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10. MONITORING MATERIAL SAR PP\"/>
    </mc:Choice>
  </mc:AlternateContent>
  <xr:revisionPtr revIDLastSave="0" documentId="13_ncr:1_{8E31B371-79FA-40C1-909E-6039DCE2EAA2}" xr6:coauthVersionLast="47" xr6:coauthVersionMax="47" xr10:uidLastSave="{00000000-0000-0000-0000-000000000000}"/>
  <bookViews>
    <workbookView xWindow="-110" yWindow="-110" windowWidth="19420" windowHeight="10300" tabRatio="664" firstSheet="94" activeTab="104" xr2:uid="{00000000-000D-0000-FFFF-FFFF00000000}"/>
  </bookViews>
  <sheets>
    <sheet name="21.05.2021" sheetId="1" r:id="rId1"/>
    <sheet name="28.05.2021" sheetId="2" r:id="rId2"/>
    <sheet name="04.06.2021" sheetId="3" r:id="rId3"/>
    <sheet name="11.06.2021" sheetId="4" r:id="rId4"/>
    <sheet name="02.07.2021" sheetId="5" r:id="rId5"/>
    <sheet name="19.07.2021" sheetId="6" r:id="rId6"/>
    <sheet name="22.07.2021" sheetId="7" r:id="rId7"/>
    <sheet name="26.07.2021" sheetId="8" r:id="rId8"/>
    <sheet name="29.07.2021" sheetId="9" r:id="rId9"/>
    <sheet name="02.08.2021" sheetId="10" r:id="rId10"/>
    <sheet name="05.08.2021" sheetId="11" r:id="rId11"/>
    <sheet name="09.08.2021" sheetId="12" r:id="rId12"/>
    <sheet name="12.08.2021" sheetId="13" r:id="rId13"/>
    <sheet name="16.08.2021" sheetId="14" r:id="rId14"/>
    <sheet name="19.08.2021" sheetId="15" r:id="rId15"/>
    <sheet name="23.08.2021" sheetId="16" r:id="rId16"/>
    <sheet name="26.08.2021" sheetId="17" r:id="rId17"/>
    <sheet name="30.08.2021" sheetId="18" r:id="rId18"/>
    <sheet name="02.09.2021" sheetId="19" r:id="rId19"/>
    <sheet name="06.09.2021" sheetId="20" r:id="rId20"/>
    <sheet name="09.09.2021" sheetId="21" r:id="rId21"/>
    <sheet name="SURAT 09.09.2021" sheetId="22" r:id="rId22"/>
    <sheet name="13.09.2021" sheetId="23" r:id="rId23"/>
    <sheet name="16.09.2021" sheetId="24" r:id="rId24"/>
    <sheet name="20.09.2021" sheetId="25" r:id="rId25"/>
    <sheet name="23.09.2021" sheetId="26" r:id="rId26"/>
    <sheet name="27.09.2021" sheetId="27" r:id="rId27"/>
    <sheet name="30.09.2021" sheetId="28" r:id="rId28"/>
    <sheet name="04.10.2021" sheetId="29" r:id="rId29"/>
    <sheet name="SURAT 05.10.2021" sheetId="30" r:id="rId30"/>
    <sheet name="Sheet3" sheetId="68" r:id="rId31"/>
    <sheet name="07.10.2021" sheetId="31" r:id="rId32"/>
    <sheet name="11.10.2021" sheetId="32" r:id="rId33"/>
    <sheet name="14.10.2021" sheetId="33" r:id="rId34"/>
    <sheet name="18.10.2021" sheetId="34" r:id="rId35"/>
    <sheet name="21.10.2021" sheetId="35" r:id="rId36"/>
    <sheet name="25.10.2021" sheetId="36" r:id="rId37"/>
    <sheet name="01.11.2021" sheetId="37" r:id="rId38"/>
    <sheet name="04.11.2021" sheetId="38" r:id="rId39"/>
    <sheet name="08.11.2021" sheetId="39" r:id="rId40"/>
    <sheet name="11.11.2021" sheetId="40" r:id="rId41"/>
    <sheet name="15.11.2021" sheetId="41" r:id="rId42"/>
    <sheet name="18.11.2021" sheetId="42" r:id="rId43"/>
    <sheet name="22.11.2021" sheetId="43" r:id="rId44"/>
    <sheet name="25.11.2021" sheetId="44" r:id="rId45"/>
    <sheet name="29.11.2021" sheetId="45" r:id="rId46"/>
    <sheet name="02.12.2021" sheetId="46" r:id="rId47"/>
    <sheet name="Sheet1" sheetId="47" r:id="rId48"/>
    <sheet name="Sheet2" sheetId="48" r:id="rId49"/>
    <sheet name="13.12.2021" sheetId="49" r:id="rId50"/>
    <sheet name="20.12.21" sheetId="50" r:id="rId51"/>
    <sheet name="21.12.2021" sheetId="51" r:id="rId52"/>
    <sheet name="06.01.22" sheetId="52" r:id="rId53"/>
    <sheet name="10.01.2022" sheetId="53" r:id="rId54"/>
    <sheet name="13.01.2022" sheetId="54" r:id="rId55"/>
    <sheet name="CUTI SD 24.01.2021" sheetId="55" r:id="rId56"/>
    <sheet name="24.01.22" sheetId="56" r:id="rId57"/>
    <sheet name="27.01.22" sheetId="57" r:id="rId58"/>
    <sheet name="31.01.2022" sheetId="58" r:id="rId59"/>
    <sheet name="03.02.2022" sheetId="59" r:id="rId60"/>
    <sheet name="07.02.22" sheetId="60" r:id="rId61"/>
    <sheet name="10.02.022" sheetId="61" r:id="rId62"/>
    <sheet name="14.02.22" sheetId="62" r:id="rId63"/>
    <sheet name="17.02.22" sheetId="63" r:id="rId64"/>
    <sheet name="21.02.22" sheetId="64" r:id="rId65"/>
    <sheet name="24.02.22" sheetId="65" r:id="rId66"/>
    <sheet name="02.03.22" sheetId="66" r:id="rId67"/>
    <sheet name="07.03.2022" sheetId="67" r:id="rId68"/>
    <sheet name="surat ke uiw 07.03.22" sheetId="69" state="hidden" r:id="rId69"/>
    <sheet name="14.03.22" sheetId="70" r:id="rId70"/>
    <sheet name="17.03.22" sheetId="71" r:id="rId71"/>
    <sheet name="21.03.22" sheetId="72" r:id="rId72"/>
    <sheet name="24.03.22" sheetId="73" r:id="rId73"/>
    <sheet name="31.03.22" sheetId="74" r:id="rId74"/>
    <sheet name="04.04.22" sheetId="76" r:id="rId75"/>
    <sheet name="STUDIO UPDATE 04.04.22" sheetId="75" state="hidden" r:id="rId76"/>
    <sheet name="07.04.2022" sheetId="77" r:id="rId77"/>
    <sheet name="11.04.22" sheetId="78" r:id="rId78"/>
    <sheet name="14.04.2022" sheetId="79" r:id="rId79"/>
    <sheet name="18.04.2022" sheetId="80" r:id="rId80"/>
    <sheet name="SURAT KE UIW 18.04.22" sheetId="81" state="hidden" r:id="rId81"/>
    <sheet name="21.04.22" sheetId="82" r:id="rId82"/>
    <sheet name="25.04.22" sheetId="83" r:id="rId83"/>
    <sheet name="28.04.2022" sheetId="84" r:id="rId84"/>
    <sheet name="09.05.2022" sheetId="85" r:id="rId85"/>
    <sheet name="SURAT KE UIW 10.05.22" sheetId="86" state="hidden" r:id="rId86"/>
    <sheet name="12.05.2022" sheetId="87" r:id="rId87"/>
    <sheet name="17.05.2022" sheetId="88" r:id="rId88"/>
    <sheet name="19.05.22" sheetId="89" r:id="rId89"/>
    <sheet name="23.05.2022" sheetId="90" r:id="rId90"/>
    <sheet name="30.05.2022" sheetId="91" r:id="rId91"/>
    <sheet name="06.06.2022" sheetId="92" r:id="rId92"/>
    <sheet name="09.06.22" sheetId="93" r:id="rId93"/>
    <sheet name="13.06.22" sheetId="94" r:id="rId94"/>
    <sheet name="16.03.22" sheetId="95" r:id="rId95"/>
    <sheet name="SURAT KE UIW 16.06.22" sheetId="96" state="hidden" r:id="rId96"/>
    <sheet name="20.06.22" sheetId="97" r:id="rId97"/>
    <sheet name="23.06.22" sheetId="98" r:id="rId98"/>
    <sheet name="27.06.22" sheetId="99" r:id="rId99"/>
    <sheet name="30.06.22" sheetId="100" r:id="rId100"/>
    <sheet name="04.07.22" sheetId="101" r:id="rId101"/>
    <sheet name="11.07.22" sheetId="102" r:id="rId102"/>
    <sheet name="surat ke uiw 11.07.22" sheetId="103" state="hidden" r:id="rId103"/>
    <sheet name="14.07.22" sheetId="104" r:id="rId104"/>
    <sheet name="21.07.2022" sheetId="105" r:id="rId10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4" i="105" l="1"/>
  <c r="Y14" i="105"/>
  <c r="X14" i="105"/>
  <c r="W14" i="105"/>
  <c r="V14" i="105"/>
  <c r="U14" i="105"/>
  <c r="R14" i="105"/>
  <c r="Q14" i="105"/>
  <c r="P14" i="105"/>
  <c r="O14" i="105"/>
  <c r="N14" i="105"/>
  <c r="M14" i="105"/>
  <c r="L14" i="105"/>
  <c r="K14" i="105"/>
  <c r="J14" i="105"/>
  <c r="I14" i="105"/>
  <c r="H14" i="105"/>
  <c r="F14" i="105"/>
  <c r="E14" i="105"/>
  <c r="Z14" i="104"/>
  <c r="Y14" i="104"/>
  <c r="X14" i="104"/>
  <c r="W14" i="104"/>
  <c r="V14" i="104"/>
  <c r="U14" i="104"/>
  <c r="R14" i="104"/>
  <c r="Q14" i="104"/>
  <c r="P14" i="104"/>
  <c r="O14" i="104"/>
  <c r="N14" i="104"/>
  <c r="M14" i="104"/>
  <c r="L14" i="104"/>
  <c r="K14" i="104"/>
  <c r="J14" i="104"/>
  <c r="I14" i="104"/>
  <c r="H14" i="104"/>
  <c r="F14" i="104"/>
  <c r="E14" i="104"/>
  <c r="X15" i="103"/>
  <c r="W15" i="103"/>
  <c r="V15" i="103"/>
  <c r="U15" i="103"/>
  <c r="T15" i="103"/>
  <c r="S15" i="103"/>
  <c r="R15" i="103"/>
  <c r="Q15" i="103"/>
  <c r="P15" i="103"/>
  <c r="O15" i="103"/>
  <c r="N15" i="103"/>
  <c r="M15" i="103"/>
  <c r="L15" i="103"/>
  <c r="K15" i="103"/>
  <c r="J15" i="103"/>
  <c r="I15" i="103"/>
  <c r="H15" i="103"/>
  <c r="G15" i="103"/>
  <c r="F15" i="103"/>
  <c r="E15" i="103"/>
  <c r="Z14" i="102" l="1"/>
  <c r="Y14" i="102"/>
  <c r="X14" i="102"/>
  <c r="W14" i="102"/>
  <c r="V14" i="102"/>
  <c r="U14" i="102"/>
  <c r="R14" i="102"/>
  <c r="Q14" i="102"/>
  <c r="P14" i="102"/>
  <c r="O14" i="102"/>
  <c r="N14" i="102"/>
  <c r="M14" i="102"/>
  <c r="L14" i="102"/>
  <c r="K14" i="102"/>
  <c r="J14" i="102"/>
  <c r="I14" i="102"/>
  <c r="H14" i="102"/>
  <c r="F14" i="102"/>
  <c r="E14" i="102"/>
  <c r="Z14" i="101"/>
  <c r="Y14" i="101"/>
  <c r="X14" i="101"/>
  <c r="W14" i="101"/>
  <c r="V14" i="101"/>
  <c r="U14" i="101"/>
  <c r="R14" i="101"/>
  <c r="Q14" i="101"/>
  <c r="P14" i="101"/>
  <c r="O14" i="101"/>
  <c r="N14" i="101"/>
  <c r="M14" i="101"/>
  <c r="L14" i="101"/>
  <c r="K14" i="101"/>
  <c r="J14" i="101"/>
  <c r="I14" i="101"/>
  <c r="H14" i="101"/>
  <c r="F14" i="101"/>
  <c r="E14" i="101"/>
  <c r="Z14" i="100"/>
  <c r="Y14" i="100"/>
  <c r="X14" i="100"/>
  <c r="W14" i="100"/>
  <c r="V14" i="100"/>
  <c r="U14" i="100"/>
  <c r="R14" i="100"/>
  <c r="Q14" i="100"/>
  <c r="P14" i="100"/>
  <c r="O14" i="100"/>
  <c r="N14" i="100"/>
  <c r="M14" i="100"/>
  <c r="L14" i="100"/>
  <c r="K14" i="100"/>
  <c r="J14" i="100"/>
  <c r="I14" i="100"/>
  <c r="H14" i="100"/>
  <c r="F14" i="100"/>
  <c r="E14" i="100"/>
  <c r="Z14" i="99"/>
  <c r="Y14" i="99"/>
  <c r="X14" i="99"/>
  <c r="W14" i="99"/>
  <c r="V14" i="99"/>
  <c r="U14" i="99"/>
  <c r="R14" i="99"/>
  <c r="Q14" i="99"/>
  <c r="P14" i="99"/>
  <c r="O14" i="99"/>
  <c r="N14" i="99"/>
  <c r="M14" i="99"/>
  <c r="L14" i="99"/>
  <c r="K14" i="99"/>
  <c r="J14" i="99"/>
  <c r="I14" i="99"/>
  <c r="H14" i="99"/>
  <c r="F14" i="99"/>
  <c r="E14" i="99"/>
  <c r="Z14" i="98" l="1"/>
  <c r="Y14" i="98"/>
  <c r="X14" i="98"/>
  <c r="W14" i="98"/>
  <c r="V14" i="98"/>
  <c r="U14" i="98"/>
  <c r="R14" i="98"/>
  <c r="Q14" i="98"/>
  <c r="P14" i="98"/>
  <c r="O14" i="98"/>
  <c r="N14" i="98"/>
  <c r="M14" i="98"/>
  <c r="L14" i="98"/>
  <c r="K14" i="98"/>
  <c r="J14" i="98"/>
  <c r="I14" i="98"/>
  <c r="H14" i="98"/>
  <c r="F14" i="98"/>
  <c r="E14" i="98"/>
  <c r="Z14" i="97" l="1"/>
  <c r="Y14" i="97"/>
  <c r="X14" i="97"/>
  <c r="W14" i="97"/>
  <c r="V14" i="97"/>
  <c r="U14" i="97"/>
  <c r="R14" i="97"/>
  <c r="Q14" i="97"/>
  <c r="P14" i="97"/>
  <c r="O14" i="97"/>
  <c r="N14" i="97"/>
  <c r="M14" i="97"/>
  <c r="L14" i="97"/>
  <c r="K14" i="97"/>
  <c r="J14" i="97"/>
  <c r="I14" i="97"/>
  <c r="H14" i="97"/>
  <c r="F14" i="97"/>
  <c r="E14" i="97"/>
  <c r="X15" i="96"/>
  <c r="W15" i="96"/>
  <c r="V15" i="96"/>
  <c r="U15" i="96"/>
  <c r="T15" i="96"/>
  <c r="S15" i="96"/>
  <c r="R15" i="96"/>
  <c r="Q15" i="96"/>
  <c r="P15" i="96"/>
  <c r="O15" i="96"/>
  <c r="N15" i="96"/>
  <c r="M15" i="96"/>
  <c r="L15" i="96"/>
  <c r="K15" i="96"/>
  <c r="J15" i="96"/>
  <c r="I15" i="96"/>
  <c r="H15" i="96"/>
  <c r="G15" i="96"/>
  <c r="F15" i="96"/>
  <c r="E15" i="96"/>
  <c r="Z14" i="95"/>
  <c r="Y14" i="95"/>
  <c r="X14" i="95"/>
  <c r="W14" i="95"/>
  <c r="V14" i="95"/>
  <c r="U14" i="95"/>
  <c r="R14" i="95"/>
  <c r="Q14" i="95"/>
  <c r="P14" i="95"/>
  <c r="O14" i="95"/>
  <c r="N14" i="95"/>
  <c r="M14" i="95"/>
  <c r="L14" i="95"/>
  <c r="K14" i="95"/>
  <c r="J14" i="95"/>
  <c r="I14" i="95"/>
  <c r="H14" i="95"/>
  <c r="F14" i="95"/>
  <c r="E14" i="95"/>
  <c r="Z14" i="94"/>
  <c r="Y14" i="94"/>
  <c r="X14" i="94"/>
  <c r="W14" i="94"/>
  <c r="V14" i="94"/>
  <c r="U14" i="94"/>
  <c r="R14" i="94"/>
  <c r="Q14" i="94"/>
  <c r="P14" i="94"/>
  <c r="O14" i="94"/>
  <c r="N14" i="94"/>
  <c r="M14" i="94"/>
  <c r="L14" i="94"/>
  <c r="K14" i="94"/>
  <c r="J14" i="94"/>
  <c r="I14" i="94"/>
  <c r="H14" i="94"/>
  <c r="F14" i="94"/>
  <c r="E14" i="94"/>
  <c r="Z14" i="93"/>
  <c r="Y14" i="93"/>
  <c r="X14" i="93"/>
  <c r="W14" i="93"/>
  <c r="V14" i="93"/>
  <c r="U14" i="93"/>
  <c r="R14" i="93"/>
  <c r="Q14" i="93"/>
  <c r="P14" i="93"/>
  <c r="O14" i="93"/>
  <c r="N14" i="93"/>
  <c r="M14" i="93"/>
  <c r="L14" i="93"/>
  <c r="K14" i="93"/>
  <c r="J14" i="93"/>
  <c r="I14" i="93"/>
  <c r="H14" i="93"/>
  <c r="F14" i="93"/>
  <c r="E14" i="93"/>
  <c r="Z14" i="92"/>
  <c r="Y14" i="92"/>
  <c r="X14" i="92"/>
  <c r="W14" i="92"/>
  <c r="V14" i="92"/>
  <c r="U14" i="92"/>
  <c r="R14" i="92"/>
  <c r="Q14" i="92"/>
  <c r="P14" i="92"/>
  <c r="O14" i="92"/>
  <c r="N14" i="92"/>
  <c r="M14" i="92"/>
  <c r="L14" i="92"/>
  <c r="K14" i="92"/>
  <c r="J14" i="92"/>
  <c r="I14" i="92"/>
  <c r="H14" i="92"/>
  <c r="F14" i="92"/>
  <c r="E14" i="92"/>
  <c r="Z14" i="91"/>
  <c r="Y14" i="91"/>
  <c r="X14" i="91"/>
  <c r="W14" i="91"/>
  <c r="V14" i="91"/>
  <c r="U14" i="91"/>
  <c r="R14" i="91"/>
  <c r="Q14" i="91"/>
  <c r="P14" i="91"/>
  <c r="O14" i="91"/>
  <c r="N14" i="91"/>
  <c r="M14" i="91"/>
  <c r="L14" i="91"/>
  <c r="K14" i="91"/>
  <c r="J14" i="91"/>
  <c r="I14" i="91"/>
  <c r="H14" i="91"/>
  <c r="F14" i="91"/>
  <c r="E14" i="91"/>
  <c r="Z14" i="90" l="1"/>
  <c r="Y14" i="90"/>
  <c r="X14" i="90"/>
  <c r="W14" i="90"/>
  <c r="V14" i="90"/>
  <c r="U14" i="90"/>
  <c r="R14" i="90"/>
  <c r="Q14" i="90"/>
  <c r="P14" i="90"/>
  <c r="O14" i="90"/>
  <c r="N14" i="90"/>
  <c r="M14" i="90"/>
  <c r="L14" i="90"/>
  <c r="K14" i="90"/>
  <c r="J14" i="90"/>
  <c r="I14" i="90"/>
  <c r="H14" i="90"/>
  <c r="G14" i="90"/>
  <c r="F14" i="90"/>
  <c r="E14" i="90"/>
  <c r="Z14" i="89" l="1"/>
  <c r="Y14" i="89"/>
  <c r="X14" i="89"/>
  <c r="W14" i="89"/>
  <c r="V14" i="89"/>
  <c r="U14" i="89"/>
  <c r="R14" i="89"/>
  <c r="Q14" i="89"/>
  <c r="P14" i="89"/>
  <c r="O14" i="89"/>
  <c r="N14" i="89"/>
  <c r="M14" i="89"/>
  <c r="L14" i="89"/>
  <c r="K14" i="89"/>
  <c r="J14" i="89"/>
  <c r="I14" i="89"/>
  <c r="H14" i="89"/>
  <c r="G14" i="89"/>
  <c r="F14" i="89"/>
  <c r="E14" i="89"/>
  <c r="Z14" i="88"/>
  <c r="Y14" i="88"/>
  <c r="X14" i="88"/>
  <c r="W14" i="88"/>
  <c r="V14" i="88"/>
  <c r="U14" i="88"/>
  <c r="R14" i="88"/>
  <c r="Q14" i="88"/>
  <c r="P14" i="88"/>
  <c r="O14" i="88"/>
  <c r="N14" i="88"/>
  <c r="M14" i="88"/>
  <c r="L14" i="88"/>
  <c r="K14" i="88"/>
  <c r="J14" i="88"/>
  <c r="I14" i="88"/>
  <c r="H14" i="88"/>
  <c r="G14" i="88"/>
  <c r="F14" i="88"/>
  <c r="E14" i="88"/>
  <c r="Z14" i="87"/>
  <c r="Y14" i="87"/>
  <c r="X14" i="87"/>
  <c r="W14" i="87"/>
  <c r="V14" i="87"/>
  <c r="U14" i="87"/>
  <c r="R14" i="87"/>
  <c r="Q14" i="87"/>
  <c r="P14" i="87"/>
  <c r="O14" i="87"/>
  <c r="N14" i="87"/>
  <c r="M14" i="87"/>
  <c r="L14" i="87"/>
  <c r="K14" i="87"/>
  <c r="J14" i="87"/>
  <c r="I14" i="87"/>
  <c r="H14" i="87"/>
  <c r="G14" i="87"/>
  <c r="F14" i="87"/>
  <c r="E14" i="87"/>
  <c r="U15" i="86"/>
  <c r="X15" i="86"/>
  <c r="W15" i="86"/>
  <c r="V15" i="86"/>
  <c r="T15" i="86"/>
  <c r="S15" i="86"/>
  <c r="R15" i="86"/>
  <c r="Q15" i="86"/>
  <c r="P15" i="86"/>
  <c r="O15" i="86"/>
  <c r="N15" i="86"/>
  <c r="M15" i="86"/>
  <c r="L15" i="86"/>
  <c r="K15" i="86"/>
  <c r="J15" i="86"/>
  <c r="I15" i="86"/>
  <c r="H15" i="86"/>
  <c r="G15" i="86"/>
  <c r="F15" i="86"/>
  <c r="E15" i="86"/>
  <c r="Z14" i="85"/>
  <c r="Y14" i="85"/>
  <c r="X14" i="85"/>
  <c r="W14" i="85"/>
  <c r="V14" i="85"/>
  <c r="U14" i="85"/>
  <c r="R14" i="85"/>
  <c r="Q14" i="85"/>
  <c r="P14" i="85"/>
  <c r="O14" i="85"/>
  <c r="N14" i="85"/>
  <c r="M14" i="85"/>
  <c r="L14" i="85"/>
  <c r="K14" i="85"/>
  <c r="J14" i="85"/>
  <c r="I14" i="85"/>
  <c r="H14" i="85"/>
  <c r="G14" i="85"/>
  <c r="F14" i="85"/>
  <c r="E14" i="85"/>
  <c r="Z14" i="84"/>
  <c r="Y14" i="84"/>
  <c r="X14" i="84"/>
  <c r="W14" i="84"/>
  <c r="V14" i="84"/>
  <c r="U14" i="84"/>
  <c r="R14" i="84"/>
  <c r="Q14" i="84"/>
  <c r="P14" i="84"/>
  <c r="O14" i="84"/>
  <c r="N14" i="84"/>
  <c r="M14" i="84"/>
  <c r="L14" i="84"/>
  <c r="K14" i="84"/>
  <c r="J14" i="84"/>
  <c r="I14" i="84"/>
  <c r="H14" i="84"/>
  <c r="G14" i="84"/>
  <c r="F14" i="84"/>
  <c r="E14" i="84"/>
  <c r="X14" i="83"/>
  <c r="W14" i="83"/>
  <c r="V14" i="83"/>
  <c r="U14" i="83"/>
  <c r="T14" i="83"/>
  <c r="S14" i="83"/>
  <c r="R14" i="83"/>
  <c r="Q14" i="83"/>
  <c r="P14" i="83"/>
  <c r="O14" i="83"/>
  <c r="N14" i="83"/>
  <c r="M14" i="83"/>
  <c r="L14" i="83"/>
  <c r="K14" i="83"/>
  <c r="J14" i="83"/>
  <c r="I14" i="83"/>
  <c r="H14" i="83"/>
  <c r="G14" i="83"/>
  <c r="F14" i="83"/>
  <c r="E14" i="83"/>
  <c r="X14" i="82"/>
  <c r="W14" i="82"/>
  <c r="V14" i="82"/>
  <c r="U14" i="82"/>
  <c r="T14" i="82"/>
  <c r="S14" i="82"/>
  <c r="R14" i="82"/>
  <c r="Q14" i="82"/>
  <c r="P14" i="82"/>
  <c r="O14" i="82"/>
  <c r="N14" i="82"/>
  <c r="M14" i="82"/>
  <c r="L14" i="82"/>
  <c r="K14" i="82"/>
  <c r="J14" i="82"/>
  <c r="I14" i="82"/>
  <c r="H14" i="82"/>
  <c r="G14" i="82"/>
  <c r="F14" i="82"/>
  <c r="E14" i="82"/>
  <c r="W15" i="81"/>
  <c r="V15" i="81"/>
  <c r="U15" i="81"/>
  <c r="T15" i="81"/>
  <c r="S15" i="81"/>
  <c r="R15" i="81"/>
  <c r="Q15" i="81"/>
  <c r="P15" i="81"/>
  <c r="O15" i="81"/>
  <c r="N15" i="81"/>
  <c r="M15" i="81"/>
  <c r="L15" i="81"/>
  <c r="K15" i="81"/>
  <c r="J15" i="81"/>
  <c r="I15" i="81"/>
  <c r="H15" i="81"/>
  <c r="G15" i="81"/>
  <c r="F15" i="81"/>
  <c r="E15" i="81"/>
  <c r="X14" i="80"/>
  <c r="W14" i="80"/>
  <c r="V14" i="80"/>
  <c r="U14" i="80"/>
  <c r="T14" i="80"/>
  <c r="S14" i="80"/>
  <c r="R14" i="80"/>
  <c r="Q14" i="80"/>
  <c r="P14" i="80"/>
  <c r="O14" i="80"/>
  <c r="N14" i="80"/>
  <c r="M14" i="80"/>
  <c r="L14" i="80"/>
  <c r="K14" i="80"/>
  <c r="J14" i="80"/>
  <c r="I14" i="80"/>
  <c r="H14" i="80"/>
  <c r="G14" i="80"/>
  <c r="F14" i="80"/>
  <c r="E14" i="80"/>
  <c r="X14" i="79"/>
  <c r="W14" i="79"/>
  <c r="V14" i="79"/>
  <c r="U14" i="79"/>
  <c r="T14" i="79"/>
  <c r="S14" i="79"/>
  <c r="R14" i="79"/>
  <c r="Q14" i="79"/>
  <c r="P14" i="79"/>
  <c r="O14" i="79"/>
  <c r="N14" i="79"/>
  <c r="M14" i="79"/>
  <c r="L14" i="79"/>
  <c r="K14" i="79"/>
  <c r="J14" i="79"/>
  <c r="I14" i="79"/>
  <c r="H14" i="79"/>
  <c r="G14" i="79"/>
  <c r="F14" i="79"/>
  <c r="E14" i="79"/>
  <c r="X14" i="78"/>
  <c r="W14" i="78"/>
  <c r="V14" i="78"/>
  <c r="U14" i="78"/>
  <c r="T14" i="78"/>
  <c r="S14" i="78"/>
  <c r="R14" i="78"/>
  <c r="Q14" i="78"/>
  <c r="P14" i="78"/>
  <c r="O14" i="78"/>
  <c r="N14" i="78"/>
  <c r="M14" i="78"/>
  <c r="L14" i="78"/>
  <c r="K14" i="78"/>
  <c r="J14" i="78"/>
  <c r="I14" i="78"/>
  <c r="H14" i="78"/>
  <c r="G14" i="78"/>
  <c r="F14" i="78"/>
  <c r="E14" i="78"/>
  <c r="X14" i="77"/>
  <c r="W14" i="77"/>
  <c r="V14" i="77"/>
  <c r="U14" i="77"/>
  <c r="T14" i="77"/>
  <c r="S14" i="77"/>
  <c r="R14" i="77"/>
  <c r="Q14" i="77"/>
  <c r="P14" i="77"/>
  <c r="O14" i="77"/>
  <c r="N14" i="77"/>
  <c r="M14" i="77"/>
  <c r="L14" i="77"/>
  <c r="K14" i="77"/>
  <c r="J14" i="77"/>
  <c r="I14" i="77"/>
  <c r="H14" i="77"/>
  <c r="G14" i="77"/>
  <c r="F14" i="77"/>
  <c r="E14" i="77"/>
  <c r="X14" i="76"/>
  <c r="W14" i="76"/>
  <c r="V14" i="76"/>
  <c r="U14" i="76"/>
  <c r="T14" i="76"/>
  <c r="S14" i="76"/>
  <c r="R14" i="76"/>
  <c r="Q14" i="76"/>
  <c r="P14" i="76"/>
  <c r="O14" i="76"/>
  <c r="N14" i="76"/>
  <c r="M14" i="76"/>
  <c r="L14" i="76"/>
  <c r="K14" i="76"/>
  <c r="J14" i="76"/>
  <c r="I14" i="76"/>
  <c r="H14" i="76"/>
  <c r="G14" i="76"/>
  <c r="F14" i="76"/>
  <c r="E14" i="76"/>
  <c r="W10" i="75"/>
  <c r="V10" i="75"/>
  <c r="U10" i="75"/>
  <c r="T10" i="75"/>
  <c r="S10" i="75"/>
  <c r="R10" i="75"/>
  <c r="Q10" i="75"/>
  <c r="P10" i="75"/>
  <c r="O10" i="75"/>
  <c r="N10" i="75"/>
  <c r="M10" i="75"/>
  <c r="L10" i="75"/>
  <c r="K10" i="75"/>
  <c r="J10" i="75"/>
  <c r="I10" i="75"/>
  <c r="H10" i="75"/>
  <c r="G10" i="75"/>
  <c r="F10" i="75"/>
  <c r="E10" i="75"/>
  <c r="D10" i="75"/>
  <c r="X14" i="74"/>
  <c r="W14" i="74"/>
  <c r="V14" i="74"/>
  <c r="U14" i="74"/>
  <c r="T14" i="74"/>
  <c r="S14" i="74"/>
  <c r="R14" i="74"/>
  <c r="Q14" i="74"/>
  <c r="P14" i="74"/>
  <c r="O14" i="74"/>
  <c r="N14" i="74"/>
  <c r="M14" i="74"/>
  <c r="L14" i="74"/>
  <c r="K14" i="74"/>
  <c r="J14" i="74"/>
  <c r="I14" i="74"/>
  <c r="H14" i="74"/>
  <c r="G14" i="74"/>
  <c r="F14" i="74"/>
  <c r="E14" i="74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X14" i="70"/>
  <c r="W14" i="70"/>
  <c r="V14" i="70"/>
  <c r="U14" i="70"/>
  <c r="T14" i="70"/>
  <c r="S14" i="70"/>
  <c r="R14" i="70"/>
  <c r="Q14" i="70"/>
  <c r="P14" i="70"/>
  <c r="N14" i="70"/>
  <c r="M14" i="70"/>
  <c r="L14" i="70"/>
  <c r="K14" i="70"/>
  <c r="J14" i="70"/>
  <c r="I14" i="70"/>
  <c r="H14" i="70"/>
  <c r="G14" i="70"/>
  <c r="F14" i="70"/>
  <c r="E14" i="70"/>
  <c r="O14" i="70"/>
  <c r="Q15" i="69"/>
  <c r="W15" i="69"/>
  <c r="V15" i="69"/>
  <c r="U15" i="69"/>
  <c r="T15" i="69"/>
  <c r="S15" i="69"/>
  <c r="R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X14" i="67"/>
  <c r="W14" i="67"/>
  <c r="V14" i="67"/>
  <c r="U14" i="67"/>
  <c r="T14" i="67"/>
  <c r="S14" i="67"/>
  <c r="R14" i="67"/>
  <c r="Q14" i="67"/>
  <c r="P14" i="67"/>
  <c r="N14" i="67"/>
  <c r="M14" i="67"/>
  <c r="L14" i="67"/>
  <c r="K14" i="67"/>
  <c r="J14" i="67"/>
  <c r="I14" i="67"/>
  <c r="H14" i="67"/>
  <c r="G14" i="67"/>
  <c r="F14" i="67"/>
  <c r="E14" i="67"/>
  <c r="O7" i="67"/>
  <c r="O14" i="67" s="1"/>
  <c r="X14" i="66"/>
  <c r="W14" i="66"/>
  <c r="V14" i="66"/>
  <c r="U14" i="66"/>
  <c r="T14" i="66"/>
  <c r="S14" i="66"/>
  <c r="R14" i="66"/>
  <c r="Q14" i="66"/>
  <c r="P14" i="66"/>
  <c r="N14" i="66"/>
  <c r="M14" i="66"/>
  <c r="L14" i="66"/>
  <c r="K14" i="66"/>
  <c r="J14" i="66"/>
  <c r="I14" i="66"/>
  <c r="H14" i="66"/>
  <c r="G14" i="66"/>
  <c r="F14" i="66"/>
  <c r="E14" i="66"/>
  <c r="O7" i="66"/>
  <c r="O14" i="66" s="1"/>
  <c r="X14" i="65"/>
  <c r="W14" i="65"/>
  <c r="V14" i="65"/>
  <c r="U14" i="65"/>
  <c r="T14" i="65"/>
  <c r="S14" i="65"/>
  <c r="R14" i="65"/>
  <c r="Q14" i="65"/>
  <c r="P14" i="65"/>
  <c r="N14" i="65"/>
  <c r="M14" i="65"/>
  <c r="L14" i="65"/>
  <c r="K14" i="65"/>
  <c r="J14" i="65"/>
  <c r="I14" i="65"/>
  <c r="H14" i="65"/>
  <c r="G14" i="65"/>
  <c r="F14" i="65"/>
  <c r="E14" i="65"/>
  <c r="O7" i="65"/>
  <c r="O14" i="65" s="1"/>
  <c r="X14" i="64"/>
  <c r="W14" i="64"/>
  <c r="V14" i="64"/>
  <c r="U14" i="64"/>
  <c r="T14" i="64"/>
  <c r="S14" i="64"/>
  <c r="R14" i="64"/>
  <c r="Q14" i="64"/>
  <c r="P14" i="64"/>
  <c r="N14" i="64"/>
  <c r="M14" i="64"/>
  <c r="L14" i="64"/>
  <c r="K14" i="64"/>
  <c r="J14" i="64"/>
  <c r="I14" i="64"/>
  <c r="H14" i="64"/>
  <c r="G14" i="64"/>
  <c r="F14" i="64"/>
  <c r="E14" i="64"/>
  <c r="O7" i="64"/>
  <c r="O14" i="64" s="1"/>
  <c r="X14" i="63"/>
  <c r="W14" i="63"/>
  <c r="V14" i="63"/>
  <c r="U14" i="63"/>
  <c r="T14" i="63"/>
  <c r="S14" i="63"/>
  <c r="R14" i="63"/>
  <c r="P14" i="63"/>
  <c r="N14" i="63"/>
  <c r="M14" i="63"/>
  <c r="L14" i="63"/>
  <c r="K14" i="63"/>
  <c r="J14" i="63"/>
  <c r="H14" i="63"/>
  <c r="G14" i="63"/>
  <c r="F14" i="63"/>
  <c r="E14" i="63"/>
  <c r="Q14" i="63"/>
  <c r="O7" i="63"/>
  <c r="O14" i="63" s="1"/>
  <c r="I14" i="63"/>
  <c r="Q7" i="62"/>
  <c r="Q14" i="62" s="1"/>
  <c r="O7" i="62"/>
  <c r="O14" i="62" s="1"/>
  <c r="K7" i="62"/>
  <c r="I7" i="62"/>
  <c r="I14" i="62" s="1"/>
  <c r="G7" i="62"/>
  <c r="G7" i="61"/>
  <c r="G14" i="61" s="1"/>
  <c r="X14" i="62"/>
  <c r="W14" i="62"/>
  <c r="V14" i="62"/>
  <c r="U14" i="62"/>
  <c r="T14" i="62"/>
  <c r="S14" i="62"/>
  <c r="R14" i="62"/>
  <c r="P14" i="62"/>
  <c r="N14" i="62"/>
  <c r="M14" i="62"/>
  <c r="L14" i="62"/>
  <c r="K14" i="62"/>
  <c r="J14" i="62"/>
  <c r="H14" i="62"/>
  <c r="G14" i="62"/>
  <c r="F14" i="62"/>
  <c r="E14" i="62"/>
  <c r="I7" i="61"/>
  <c r="E7" i="61"/>
  <c r="E14" i="61" s="1"/>
  <c r="X14" i="61"/>
  <c r="W14" i="61"/>
  <c r="V14" i="61"/>
  <c r="U14" i="61"/>
  <c r="T14" i="61"/>
  <c r="R14" i="61"/>
  <c r="Q14" i="61"/>
  <c r="P14" i="61"/>
  <c r="O14" i="61"/>
  <c r="N14" i="61"/>
  <c r="M14" i="61"/>
  <c r="L14" i="61"/>
  <c r="K14" i="61"/>
  <c r="J14" i="61"/>
  <c r="I14" i="61"/>
  <c r="H14" i="61"/>
  <c r="F14" i="61"/>
  <c r="S14" i="61"/>
  <c r="S7" i="60"/>
  <c r="S14" i="60" s="1"/>
  <c r="X14" i="60"/>
  <c r="W14" i="60"/>
  <c r="V14" i="60"/>
  <c r="U14" i="60"/>
  <c r="T14" i="60"/>
  <c r="R14" i="60"/>
  <c r="Q14" i="60"/>
  <c r="P14" i="60"/>
  <c r="O14" i="60"/>
  <c r="N14" i="60"/>
  <c r="M14" i="60"/>
  <c r="L14" i="60"/>
  <c r="K14" i="60"/>
  <c r="J14" i="60"/>
  <c r="I14" i="60"/>
  <c r="H14" i="60"/>
  <c r="G14" i="60"/>
  <c r="F14" i="60"/>
  <c r="E14" i="60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H14" i="57"/>
  <c r="G14" i="57"/>
  <c r="F14" i="57"/>
  <c r="E14" i="57"/>
  <c r="I14" i="57"/>
  <c r="I7" i="56"/>
  <c r="X14" i="56"/>
  <c r="W14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X14" i="54"/>
  <c r="W14" i="54"/>
  <c r="V14" i="54"/>
  <c r="U14" i="54"/>
  <c r="T14" i="54"/>
  <c r="S14" i="54"/>
  <c r="R14" i="54"/>
  <c r="Q14" i="54"/>
  <c r="P14" i="54"/>
  <c r="O14" i="54"/>
  <c r="N14" i="54"/>
  <c r="M14" i="54"/>
  <c r="L14" i="54"/>
  <c r="K14" i="54"/>
  <c r="J14" i="54"/>
  <c r="I14" i="54"/>
  <c r="H14" i="54"/>
  <c r="G14" i="54"/>
  <c r="F14" i="54"/>
  <c r="E14" i="54"/>
  <c r="X14" i="53"/>
  <c r="W14" i="53"/>
  <c r="V14" i="53"/>
  <c r="U14" i="53"/>
  <c r="T14" i="53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X14" i="46"/>
  <c r="W14" i="46"/>
  <c r="V14" i="46"/>
  <c r="U14" i="46"/>
  <c r="T14" i="46"/>
  <c r="S14" i="46"/>
  <c r="R14" i="46"/>
  <c r="Q14" i="46"/>
  <c r="P14" i="46"/>
  <c r="N14" i="46"/>
  <c r="M14" i="46"/>
  <c r="L14" i="46"/>
  <c r="K14" i="46"/>
  <c r="J14" i="46"/>
  <c r="I14" i="46"/>
  <c r="H14" i="46"/>
  <c r="G14" i="46"/>
  <c r="F14" i="46"/>
  <c r="E14" i="46"/>
  <c r="O14" i="46"/>
  <c r="X14" i="45"/>
  <c r="W14" i="45"/>
  <c r="V14" i="45"/>
  <c r="U14" i="45"/>
  <c r="T14" i="45"/>
  <c r="S14" i="45"/>
  <c r="R14" i="45"/>
  <c r="Q14" i="45"/>
  <c r="P14" i="45"/>
  <c r="N14" i="45"/>
  <c r="M14" i="45"/>
  <c r="L14" i="45"/>
  <c r="K14" i="45"/>
  <c r="J14" i="45"/>
  <c r="I14" i="45"/>
  <c r="H14" i="45"/>
  <c r="G14" i="45"/>
  <c r="F14" i="45"/>
  <c r="E14" i="45"/>
  <c r="O8" i="45"/>
  <c r="O14" i="45" s="1"/>
  <c r="O8" i="44"/>
  <c r="O7" i="44"/>
  <c r="X14" i="44"/>
  <c r="W14" i="44"/>
  <c r="V14" i="44"/>
  <c r="U14" i="44"/>
  <c r="T14" i="44"/>
  <c r="S14" i="44"/>
  <c r="R14" i="44"/>
  <c r="Q14" i="44"/>
  <c r="P14" i="44"/>
  <c r="N14" i="44"/>
  <c r="M14" i="44"/>
  <c r="L14" i="44"/>
  <c r="K14" i="44"/>
  <c r="J14" i="44"/>
  <c r="I14" i="44"/>
  <c r="H14" i="44"/>
  <c r="G14" i="44"/>
  <c r="F14" i="44"/>
  <c r="E14" i="44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S7" i="42"/>
  <c r="S14" i="42" s="1"/>
  <c r="X14" i="42"/>
  <c r="W14" i="42"/>
  <c r="V14" i="42"/>
  <c r="U14" i="42"/>
  <c r="T14" i="42"/>
  <c r="R14" i="42"/>
  <c r="Q14" i="42"/>
  <c r="P14" i="42"/>
  <c r="O14" i="42"/>
  <c r="N14" i="42"/>
  <c r="M14" i="42"/>
  <c r="L14" i="42"/>
  <c r="J14" i="42"/>
  <c r="I14" i="42"/>
  <c r="H14" i="42"/>
  <c r="G14" i="42"/>
  <c r="F14" i="42"/>
  <c r="E14" i="42"/>
  <c r="K14" i="42"/>
  <c r="K7" i="41"/>
  <c r="K14" i="41" s="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J14" i="41"/>
  <c r="I14" i="41"/>
  <c r="H14" i="41"/>
  <c r="G14" i="41"/>
  <c r="F14" i="41"/>
  <c r="E14" i="41"/>
  <c r="O14" i="44" l="1"/>
  <c r="X14" i="40"/>
  <c r="W14" i="40"/>
  <c r="V14" i="40"/>
  <c r="U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T13" i="40"/>
  <c r="T14" i="40" s="1"/>
  <c r="T13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X14" i="38" l="1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X14" i="37" l="1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X14" i="36" l="1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X14" i="32" l="1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N20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N20" i="24"/>
  <c r="X14" i="24" l="1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F15" i="22"/>
  <c r="E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J14" i="3"/>
  <c r="I14" i="3"/>
  <c r="H14" i="3"/>
  <c r="G14" i="3"/>
  <c r="F14" i="3"/>
  <c r="E14" i="3"/>
  <c r="K14" i="3"/>
  <c r="Q7" i="2"/>
  <c r="Q14" i="2" s="1"/>
  <c r="K7" i="2"/>
  <c r="G7" i="2"/>
  <c r="E7" i="2"/>
  <c r="E14" i="2" s="1"/>
  <c r="X14" i="2"/>
  <c r="W14" i="2"/>
  <c r="V14" i="2"/>
  <c r="U14" i="2"/>
  <c r="T14" i="2"/>
  <c r="S14" i="2"/>
  <c r="R14" i="2"/>
  <c r="P14" i="2"/>
  <c r="O14" i="2"/>
  <c r="N14" i="2"/>
  <c r="M14" i="2"/>
  <c r="L14" i="2"/>
  <c r="K14" i="2"/>
  <c r="J14" i="2"/>
  <c r="I14" i="2"/>
  <c r="H14" i="2"/>
  <c r="G14" i="2"/>
  <c r="F14" i="2"/>
  <c r="X14" i="1" l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22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23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25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26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27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28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29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2A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2B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2C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2D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2E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30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1F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20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20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<sst xmlns="http://schemas.openxmlformats.org/spreadsheetml/2006/main" count="6391" uniqueCount="183">
  <si>
    <t>No</t>
  </si>
  <si>
    <t>UP3MS</t>
  </si>
  <si>
    <t>PANAKKUKANG</t>
  </si>
  <si>
    <t>MATTOANGING</t>
  </si>
  <si>
    <t>SUNGGUMINASA</t>
  </si>
  <si>
    <t>KALEBAJENG</t>
  </si>
  <si>
    <t>TAKALAR</t>
  </si>
  <si>
    <t>MALINO</t>
  </si>
  <si>
    <t>MCB 2A</t>
  </si>
  <si>
    <t>FISIK</t>
  </si>
  <si>
    <t>SAP</t>
  </si>
  <si>
    <t>MCB 4A</t>
  </si>
  <si>
    <t>MCB 6A</t>
  </si>
  <si>
    <t>MCB 10A</t>
  </si>
  <si>
    <t>MCB 16A</t>
  </si>
  <si>
    <t>MCB 20A</t>
  </si>
  <si>
    <t>MCB 25A</t>
  </si>
  <si>
    <t>LPB 1PH</t>
  </si>
  <si>
    <t>Meter 5-80</t>
  </si>
  <si>
    <t>Kabel 2x10</t>
  </si>
  <si>
    <t>TOTAL</t>
  </si>
  <si>
    <t>Cat :</t>
  </si>
  <si>
    <t xml:space="preserve">** Warna </t>
  </si>
  <si>
    <t>*436 GARANSI</t>
  </si>
  <si>
    <t xml:space="preserve">Monitoring Material Pemasaran UP3 Makassar Selatan </t>
  </si>
  <si>
    <t>Tanggal 21/05/2021 pukul 18.00</t>
  </si>
  <si>
    <t>UNIT</t>
  </si>
  <si>
    <t>selisih saldo antara Fisik dan SAP (belum di input di SAP)</t>
  </si>
  <si>
    <t>selisih saldo antara Fisik dan SAP (belum dikeluarkan di AGO)</t>
  </si>
  <si>
    <t>selisih saldo antara Fisik dan SAP (belum dikirim dari SAP UP3 ke AGO)</t>
  </si>
  <si>
    <t>Tanggal 28/05/2021 pukul 16.00</t>
  </si>
  <si>
    <t>selisih saldo antara Fisik dan SAP (belum input di SAP)</t>
  </si>
  <si>
    <t>*163 GARANSI</t>
  </si>
  <si>
    <t>Tanggal 04/06/2021 pukul 17.00</t>
  </si>
  <si>
    <t>*463 GARANSI</t>
  </si>
  <si>
    <t>Tanggal 11/06/2021 pukul 15.00</t>
  </si>
  <si>
    <t>*300 GARANSI</t>
  </si>
  <si>
    <t>Tanggal 02/07/2021 pukul 17.30 WITA</t>
  </si>
  <si>
    <t>selisih saldo antara Fisik dan SAP (belum dikeluarkan di AGO/SAP)</t>
  </si>
  <si>
    <t>Tanggal 19/07/2021</t>
  </si>
  <si>
    <t>Tanggal 22/07/2021</t>
  </si>
  <si>
    <t>Tanggal 26/07/2021</t>
  </si>
  <si>
    <t>39.33</t>
  </si>
  <si>
    <t>Tanggal 29/07/2021</t>
  </si>
  <si>
    <t>Tanggal 02/08/2021</t>
  </si>
  <si>
    <t>Tanggal 05/08/2021</t>
  </si>
  <si>
    <t>Tanggal 09/08/2021</t>
  </si>
  <si>
    <t>Tanggal 12/08/2021</t>
  </si>
  <si>
    <t>Tanggal 16/08/2021</t>
  </si>
  <si>
    <t>Tanggal 19/08/2021</t>
  </si>
  <si>
    <t>Tanggal 23/08/2021</t>
  </si>
  <si>
    <t>Tanggal 26/08/2021</t>
  </si>
  <si>
    <t>Tanggal 30/08/2021</t>
  </si>
  <si>
    <t xml:space="preserve"> </t>
  </si>
  <si>
    <t>Tanggal 02/09/2021</t>
  </si>
  <si>
    <t>Tanggal 06/09/2021</t>
  </si>
  <si>
    <t>Tanggal 09/09/2021</t>
  </si>
  <si>
    <t>2x10mm</t>
  </si>
  <si>
    <t>2A</t>
  </si>
  <si>
    <t>4A</t>
  </si>
  <si>
    <t>6A</t>
  </si>
  <si>
    <t>10A</t>
  </si>
  <si>
    <t>16A</t>
  </si>
  <si>
    <t>20A</t>
  </si>
  <si>
    <t>25A</t>
  </si>
  <si>
    <t>1PH</t>
  </si>
  <si>
    <t>LPB</t>
  </si>
  <si>
    <t>HARI INI</t>
  </si>
  <si>
    <t>TC (meter)</t>
  </si>
  <si>
    <t>MCB</t>
  </si>
  <si>
    <t>STOK MDU UP3 MAKASSAR SELATAN</t>
  </si>
  <si>
    <t>Tanggal 13/09/2021</t>
  </si>
  <si>
    <t>Tanggal 16/09/2021</t>
  </si>
  <si>
    <t>Tanggal 2O/09/2021</t>
  </si>
  <si>
    <t>Tanggal 23/09/2021</t>
  </si>
  <si>
    <t>Tanggal 27/09/2021</t>
  </si>
  <si>
    <t>Tanggal 30/09/2021</t>
  </si>
  <si>
    <t>Tanggal 04/10/2021</t>
  </si>
  <si>
    <t>Tanggal 07/10/2021</t>
  </si>
  <si>
    <t>Tanggal 11/10/2021</t>
  </si>
  <si>
    <t>Tanggal 14/10/2021</t>
  </si>
  <si>
    <t>Tanggal 18/10/2021</t>
  </si>
  <si>
    <t>Tanggal 21/10/2021</t>
  </si>
  <si>
    <t>Tanggal 28/10/2021</t>
  </si>
  <si>
    <t>UP3MS 25/10/21</t>
  </si>
  <si>
    <t>Tanggal 01/11/2021</t>
  </si>
  <si>
    <t>*491 GARANSI</t>
  </si>
  <si>
    <t>Tanggal 4/11/2021</t>
  </si>
  <si>
    <t>Tanggal 8/11/2021</t>
  </si>
  <si>
    <t>Tanggal 11/11/2021</t>
  </si>
  <si>
    <t>Tanggal 15/11/2021</t>
  </si>
  <si>
    <t>Tanggal 18/11/2021</t>
  </si>
  <si>
    <t>Tanggal 22/11/2021</t>
  </si>
  <si>
    <t>Tanggal 25/11/2021</t>
  </si>
  <si>
    <t>I</t>
  </si>
  <si>
    <r>
      <t xml:space="preserve">TAKALAR </t>
    </r>
    <r>
      <rPr>
        <sz val="9"/>
        <rFont val="Calibri"/>
        <family val="2"/>
        <scheme val="minor"/>
      </rPr>
      <t>(22.11.21)</t>
    </r>
  </si>
  <si>
    <r>
      <t>MALINO</t>
    </r>
    <r>
      <rPr>
        <sz val="9"/>
        <rFont val="Calibri"/>
        <family val="2"/>
        <scheme val="minor"/>
      </rPr>
      <t xml:space="preserve"> (22.11.21)</t>
    </r>
  </si>
  <si>
    <t>Tanggal 29/11/2021</t>
  </si>
  <si>
    <r>
      <t>MALINO</t>
    </r>
    <r>
      <rPr>
        <sz val="9"/>
        <rFont val="Calibri"/>
        <family val="2"/>
        <scheme val="minor"/>
      </rPr>
      <t xml:space="preserve"> </t>
    </r>
  </si>
  <si>
    <t>Tanggal 06/12/2021</t>
  </si>
  <si>
    <t>06 Desember 2021</t>
  </si>
  <si>
    <t>Tanggal 13/12/2021</t>
  </si>
  <si>
    <r>
      <t>MALINO</t>
    </r>
    <r>
      <rPr>
        <sz val="9"/>
        <color rgb="FFFF0000"/>
        <rFont val="Calibri"/>
        <family val="2"/>
        <scheme val="minor"/>
      </rPr>
      <t xml:space="preserve"> </t>
    </r>
  </si>
  <si>
    <t>Nama Material</t>
  </si>
  <si>
    <t>Panel SPLU Standing 1ph</t>
  </si>
  <si>
    <t>Panel SPLU Standing 3ph</t>
  </si>
  <si>
    <t>Meter SPLU 1ph</t>
  </si>
  <si>
    <t>Meter SPLU 3ph</t>
  </si>
  <si>
    <t>Jumlah</t>
  </si>
  <si>
    <t>Satuan</t>
  </si>
  <si>
    <t>bh</t>
  </si>
  <si>
    <t xml:space="preserve">Panel SPLU Type Hook </t>
  </si>
  <si>
    <t>Nihil</t>
  </si>
  <si>
    <t>Panel SPLU Type Wall</t>
  </si>
  <si>
    <t>Tanggal 20/12/2021</t>
  </si>
  <si>
    <t>Panel SPLU Spesial</t>
  </si>
  <si>
    <t>Tanggal 21/12/2021</t>
  </si>
  <si>
    <t>Tanggal 06/01/2022</t>
  </si>
  <si>
    <t>Tanggal 10/01/2022</t>
  </si>
  <si>
    <t>Tanggal 13/01/2022</t>
  </si>
  <si>
    <t>Tanggal 24/01/2022</t>
  </si>
  <si>
    <t>Tanggal 27/01/2022</t>
  </si>
  <si>
    <t>31 JANUARI 2021</t>
  </si>
  <si>
    <t>Tanggal 31/01/2022</t>
  </si>
  <si>
    <t>Tanggal 03/02/2022</t>
  </si>
  <si>
    <t>Tanggal 07/02/2022</t>
  </si>
  <si>
    <t>*738 GARANSI</t>
  </si>
  <si>
    <t>Tanggal 10/02/2022</t>
  </si>
  <si>
    <t>Tanggal 14/02/2022</t>
  </si>
  <si>
    <t>Tanggal 17/02/2022</t>
  </si>
  <si>
    <t>Tanggal 21/02/2022</t>
  </si>
  <si>
    <t>Tanggal 24/02/2022</t>
  </si>
  <si>
    <t>Tanggal 02/03/2022</t>
  </si>
  <si>
    <t>Tanggal 07/03/2022</t>
  </si>
  <si>
    <t>07 MARET 2021</t>
  </si>
  <si>
    <t>Tanggal 14/03/2022</t>
  </si>
  <si>
    <r>
      <t>MALINO</t>
    </r>
    <r>
      <rPr>
        <sz val="9"/>
        <color theme="1"/>
        <rFont val="Calibri"/>
        <family val="2"/>
        <scheme val="minor"/>
      </rPr>
      <t xml:space="preserve"> </t>
    </r>
  </si>
  <si>
    <t>Tanggal 17/03/2022</t>
  </si>
  <si>
    <t>Tanggal 21/03/2022</t>
  </si>
  <si>
    <t>UP3MS/ 21.03.22</t>
  </si>
  <si>
    <t>Tanggal 24/03/2022</t>
  </si>
  <si>
    <t>Tanggal 31/03/2022</t>
  </si>
  <si>
    <t>Tanggal 04/04/2022</t>
  </si>
  <si>
    <t>Tanggal 07/04/2022</t>
  </si>
  <si>
    <t>Tanggal 11/04/2022</t>
  </si>
  <si>
    <t>Tanggal 14/04/2022</t>
  </si>
  <si>
    <t>Tanggal 18/04/2022</t>
  </si>
  <si>
    <t>Tanggal 21/04/2022</t>
  </si>
  <si>
    <t>Tanggal 25/04/2022</t>
  </si>
  <si>
    <t>Tanggal 28/04/2022</t>
  </si>
  <si>
    <t>MCB 35A</t>
  </si>
  <si>
    <t>*869 GARANSI</t>
  </si>
  <si>
    <t>Tanggal 09/05/2022</t>
  </si>
  <si>
    <t>*809 GARANSI</t>
  </si>
  <si>
    <t>35A</t>
  </si>
  <si>
    <t>Tanggal 12/05/2022</t>
  </si>
  <si>
    <t>Tanggal 17/05/2022</t>
  </si>
  <si>
    <t>Tanggal 19/05/2022</t>
  </si>
  <si>
    <t>Tanggal 23/05/2022</t>
  </si>
  <si>
    <t xml:space="preserve"> TAKALAR</t>
  </si>
  <si>
    <t>Tanggal 02/06/2022</t>
  </si>
  <si>
    <t>Tanggal 06/06/2022</t>
  </si>
  <si>
    <t>Tanggal 09/06/2022</t>
  </si>
  <si>
    <t>BOX;;APP;PENGUKURAN   LANGSUNG TR</t>
  </si>
  <si>
    <t>NIHIL</t>
  </si>
  <si>
    <t xml:space="preserve"> BOX;;APP;;Pengukuran Tdk Langsung  53 KVA</t>
  </si>
  <si>
    <t xml:space="preserve"> BOX;;APP;;Pengukuran Tdk Langsung  66 KVA</t>
  </si>
  <si>
    <t xml:space="preserve"> BOX;;APP;;Pengukuran Tdk Langsung  82,5 KVA</t>
  </si>
  <si>
    <t xml:space="preserve"> BOX;;APP;;Pengukuran Tdk Langsung  105  KVA</t>
  </si>
  <si>
    <t xml:space="preserve"> BOX;;APP;;Pengukuran Tdk Langsung  131  KVA</t>
  </si>
  <si>
    <t xml:space="preserve"> BOX;;APP;;Pengukuran Tdk Langsung  164 KVA</t>
  </si>
  <si>
    <t xml:space="preserve"> BOX;;APP;;Pengukuran Tdk Langsung  197 KVA</t>
  </si>
  <si>
    <t>Tanggal 13/06/2022</t>
  </si>
  <si>
    <t>Tanggal 16/06/2022</t>
  </si>
  <si>
    <t>Tanggal 20/06/2022</t>
  </si>
  <si>
    <t>Tanggal 23/06/2022</t>
  </si>
  <si>
    <t>Tanggal 27/06/2022</t>
  </si>
  <si>
    <t>Tanggal 30/06/2022</t>
  </si>
  <si>
    <t>Tanggal 04/07/2022</t>
  </si>
  <si>
    <t>Tanggal 11/07/2022</t>
  </si>
  <si>
    <t>Tanggal 18/07/2022</t>
  </si>
  <si>
    <t>*1.337 GARANSI</t>
  </si>
  <si>
    <t>Tanggal 21/07/2022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</si>
</sst>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10">
    <xf numFmtId="0" fontId="0" fillId="0" borderId="0" xfId="0"/>
    <xf numFmtId="0" fontId="1" fillId="0" borderId="0" xfId="0" applyFont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4" xfId="1" applyNumberFormat="1" applyFont="1" applyBorder="1"/>
    <xf numFmtId="165" fontId="0" fillId="0" borderId="1" xfId="1" applyNumberFormat="1" applyFont="1" applyBorder="1"/>
    <xf numFmtId="165" fontId="0" fillId="0" borderId="14" xfId="1" applyNumberFormat="1" applyFont="1" applyBorder="1"/>
    <xf numFmtId="165" fontId="0" fillId="0" borderId="2" xfId="1" applyNumberFormat="1" applyFont="1" applyBorder="1"/>
    <xf numFmtId="165" fontId="0" fillId="0" borderId="16" xfId="1" applyNumberFormat="1" applyFont="1" applyBorder="1"/>
    <xf numFmtId="165" fontId="0" fillId="2" borderId="4" xfId="1" applyNumberFormat="1" applyFont="1" applyFill="1" applyBorder="1"/>
    <xf numFmtId="165" fontId="0" fillId="2" borderId="1" xfId="1" applyNumberFormat="1" applyFont="1" applyFill="1" applyBorder="1"/>
    <xf numFmtId="165" fontId="0" fillId="2" borderId="14" xfId="1" applyNumberFormat="1" applyFont="1" applyFill="1" applyBorder="1"/>
    <xf numFmtId="0" fontId="3" fillId="0" borderId="18" xfId="0" applyFont="1" applyBorder="1" applyAlignment="1">
      <alignment horizontal="center"/>
    </xf>
    <xf numFmtId="165" fontId="0" fillId="3" borderId="4" xfId="1" applyNumberFormat="1" applyFont="1" applyFill="1" applyBorder="1"/>
    <xf numFmtId="165" fontId="0" fillId="3" borderId="12" xfId="1" applyNumberFormat="1" applyFont="1" applyFill="1" applyBorder="1"/>
    <xf numFmtId="165" fontId="0" fillId="3" borderId="1" xfId="1" applyNumberFormat="1" applyFont="1" applyFill="1" applyBorder="1"/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165" fontId="1" fillId="4" borderId="3" xfId="1" applyNumberFormat="1" applyFont="1" applyFill="1" applyBorder="1"/>
    <xf numFmtId="165" fontId="1" fillId="4" borderId="17" xfId="1" applyNumberFormat="1" applyFont="1" applyFill="1" applyBorder="1"/>
    <xf numFmtId="164" fontId="0" fillId="0" borderId="27" xfId="1" applyFont="1" applyBorder="1" applyAlignment="1">
      <alignment horizontal="left"/>
    </xf>
    <xf numFmtId="164" fontId="0" fillId="0" borderId="28" xfId="1" applyFont="1" applyBorder="1" applyAlignment="1">
      <alignment horizontal="left"/>
    </xf>
    <xf numFmtId="164" fontId="0" fillId="0" borderId="0" xfId="1" applyFont="1"/>
    <xf numFmtId="165" fontId="0" fillId="0" borderId="1" xfId="1" applyNumberFormat="1" applyFont="1" applyFill="1" applyBorder="1"/>
    <xf numFmtId="165" fontId="0" fillId="0" borderId="4" xfId="1" applyNumberFormat="1" applyFont="1" applyFill="1" applyBorder="1"/>
    <xf numFmtId="165" fontId="0" fillId="0" borderId="14" xfId="1" applyNumberFormat="1" applyFont="1" applyFill="1" applyBorder="1"/>
    <xf numFmtId="165" fontId="0" fillId="0" borderId="2" xfId="1" applyNumberFormat="1" applyFont="1" applyFill="1" applyBorder="1"/>
    <xf numFmtId="165" fontId="0" fillId="0" borderId="16" xfId="1" applyNumberFormat="1" applyFont="1" applyFill="1" applyBorder="1"/>
    <xf numFmtId="165" fontId="0" fillId="2" borderId="2" xfId="1" applyNumberFormat="1" applyFont="1" applyFill="1" applyBorder="1"/>
    <xf numFmtId="165" fontId="0" fillId="3" borderId="2" xfId="1" applyNumberFormat="1" applyFont="1" applyFill="1" applyBorder="1"/>
    <xf numFmtId="0" fontId="0" fillId="5" borderId="0" xfId="0" applyFill="1"/>
    <xf numFmtId="165" fontId="0" fillId="5" borderId="4" xfId="1" applyNumberFormat="1" applyFont="1" applyFill="1" applyBorder="1"/>
    <xf numFmtId="165" fontId="0" fillId="5" borderId="12" xfId="1" applyNumberFormat="1" applyFont="1" applyFill="1" applyBorder="1"/>
    <xf numFmtId="0" fontId="5" fillId="0" borderId="13" xfId="0" applyFont="1" applyBorder="1" applyAlignment="1">
      <alignment horizontal="center"/>
    </xf>
    <xf numFmtId="165" fontId="5" fillId="0" borderId="1" xfId="1" applyNumberFormat="1" applyFont="1" applyFill="1" applyBorder="1"/>
    <xf numFmtId="165" fontId="5" fillId="3" borderId="1" xfId="1" applyNumberFormat="1" applyFont="1" applyFill="1" applyBorder="1"/>
    <xf numFmtId="0" fontId="5" fillId="0" borderId="0" xfId="0" applyFont="1"/>
    <xf numFmtId="164" fontId="5" fillId="0" borderId="27" xfId="1" applyFont="1" applyBorder="1" applyAlignment="1">
      <alignment horizontal="left"/>
    </xf>
    <xf numFmtId="164" fontId="5" fillId="0" borderId="28" xfId="1" applyFont="1" applyBorder="1" applyAlignment="1">
      <alignment horizontal="left"/>
    </xf>
    <xf numFmtId="165" fontId="5" fillId="2" borderId="1" xfId="1" applyNumberFormat="1" applyFont="1" applyFill="1" applyBorder="1"/>
    <xf numFmtId="165" fontId="5" fillId="2" borderId="14" xfId="1" applyNumberFormat="1" applyFont="1" applyFill="1" applyBorder="1"/>
    <xf numFmtId="0" fontId="5" fillId="0" borderId="15" xfId="0" applyFont="1" applyBorder="1" applyAlignment="1">
      <alignment horizontal="center"/>
    </xf>
    <xf numFmtId="165" fontId="5" fillId="2" borderId="2" xfId="1" applyNumberFormat="1" applyFont="1" applyFill="1" applyBorder="1"/>
    <xf numFmtId="165" fontId="5" fillId="3" borderId="2" xfId="1" applyNumberFormat="1" applyFont="1" applyFill="1" applyBorder="1"/>
    <xf numFmtId="165" fontId="5" fillId="0" borderId="2" xfId="1" applyNumberFormat="1" applyFont="1" applyFill="1" applyBorder="1"/>
    <xf numFmtId="165" fontId="5" fillId="3" borderId="14" xfId="1" applyNumberFormat="1" applyFont="1" applyFill="1" applyBorder="1"/>
    <xf numFmtId="165" fontId="5" fillId="2" borderId="16" xfId="1" applyNumberFormat="1" applyFont="1" applyFill="1" applyBorder="1"/>
    <xf numFmtId="165" fontId="0" fillId="6" borderId="4" xfId="1" applyNumberFormat="1" applyFont="1" applyFill="1" applyBorder="1"/>
    <xf numFmtId="165" fontId="5" fillId="3" borderId="16" xfId="1" applyNumberFormat="1" applyFont="1" applyFill="1" applyBorder="1"/>
    <xf numFmtId="165" fontId="0" fillId="0" borderId="12" xfId="1" applyNumberFormat="1" applyFont="1" applyFill="1" applyBorder="1"/>
    <xf numFmtId="165" fontId="0" fillId="2" borderId="12" xfId="1" applyNumberFormat="1" applyFont="1" applyFill="1" applyBorder="1"/>
    <xf numFmtId="164" fontId="4" fillId="0" borderId="27" xfId="1" applyFont="1" applyBorder="1" applyAlignment="1">
      <alignment horizontal="left"/>
    </xf>
    <xf numFmtId="164" fontId="4" fillId="0" borderId="28" xfId="1" applyFont="1" applyBorder="1" applyAlignment="1">
      <alignment horizontal="left"/>
    </xf>
    <xf numFmtId="165" fontId="5" fillId="0" borderId="14" xfId="1" applyNumberFormat="1" applyFont="1" applyFill="1" applyBorder="1"/>
    <xf numFmtId="165" fontId="5" fillId="6" borderId="1" xfId="1" applyNumberFormat="1" applyFont="1" applyFill="1" applyBorder="1"/>
    <xf numFmtId="0" fontId="1" fillId="4" borderId="35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4" borderId="40" xfId="0" applyFont="1" applyFill="1" applyBorder="1"/>
    <xf numFmtId="0" fontId="1" fillId="4" borderId="22" xfId="0" applyFont="1" applyFill="1" applyBorder="1"/>
    <xf numFmtId="0" fontId="1" fillId="4" borderId="21" xfId="0" applyFont="1" applyFill="1" applyBorder="1"/>
    <xf numFmtId="165" fontId="0" fillId="7" borderId="4" xfId="1" applyNumberFormat="1" applyFont="1" applyFill="1" applyBorder="1"/>
    <xf numFmtId="165" fontId="0" fillId="7" borderId="12" xfId="1" applyNumberFormat="1" applyFont="1" applyFill="1" applyBorder="1"/>
    <xf numFmtId="0" fontId="0" fillId="7" borderId="11" xfId="0" applyFill="1" applyBorder="1" applyAlignment="1">
      <alignment horizontal="center"/>
    </xf>
    <xf numFmtId="165" fontId="5" fillId="0" borderId="16" xfId="1" applyNumberFormat="1" applyFont="1" applyFill="1" applyBorder="1"/>
    <xf numFmtId="164" fontId="6" fillId="0" borderId="27" xfId="1" applyFont="1" applyBorder="1" applyAlignment="1">
      <alignment horizontal="left"/>
    </xf>
    <xf numFmtId="164" fontId="6" fillId="0" borderId="28" xfId="1" applyFont="1" applyBorder="1" applyAlignment="1">
      <alignment horizontal="left"/>
    </xf>
    <xf numFmtId="164" fontId="7" fillId="0" borderId="27" xfId="1" applyFont="1" applyBorder="1" applyAlignment="1">
      <alignment horizontal="left"/>
    </xf>
    <xf numFmtId="165" fontId="5" fillId="6" borderId="14" xfId="1" applyNumberFormat="1" applyFont="1" applyFill="1" applyBorder="1"/>
    <xf numFmtId="0" fontId="1" fillId="0" borderId="0" xfId="0" applyFont="1" applyAlignment="1">
      <alignment horizontal="center"/>
    </xf>
    <xf numFmtId="165" fontId="1" fillId="0" borderId="0" xfId="1" applyNumberFormat="1" applyFont="1" applyFill="1" applyBorder="1"/>
    <xf numFmtId="165" fontId="0" fillId="8" borderId="4" xfId="1" applyNumberFormat="1" applyFont="1" applyFill="1" applyBorder="1"/>
    <xf numFmtId="165" fontId="0" fillId="8" borderId="12" xfId="1" applyNumberFormat="1" applyFont="1" applyFill="1" applyBorder="1"/>
    <xf numFmtId="165" fontId="5" fillId="0" borderId="4" xfId="1" applyNumberFormat="1" applyFont="1" applyFill="1" applyBorder="1"/>
    <xf numFmtId="165" fontId="10" fillId="3" borderId="1" xfId="1" applyNumberFormat="1" applyFont="1" applyFill="1" applyBorder="1"/>
    <xf numFmtId="165" fontId="10" fillId="0" borderId="1" xfId="1" applyNumberFormat="1" applyFont="1" applyFill="1" applyBorder="1"/>
    <xf numFmtId="0" fontId="7" fillId="0" borderId="0" xfId="0" applyFont="1"/>
    <xf numFmtId="165" fontId="5" fillId="5" borderId="4" xfId="1" applyNumberFormat="1" applyFont="1" applyFill="1" applyBorder="1"/>
    <xf numFmtId="165" fontId="5" fillId="2" borderId="4" xfId="1" applyNumberFormat="1" applyFont="1" applyFill="1" applyBorder="1"/>
    <xf numFmtId="165" fontId="5" fillId="8" borderId="4" xfId="1" applyNumberFormat="1" applyFont="1" applyFill="1" applyBorder="1"/>
    <xf numFmtId="165" fontId="5" fillId="2" borderId="12" xfId="1" applyNumberFormat="1" applyFont="1" applyFill="1" applyBorder="1"/>
    <xf numFmtId="0" fontId="1" fillId="0" borderId="1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" xfId="0" applyBorder="1"/>
    <xf numFmtId="0" fontId="0" fillId="0" borderId="14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right"/>
    </xf>
    <xf numFmtId="0" fontId="5" fillId="0" borderId="45" xfId="0" applyFont="1" applyBorder="1" applyAlignment="1">
      <alignment horizontal="center"/>
    </xf>
    <xf numFmtId="0" fontId="0" fillId="0" borderId="46" xfId="0" applyBorder="1"/>
    <xf numFmtId="0" fontId="0" fillId="0" borderId="47" xfId="0" applyBorder="1" applyAlignment="1">
      <alignment horizontal="center"/>
    </xf>
    <xf numFmtId="165" fontId="5" fillId="5" borderId="12" xfId="1" applyNumberFormat="1" applyFont="1" applyFill="1" applyBorder="1"/>
    <xf numFmtId="165" fontId="7" fillId="3" borderId="1" xfId="1" applyNumberFormat="1" applyFont="1" applyFill="1" applyBorder="1"/>
    <xf numFmtId="165" fontId="5" fillId="5" borderId="1" xfId="1" applyNumberFormat="1" applyFont="1" applyFill="1" applyBorder="1"/>
    <xf numFmtId="165" fontId="5" fillId="5" borderId="14" xfId="1" applyNumberFormat="1" applyFont="1" applyFill="1" applyBorder="1"/>
    <xf numFmtId="0" fontId="1" fillId="4" borderId="5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0" fontId="1" fillId="4" borderId="23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4" borderId="25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164" fontId="5" fillId="0" borderId="27" xfId="1" applyFont="1" applyFill="1" applyBorder="1" applyAlignment="1">
      <alignment horizontal="left"/>
    </xf>
    <xf numFmtId="164" fontId="5" fillId="0" borderId="28" xfId="1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165" fontId="5" fillId="6" borderId="4" xfId="1" applyNumberFormat="1" applyFont="1" applyFill="1" applyBorder="1"/>
    <xf numFmtId="165" fontId="5" fillId="0" borderId="1" xfId="2" applyNumberFormat="1" applyFont="1" applyFill="1" applyBorder="1"/>
    <xf numFmtId="165" fontId="5" fillId="3" borderId="1" xfId="2" applyNumberFormat="1" applyFont="1" applyFill="1" applyBorder="1"/>
    <xf numFmtId="165" fontId="5" fillId="2" borderId="1" xfId="2" applyNumberFormat="1" applyFont="1" applyFill="1" applyBorder="1"/>
    <xf numFmtId="165" fontId="5" fillId="2" borderId="14" xfId="2" applyNumberFormat="1" applyFont="1" applyFill="1" applyBorder="1"/>
    <xf numFmtId="165" fontId="5" fillId="0" borderId="2" xfId="2" applyNumberFormat="1" applyFont="1" applyFill="1" applyBorder="1"/>
    <xf numFmtId="165" fontId="5" fillId="0" borderId="14" xfId="2" applyNumberFormat="1" applyFont="1" applyFill="1" applyBorder="1"/>
    <xf numFmtId="165" fontId="5" fillId="6" borderId="1" xfId="2" applyNumberFormat="1" applyFont="1" applyFill="1" applyBorder="1"/>
    <xf numFmtId="165" fontId="5" fillId="6" borderId="14" xfId="2" applyNumberFormat="1" applyFont="1" applyFill="1" applyBorder="1"/>
    <xf numFmtId="165" fontId="5" fillId="6" borderId="2" xfId="2" applyNumberFormat="1" applyFont="1" applyFill="1" applyBorder="1"/>
    <xf numFmtId="165" fontId="5" fillId="3" borderId="14" xfId="2" applyNumberFormat="1" applyFont="1" applyFill="1" applyBorder="1"/>
    <xf numFmtId="165" fontId="7" fillId="0" borderId="1" xfId="2" applyNumberFormat="1" applyFont="1" applyFill="1" applyBorder="1"/>
    <xf numFmtId="164" fontId="0" fillId="0" borderId="21" xfId="1" applyFont="1" applyBorder="1" applyAlignment="1">
      <alignment horizontal="left"/>
    </xf>
    <xf numFmtId="164" fontId="0" fillId="0" borderId="22" xfId="1" applyFont="1" applyBorder="1" applyAlignment="1">
      <alignment horizontal="left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164" fontId="0" fillId="0" borderId="27" xfId="1" applyFont="1" applyBorder="1" applyAlignment="1">
      <alignment horizontal="left"/>
    </xf>
    <xf numFmtId="164" fontId="0" fillId="0" borderId="28" xfId="1" applyFont="1" applyBorder="1" applyAlignment="1">
      <alignment horizontal="left"/>
    </xf>
    <xf numFmtId="164" fontId="0" fillId="0" borderId="29" xfId="1" applyFont="1" applyBorder="1" applyAlignment="1">
      <alignment horizontal="left"/>
    </xf>
    <xf numFmtId="164" fontId="0" fillId="0" borderId="30" xfId="1" applyFont="1" applyBorder="1" applyAlignment="1">
      <alignment horizontal="left"/>
    </xf>
    <xf numFmtId="0" fontId="1" fillId="4" borderId="19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5" fillId="0" borderId="27" xfId="1" applyFont="1" applyBorder="1" applyAlignment="1">
      <alignment horizontal="left"/>
    </xf>
    <xf numFmtId="164" fontId="5" fillId="0" borderId="28" xfId="1" applyFont="1" applyBorder="1" applyAlignment="1">
      <alignment horizontal="left"/>
    </xf>
    <xf numFmtId="164" fontId="5" fillId="0" borderId="29" xfId="1" applyFont="1" applyBorder="1" applyAlignment="1">
      <alignment horizontal="left"/>
    </xf>
    <xf numFmtId="164" fontId="5" fillId="0" borderId="30" xfId="1" applyFont="1" applyBorder="1" applyAlignment="1">
      <alignment horizontal="left"/>
    </xf>
    <xf numFmtId="164" fontId="5" fillId="0" borderId="21" xfId="1" applyFont="1" applyBorder="1" applyAlignment="1">
      <alignment horizontal="left"/>
    </xf>
    <xf numFmtId="164" fontId="5" fillId="0" borderId="22" xfId="1" applyFont="1" applyBorder="1" applyAlignment="1">
      <alignment horizontal="left"/>
    </xf>
    <xf numFmtId="164" fontId="4" fillId="0" borderId="27" xfId="1" applyFont="1" applyBorder="1" applyAlignment="1">
      <alignment horizontal="left"/>
    </xf>
    <xf numFmtId="164" fontId="4" fillId="0" borderId="28" xfId="1" applyFont="1" applyBorder="1" applyAlignment="1">
      <alignment horizontal="left"/>
    </xf>
    <xf numFmtId="164" fontId="4" fillId="0" borderId="21" xfId="1" applyFont="1" applyBorder="1" applyAlignment="1">
      <alignment horizontal="left"/>
    </xf>
    <xf numFmtId="164" fontId="4" fillId="0" borderId="22" xfId="1" applyFont="1" applyBorder="1" applyAlignment="1">
      <alignment horizontal="left"/>
    </xf>
    <xf numFmtId="164" fontId="4" fillId="0" borderId="29" xfId="1" applyFont="1" applyBorder="1" applyAlignment="1">
      <alignment horizontal="left"/>
    </xf>
    <xf numFmtId="164" fontId="4" fillId="0" borderId="30" xfId="1" applyFont="1" applyBorder="1" applyAlignment="1">
      <alignment horizontal="left"/>
    </xf>
    <xf numFmtId="0" fontId="1" fillId="4" borderId="37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164" fontId="5" fillId="7" borderId="21" xfId="1" applyFont="1" applyFill="1" applyBorder="1" applyAlignment="1">
      <alignment horizontal="left"/>
    </xf>
    <xf numFmtId="164" fontId="5" fillId="7" borderId="22" xfId="1" applyFont="1" applyFill="1" applyBorder="1" applyAlignment="1">
      <alignment horizontal="left"/>
    </xf>
    <xf numFmtId="164" fontId="6" fillId="0" borderId="27" xfId="1" applyFont="1" applyBorder="1" applyAlignment="1">
      <alignment horizontal="left"/>
    </xf>
    <xf numFmtId="164" fontId="6" fillId="0" borderId="28" xfId="1" applyFont="1" applyBorder="1" applyAlignment="1">
      <alignment horizontal="left"/>
    </xf>
    <xf numFmtId="164" fontId="6" fillId="0" borderId="29" xfId="1" applyFont="1" applyBorder="1" applyAlignment="1">
      <alignment horizontal="left"/>
    </xf>
    <xf numFmtId="164" fontId="6" fillId="0" borderId="30" xfId="1" applyFont="1" applyBorder="1" applyAlignment="1">
      <alignment horizontal="left"/>
    </xf>
    <xf numFmtId="164" fontId="7" fillId="0" borderId="27" xfId="1" applyFont="1" applyBorder="1" applyAlignment="1">
      <alignment horizontal="left"/>
    </xf>
    <xf numFmtId="164" fontId="7" fillId="0" borderId="28" xfId="1" applyFont="1" applyBorder="1" applyAlignment="1">
      <alignment horizontal="left"/>
    </xf>
    <xf numFmtId="164" fontId="7" fillId="0" borderId="29" xfId="1" applyFont="1" applyBorder="1" applyAlignment="1">
      <alignment horizontal="left"/>
    </xf>
    <xf numFmtId="164" fontId="7" fillId="0" borderId="30" xfId="1" applyFont="1" applyBorder="1" applyAlignment="1">
      <alignment horizontal="left"/>
    </xf>
    <xf numFmtId="164" fontId="7" fillId="0" borderId="21" xfId="1" applyFont="1" applyBorder="1" applyAlignment="1">
      <alignment horizontal="left"/>
    </xf>
    <xf numFmtId="164" fontId="7" fillId="0" borderId="22" xfId="1" applyFont="1" applyBorder="1" applyAlignment="1">
      <alignment horizontal="left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64" fontId="5" fillId="0" borderId="27" xfId="1" applyFont="1" applyFill="1" applyBorder="1" applyAlignment="1">
      <alignment horizontal="left"/>
    </xf>
    <xf numFmtId="164" fontId="5" fillId="0" borderId="28" xfId="1" applyFont="1" applyFill="1" applyBorder="1" applyAlignment="1">
      <alignment horizontal="left"/>
    </xf>
    <xf numFmtId="164" fontId="0" fillId="0" borderId="27" xfId="1" applyFont="1" applyFill="1" applyBorder="1" applyAlignment="1">
      <alignment horizontal="left"/>
    </xf>
    <xf numFmtId="164" fontId="0" fillId="0" borderId="28" xfId="1" applyFont="1" applyFill="1" applyBorder="1" applyAlignment="1">
      <alignment horizontal="left"/>
    </xf>
    <xf numFmtId="15" fontId="1" fillId="4" borderId="40" xfId="0" applyNumberFormat="1" applyFont="1" applyFill="1" applyBorder="1" applyAlignment="1">
      <alignment horizontal="center"/>
    </xf>
    <xf numFmtId="0" fontId="1" fillId="4" borderId="48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15" fontId="1" fillId="4" borderId="37" xfId="0" applyNumberFormat="1" applyFont="1" applyFill="1" applyBorder="1" applyAlignment="1">
      <alignment horizontal="center"/>
    </xf>
    <xf numFmtId="164" fontId="7" fillId="0" borderId="27" xfId="1" applyFont="1" applyFill="1" applyBorder="1" applyAlignment="1">
      <alignment horizontal="left"/>
    </xf>
    <xf numFmtId="164" fontId="7" fillId="0" borderId="28" xfId="1" applyFont="1" applyFill="1" applyBorder="1" applyAlignment="1">
      <alignment horizontal="left"/>
    </xf>
    <xf numFmtId="164" fontId="4" fillId="0" borderId="27" xfId="1" applyFont="1" applyFill="1" applyBorder="1" applyAlignment="1">
      <alignment horizontal="left"/>
    </xf>
    <xf numFmtId="164" fontId="4" fillId="0" borderId="28" xfId="1" applyFont="1" applyFill="1" applyBorder="1" applyAlignment="1">
      <alignment horizontal="left"/>
    </xf>
    <xf numFmtId="164" fontId="5" fillId="0" borderId="21" xfId="1" applyFont="1" applyFill="1" applyBorder="1" applyAlignment="1">
      <alignment horizontal="left"/>
    </xf>
    <xf numFmtId="164" fontId="5" fillId="0" borderId="22" xfId="1" applyFont="1" applyFill="1" applyBorder="1" applyAlignment="1">
      <alignment horizontal="left"/>
    </xf>
    <xf numFmtId="164" fontId="5" fillId="0" borderId="29" xfId="1" applyFont="1" applyFill="1" applyBorder="1" applyAlignment="1">
      <alignment horizontal="left"/>
    </xf>
    <xf numFmtId="164" fontId="5" fillId="0" borderId="30" xfId="1" applyFont="1" applyFill="1" applyBorder="1" applyAlignment="1">
      <alignment horizontal="left"/>
    </xf>
    <xf numFmtId="164" fontId="7" fillId="0" borderId="21" xfId="1" applyFont="1" applyFill="1" applyBorder="1" applyAlignment="1">
      <alignment horizontal="left"/>
    </xf>
    <xf numFmtId="164" fontId="7" fillId="0" borderId="22" xfId="1" applyFont="1" applyFill="1" applyBorder="1" applyAlignment="1">
      <alignment horizontal="left"/>
    </xf>
    <xf numFmtId="0" fontId="1" fillId="4" borderId="9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</cellXfs>
  <cellStyles count="3">
    <cellStyle name="Comma" xfId="1" builtinId="3"/>
    <cellStyle name="Comma 2" xfId="2" xr:uid="{C82D4387-6D43-4FD5-A12E-BB4CB9D5691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8"/>
  <sheetViews>
    <sheetView showGridLines="0" zoomScale="90" zoomScaleNormal="90" workbookViewId="0">
      <selection activeCell="G9" sqref="G9"/>
    </sheetView>
  </sheetViews>
  <sheetFormatPr defaultRowHeight="14.5" x14ac:dyDescent="0.35"/>
  <cols>
    <col min="1" max="1" width="3" customWidth="1"/>
    <col min="2" max="2" width="5.1796875" customWidth="1"/>
    <col min="3" max="3" width="5.54296875" customWidth="1"/>
    <col min="4" max="4" width="10.453125" customWidth="1"/>
    <col min="5" max="22" width="8.7265625" customWidth="1"/>
    <col min="23" max="23" width="9.54296875" customWidth="1"/>
    <col min="24" max="24" width="9.26953125" customWidth="1"/>
    <col min="25" max="25" width="3" customWidth="1"/>
  </cols>
  <sheetData>
    <row r="2" spans="2:24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2:24" ht="15.5" x14ac:dyDescent="0.35">
      <c r="B3" s="136" t="s">
        <v>25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2:24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2:24" s="1" customFormat="1" x14ac:dyDescent="0.35"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</row>
    <row r="6" spans="2:24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2:24" x14ac:dyDescent="0.35">
      <c r="B7" s="2">
        <v>1</v>
      </c>
      <c r="C7" s="123" t="s">
        <v>1</v>
      </c>
      <c r="D7" s="124"/>
      <c r="E7" s="5">
        <v>0</v>
      </c>
      <c r="F7" s="5">
        <v>0</v>
      </c>
      <c r="G7" s="5">
        <v>100</v>
      </c>
      <c r="H7" s="5">
        <v>100</v>
      </c>
      <c r="I7" s="5">
        <v>560</v>
      </c>
      <c r="J7" s="5">
        <v>560</v>
      </c>
      <c r="K7" s="5">
        <v>682</v>
      </c>
      <c r="L7" s="5">
        <v>682</v>
      </c>
      <c r="M7" s="5">
        <v>1501</v>
      </c>
      <c r="N7" s="5">
        <v>1501</v>
      </c>
      <c r="O7" s="5">
        <v>0</v>
      </c>
      <c r="P7" s="5">
        <v>0</v>
      </c>
      <c r="Q7" s="5">
        <v>0</v>
      </c>
      <c r="R7" s="5">
        <v>0</v>
      </c>
      <c r="S7" s="14">
        <v>304</v>
      </c>
      <c r="T7" s="14">
        <v>0</v>
      </c>
      <c r="U7" s="10">
        <v>233</v>
      </c>
      <c r="V7" s="10">
        <v>243</v>
      </c>
      <c r="W7" s="14">
        <v>305843</v>
      </c>
      <c r="X7" s="15">
        <v>239863</v>
      </c>
    </row>
    <row r="8" spans="2:24" x14ac:dyDescent="0.35">
      <c r="B8" s="3">
        <v>2</v>
      </c>
      <c r="C8" s="129" t="s">
        <v>2</v>
      </c>
      <c r="D8" s="130"/>
      <c r="E8" s="6">
        <v>22</v>
      </c>
      <c r="F8" s="6">
        <v>22</v>
      </c>
      <c r="G8" s="6">
        <v>101</v>
      </c>
      <c r="H8" s="6">
        <v>101</v>
      </c>
      <c r="I8" s="6">
        <v>211</v>
      </c>
      <c r="J8" s="6">
        <v>211</v>
      </c>
      <c r="K8" s="6">
        <v>45</v>
      </c>
      <c r="L8" s="6">
        <v>45</v>
      </c>
      <c r="M8" s="6">
        <v>21</v>
      </c>
      <c r="N8" s="6">
        <v>21</v>
      </c>
      <c r="O8" s="6">
        <v>27</v>
      </c>
      <c r="P8" s="6">
        <v>27</v>
      </c>
      <c r="Q8" s="6">
        <v>0</v>
      </c>
      <c r="R8" s="6">
        <v>0</v>
      </c>
      <c r="S8" s="16">
        <v>110</v>
      </c>
      <c r="T8" s="16">
        <v>1</v>
      </c>
      <c r="U8" s="11">
        <v>17</v>
      </c>
      <c r="V8" s="11">
        <v>19</v>
      </c>
      <c r="W8" s="6">
        <v>4972</v>
      </c>
      <c r="X8" s="7">
        <v>4972</v>
      </c>
    </row>
    <row r="9" spans="2:24" x14ac:dyDescent="0.35">
      <c r="B9" s="3">
        <v>3</v>
      </c>
      <c r="C9" s="129" t="s">
        <v>3</v>
      </c>
      <c r="D9" s="130"/>
      <c r="E9" s="6">
        <v>12</v>
      </c>
      <c r="F9" s="6">
        <v>12</v>
      </c>
      <c r="G9" s="11">
        <v>160</v>
      </c>
      <c r="H9" s="11">
        <v>161</v>
      </c>
      <c r="I9" s="6">
        <v>232</v>
      </c>
      <c r="J9" s="6">
        <v>232</v>
      </c>
      <c r="K9" s="11">
        <v>32</v>
      </c>
      <c r="L9" s="11">
        <v>33</v>
      </c>
      <c r="M9" s="6">
        <v>115</v>
      </c>
      <c r="N9" s="6">
        <v>115</v>
      </c>
      <c r="O9" s="6">
        <v>53</v>
      </c>
      <c r="P9" s="6">
        <v>53</v>
      </c>
      <c r="Q9" s="6">
        <v>0</v>
      </c>
      <c r="R9" s="6">
        <v>0</v>
      </c>
      <c r="S9" s="11">
        <v>139</v>
      </c>
      <c r="T9" s="11">
        <v>141</v>
      </c>
      <c r="U9" s="6">
        <v>7</v>
      </c>
      <c r="V9" s="6">
        <v>7</v>
      </c>
      <c r="W9" s="6">
        <v>6869</v>
      </c>
      <c r="X9" s="7">
        <v>6869</v>
      </c>
    </row>
    <row r="10" spans="2:24" x14ac:dyDescent="0.35">
      <c r="B10" s="3">
        <v>4</v>
      </c>
      <c r="C10" s="23" t="s">
        <v>4</v>
      </c>
      <c r="D10" s="24"/>
      <c r="E10" s="6">
        <v>12</v>
      </c>
      <c r="F10" s="6">
        <v>12</v>
      </c>
      <c r="G10" s="11">
        <v>732</v>
      </c>
      <c r="H10" s="11">
        <v>771</v>
      </c>
      <c r="I10" s="6">
        <v>757</v>
      </c>
      <c r="J10" s="6">
        <v>757</v>
      </c>
      <c r="K10" s="6">
        <v>55</v>
      </c>
      <c r="L10" s="6">
        <v>55</v>
      </c>
      <c r="M10" s="6">
        <v>69</v>
      </c>
      <c r="N10" s="6">
        <v>69</v>
      </c>
      <c r="O10" s="6">
        <v>54</v>
      </c>
      <c r="P10" s="6">
        <v>54</v>
      </c>
      <c r="Q10" s="6">
        <v>14</v>
      </c>
      <c r="R10" s="6">
        <v>14</v>
      </c>
      <c r="S10" s="6">
        <v>426</v>
      </c>
      <c r="T10" s="6">
        <v>426</v>
      </c>
      <c r="U10" s="6">
        <v>0</v>
      </c>
      <c r="V10" s="6">
        <v>0</v>
      </c>
      <c r="W10" s="11">
        <v>9840</v>
      </c>
      <c r="X10" s="12">
        <v>10268</v>
      </c>
    </row>
    <row r="11" spans="2:24" x14ac:dyDescent="0.35">
      <c r="B11" s="3">
        <v>5</v>
      </c>
      <c r="C11" s="129" t="s">
        <v>5</v>
      </c>
      <c r="D11" s="130"/>
      <c r="E11" s="6">
        <v>6</v>
      </c>
      <c r="F11" s="6">
        <v>6</v>
      </c>
      <c r="G11" s="6">
        <v>26</v>
      </c>
      <c r="H11" s="6">
        <v>26</v>
      </c>
      <c r="I11" s="6">
        <v>379</v>
      </c>
      <c r="J11" s="6">
        <v>379</v>
      </c>
      <c r="K11" s="6">
        <v>150</v>
      </c>
      <c r="L11" s="6">
        <v>150</v>
      </c>
      <c r="M11" s="6">
        <v>143</v>
      </c>
      <c r="N11" s="6">
        <v>143</v>
      </c>
      <c r="O11" s="6">
        <v>81</v>
      </c>
      <c r="P11" s="6">
        <v>81</v>
      </c>
      <c r="Q11" s="6">
        <v>17</v>
      </c>
      <c r="R11" s="6">
        <v>17</v>
      </c>
      <c r="S11" s="11">
        <v>49</v>
      </c>
      <c r="T11" s="11">
        <v>58</v>
      </c>
      <c r="U11" s="6">
        <v>5</v>
      </c>
      <c r="V11" s="6">
        <v>5</v>
      </c>
      <c r="W11" s="6">
        <v>4601</v>
      </c>
      <c r="X11" s="7">
        <v>4601</v>
      </c>
    </row>
    <row r="12" spans="2:24" x14ac:dyDescent="0.35">
      <c r="B12" s="3">
        <v>6</v>
      </c>
      <c r="C12" s="129" t="s">
        <v>6</v>
      </c>
      <c r="D12" s="130"/>
      <c r="E12" s="6">
        <v>64</v>
      </c>
      <c r="F12" s="6">
        <v>64</v>
      </c>
      <c r="G12" s="6">
        <v>311</v>
      </c>
      <c r="H12" s="6">
        <v>311</v>
      </c>
      <c r="I12" s="6">
        <v>113</v>
      </c>
      <c r="J12" s="6">
        <v>113</v>
      </c>
      <c r="K12" s="6">
        <v>10</v>
      </c>
      <c r="L12" s="6">
        <v>10</v>
      </c>
      <c r="M12" s="6">
        <v>118</v>
      </c>
      <c r="N12" s="6">
        <v>118</v>
      </c>
      <c r="O12" s="6">
        <v>19</v>
      </c>
      <c r="P12" s="6">
        <v>19</v>
      </c>
      <c r="Q12" s="6">
        <v>2</v>
      </c>
      <c r="R12" s="6">
        <v>2</v>
      </c>
      <c r="S12" s="16">
        <v>194</v>
      </c>
      <c r="T12" s="16">
        <v>8</v>
      </c>
      <c r="U12" s="11">
        <v>3</v>
      </c>
      <c r="V12" s="11">
        <v>5</v>
      </c>
      <c r="W12" s="6">
        <v>4170</v>
      </c>
      <c r="X12" s="7">
        <v>4170</v>
      </c>
    </row>
    <row r="13" spans="2:24" ht="15" thickBot="1" x14ac:dyDescent="0.4">
      <c r="B13" s="4">
        <v>7</v>
      </c>
      <c r="C13" s="131" t="s">
        <v>7</v>
      </c>
      <c r="D13" s="132"/>
      <c r="E13" s="8">
        <v>26</v>
      </c>
      <c r="F13" s="8">
        <v>26</v>
      </c>
      <c r="G13" s="8">
        <v>90</v>
      </c>
      <c r="H13" s="8">
        <v>90</v>
      </c>
      <c r="I13" s="8">
        <v>213</v>
      </c>
      <c r="J13" s="8">
        <v>213</v>
      </c>
      <c r="K13" s="8">
        <v>44</v>
      </c>
      <c r="L13" s="8">
        <v>44</v>
      </c>
      <c r="M13" s="8">
        <v>50</v>
      </c>
      <c r="N13" s="8">
        <v>50</v>
      </c>
      <c r="O13" s="8">
        <v>14</v>
      </c>
      <c r="P13" s="8">
        <v>14</v>
      </c>
      <c r="Q13" s="8">
        <v>37</v>
      </c>
      <c r="R13" s="8">
        <v>37</v>
      </c>
      <c r="S13" s="8">
        <v>15</v>
      </c>
      <c r="T13" s="8">
        <v>15</v>
      </c>
      <c r="U13" s="8">
        <v>2</v>
      </c>
      <c r="V13" s="8">
        <v>2</v>
      </c>
      <c r="W13" s="8">
        <v>3451</v>
      </c>
      <c r="X13" s="9">
        <v>3451</v>
      </c>
    </row>
    <row r="14" spans="2:24" ht="15" thickBot="1" x14ac:dyDescent="0.4">
      <c r="B14" s="133" t="s">
        <v>20</v>
      </c>
      <c r="C14" s="134"/>
      <c r="D14" s="135"/>
      <c r="E14" s="21">
        <f>SUM(E7:E13)</f>
        <v>142</v>
      </c>
      <c r="F14" s="21">
        <f t="shared" ref="F14:X14" si="0">SUM(F7:F13)</f>
        <v>142</v>
      </c>
      <c r="G14" s="21">
        <f t="shared" si="0"/>
        <v>1520</v>
      </c>
      <c r="H14" s="21">
        <f t="shared" si="0"/>
        <v>1560</v>
      </c>
      <c r="I14" s="21">
        <f t="shared" si="0"/>
        <v>2465</v>
      </c>
      <c r="J14" s="21">
        <f t="shared" si="0"/>
        <v>2465</v>
      </c>
      <c r="K14" s="21">
        <f t="shared" si="0"/>
        <v>1018</v>
      </c>
      <c r="L14" s="21">
        <f t="shared" si="0"/>
        <v>1019</v>
      </c>
      <c r="M14" s="21">
        <f t="shared" si="0"/>
        <v>2017</v>
      </c>
      <c r="N14" s="21">
        <f t="shared" si="0"/>
        <v>2017</v>
      </c>
      <c r="O14" s="21">
        <f t="shared" si="0"/>
        <v>248</v>
      </c>
      <c r="P14" s="21">
        <f t="shared" si="0"/>
        <v>248</v>
      </c>
      <c r="Q14" s="21">
        <f t="shared" si="0"/>
        <v>70</v>
      </c>
      <c r="R14" s="21">
        <f t="shared" si="0"/>
        <v>70</v>
      </c>
      <c r="S14" s="21">
        <f t="shared" si="0"/>
        <v>1237</v>
      </c>
      <c r="T14" s="21">
        <f t="shared" si="0"/>
        <v>649</v>
      </c>
      <c r="U14" s="21">
        <f t="shared" si="0"/>
        <v>267</v>
      </c>
      <c r="V14" s="21">
        <f t="shared" si="0"/>
        <v>281</v>
      </c>
      <c r="W14" s="21">
        <f t="shared" si="0"/>
        <v>339746</v>
      </c>
      <c r="X14" s="22">
        <f t="shared" si="0"/>
        <v>274194</v>
      </c>
    </row>
    <row r="15" spans="2:24" x14ac:dyDescent="0.35">
      <c r="S15" s="1" t="s">
        <v>23</v>
      </c>
    </row>
    <row r="16" spans="2:24" x14ac:dyDescent="0.35">
      <c r="B16" t="s">
        <v>21</v>
      </c>
    </row>
    <row r="17" spans="2:5" x14ac:dyDescent="0.35">
      <c r="B17" t="s">
        <v>22</v>
      </c>
      <c r="D17" s="19"/>
      <c r="E17" s="25" t="s">
        <v>28</v>
      </c>
    </row>
    <row r="18" spans="2:5" x14ac:dyDescent="0.35">
      <c r="B18" t="s">
        <v>22</v>
      </c>
      <c r="D18" s="20"/>
      <c r="E18" s="25" t="s">
        <v>27</v>
      </c>
    </row>
  </sheetData>
  <mergeCells count="21">
    <mergeCell ref="C13:D13"/>
    <mergeCell ref="B14:D14"/>
    <mergeCell ref="C11:D11"/>
    <mergeCell ref="B2:X2"/>
    <mergeCell ref="Q5:R5"/>
    <mergeCell ref="S5:T5"/>
    <mergeCell ref="U5:V5"/>
    <mergeCell ref="W5:X5"/>
    <mergeCell ref="B5:B6"/>
    <mergeCell ref="E5:F5"/>
    <mergeCell ref="G5:H5"/>
    <mergeCell ref="I5:J5"/>
    <mergeCell ref="K5:L5"/>
    <mergeCell ref="M5:N5"/>
    <mergeCell ref="O5:P5"/>
    <mergeCell ref="B3:X3"/>
    <mergeCell ref="C7:D7"/>
    <mergeCell ref="C5:D6"/>
    <mergeCell ref="C8:D8"/>
    <mergeCell ref="C9:D9"/>
    <mergeCell ref="C12:D12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Y19"/>
  <sheetViews>
    <sheetView showGridLines="0" workbookViewId="0">
      <selection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44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0</v>
      </c>
      <c r="F7" s="10">
        <v>10</v>
      </c>
      <c r="G7" s="10">
        <v>0</v>
      </c>
      <c r="H7" s="10">
        <v>400</v>
      </c>
      <c r="I7" s="27">
        <v>0</v>
      </c>
      <c r="J7" s="27">
        <v>0</v>
      </c>
      <c r="K7" s="27">
        <v>0</v>
      </c>
      <c r="L7" s="27">
        <v>0</v>
      </c>
      <c r="M7" s="27">
        <v>157</v>
      </c>
      <c r="N7" s="27">
        <v>157</v>
      </c>
      <c r="O7" s="10">
        <v>0</v>
      </c>
      <c r="P7" s="10">
        <v>12</v>
      </c>
      <c r="Q7" s="10">
        <v>0</v>
      </c>
      <c r="R7" s="10">
        <v>35</v>
      </c>
      <c r="S7" s="14">
        <v>9577</v>
      </c>
      <c r="T7" s="14">
        <v>6019</v>
      </c>
      <c r="U7" s="10">
        <v>124</v>
      </c>
      <c r="V7" s="10">
        <v>144</v>
      </c>
      <c r="W7" s="10">
        <v>122581</v>
      </c>
      <c r="X7" s="53">
        <v>128601</v>
      </c>
    </row>
    <row r="8" spans="1:25" x14ac:dyDescent="0.35">
      <c r="A8" s="39"/>
      <c r="B8" s="36">
        <v>2</v>
      </c>
      <c r="C8" s="141" t="s">
        <v>2</v>
      </c>
      <c r="D8" s="142"/>
      <c r="E8" s="37">
        <v>3</v>
      </c>
      <c r="F8" s="37">
        <v>3</v>
      </c>
      <c r="G8" s="42">
        <v>91</v>
      </c>
      <c r="H8" s="42">
        <v>134</v>
      </c>
      <c r="I8" s="37">
        <v>101</v>
      </c>
      <c r="J8" s="37">
        <v>101</v>
      </c>
      <c r="K8" s="37">
        <v>29</v>
      </c>
      <c r="L8" s="37">
        <v>29</v>
      </c>
      <c r="M8" s="37">
        <v>237</v>
      </c>
      <c r="N8" s="37">
        <v>237</v>
      </c>
      <c r="O8" s="42">
        <v>8</v>
      </c>
      <c r="P8" s="42">
        <v>9</v>
      </c>
      <c r="Q8" s="37">
        <v>48</v>
      </c>
      <c r="R8" s="37">
        <v>48</v>
      </c>
      <c r="S8" s="42">
        <v>128</v>
      </c>
      <c r="T8" s="42">
        <v>678</v>
      </c>
      <c r="U8" s="38">
        <v>15</v>
      </c>
      <c r="V8" s="38">
        <v>10</v>
      </c>
      <c r="W8" s="38">
        <v>19950</v>
      </c>
      <c r="X8" s="48">
        <v>19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11</v>
      </c>
      <c r="F9" s="37">
        <v>11</v>
      </c>
      <c r="G9" s="37">
        <v>124</v>
      </c>
      <c r="H9" s="37">
        <v>124</v>
      </c>
      <c r="I9" s="37">
        <v>50</v>
      </c>
      <c r="J9" s="37">
        <v>50</v>
      </c>
      <c r="K9" s="37">
        <v>92</v>
      </c>
      <c r="L9" s="37">
        <v>92</v>
      </c>
      <c r="M9" s="37">
        <v>277</v>
      </c>
      <c r="N9" s="37">
        <v>277</v>
      </c>
      <c r="O9" s="37">
        <v>36</v>
      </c>
      <c r="P9" s="37">
        <v>36</v>
      </c>
      <c r="Q9" s="37">
        <v>52</v>
      </c>
      <c r="R9" s="37">
        <v>52</v>
      </c>
      <c r="S9" s="38">
        <v>810</v>
      </c>
      <c r="T9" s="38">
        <v>809</v>
      </c>
      <c r="U9" s="37">
        <v>8</v>
      </c>
      <c r="V9" s="37">
        <v>8</v>
      </c>
      <c r="W9" s="38">
        <v>7905</v>
      </c>
      <c r="X9" s="48">
        <v>418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16</v>
      </c>
      <c r="F10" s="37">
        <v>16</v>
      </c>
      <c r="G10" s="37">
        <v>143</v>
      </c>
      <c r="H10" s="37">
        <v>143</v>
      </c>
      <c r="I10" s="42">
        <v>0</v>
      </c>
      <c r="J10" s="42">
        <v>11</v>
      </c>
      <c r="K10" s="42">
        <v>29</v>
      </c>
      <c r="L10" s="42">
        <v>49</v>
      </c>
      <c r="M10" s="37">
        <v>207</v>
      </c>
      <c r="N10" s="37">
        <v>207</v>
      </c>
      <c r="O10" s="42">
        <v>19</v>
      </c>
      <c r="P10" s="42">
        <v>20</v>
      </c>
      <c r="Q10" s="42">
        <v>107</v>
      </c>
      <c r="R10" s="42">
        <v>108</v>
      </c>
      <c r="S10" s="42">
        <v>890</v>
      </c>
      <c r="T10" s="42">
        <v>990</v>
      </c>
      <c r="U10" s="37">
        <v>8</v>
      </c>
      <c r="V10" s="37">
        <v>8</v>
      </c>
      <c r="W10" s="38">
        <v>69550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8">
        <v>19</v>
      </c>
      <c r="F11" s="38">
        <v>15</v>
      </c>
      <c r="G11" s="38">
        <v>18</v>
      </c>
      <c r="H11" s="38">
        <v>0</v>
      </c>
      <c r="I11" s="37">
        <v>326</v>
      </c>
      <c r="J11" s="37">
        <v>326</v>
      </c>
      <c r="K11" s="37">
        <v>85</v>
      </c>
      <c r="L11" s="37">
        <v>85</v>
      </c>
      <c r="M11" s="37">
        <v>166</v>
      </c>
      <c r="N11" s="37">
        <v>166</v>
      </c>
      <c r="O11" s="38">
        <v>82</v>
      </c>
      <c r="P11" s="38">
        <v>77</v>
      </c>
      <c r="Q11" s="38">
        <v>33</v>
      </c>
      <c r="R11" s="38">
        <v>23</v>
      </c>
      <c r="S11" s="38">
        <v>39</v>
      </c>
      <c r="T11" s="38">
        <v>39</v>
      </c>
      <c r="U11" s="38">
        <v>4</v>
      </c>
      <c r="V11" s="38">
        <v>0</v>
      </c>
      <c r="W11" s="38">
        <v>3331</v>
      </c>
      <c r="X11" s="48">
        <v>0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18</v>
      </c>
      <c r="F12" s="42">
        <v>28</v>
      </c>
      <c r="G12" s="38">
        <v>8</v>
      </c>
      <c r="H12" s="38">
        <v>0</v>
      </c>
      <c r="I12" s="42">
        <v>22</v>
      </c>
      <c r="J12" s="42">
        <v>44</v>
      </c>
      <c r="K12" s="38">
        <v>195</v>
      </c>
      <c r="L12" s="38">
        <v>188</v>
      </c>
      <c r="M12" s="38">
        <v>201</v>
      </c>
      <c r="N12" s="38">
        <v>195</v>
      </c>
      <c r="O12" s="38">
        <v>17</v>
      </c>
      <c r="P12" s="38">
        <v>10</v>
      </c>
      <c r="Q12" s="38">
        <v>20</v>
      </c>
      <c r="R12" s="38">
        <v>0</v>
      </c>
      <c r="S12" s="38">
        <v>32</v>
      </c>
      <c r="T12" s="38">
        <v>0</v>
      </c>
      <c r="U12" s="42">
        <v>1</v>
      </c>
      <c r="V12" s="42">
        <v>2</v>
      </c>
      <c r="W12" s="38">
        <v>4400</v>
      </c>
      <c r="X12" s="48">
        <v>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24</v>
      </c>
      <c r="F13" s="45">
        <v>26</v>
      </c>
      <c r="G13" s="46">
        <v>6</v>
      </c>
      <c r="H13" s="46">
        <v>3</v>
      </c>
      <c r="I13" s="46">
        <v>206</v>
      </c>
      <c r="J13" s="46">
        <v>212</v>
      </c>
      <c r="K13" s="45">
        <v>61</v>
      </c>
      <c r="L13" s="45">
        <v>62</v>
      </c>
      <c r="M13" s="45">
        <v>134</v>
      </c>
      <c r="N13" s="45">
        <v>138</v>
      </c>
      <c r="O13" s="46">
        <v>17</v>
      </c>
      <c r="P13" s="46">
        <v>10</v>
      </c>
      <c r="Q13" s="46">
        <v>54</v>
      </c>
      <c r="R13" s="46">
        <v>41</v>
      </c>
      <c r="S13" s="45">
        <v>125</v>
      </c>
      <c r="T13" s="45">
        <v>126</v>
      </c>
      <c r="U13" s="45">
        <v>7</v>
      </c>
      <c r="V13" s="45">
        <v>9</v>
      </c>
      <c r="W13" s="46">
        <v>1600</v>
      </c>
      <c r="X13" s="51">
        <v>961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91</v>
      </c>
      <c r="F14" s="21">
        <f t="shared" ref="F14:X14" si="0">SUM(F7:F13)</f>
        <v>109</v>
      </c>
      <c r="G14" s="21">
        <f t="shared" si="0"/>
        <v>390</v>
      </c>
      <c r="H14" s="21">
        <f t="shared" si="0"/>
        <v>804</v>
      </c>
      <c r="I14" s="21">
        <f t="shared" si="0"/>
        <v>705</v>
      </c>
      <c r="J14" s="21">
        <f t="shared" si="0"/>
        <v>744</v>
      </c>
      <c r="K14" s="21">
        <f t="shared" si="0"/>
        <v>491</v>
      </c>
      <c r="L14" s="21">
        <f t="shared" si="0"/>
        <v>505</v>
      </c>
      <c r="M14" s="21">
        <f t="shared" si="0"/>
        <v>1379</v>
      </c>
      <c r="N14" s="21">
        <f t="shared" si="0"/>
        <v>1377</v>
      </c>
      <c r="O14" s="21">
        <f t="shared" si="0"/>
        <v>179</v>
      </c>
      <c r="P14" s="21">
        <f t="shared" si="0"/>
        <v>174</v>
      </c>
      <c r="Q14" s="21">
        <f t="shared" si="0"/>
        <v>314</v>
      </c>
      <c r="R14" s="21">
        <f t="shared" si="0"/>
        <v>307</v>
      </c>
      <c r="S14" s="21">
        <f t="shared" si="0"/>
        <v>11601</v>
      </c>
      <c r="T14" s="21">
        <f t="shared" si="0"/>
        <v>8661</v>
      </c>
      <c r="U14" s="21">
        <f t="shared" si="0"/>
        <v>167</v>
      </c>
      <c r="V14" s="21">
        <f t="shared" si="0"/>
        <v>181</v>
      </c>
      <c r="W14" s="21">
        <f t="shared" si="0"/>
        <v>229317</v>
      </c>
      <c r="X14" s="22">
        <f t="shared" si="0"/>
        <v>130039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5" x14ac:dyDescent="0.35">
      <c r="B17" t="s">
        <v>22</v>
      </c>
      <c r="D17" s="19"/>
      <c r="E17" s="25" t="s">
        <v>38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  <pageSetup paperSize="9" orientation="portrait" horizontalDpi="4294967293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4F5F-0B8F-4027-BF79-B4B5C88AB6DD}">
  <dimension ref="A1:AA37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19" max="20" width="9.1796875" hidden="1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177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200" t="s">
        <v>1</v>
      </c>
      <c r="D7" s="201"/>
      <c r="E7" s="79">
        <v>1719</v>
      </c>
      <c r="F7" s="79">
        <v>1697</v>
      </c>
      <c r="G7" s="80">
        <v>6967</v>
      </c>
      <c r="H7" s="80">
        <v>7089</v>
      </c>
      <c r="I7" s="111">
        <v>4001</v>
      </c>
      <c r="J7" s="111">
        <v>4041</v>
      </c>
      <c r="K7" s="79">
        <v>1396</v>
      </c>
      <c r="L7" s="79">
        <v>1254</v>
      </c>
      <c r="M7" s="75">
        <v>260</v>
      </c>
      <c r="N7" s="75">
        <v>260</v>
      </c>
      <c r="O7" s="80">
        <v>133</v>
      </c>
      <c r="P7" s="80">
        <v>134</v>
      </c>
      <c r="Q7" s="80">
        <v>496</v>
      </c>
      <c r="R7" s="80">
        <v>541</v>
      </c>
      <c r="S7" s="75">
        <v>0</v>
      </c>
      <c r="T7" s="75">
        <v>0</v>
      </c>
      <c r="U7" s="79">
        <v>6824</v>
      </c>
      <c r="V7" s="79">
        <v>3016</v>
      </c>
      <c r="W7" s="80">
        <v>1345</v>
      </c>
      <c r="X7" s="80">
        <v>536</v>
      </c>
      <c r="Y7" s="79">
        <v>139238</v>
      </c>
      <c r="Z7" s="93">
        <v>82635</v>
      </c>
    </row>
    <row r="8" spans="1:27" x14ac:dyDescent="0.35">
      <c r="A8" s="39">
        <v>50</v>
      </c>
      <c r="B8" s="3">
        <v>1</v>
      </c>
      <c r="C8" s="188" t="s">
        <v>2</v>
      </c>
      <c r="D8" s="189"/>
      <c r="E8" s="112">
        <v>21</v>
      </c>
      <c r="F8" s="112">
        <v>21</v>
      </c>
      <c r="G8" s="112">
        <v>39</v>
      </c>
      <c r="H8" s="112">
        <v>39</v>
      </c>
      <c r="I8" s="112">
        <v>269</v>
      </c>
      <c r="J8" s="112">
        <v>269</v>
      </c>
      <c r="K8" s="112">
        <v>84</v>
      </c>
      <c r="L8" s="112">
        <v>84</v>
      </c>
      <c r="M8" s="112">
        <v>25</v>
      </c>
      <c r="N8" s="112">
        <v>25</v>
      </c>
      <c r="O8" s="118">
        <v>34</v>
      </c>
      <c r="P8" s="118">
        <v>34</v>
      </c>
      <c r="Q8" s="112">
        <v>38</v>
      </c>
      <c r="R8" s="112">
        <v>38</v>
      </c>
      <c r="S8" s="112">
        <v>0</v>
      </c>
      <c r="T8" s="112">
        <v>0</v>
      </c>
      <c r="U8" s="118">
        <v>1067</v>
      </c>
      <c r="V8" s="118">
        <v>1067</v>
      </c>
      <c r="W8" s="118">
        <v>42</v>
      </c>
      <c r="X8" s="118">
        <v>42</v>
      </c>
      <c r="Y8" s="118">
        <v>8928</v>
      </c>
      <c r="Z8" s="119">
        <v>8928</v>
      </c>
      <c r="AA8" s="39"/>
    </row>
    <row r="9" spans="1:27" x14ac:dyDescent="0.35">
      <c r="A9" s="39"/>
      <c r="B9" s="3">
        <v>2</v>
      </c>
      <c r="C9" s="188" t="s">
        <v>3</v>
      </c>
      <c r="D9" s="189"/>
      <c r="E9" s="112">
        <v>54</v>
      </c>
      <c r="F9" s="112">
        <v>54</v>
      </c>
      <c r="G9" s="114">
        <v>886</v>
      </c>
      <c r="H9" s="114">
        <v>935</v>
      </c>
      <c r="I9" s="114">
        <v>482</v>
      </c>
      <c r="J9" s="114">
        <v>491</v>
      </c>
      <c r="K9" s="114">
        <v>310</v>
      </c>
      <c r="L9" s="114">
        <v>330</v>
      </c>
      <c r="M9" s="114">
        <v>42</v>
      </c>
      <c r="N9" s="114">
        <v>45</v>
      </c>
      <c r="O9" s="114">
        <v>38</v>
      </c>
      <c r="P9" s="114">
        <v>46</v>
      </c>
      <c r="Q9" s="114">
        <v>64</v>
      </c>
      <c r="R9" s="114">
        <v>67</v>
      </c>
      <c r="S9" s="114">
        <v>10</v>
      </c>
      <c r="T9" s="114">
        <v>14</v>
      </c>
      <c r="U9" s="113">
        <v>229</v>
      </c>
      <c r="V9" s="113">
        <v>5</v>
      </c>
      <c r="W9" s="113">
        <v>10</v>
      </c>
      <c r="X9" s="113">
        <v>0</v>
      </c>
      <c r="Y9" s="114">
        <v>5618</v>
      </c>
      <c r="Z9" s="115">
        <v>7198</v>
      </c>
      <c r="AA9" s="39"/>
    </row>
    <row r="10" spans="1:27" x14ac:dyDescent="0.35">
      <c r="A10" s="39"/>
      <c r="B10" s="3">
        <v>3</v>
      </c>
      <c r="C10" s="103" t="s">
        <v>4</v>
      </c>
      <c r="D10" s="104"/>
      <c r="E10" s="112">
        <v>19</v>
      </c>
      <c r="F10" s="112">
        <v>19</v>
      </c>
      <c r="G10" s="118">
        <v>236</v>
      </c>
      <c r="H10" s="118">
        <v>236</v>
      </c>
      <c r="I10" s="112">
        <v>342</v>
      </c>
      <c r="J10" s="112">
        <v>342</v>
      </c>
      <c r="K10" s="112">
        <v>339</v>
      </c>
      <c r="L10" s="112">
        <v>339</v>
      </c>
      <c r="M10" s="112">
        <v>90</v>
      </c>
      <c r="N10" s="112">
        <v>90</v>
      </c>
      <c r="O10" s="112">
        <v>92</v>
      </c>
      <c r="P10" s="112">
        <v>92</v>
      </c>
      <c r="Q10" s="112">
        <v>26</v>
      </c>
      <c r="R10" s="112">
        <v>26</v>
      </c>
      <c r="S10" s="118">
        <v>26</v>
      </c>
      <c r="T10" s="118">
        <v>26</v>
      </c>
      <c r="U10" s="113">
        <v>250</v>
      </c>
      <c r="V10" s="113">
        <v>0</v>
      </c>
      <c r="W10" s="118">
        <v>15</v>
      </c>
      <c r="X10" s="118">
        <v>15</v>
      </c>
      <c r="Y10" s="118">
        <v>5553</v>
      </c>
      <c r="Z10" s="118">
        <v>5553</v>
      </c>
      <c r="AA10" s="39"/>
    </row>
    <row r="11" spans="1:27" x14ac:dyDescent="0.35">
      <c r="A11" s="39"/>
      <c r="B11" s="3">
        <v>4</v>
      </c>
      <c r="C11" s="188" t="s">
        <v>5</v>
      </c>
      <c r="D11" s="189"/>
      <c r="E11" s="112">
        <v>39</v>
      </c>
      <c r="F11" s="112">
        <v>39</v>
      </c>
      <c r="G11" s="112">
        <v>75</v>
      </c>
      <c r="H11" s="112">
        <v>75</v>
      </c>
      <c r="I11" s="112">
        <v>180</v>
      </c>
      <c r="J11" s="112">
        <v>180</v>
      </c>
      <c r="K11" s="112">
        <v>132</v>
      </c>
      <c r="L11" s="112">
        <v>132</v>
      </c>
      <c r="M11" s="112">
        <v>20</v>
      </c>
      <c r="N11" s="112">
        <v>20</v>
      </c>
      <c r="O11" s="112">
        <v>17</v>
      </c>
      <c r="P11" s="112">
        <v>17</v>
      </c>
      <c r="Q11" s="112">
        <v>36</v>
      </c>
      <c r="R11" s="112">
        <v>36</v>
      </c>
      <c r="S11" s="112">
        <v>5</v>
      </c>
      <c r="T11" s="112">
        <v>5</v>
      </c>
      <c r="U11" s="112">
        <v>208</v>
      </c>
      <c r="V11" s="112">
        <v>208</v>
      </c>
      <c r="W11" s="112">
        <v>6</v>
      </c>
      <c r="X11" s="112">
        <v>6</v>
      </c>
      <c r="Y11" s="112">
        <v>6492</v>
      </c>
      <c r="Z11" s="117">
        <v>6492</v>
      </c>
      <c r="AA11" s="39"/>
    </row>
    <row r="12" spans="1:27" x14ac:dyDescent="0.35">
      <c r="A12" s="39"/>
      <c r="B12" s="3">
        <v>5</v>
      </c>
      <c r="C12" s="188" t="s">
        <v>6</v>
      </c>
      <c r="D12" s="189"/>
      <c r="E12" s="112">
        <v>24</v>
      </c>
      <c r="F12" s="112">
        <v>24</v>
      </c>
      <c r="G12" s="112">
        <v>227</v>
      </c>
      <c r="H12" s="112">
        <v>227</v>
      </c>
      <c r="I12" s="112">
        <v>184</v>
      </c>
      <c r="J12" s="112">
        <v>184</v>
      </c>
      <c r="K12" s="112">
        <v>64</v>
      </c>
      <c r="L12" s="112">
        <v>64</v>
      </c>
      <c r="M12" s="112">
        <v>63</v>
      </c>
      <c r="N12" s="112">
        <v>63</v>
      </c>
      <c r="O12" s="112">
        <v>43</v>
      </c>
      <c r="P12" s="112">
        <v>43</v>
      </c>
      <c r="Q12" s="112">
        <v>38</v>
      </c>
      <c r="R12" s="112">
        <v>38</v>
      </c>
      <c r="S12" s="118">
        <v>41</v>
      </c>
      <c r="T12" s="118">
        <v>41</v>
      </c>
      <c r="U12" s="112">
        <v>280</v>
      </c>
      <c r="V12" s="112">
        <v>280</v>
      </c>
      <c r="W12" s="112">
        <v>1</v>
      </c>
      <c r="X12" s="112">
        <v>1</v>
      </c>
      <c r="Y12" s="114">
        <v>1407</v>
      </c>
      <c r="Z12" s="115">
        <v>1590</v>
      </c>
      <c r="AA12" s="39"/>
    </row>
    <row r="13" spans="1:27" ht="15" thickBot="1" x14ac:dyDescent="0.4">
      <c r="A13" s="39"/>
      <c r="B13" s="4">
        <v>6</v>
      </c>
      <c r="C13" s="202" t="s">
        <v>7</v>
      </c>
      <c r="D13" s="203"/>
      <c r="E13" s="116">
        <v>24</v>
      </c>
      <c r="F13" s="116">
        <v>24</v>
      </c>
      <c r="G13" s="112">
        <v>440</v>
      </c>
      <c r="H13" s="116">
        <v>440</v>
      </c>
      <c r="I13" s="116">
        <v>194</v>
      </c>
      <c r="J13" s="116">
        <v>194</v>
      </c>
      <c r="K13" s="116">
        <v>95</v>
      </c>
      <c r="L13" s="116">
        <v>95</v>
      </c>
      <c r="M13" s="116">
        <v>44</v>
      </c>
      <c r="N13" s="116">
        <v>44</v>
      </c>
      <c r="O13" s="116">
        <v>16</v>
      </c>
      <c r="P13" s="116">
        <v>16</v>
      </c>
      <c r="Q13" s="116">
        <v>40</v>
      </c>
      <c r="R13" s="116">
        <v>40</v>
      </c>
      <c r="S13" s="116">
        <v>19</v>
      </c>
      <c r="T13" s="116">
        <v>19</v>
      </c>
      <c r="U13" s="120">
        <v>430</v>
      </c>
      <c r="V13" s="120">
        <v>430</v>
      </c>
      <c r="W13" s="116">
        <v>7</v>
      </c>
      <c r="X13" s="116">
        <v>7</v>
      </c>
      <c r="Y13" s="45">
        <v>5880</v>
      </c>
      <c r="Z13" s="49">
        <v>11880</v>
      </c>
      <c r="AA13" s="39"/>
    </row>
    <row r="14" spans="1:27" ht="15" thickBot="1" x14ac:dyDescent="0.4">
      <c r="B14" s="133" t="s">
        <v>20</v>
      </c>
      <c r="C14" s="134"/>
      <c r="D14" s="135"/>
      <c r="E14" s="21">
        <f>SUM(E7:E13)</f>
        <v>1900</v>
      </c>
      <c r="F14" s="21">
        <f>SUM(F7:F13)</f>
        <v>1878</v>
      </c>
      <c r="G14" s="21">
        <v>589</v>
      </c>
      <c r="H14" s="21">
        <f t="shared" ref="H14:R14" si="0">SUM(H7:H13)</f>
        <v>9041</v>
      </c>
      <c r="I14" s="21">
        <f t="shared" si="0"/>
        <v>5652</v>
      </c>
      <c r="J14" s="21">
        <f t="shared" si="0"/>
        <v>5701</v>
      </c>
      <c r="K14" s="21">
        <f t="shared" si="0"/>
        <v>2420</v>
      </c>
      <c r="L14" s="21">
        <f t="shared" si="0"/>
        <v>2298</v>
      </c>
      <c r="M14" s="21">
        <f t="shared" si="0"/>
        <v>544</v>
      </c>
      <c r="N14" s="21">
        <f t="shared" si="0"/>
        <v>547</v>
      </c>
      <c r="O14" s="21">
        <f t="shared" si="0"/>
        <v>373</v>
      </c>
      <c r="P14" s="21">
        <f t="shared" si="0"/>
        <v>382</v>
      </c>
      <c r="Q14" s="21">
        <f t="shared" si="0"/>
        <v>738</v>
      </c>
      <c r="R14" s="21">
        <f t="shared" si="0"/>
        <v>786</v>
      </c>
      <c r="S14" s="21"/>
      <c r="T14" s="21"/>
      <c r="U14" s="21">
        <f t="shared" ref="U14:Z14" si="1">SUM(U7:U13)</f>
        <v>9288</v>
      </c>
      <c r="V14" s="21">
        <f t="shared" si="1"/>
        <v>5006</v>
      </c>
      <c r="W14" s="21">
        <f t="shared" si="1"/>
        <v>1426</v>
      </c>
      <c r="X14" s="21">
        <f t="shared" si="1"/>
        <v>607</v>
      </c>
      <c r="Y14" s="21">
        <f t="shared" si="1"/>
        <v>173116</v>
      </c>
      <c r="Z14" s="22">
        <f t="shared" si="1"/>
        <v>124276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8" x14ac:dyDescent="0.35">
      <c r="B17" t="s">
        <v>22</v>
      </c>
      <c r="D17" s="19"/>
      <c r="E17" s="25" t="s">
        <v>38</v>
      </c>
    </row>
    <row r="18" spans="2:18" x14ac:dyDescent="0.35">
      <c r="B18" t="s">
        <v>22</v>
      </c>
      <c r="D18" s="20"/>
      <c r="E18" s="25" t="s">
        <v>29</v>
      </c>
    </row>
    <row r="19" spans="2:18" x14ac:dyDescent="0.35">
      <c r="B19" t="s">
        <v>22</v>
      </c>
      <c r="D19" s="33"/>
      <c r="E19" s="25" t="s">
        <v>31</v>
      </c>
    </row>
    <row r="20" spans="2:18" ht="15" thickBot="1" x14ac:dyDescent="0.4"/>
    <row r="21" spans="2:18" x14ac:dyDescent="0.35">
      <c r="K21" s="139" t="s">
        <v>0</v>
      </c>
      <c r="L21" s="177" t="s">
        <v>103</v>
      </c>
      <c r="M21" s="177"/>
      <c r="N21" s="177"/>
      <c r="O21" s="177"/>
      <c r="P21" s="177"/>
      <c r="Q21" s="177" t="s">
        <v>108</v>
      </c>
      <c r="R21" s="207" t="s">
        <v>109</v>
      </c>
    </row>
    <row r="22" spans="2:18" ht="15" thickBot="1" x14ac:dyDescent="0.4">
      <c r="K22" s="140"/>
      <c r="L22" s="206"/>
      <c r="M22" s="206"/>
      <c r="N22" s="206"/>
      <c r="O22" s="206"/>
      <c r="P22" s="206"/>
      <c r="Q22" s="206"/>
      <c r="R22" s="208"/>
    </row>
    <row r="23" spans="2:18" x14ac:dyDescent="0.35">
      <c r="K23" s="2">
        <v>1</v>
      </c>
      <c r="L23" s="209" t="s">
        <v>104</v>
      </c>
      <c r="M23" s="209"/>
      <c r="N23" s="209"/>
      <c r="O23" s="209"/>
      <c r="P23" s="209"/>
      <c r="Q23" s="105">
        <v>2</v>
      </c>
      <c r="R23" s="106" t="s">
        <v>110</v>
      </c>
    </row>
    <row r="24" spans="2:18" x14ac:dyDescent="0.35">
      <c r="K24" s="36">
        <v>2</v>
      </c>
      <c r="L24" s="181" t="s">
        <v>105</v>
      </c>
      <c r="M24" s="181"/>
      <c r="N24" s="181"/>
      <c r="O24" s="181"/>
      <c r="P24" s="181"/>
      <c r="Q24" s="107">
        <v>1</v>
      </c>
      <c r="R24" s="86" t="s">
        <v>110</v>
      </c>
    </row>
    <row r="25" spans="2:18" x14ac:dyDescent="0.35">
      <c r="K25" s="36">
        <v>3</v>
      </c>
      <c r="L25" s="181" t="s">
        <v>111</v>
      </c>
      <c r="M25" s="181"/>
      <c r="N25" s="181"/>
      <c r="O25" s="181"/>
      <c r="P25" s="181"/>
      <c r="Q25" s="107">
        <v>7</v>
      </c>
      <c r="R25" s="86" t="s">
        <v>110</v>
      </c>
    </row>
    <row r="26" spans="2:18" x14ac:dyDescent="0.35">
      <c r="K26" s="36">
        <v>4</v>
      </c>
      <c r="L26" s="181" t="s">
        <v>113</v>
      </c>
      <c r="M26" s="181"/>
      <c r="N26" s="181"/>
      <c r="O26" s="181"/>
      <c r="P26" s="181"/>
      <c r="Q26" s="107">
        <v>10</v>
      </c>
      <c r="R26" s="86" t="s">
        <v>110</v>
      </c>
    </row>
    <row r="27" spans="2:18" x14ac:dyDescent="0.35">
      <c r="K27" s="36">
        <v>5</v>
      </c>
      <c r="L27" s="181" t="s">
        <v>115</v>
      </c>
      <c r="M27" s="181"/>
      <c r="N27" s="181"/>
      <c r="O27" s="181"/>
      <c r="P27" s="181"/>
      <c r="Q27" s="107">
        <v>27</v>
      </c>
      <c r="R27" s="86" t="s">
        <v>110</v>
      </c>
    </row>
    <row r="28" spans="2:18" x14ac:dyDescent="0.35">
      <c r="K28" s="36">
        <v>6</v>
      </c>
      <c r="L28" s="181" t="s">
        <v>106</v>
      </c>
      <c r="M28" s="181"/>
      <c r="N28" s="181"/>
      <c r="O28" s="181"/>
      <c r="P28" s="181"/>
      <c r="Q28" s="107">
        <v>32</v>
      </c>
      <c r="R28" s="86" t="s">
        <v>110</v>
      </c>
    </row>
    <row r="29" spans="2:18" x14ac:dyDescent="0.35">
      <c r="K29" s="36">
        <v>7</v>
      </c>
      <c r="L29" s="181" t="s">
        <v>107</v>
      </c>
      <c r="M29" s="181"/>
      <c r="N29" s="181"/>
      <c r="O29" s="181"/>
      <c r="P29" s="181"/>
      <c r="Q29" s="107">
        <v>4</v>
      </c>
      <c r="R29" s="86" t="s">
        <v>110</v>
      </c>
    </row>
    <row r="30" spans="2:18" x14ac:dyDescent="0.35">
      <c r="K30" s="36">
        <v>8</v>
      </c>
      <c r="L30" s="181" t="s">
        <v>163</v>
      </c>
      <c r="M30" s="181"/>
      <c r="N30" s="181"/>
      <c r="O30" s="181"/>
      <c r="P30" s="181"/>
      <c r="Q30" s="107" t="s">
        <v>164</v>
      </c>
      <c r="R30" s="86" t="s">
        <v>110</v>
      </c>
    </row>
    <row r="31" spans="2:18" x14ac:dyDescent="0.35">
      <c r="K31" s="36">
        <v>9</v>
      </c>
      <c r="L31" s="108" t="s">
        <v>165</v>
      </c>
      <c r="M31" s="108"/>
      <c r="N31" s="108"/>
      <c r="O31" s="108"/>
      <c r="P31" s="108"/>
      <c r="Q31" s="107">
        <v>3</v>
      </c>
      <c r="R31" s="86" t="s">
        <v>110</v>
      </c>
    </row>
    <row r="32" spans="2:18" x14ac:dyDescent="0.35">
      <c r="K32" s="36">
        <v>10</v>
      </c>
      <c r="L32" s="108" t="s">
        <v>166</v>
      </c>
      <c r="M32" s="108"/>
      <c r="N32" s="108"/>
      <c r="O32" s="108"/>
      <c r="P32" s="108"/>
      <c r="Q32" s="107">
        <v>3</v>
      </c>
      <c r="R32" s="86" t="s">
        <v>110</v>
      </c>
    </row>
    <row r="33" spans="11:18" x14ac:dyDescent="0.35">
      <c r="K33" s="36">
        <v>11</v>
      </c>
      <c r="L33" s="108" t="s">
        <v>167</v>
      </c>
      <c r="M33" s="108"/>
      <c r="N33" s="108"/>
      <c r="O33" s="108"/>
      <c r="P33" s="108"/>
      <c r="Q33" s="107">
        <v>4</v>
      </c>
      <c r="R33" s="86" t="s">
        <v>110</v>
      </c>
    </row>
    <row r="34" spans="11:18" x14ac:dyDescent="0.35">
      <c r="K34" s="36">
        <v>12</v>
      </c>
      <c r="L34" s="108" t="s">
        <v>168</v>
      </c>
      <c r="M34" s="108"/>
      <c r="N34" s="108"/>
      <c r="O34" s="108"/>
      <c r="P34" s="108"/>
      <c r="Q34" s="107">
        <v>3</v>
      </c>
      <c r="R34" s="86" t="s">
        <v>110</v>
      </c>
    </row>
    <row r="35" spans="11:18" x14ac:dyDescent="0.35">
      <c r="K35" s="36">
        <v>13</v>
      </c>
      <c r="L35" s="108" t="s">
        <v>169</v>
      </c>
      <c r="M35" s="108"/>
      <c r="N35" s="108"/>
      <c r="O35" s="108"/>
      <c r="P35" s="108"/>
      <c r="Q35" s="107">
        <v>2</v>
      </c>
      <c r="R35" s="86" t="s">
        <v>110</v>
      </c>
    </row>
    <row r="36" spans="11:18" x14ac:dyDescent="0.35">
      <c r="K36" s="36">
        <v>14</v>
      </c>
      <c r="L36" s="108" t="s">
        <v>170</v>
      </c>
      <c r="M36" s="108"/>
      <c r="N36" s="108"/>
      <c r="O36" s="108"/>
      <c r="P36" s="108"/>
      <c r="Q36" s="107">
        <v>2</v>
      </c>
      <c r="R36" s="86" t="s">
        <v>110</v>
      </c>
    </row>
    <row r="37" spans="11:18" ht="15" thickBot="1" x14ac:dyDescent="0.4">
      <c r="K37" s="84">
        <v>15</v>
      </c>
      <c r="L37" s="109" t="s">
        <v>171</v>
      </c>
      <c r="M37" s="109"/>
      <c r="N37" s="109"/>
      <c r="O37" s="109"/>
      <c r="P37" s="109"/>
      <c r="Q37" s="110">
        <v>3</v>
      </c>
      <c r="R37" s="88" t="s">
        <v>110</v>
      </c>
    </row>
  </sheetData>
  <mergeCells count="34">
    <mergeCell ref="Y5:Z5"/>
    <mergeCell ref="C7:D7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  <mergeCell ref="B14:D14"/>
    <mergeCell ref="Q5:R5"/>
    <mergeCell ref="S5:T5"/>
    <mergeCell ref="U5:V5"/>
    <mergeCell ref="W5:X5"/>
    <mergeCell ref="C8:D8"/>
    <mergeCell ref="C9:D9"/>
    <mergeCell ref="C11:D11"/>
    <mergeCell ref="C12:D12"/>
    <mergeCell ref="C13:D13"/>
    <mergeCell ref="L30:P30"/>
    <mergeCell ref="K21:K22"/>
    <mergeCell ref="L21:P22"/>
    <mergeCell ref="Q21:Q22"/>
    <mergeCell ref="R21:R22"/>
    <mergeCell ref="L23:P23"/>
    <mergeCell ref="L24:P24"/>
    <mergeCell ref="L25:P25"/>
    <mergeCell ref="L26:P26"/>
    <mergeCell ref="L27:P27"/>
    <mergeCell ref="L28:P28"/>
    <mergeCell ref="L29:P29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8551-44B0-4821-A07A-80A71E915BF2}">
  <dimension ref="A1:AA37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19" max="20" width="9.1796875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178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200" t="s">
        <v>1</v>
      </c>
      <c r="D7" s="201"/>
      <c r="E7" s="79">
        <v>1719</v>
      </c>
      <c r="F7" s="79">
        <v>1697</v>
      </c>
      <c r="G7" s="80">
        <v>6967</v>
      </c>
      <c r="H7" s="80">
        <v>7089</v>
      </c>
      <c r="I7" s="80">
        <v>4001</v>
      </c>
      <c r="J7" s="80">
        <v>4041</v>
      </c>
      <c r="K7" s="79">
        <v>1396</v>
      </c>
      <c r="L7" s="79">
        <v>1254</v>
      </c>
      <c r="M7" s="75">
        <v>260</v>
      </c>
      <c r="N7" s="75">
        <v>260</v>
      </c>
      <c r="O7" s="80">
        <v>133</v>
      </c>
      <c r="P7" s="80">
        <v>134</v>
      </c>
      <c r="Q7" s="80">
        <v>496</v>
      </c>
      <c r="R7" s="80">
        <v>541</v>
      </c>
      <c r="S7" s="75">
        <v>0</v>
      </c>
      <c r="T7" s="75">
        <v>0</v>
      </c>
      <c r="U7" s="79">
        <v>5524</v>
      </c>
      <c r="V7" s="79">
        <v>3016</v>
      </c>
      <c r="W7" s="80">
        <v>1915</v>
      </c>
      <c r="X7" s="80">
        <v>536</v>
      </c>
      <c r="Y7" s="79">
        <v>134238</v>
      </c>
      <c r="Z7" s="93">
        <v>82635</v>
      </c>
    </row>
    <row r="8" spans="1:27" x14ac:dyDescent="0.35">
      <c r="A8" s="39">
        <v>50</v>
      </c>
      <c r="B8" s="3">
        <v>1</v>
      </c>
      <c r="C8" s="188" t="s">
        <v>2</v>
      </c>
      <c r="D8" s="189"/>
      <c r="E8" s="112">
        <v>20</v>
      </c>
      <c r="F8" s="112">
        <v>20</v>
      </c>
      <c r="G8" s="114">
        <v>0</v>
      </c>
      <c r="H8" s="114">
        <v>20</v>
      </c>
      <c r="I8" s="114">
        <v>259</v>
      </c>
      <c r="J8" s="114">
        <v>263</v>
      </c>
      <c r="K8" s="114">
        <v>75</v>
      </c>
      <c r="L8" s="114">
        <v>79</v>
      </c>
      <c r="M8" s="114">
        <v>22</v>
      </c>
      <c r="N8" s="114">
        <v>24</v>
      </c>
      <c r="O8" s="114">
        <v>34</v>
      </c>
      <c r="P8" s="114">
        <v>84</v>
      </c>
      <c r="Q8" s="114">
        <v>37</v>
      </c>
      <c r="R8" s="114">
        <v>38</v>
      </c>
      <c r="S8" s="112">
        <v>0</v>
      </c>
      <c r="T8" s="112">
        <v>0</v>
      </c>
      <c r="U8" s="114">
        <v>620</v>
      </c>
      <c r="V8" s="114">
        <v>1163</v>
      </c>
      <c r="W8" s="114">
        <v>39</v>
      </c>
      <c r="X8" s="114">
        <v>52</v>
      </c>
      <c r="Y8" s="114">
        <v>7710</v>
      </c>
      <c r="Z8" s="115">
        <v>7818</v>
      </c>
      <c r="AA8" s="39"/>
    </row>
    <row r="9" spans="1:27" x14ac:dyDescent="0.35">
      <c r="A9" s="39"/>
      <c r="B9" s="3">
        <v>2</v>
      </c>
      <c r="C9" s="188" t="s">
        <v>3</v>
      </c>
      <c r="D9" s="189"/>
      <c r="E9" s="112">
        <v>54</v>
      </c>
      <c r="F9" s="112">
        <v>54</v>
      </c>
      <c r="G9" s="114">
        <v>857</v>
      </c>
      <c r="H9" s="114">
        <v>935</v>
      </c>
      <c r="I9" s="114">
        <v>478</v>
      </c>
      <c r="J9" s="114">
        <v>491</v>
      </c>
      <c r="K9" s="114">
        <v>299</v>
      </c>
      <c r="L9" s="114">
        <v>330</v>
      </c>
      <c r="M9" s="114">
        <v>41</v>
      </c>
      <c r="N9" s="114">
        <v>45</v>
      </c>
      <c r="O9" s="114">
        <v>37</v>
      </c>
      <c r="P9" s="114">
        <v>46</v>
      </c>
      <c r="Q9" s="114">
        <v>61</v>
      </c>
      <c r="R9" s="114">
        <v>67</v>
      </c>
      <c r="S9" s="114">
        <v>8</v>
      </c>
      <c r="T9" s="114">
        <v>14</v>
      </c>
      <c r="U9" s="113">
        <v>685</v>
      </c>
      <c r="V9" s="113">
        <v>5</v>
      </c>
      <c r="W9" s="113">
        <v>289</v>
      </c>
      <c r="X9" s="113">
        <v>0</v>
      </c>
      <c r="Y9" s="114">
        <v>5638</v>
      </c>
      <c r="Z9" s="115">
        <v>7198</v>
      </c>
      <c r="AA9" s="39"/>
    </row>
    <row r="10" spans="1:27" x14ac:dyDescent="0.35">
      <c r="A10" s="39"/>
      <c r="B10" s="3">
        <v>3</v>
      </c>
      <c r="C10" s="103" t="s">
        <v>4</v>
      </c>
      <c r="D10" s="104"/>
      <c r="E10" s="112">
        <v>19</v>
      </c>
      <c r="F10" s="112">
        <v>19</v>
      </c>
      <c r="G10" s="114">
        <v>201</v>
      </c>
      <c r="H10" s="114">
        <v>236</v>
      </c>
      <c r="I10" s="114">
        <v>331</v>
      </c>
      <c r="J10" s="114">
        <v>342</v>
      </c>
      <c r="K10" s="114">
        <v>320</v>
      </c>
      <c r="L10" s="114">
        <v>339</v>
      </c>
      <c r="M10" s="112">
        <v>90</v>
      </c>
      <c r="N10" s="112">
        <v>90</v>
      </c>
      <c r="O10" s="112">
        <v>92</v>
      </c>
      <c r="P10" s="112">
        <v>92</v>
      </c>
      <c r="Q10" s="112">
        <v>26</v>
      </c>
      <c r="R10" s="112">
        <v>26</v>
      </c>
      <c r="S10" s="118">
        <v>26</v>
      </c>
      <c r="T10" s="118">
        <v>26</v>
      </c>
      <c r="U10" s="113">
        <v>250</v>
      </c>
      <c r="V10" s="113">
        <v>0</v>
      </c>
      <c r="W10" s="118">
        <v>15</v>
      </c>
      <c r="X10" s="118">
        <v>15</v>
      </c>
      <c r="Y10" s="114">
        <v>4020</v>
      </c>
      <c r="Z10" s="114">
        <v>5553</v>
      </c>
      <c r="AA10" s="39"/>
    </row>
    <row r="11" spans="1:27" x14ac:dyDescent="0.35">
      <c r="A11" s="39"/>
      <c r="B11" s="3">
        <v>4</v>
      </c>
      <c r="C11" s="188" t="s">
        <v>5</v>
      </c>
      <c r="D11" s="189"/>
      <c r="E11" s="112">
        <v>39</v>
      </c>
      <c r="F11" s="112">
        <v>39</v>
      </c>
      <c r="G11" s="112">
        <v>75</v>
      </c>
      <c r="H11" s="112">
        <v>75</v>
      </c>
      <c r="I11" s="112">
        <v>180</v>
      </c>
      <c r="J11" s="112">
        <v>180</v>
      </c>
      <c r="K11" s="112">
        <v>132</v>
      </c>
      <c r="L11" s="112">
        <v>132</v>
      </c>
      <c r="M11" s="112">
        <v>20</v>
      </c>
      <c r="N11" s="112">
        <v>20</v>
      </c>
      <c r="O11" s="112">
        <v>17</v>
      </c>
      <c r="P11" s="112">
        <v>17</v>
      </c>
      <c r="Q11" s="112">
        <v>36</v>
      </c>
      <c r="R11" s="112">
        <v>36</v>
      </c>
      <c r="S11" s="112">
        <v>5</v>
      </c>
      <c r="T11" s="112">
        <v>5</v>
      </c>
      <c r="U11" s="112">
        <v>208</v>
      </c>
      <c r="V11" s="112">
        <v>208</v>
      </c>
      <c r="W11" s="112">
        <v>6</v>
      </c>
      <c r="X11" s="112">
        <v>6</v>
      </c>
      <c r="Y11" s="112">
        <v>6492</v>
      </c>
      <c r="Z11" s="117">
        <v>6492</v>
      </c>
      <c r="AA11" s="39"/>
    </row>
    <row r="12" spans="1:27" x14ac:dyDescent="0.35">
      <c r="A12" s="39"/>
      <c r="B12" s="3">
        <v>5</v>
      </c>
      <c r="C12" s="188" t="s">
        <v>6</v>
      </c>
      <c r="D12" s="189"/>
      <c r="E12" s="112">
        <v>22</v>
      </c>
      <c r="F12" s="112">
        <v>22</v>
      </c>
      <c r="G12" s="114">
        <v>186</v>
      </c>
      <c r="H12" s="114">
        <v>227</v>
      </c>
      <c r="I12" s="114">
        <v>183</v>
      </c>
      <c r="J12" s="114">
        <v>184</v>
      </c>
      <c r="K12" s="112">
        <v>64</v>
      </c>
      <c r="L12" s="112">
        <v>64</v>
      </c>
      <c r="M12" s="114">
        <v>62</v>
      </c>
      <c r="N12" s="114">
        <v>63</v>
      </c>
      <c r="O12" s="112">
        <v>43</v>
      </c>
      <c r="P12" s="112">
        <v>43</v>
      </c>
      <c r="Q12" s="112">
        <v>38</v>
      </c>
      <c r="R12" s="112">
        <v>38</v>
      </c>
      <c r="S12" s="118">
        <v>41</v>
      </c>
      <c r="T12" s="118">
        <v>41</v>
      </c>
      <c r="U12" s="113">
        <v>537</v>
      </c>
      <c r="V12" s="113">
        <v>279</v>
      </c>
      <c r="W12" s="113">
        <v>51</v>
      </c>
      <c r="X12" s="113">
        <v>1</v>
      </c>
      <c r="Y12" s="114">
        <v>3000</v>
      </c>
      <c r="Z12" s="115">
        <v>1590</v>
      </c>
      <c r="AA12" s="39"/>
    </row>
    <row r="13" spans="1:27" ht="15" thickBot="1" x14ac:dyDescent="0.4">
      <c r="A13" s="39"/>
      <c r="B13" s="4">
        <v>6</v>
      </c>
      <c r="C13" s="202" t="s">
        <v>7</v>
      </c>
      <c r="D13" s="203"/>
      <c r="E13" s="116">
        <v>24</v>
      </c>
      <c r="F13" s="116">
        <v>24</v>
      </c>
      <c r="G13" s="112">
        <v>440</v>
      </c>
      <c r="H13" s="116">
        <v>440</v>
      </c>
      <c r="I13" s="116">
        <v>194</v>
      </c>
      <c r="J13" s="116">
        <v>194</v>
      </c>
      <c r="K13" s="116">
        <v>95</v>
      </c>
      <c r="L13" s="116">
        <v>95</v>
      </c>
      <c r="M13" s="116">
        <v>44</v>
      </c>
      <c r="N13" s="116">
        <v>44</v>
      </c>
      <c r="O13" s="116">
        <v>16</v>
      </c>
      <c r="P13" s="116">
        <v>16</v>
      </c>
      <c r="Q13" s="116">
        <v>40</v>
      </c>
      <c r="R13" s="116">
        <v>40</v>
      </c>
      <c r="S13" s="116">
        <v>19</v>
      </c>
      <c r="T13" s="116">
        <v>19</v>
      </c>
      <c r="U13" s="120">
        <v>430</v>
      </c>
      <c r="V13" s="120">
        <v>430</v>
      </c>
      <c r="W13" s="116">
        <v>7</v>
      </c>
      <c r="X13" s="116">
        <v>7</v>
      </c>
      <c r="Y13" s="45">
        <v>5000</v>
      </c>
      <c r="Z13" s="49">
        <v>11000</v>
      </c>
      <c r="AA13" s="39"/>
    </row>
    <row r="14" spans="1:27" ht="15" thickBot="1" x14ac:dyDescent="0.4">
      <c r="B14" s="133" t="s">
        <v>20</v>
      </c>
      <c r="C14" s="134"/>
      <c r="D14" s="135"/>
      <c r="E14" s="21">
        <f>SUM(E7:E13)</f>
        <v>1897</v>
      </c>
      <c r="F14" s="21">
        <f>SUM(F7:F13)</f>
        <v>1875</v>
      </c>
      <c r="G14" s="21">
        <v>589</v>
      </c>
      <c r="H14" s="21">
        <f t="shared" ref="H14:R14" si="0">SUM(H7:H13)</f>
        <v>9022</v>
      </c>
      <c r="I14" s="21">
        <f t="shared" si="0"/>
        <v>5626</v>
      </c>
      <c r="J14" s="21">
        <f t="shared" si="0"/>
        <v>5695</v>
      </c>
      <c r="K14" s="21">
        <f t="shared" si="0"/>
        <v>2381</v>
      </c>
      <c r="L14" s="21">
        <f t="shared" si="0"/>
        <v>2293</v>
      </c>
      <c r="M14" s="21">
        <f t="shared" si="0"/>
        <v>539</v>
      </c>
      <c r="N14" s="21">
        <f t="shared" si="0"/>
        <v>546</v>
      </c>
      <c r="O14" s="21">
        <f t="shared" si="0"/>
        <v>372</v>
      </c>
      <c r="P14" s="21">
        <f t="shared" si="0"/>
        <v>432</v>
      </c>
      <c r="Q14" s="21">
        <f t="shared" si="0"/>
        <v>734</v>
      </c>
      <c r="R14" s="21">
        <f t="shared" si="0"/>
        <v>786</v>
      </c>
      <c r="S14" s="21"/>
      <c r="T14" s="21"/>
      <c r="U14" s="21">
        <f t="shared" ref="U14:Z14" si="1">SUM(U7:U13)</f>
        <v>8254</v>
      </c>
      <c r="V14" s="21">
        <f t="shared" si="1"/>
        <v>5101</v>
      </c>
      <c r="W14" s="21">
        <f t="shared" si="1"/>
        <v>2322</v>
      </c>
      <c r="X14" s="21">
        <f t="shared" si="1"/>
        <v>617</v>
      </c>
      <c r="Y14" s="21">
        <f t="shared" si="1"/>
        <v>166098</v>
      </c>
      <c r="Z14" s="22">
        <f t="shared" si="1"/>
        <v>122286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8" x14ac:dyDescent="0.35">
      <c r="B17" t="s">
        <v>22</v>
      </c>
      <c r="D17" s="19"/>
      <c r="E17" s="25" t="s">
        <v>38</v>
      </c>
    </row>
    <row r="18" spans="2:18" x14ac:dyDescent="0.35">
      <c r="B18" t="s">
        <v>22</v>
      </c>
      <c r="D18" s="20"/>
      <c r="E18" s="25" t="s">
        <v>29</v>
      </c>
    </row>
    <row r="19" spans="2:18" x14ac:dyDescent="0.35">
      <c r="B19" t="s">
        <v>22</v>
      </c>
      <c r="D19" s="33"/>
      <c r="E19" s="25" t="s">
        <v>31</v>
      </c>
    </row>
    <row r="20" spans="2:18" ht="15" thickBot="1" x14ac:dyDescent="0.4"/>
    <row r="21" spans="2:18" x14ac:dyDescent="0.35">
      <c r="K21" s="139" t="s">
        <v>0</v>
      </c>
      <c r="L21" s="177" t="s">
        <v>103</v>
      </c>
      <c r="M21" s="177"/>
      <c r="N21" s="177"/>
      <c r="O21" s="177"/>
      <c r="P21" s="177"/>
      <c r="Q21" s="177" t="s">
        <v>108</v>
      </c>
      <c r="R21" s="207" t="s">
        <v>109</v>
      </c>
    </row>
    <row r="22" spans="2:18" ht="15" thickBot="1" x14ac:dyDescent="0.4">
      <c r="K22" s="140"/>
      <c r="L22" s="206"/>
      <c r="M22" s="206"/>
      <c r="N22" s="206"/>
      <c r="O22" s="206"/>
      <c r="P22" s="206"/>
      <c r="Q22" s="206"/>
      <c r="R22" s="208"/>
    </row>
    <row r="23" spans="2:18" x14ac:dyDescent="0.35">
      <c r="K23" s="2">
        <v>1</v>
      </c>
      <c r="L23" s="209" t="s">
        <v>104</v>
      </c>
      <c r="M23" s="209"/>
      <c r="N23" s="209"/>
      <c r="O23" s="209"/>
      <c r="P23" s="209"/>
      <c r="Q23" s="105">
        <v>2</v>
      </c>
      <c r="R23" s="106" t="s">
        <v>110</v>
      </c>
    </row>
    <row r="24" spans="2:18" x14ac:dyDescent="0.35">
      <c r="K24" s="36">
        <v>2</v>
      </c>
      <c r="L24" s="181" t="s">
        <v>105</v>
      </c>
      <c r="M24" s="181"/>
      <c r="N24" s="181"/>
      <c r="O24" s="181"/>
      <c r="P24" s="181"/>
      <c r="Q24" s="107">
        <v>1</v>
      </c>
      <c r="R24" s="86" t="s">
        <v>110</v>
      </c>
    </row>
    <row r="25" spans="2:18" x14ac:dyDescent="0.35">
      <c r="K25" s="36">
        <v>3</v>
      </c>
      <c r="L25" s="181" t="s">
        <v>111</v>
      </c>
      <c r="M25" s="181"/>
      <c r="N25" s="181"/>
      <c r="O25" s="181"/>
      <c r="P25" s="181"/>
      <c r="Q25" s="107">
        <v>7</v>
      </c>
      <c r="R25" s="86" t="s">
        <v>110</v>
      </c>
    </row>
    <row r="26" spans="2:18" x14ac:dyDescent="0.35">
      <c r="K26" s="36">
        <v>4</v>
      </c>
      <c r="L26" s="181" t="s">
        <v>113</v>
      </c>
      <c r="M26" s="181"/>
      <c r="N26" s="181"/>
      <c r="O26" s="181"/>
      <c r="P26" s="181"/>
      <c r="Q26" s="107">
        <v>10</v>
      </c>
      <c r="R26" s="86" t="s">
        <v>110</v>
      </c>
    </row>
    <row r="27" spans="2:18" x14ac:dyDescent="0.35">
      <c r="K27" s="36">
        <v>5</v>
      </c>
      <c r="L27" s="181" t="s">
        <v>115</v>
      </c>
      <c r="M27" s="181"/>
      <c r="N27" s="181"/>
      <c r="O27" s="181"/>
      <c r="P27" s="181"/>
      <c r="Q27" s="107">
        <v>27</v>
      </c>
      <c r="R27" s="86" t="s">
        <v>110</v>
      </c>
    </row>
    <row r="28" spans="2:18" x14ac:dyDescent="0.35">
      <c r="K28" s="36">
        <v>6</v>
      </c>
      <c r="L28" s="181" t="s">
        <v>106</v>
      </c>
      <c r="M28" s="181"/>
      <c r="N28" s="181"/>
      <c r="O28" s="181"/>
      <c r="P28" s="181"/>
      <c r="Q28" s="107">
        <v>32</v>
      </c>
      <c r="R28" s="86" t="s">
        <v>110</v>
      </c>
    </row>
    <row r="29" spans="2:18" x14ac:dyDescent="0.35">
      <c r="K29" s="36">
        <v>7</v>
      </c>
      <c r="L29" s="181" t="s">
        <v>107</v>
      </c>
      <c r="M29" s="181"/>
      <c r="N29" s="181"/>
      <c r="O29" s="181"/>
      <c r="P29" s="181"/>
      <c r="Q29" s="107">
        <v>4</v>
      </c>
      <c r="R29" s="86" t="s">
        <v>110</v>
      </c>
    </row>
    <row r="30" spans="2:18" x14ac:dyDescent="0.35">
      <c r="K30" s="36">
        <v>8</v>
      </c>
      <c r="L30" s="181" t="s">
        <v>163</v>
      </c>
      <c r="M30" s="181"/>
      <c r="N30" s="181"/>
      <c r="O30" s="181"/>
      <c r="P30" s="181"/>
      <c r="Q30" s="107" t="s">
        <v>164</v>
      </c>
      <c r="R30" s="86" t="s">
        <v>110</v>
      </c>
    </row>
    <row r="31" spans="2:18" x14ac:dyDescent="0.35">
      <c r="K31" s="36">
        <v>9</v>
      </c>
      <c r="L31" s="108" t="s">
        <v>165</v>
      </c>
      <c r="M31" s="108"/>
      <c r="N31" s="108"/>
      <c r="O31" s="108"/>
      <c r="P31" s="108"/>
      <c r="Q31" s="107">
        <v>3</v>
      </c>
      <c r="R31" s="86" t="s">
        <v>110</v>
      </c>
    </row>
    <row r="32" spans="2:18" x14ac:dyDescent="0.35">
      <c r="K32" s="36">
        <v>10</v>
      </c>
      <c r="L32" s="108" t="s">
        <v>166</v>
      </c>
      <c r="M32" s="108"/>
      <c r="N32" s="108"/>
      <c r="O32" s="108"/>
      <c r="P32" s="108"/>
      <c r="Q32" s="107">
        <v>3</v>
      </c>
      <c r="R32" s="86" t="s">
        <v>110</v>
      </c>
    </row>
    <row r="33" spans="11:18" x14ac:dyDescent="0.35">
      <c r="K33" s="36">
        <v>11</v>
      </c>
      <c r="L33" s="108" t="s">
        <v>167</v>
      </c>
      <c r="M33" s="108"/>
      <c r="N33" s="108"/>
      <c r="O33" s="108"/>
      <c r="P33" s="108"/>
      <c r="Q33" s="107">
        <v>3</v>
      </c>
      <c r="R33" s="86" t="s">
        <v>110</v>
      </c>
    </row>
    <row r="34" spans="11:18" x14ac:dyDescent="0.35">
      <c r="K34" s="36">
        <v>12</v>
      </c>
      <c r="L34" s="108" t="s">
        <v>168</v>
      </c>
      <c r="M34" s="108"/>
      <c r="N34" s="108"/>
      <c r="O34" s="108"/>
      <c r="P34" s="108"/>
      <c r="Q34" s="107">
        <v>3</v>
      </c>
      <c r="R34" s="86" t="s">
        <v>110</v>
      </c>
    </row>
    <row r="35" spans="11:18" x14ac:dyDescent="0.35">
      <c r="K35" s="36">
        <v>13</v>
      </c>
      <c r="L35" s="108" t="s">
        <v>169</v>
      </c>
      <c r="M35" s="108"/>
      <c r="N35" s="108"/>
      <c r="O35" s="108"/>
      <c r="P35" s="108"/>
      <c r="Q35" s="107">
        <v>2</v>
      </c>
      <c r="R35" s="86" t="s">
        <v>110</v>
      </c>
    </row>
    <row r="36" spans="11:18" x14ac:dyDescent="0.35">
      <c r="K36" s="36">
        <v>14</v>
      </c>
      <c r="L36" s="108" t="s">
        <v>170</v>
      </c>
      <c r="M36" s="108"/>
      <c r="N36" s="108"/>
      <c r="O36" s="108"/>
      <c r="P36" s="108"/>
      <c r="Q36" s="107">
        <v>2</v>
      </c>
      <c r="R36" s="86" t="s">
        <v>110</v>
      </c>
    </row>
    <row r="37" spans="11:18" ht="15" thickBot="1" x14ac:dyDescent="0.4">
      <c r="K37" s="84">
        <v>15</v>
      </c>
      <c r="L37" s="109" t="s">
        <v>171</v>
      </c>
      <c r="M37" s="109"/>
      <c r="N37" s="109"/>
      <c r="O37" s="109"/>
      <c r="P37" s="109"/>
      <c r="Q37" s="110">
        <v>3</v>
      </c>
      <c r="R37" s="88" t="s">
        <v>110</v>
      </c>
    </row>
  </sheetData>
  <mergeCells count="34">
    <mergeCell ref="Y5:Z5"/>
    <mergeCell ref="C7:D7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  <mergeCell ref="B14:D14"/>
    <mergeCell ref="Q5:R5"/>
    <mergeCell ref="S5:T5"/>
    <mergeCell ref="U5:V5"/>
    <mergeCell ref="W5:X5"/>
    <mergeCell ref="C8:D8"/>
    <mergeCell ref="C9:D9"/>
    <mergeCell ref="C11:D11"/>
    <mergeCell ref="C12:D12"/>
    <mergeCell ref="C13:D13"/>
    <mergeCell ref="L30:P30"/>
    <mergeCell ref="K21:K22"/>
    <mergeCell ref="L21:P22"/>
    <mergeCell ref="Q21:Q22"/>
    <mergeCell ref="R21:R22"/>
    <mergeCell ref="L23:P23"/>
    <mergeCell ref="L24:P24"/>
    <mergeCell ref="L25:P25"/>
    <mergeCell ref="L26:P26"/>
    <mergeCell ref="L27:P27"/>
    <mergeCell ref="L28:P28"/>
    <mergeCell ref="L29:P29"/>
  </mergeCells>
  <pageMargins left="0.7" right="0.7" top="0.75" bottom="0.75" header="0.3" footer="0.3"/>
  <pageSetup paperSize="9" orientation="portrait" horizontalDpi="4294967293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9284-E87E-4C46-921F-CED7B640B82B}">
  <dimension ref="A1:AA37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19" max="20" width="9.1796875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179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200" t="s">
        <v>1</v>
      </c>
      <c r="D7" s="201"/>
      <c r="E7" s="79">
        <v>1719</v>
      </c>
      <c r="F7" s="79">
        <v>1697</v>
      </c>
      <c r="G7" s="80">
        <v>6823</v>
      </c>
      <c r="H7" s="80">
        <v>7089</v>
      </c>
      <c r="I7" s="80">
        <v>4001</v>
      </c>
      <c r="J7" s="80">
        <v>4041</v>
      </c>
      <c r="K7" s="79">
        <v>1396</v>
      </c>
      <c r="L7" s="79">
        <v>1254</v>
      </c>
      <c r="M7" s="75">
        <v>260</v>
      </c>
      <c r="N7" s="75">
        <v>260</v>
      </c>
      <c r="O7" s="80">
        <v>133</v>
      </c>
      <c r="P7" s="80">
        <v>134</v>
      </c>
      <c r="Q7" s="80">
        <v>496</v>
      </c>
      <c r="R7" s="80">
        <v>541</v>
      </c>
      <c r="S7" s="75">
        <v>0</v>
      </c>
      <c r="T7" s="75">
        <v>0</v>
      </c>
      <c r="U7" s="79">
        <v>3224</v>
      </c>
      <c r="V7" s="79">
        <v>3016</v>
      </c>
      <c r="W7" s="80">
        <v>1621</v>
      </c>
      <c r="X7" s="80">
        <v>536</v>
      </c>
      <c r="Y7" s="79">
        <v>128238</v>
      </c>
      <c r="Z7" s="93">
        <v>82635</v>
      </c>
    </row>
    <row r="8" spans="1:27" x14ac:dyDescent="0.35">
      <c r="A8" s="39">
        <v>50</v>
      </c>
      <c r="B8" s="3">
        <v>1</v>
      </c>
      <c r="C8" s="188" t="s">
        <v>2</v>
      </c>
      <c r="D8" s="189"/>
      <c r="E8" s="112">
        <v>20</v>
      </c>
      <c r="F8" s="112">
        <v>20</v>
      </c>
      <c r="G8" s="114">
        <v>0</v>
      </c>
      <c r="H8" s="114">
        <v>77</v>
      </c>
      <c r="I8" s="112">
        <v>233</v>
      </c>
      <c r="J8" s="112">
        <v>233</v>
      </c>
      <c r="K8" s="112">
        <v>46</v>
      </c>
      <c r="L8" s="112">
        <v>46</v>
      </c>
      <c r="M8" s="114">
        <v>10</v>
      </c>
      <c r="N8" s="114">
        <v>14</v>
      </c>
      <c r="O8" s="114">
        <v>32</v>
      </c>
      <c r="P8" s="114">
        <v>82</v>
      </c>
      <c r="Q8" s="114">
        <v>33</v>
      </c>
      <c r="R8" s="114">
        <v>35</v>
      </c>
      <c r="S8" s="112">
        <v>0</v>
      </c>
      <c r="T8" s="112">
        <v>0</v>
      </c>
      <c r="U8" s="114">
        <v>780</v>
      </c>
      <c r="V8" s="114">
        <v>1102</v>
      </c>
      <c r="W8" s="114">
        <v>35</v>
      </c>
      <c r="X8" s="114">
        <v>48</v>
      </c>
      <c r="Y8" s="114">
        <v>6530</v>
      </c>
      <c r="Z8" s="115">
        <v>6893</v>
      </c>
      <c r="AA8" s="39"/>
    </row>
    <row r="9" spans="1:27" x14ac:dyDescent="0.35">
      <c r="A9" s="39"/>
      <c r="B9" s="3">
        <v>2</v>
      </c>
      <c r="C9" s="188" t="s">
        <v>3</v>
      </c>
      <c r="D9" s="189"/>
      <c r="E9" s="112">
        <v>54</v>
      </c>
      <c r="F9" s="112">
        <v>54</v>
      </c>
      <c r="G9" s="114">
        <v>812</v>
      </c>
      <c r="H9" s="114">
        <v>935</v>
      </c>
      <c r="I9" s="114">
        <v>461</v>
      </c>
      <c r="J9" s="114">
        <v>491</v>
      </c>
      <c r="K9" s="114">
        <v>287</v>
      </c>
      <c r="L9" s="114">
        <v>330</v>
      </c>
      <c r="M9" s="114">
        <v>38</v>
      </c>
      <c r="N9" s="114">
        <v>45</v>
      </c>
      <c r="O9" s="114">
        <v>34</v>
      </c>
      <c r="P9" s="114">
        <v>46</v>
      </c>
      <c r="Q9" s="114">
        <v>59</v>
      </c>
      <c r="R9" s="114">
        <v>67</v>
      </c>
      <c r="S9" s="114">
        <v>0</v>
      </c>
      <c r="T9" s="114">
        <v>14</v>
      </c>
      <c r="U9" s="113">
        <v>564</v>
      </c>
      <c r="V9" s="113">
        <v>5</v>
      </c>
      <c r="W9" s="113">
        <v>274</v>
      </c>
      <c r="X9" s="113">
        <v>0</v>
      </c>
      <c r="Y9" s="114">
        <v>5038</v>
      </c>
      <c r="Z9" s="115">
        <v>7198</v>
      </c>
      <c r="AA9" s="39"/>
    </row>
    <row r="10" spans="1:27" x14ac:dyDescent="0.35">
      <c r="A10" s="39"/>
      <c r="B10" s="3">
        <v>3</v>
      </c>
      <c r="C10" s="103" t="s">
        <v>4</v>
      </c>
      <c r="D10" s="104"/>
      <c r="E10" s="112">
        <v>19</v>
      </c>
      <c r="F10" s="112">
        <v>19</v>
      </c>
      <c r="G10" s="112">
        <v>165</v>
      </c>
      <c r="H10" s="112">
        <v>165</v>
      </c>
      <c r="I10" s="112">
        <v>298</v>
      </c>
      <c r="J10" s="112">
        <v>298</v>
      </c>
      <c r="K10" s="112">
        <v>310</v>
      </c>
      <c r="L10" s="112">
        <v>310</v>
      </c>
      <c r="M10" s="112">
        <v>80</v>
      </c>
      <c r="N10" s="112">
        <v>80</v>
      </c>
      <c r="O10" s="112">
        <v>81</v>
      </c>
      <c r="P10" s="112">
        <v>81</v>
      </c>
      <c r="Q10" s="112">
        <v>20</v>
      </c>
      <c r="R10" s="112">
        <v>20</v>
      </c>
      <c r="S10" s="118">
        <v>24</v>
      </c>
      <c r="T10" s="118">
        <v>24</v>
      </c>
      <c r="U10" s="113">
        <v>78</v>
      </c>
      <c r="V10" s="113">
        <v>0</v>
      </c>
      <c r="W10" s="114">
        <v>343</v>
      </c>
      <c r="X10" s="114">
        <v>361</v>
      </c>
      <c r="Y10" s="113">
        <v>5234</v>
      </c>
      <c r="Z10" s="113">
        <v>3234</v>
      </c>
      <c r="AA10" s="39"/>
    </row>
    <row r="11" spans="1:27" x14ac:dyDescent="0.35">
      <c r="A11" s="39"/>
      <c r="B11" s="3">
        <v>4</v>
      </c>
      <c r="C11" s="188" t="s">
        <v>5</v>
      </c>
      <c r="D11" s="189"/>
      <c r="E11" s="112">
        <v>39</v>
      </c>
      <c r="F11" s="112">
        <v>39</v>
      </c>
      <c r="G11" s="112">
        <v>58</v>
      </c>
      <c r="H11" s="112">
        <v>58</v>
      </c>
      <c r="I11" s="112">
        <v>179</v>
      </c>
      <c r="J11" s="112">
        <v>179</v>
      </c>
      <c r="K11" s="112">
        <v>127</v>
      </c>
      <c r="L11" s="112">
        <v>127</v>
      </c>
      <c r="M11" s="112">
        <v>20</v>
      </c>
      <c r="N11" s="112">
        <v>20</v>
      </c>
      <c r="O11" s="112">
        <v>17</v>
      </c>
      <c r="P11" s="112">
        <v>17</v>
      </c>
      <c r="Q11" s="112">
        <v>36</v>
      </c>
      <c r="R11" s="112">
        <v>36</v>
      </c>
      <c r="S11" s="112">
        <v>5</v>
      </c>
      <c r="T11" s="112">
        <v>5</v>
      </c>
      <c r="U11" s="112">
        <v>208</v>
      </c>
      <c r="V11" s="112">
        <v>208</v>
      </c>
      <c r="W11" s="112">
        <v>2</v>
      </c>
      <c r="X11" s="112">
        <v>2</v>
      </c>
      <c r="Y11" s="112">
        <v>5832</v>
      </c>
      <c r="Z11" s="117">
        <v>5832</v>
      </c>
      <c r="AA11" s="39"/>
    </row>
    <row r="12" spans="1:27" x14ac:dyDescent="0.35">
      <c r="A12" s="39"/>
      <c r="B12" s="3">
        <v>5</v>
      </c>
      <c r="C12" s="188" t="s">
        <v>6</v>
      </c>
      <c r="D12" s="189"/>
      <c r="E12" s="112">
        <v>18</v>
      </c>
      <c r="F12" s="112">
        <v>18</v>
      </c>
      <c r="G12" s="112">
        <v>126</v>
      </c>
      <c r="H12" s="112">
        <v>126</v>
      </c>
      <c r="I12" s="112">
        <v>177</v>
      </c>
      <c r="J12" s="112">
        <v>177</v>
      </c>
      <c r="K12" s="112">
        <v>57</v>
      </c>
      <c r="L12" s="112">
        <v>57</v>
      </c>
      <c r="M12" s="112">
        <v>60</v>
      </c>
      <c r="N12" s="112">
        <v>60</v>
      </c>
      <c r="O12" s="112">
        <v>43</v>
      </c>
      <c r="P12" s="112">
        <v>43</v>
      </c>
      <c r="Q12" s="112">
        <v>36</v>
      </c>
      <c r="R12" s="112">
        <v>36</v>
      </c>
      <c r="S12" s="118">
        <v>37</v>
      </c>
      <c r="T12" s="118">
        <v>37</v>
      </c>
      <c r="U12" s="113">
        <v>417</v>
      </c>
      <c r="V12" s="113">
        <v>117</v>
      </c>
      <c r="W12" s="113">
        <v>50</v>
      </c>
      <c r="X12" s="113">
        <v>1</v>
      </c>
      <c r="Y12" s="113">
        <v>1799</v>
      </c>
      <c r="Z12" s="121">
        <v>1590</v>
      </c>
      <c r="AA12" s="39"/>
    </row>
    <row r="13" spans="1:27" ht="15" thickBot="1" x14ac:dyDescent="0.4">
      <c r="A13" s="39"/>
      <c r="B13" s="4">
        <v>6</v>
      </c>
      <c r="C13" s="202" t="s">
        <v>7</v>
      </c>
      <c r="D13" s="203"/>
      <c r="E13" s="116">
        <v>24</v>
      </c>
      <c r="F13" s="116">
        <v>24</v>
      </c>
      <c r="G13" s="112">
        <v>440</v>
      </c>
      <c r="H13" s="116">
        <v>440</v>
      </c>
      <c r="I13" s="116">
        <v>194</v>
      </c>
      <c r="J13" s="116">
        <v>194</v>
      </c>
      <c r="K13" s="116">
        <v>95</v>
      </c>
      <c r="L13" s="116">
        <v>95</v>
      </c>
      <c r="M13" s="116">
        <v>44</v>
      </c>
      <c r="N13" s="116">
        <v>44</v>
      </c>
      <c r="O13" s="116">
        <v>16</v>
      </c>
      <c r="P13" s="116">
        <v>16</v>
      </c>
      <c r="Q13" s="116">
        <v>40</v>
      </c>
      <c r="R13" s="116">
        <v>40</v>
      </c>
      <c r="S13" s="116">
        <v>19</v>
      </c>
      <c r="T13" s="116">
        <v>19</v>
      </c>
      <c r="U13" s="120">
        <v>430</v>
      </c>
      <c r="V13" s="120">
        <v>430</v>
      </c>
      <c r="W13" s="116">
        <v>7</v>
      </c>
      <c r="X13" s="116">
        <v>7</v>
      </c>
      <c r="Y13" s="45">
        <v>5000</v>
      </c>
      <c r="Z13" s="49">
        <v>11000</v>
      </c>
      <c r="AA13" s="39"/>
    </row>
    <row r="14" spans="1:27" ht="15" thickBot="1" x14ac:dyDescent="0.4">
      <c r="B14" s="133" t="s">
        <v>20</v>
      </c>
      <c r="C14" s="134"/>
      <c r="D14" s="135"/>
      <c r="E14" s="21">
        <f>SUM(E7:E13)</f>
        <v>1893</v>
      </c>
      <c r="F14" s="21">
        <f>SUM(F7:F13)</f>
        <v>1871</v>
      </c>
      <c r="G14" s="21">
        <v>589</v>
      </c>
      <c r="H14" s="21">
        <f t="shared" ref="H14:R14" si="0">SUM(H7:H13)</f>
        <v>8890</v>
      </c>
      <c r="I14" s="21">
        <f t="shared" si="0"/>
        <v>5543</v>
      </c>
      <c r="J14" s="21">
        <f t="shared" si="0"/>
        <v>5613</v>
      </c>
      <c r="K14" s="21">
        <f t="shared" si="0"/>
        <v>2318</v>
      </c>
      <c r="L14" s="21">
        <f t="shared" si="0"/>
        <v>2219</v>
      </c>
      <c r="M14" s="21">
        <f t="shared" si="0"/>
        <v>512</v>
      </c>
      <c r="N14" s="21">
        <f t="shared" si="0"/>
        <v>523</v>
      </c>
      <c r="O14" s="21">
        <f t="shared" si="0"/>
        <v>356</v>
      </c>
      <c r="P14" s="21">
        <f t="shared" si="0"/>
        <v>419</v>
      </c>
      <c r="Q14" s="21">
        <f t="shared" si="0"/>
        <v>720</v>
      </c>
      <c r="R14" s="21">
        <f t="shared" si="0"/>
        <v>775</v>
      </c>
      <c r="S14" s="21"/>
      <c r="T14" s="21"/>
      <c r="U14" s="21">
        <f t="shared" ref="U14:Z14" si="1">SUM(U7:U13)</f>
        <v>5701</v>
      </c>
      <c r="V14" s="21">
        <f t="shared" si="1"/>
        <v>4878</v>
      </c>
      <c r="W14" s="21">
        <f t="shared" si="1"/>
        <v>2332</v>
      </c>
      <c r="X14" s="21">
        <f t="shared" si="1"/>
        <v>955</v>
      </c>
      <c r="Y14" s="21">
        <f t="shared" si="1"/>
        <v>157671</v>
      </c>
      <c r="Z14" s="22">
        <f t="shared" si="1"/>
        <v>118382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8" x14ac:dyDescent="0.35">
      <c r="B17" t="s">
        <v>22</v>
      </c>
      <c r="D17" s="19"/>
      <c r="E17" s="25" t="s">
        <v>38</v>
      </c>
    </row>
    <row r="18" spans="2:18" x14ac:dyDescent="0.35">
      <c r="B18" t="s">
        <v>22</v>
      </c>
      <c r="D18" s="20"/>
      <c r="E18" s="25" t="s">
        <v>29</v>
      </c>
    </row>
    <row r="19" spans="2:18" x14ac:dyDescent="0.35">
      <c r="B19" t="s">
        <v>22</v>
      </c>
      <c r="D19" s="33"/>
      <c r="E19" s="25" t="s">
        <v>31</v>
      </c>
    </row>
    <row r="20" spans="2:18" ht="15" thickBot="1" x14ac:dyDescent="0.4"/>
    <row r="21" spans="2:18" x14ac:dyDescent="0.35">
      <c r="K21" s="139" t="s">
        <v>0</v>
      </c>
      <c r="L21" s="177" t="s">
        <v>103</v>
      </c>
      <c r="M21" s="177"/>
      <c r="N21" s="177"/>
      <c r="O21" s="177"/>
      <c r="P21" s="177"/>
      <c r="Q21" s="177" t="s">
        <v>108</v>
      </c>
      <c r="R21" s="207" t="s">
        <v>109</v>
      </c>
    </row>
    <row r="22" spans="2:18" ht="15" thickBot="1" x14ac:dyDescent="0.4">
      <c r="K22" s="140"/>
      <c r="L22" s="206"/>
      <c r="M22" s="206"/>
      <c r="N22" s="206"/>
      <c r="O22" s="206"/>
      <c r="P22" s="206"/>
      <c r="Q22" s="206"/>
      <c r="R22" s="208"/>
    </row>
    <row r="23" spans="2:18" x14ac:dyDescent="0.35">
      <c r="K23" s="2">
        <v>1</v>
      </c>
      <c r="L23" s="209" t="s">
        <v>104</v>
      </c>
      <c r="M23" s="209"/>
      <c r="N23" s="209"/>
      <c r="O23" s="209"/>
      <c r="P23" s="209"/>
      <c r="Q23" s="105">
        <v>2</v>
      </c>
      <c r="R23" s="106" t="s">
        <v>110</v>
      </c>
    </row>
    <row r="24" spans="2:18" x14ac:dyDescent="0.35">
      <c r="K24" s="36">
        <v>2</v>
      </c>
      <c r="L24" s="181" t="s">
        <v>105</v>
      </c>
      <c r="M24" s="181"/>
      <c r="N24" s="181"/>
      <c r="O24" s="181"/>
      <c r="P24" s="181"/>
      <c r="Q24" s="107">
        <v>1</v>
      </c>
      <c r="R24" s="86" t="s">
        <v>110</v>
      </c>
    </row>
    <row r="25" spans="2:18" x14ac:dyDescent="0.35">
      <c r="K25" s="36">
        <v>3</v>
      </c>
      <c r="L25" s="181" t="s">
        <v>111</v>
      </c>
      <c r="M25" s="181"/>
      <c r="N25" s="181"/>
      <c r="O25" s="181"/>
      <c r="P25" s="181"/>
      <c r="Q25" s="107">
        <v>7</v>
      </c>
      <c r="R25" s="86" t="s">
        <v>110</v>
      </c>
    </row>
    <row r="26" spans="2:18" x14ac:dyDescent="0.35">
      <c r="K26" s="36">
        <v>4</v>
      </c>
      <c r="L26" s="181" t="s">
        <v>113</v>
      </c>
      <c r="M26" s="181"/>
      <c r="N26" s="181"/>
      <c r="O26" s="181"/>
      <c r="P26" s="181"/>
      <c r="Q26" s="107">
        <v>10</v>
      </c>
      <c r="R26" s="86" t="s">
        <v>110</v>
      </c>
    </row>
    <row r="27" spans="2:18" x14ac:dyDescent="0.35">
      <c r="K27" s="36">
        <v>5</v>
      </c>
      <c r="L27" s="181" t="s">
        <v>115</v>
      </c>
      <c r="M27" s="181"/>
      <c r="N27" s="181"/>
      <c r="O27" s="181"/>
      <c r="P27" s="181"/>
      <c r="Q27" s="107">
        <v>27</v>
      </c>
      <c r="R27" s="86" t="s">
        <v>110</v>
      </c>
    </row>
    <row r="28" spans="2:18" x14ac:dyDescent="0.35">
      <c r="K28" s="36">
        <v>6</v>
      </c>
      <c r="L28" s="181" t="s">
        <v>106</v>
      </c>
      <c r="M28" s="181"/>
      <c r="N28" s="181"/>
      <c r="O28" s="181"/>
      <c r="P28" s="181"/>
      <c r="Q28" s="107">
        <v>32</v>
      </c>
      <c r="R28" s="86" t="s">
        <v>110</v>
      </c>
    </row>
    <row r="29" spans="2:18" x14ac:dyDescent="0.35">
      <c r="K29" s="36">
        <v>7</v>
      </c>
      <c r="L29" s="181" t="s">
        <v>107</v>
      </c>
      <c r="M29" s="181"/>
      <c r="N29" s="181"/>
      <c r="O29" s="181"/>
      <c r="P29" s="181"/>
      <c r="Q29" s="107">
        <v>4</v>
      </c>
      <c r="R29" s="86" t="s">
        <v>110</v>
      </c>
    </row>
    <row r="30" spans="2:18" x14ac:dyDescent="0.35">
      <c r="K30" s="36">
        <v>8</v>
      </c>
      <c r="L30" s="181" t="s">
        <v>163</v>
      </c>
      <c r="M30" s="181"/>
      <c r="N30" s="181"/>
      <c r="O30" s="181"/>
      <c r="P30" s="181"/>
      <c r="Q30" s="107">
        <v>7</v>
      </c>
      <c r="R30" s="86" t="s">
        <v>110</v>
      </c>
    </row>
    <row r="31" spans="2:18" x14ac:dyDescent="0.35">
      <c r="K31" s="36">
        <v>9</v>
      </c>
      <c r="L31" s="108" t="s">
        <v>165</v>
      </c>
      <c r="M31" s="108"/>
      <c r="N31" s="108"/>
      <c r="O31" s="108"/>
      <c r="P31" s="108"/>
      <c r="Q31" s="107">
        <v>3</v>
      </c>
      <c r="R31" s="86" t="s">
        <v>110</v>
      </c>
    </row>
    <row r="32" spans="2:18" x14ac:dyDescent="0.35">
      <c r="K32" s="36">
        <v>10</v>
      </c>
      <c r="L32" s="108" t="s">
        <v>166</v>
      </c>
      <c r="M32" s="108"/>
      <c r="N32" s="108"/>
      <c r="O32" s="108"/>
      <c r="P32" s="108"/>
      <c r="Q32" s="107">
        <v>3</v>
      </c>
      <c r="R32" s="86" t="s">
        <v>110</v>
      </c>
    </row>
    <row r="33" spans="11:18" x14ac:dyDescent="0.35">
      <c r="K33" s="36">
        <v>11</v>
      </c>
      <c r="L33" s="108" t="s">
        <v>167</v>
      </c>
      <c r="M33" s="108"/>
      <c r="N33" s="108"/>
      <c r="O33" s="108"/>
      <c r="P33" s="108"/>
      <c r="Q33" s="107">
        <v>3</v>
      </c>
      <c r="R33" s="86" t="s">
        <v>110</v>
      </c>
    </row>
    <row r="34" spans="11:18" x14ac:dyDescent="0.35">
      <c r="K34" s="36">
        <v>12</v>
      </c>
      <c r="L34" s="108" t="s">
        <v>168</v>
      </c>
      <c r="M34" s="108"/>
      <c r="N34" s="108"/>
      <c r="O34" s="108"/>
      <c r="P34" s="108"/>
      <c r="Q34" s="107">
        <v>2</v>
      </c>
      <c r="R34" s="86" t="s">
        <v>110</v>
      </c>
    </row>
    <row r="35" spans="11:18" x14ac:dyDescent="0.35">
      <c r="K35" s="36">
        <v>13</v>
      </c>
      <c r="L35" s="108" t="s">
        <v>169</v>
      </c>
      <c r="M35" s="108"/>
      <c r="N35" s="108"/>
      <c r="O35" s="108"/>
      <c r="P35" s="108"/>
      <c r="Q35" s="107">
        <v>2</v>
      </c>
      <c r="R35" s="86" t="s">
        <v>110</v>
      </c>
    </row>
    <row r="36" spans="11:18" x14ac:dyDescent="0.35">
      <c r="K36" s="36">
        <v>14</v>
      </c>
      <c r="L36" s="108" t="s">
        <v>170</v>
      </c>
      <c r="M36" s="108"/>
      <c r="N36" s="108"/>
      <c r="O36" s="108"/>
      <c r="P36" s="108"/>
      <c r="Q36" s="107">
        <v>2</v>
      </c>
      <c r="R36" s="86" t="s">
        <v>110</v>
      </c>
    </row>
    <row r="37" spans="11:18" ht="15" thickBot="1" x14ac:dyDescent="0.4">
      <c r="K37" s="84">
        <v>15</v>
      </c>
      <c r="L37" s="109" t="s">
        <v>171</v>
      </c>
      <c r="M37" s="109"/>
      <c r="N37" s="109"/>
      <c r="O37" s="109"/>
      <c r="P37" s="109"/>
      <c r="Q37" s="110">
        <v>1</v>
      </c>
      <c r="R37" s="88" t="s">
        <v>110</v>
      </c>
    </row>
  </sheetData>
  <mergeCells count="34">
    <mergeCell ref="L30:P30"/>
    <mergeCell ref="K21:K22"/>
    <mergeCell ref="L21:P22"/>
    <mergeCell ref="Q21:Q22"/>
    <mergeCell ref="R21:R22"/>
    <mergeCell ref="L23:P23"/>
    <mergeCell ref="L24:P24"/>
    <mergeCell ref="L25:P25"/>
    <mergeCell ref="L26:P26"/>
    <mergeCell ref="L27:P27"/>
    <mergeCell ref="L28:P28"/>
    <mergeCell ref="L29:P29"/>
    <mergeCell ref="B14:D14"/>
    <mergeCell ref="Q5:R5"/>
    <mergeCell ref="S5:T5"/>
    <mergeCell ref="U5:V5"/>
    <mergeCell ref="W5:X5"/>
    <mergeCell ref="C8:D8"/>
    <mergeCell ref="C9:D9"/>
    <mergeCell ref="C11:D11"/>
    <mergeCell ref="C12:D12"/>
    <mergeCell ref="C13:D13"/>
    <mergeCell ref="Y5:Z5"/>
    <mergeCell ref="C7:D7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F31D-58F2-4576-B209-C65701976814}">
  <dimension ref="A2:Y31"/>
  <sheetViews>
    <sheetView showGridLines="0" workbookViewId="0">
      <selection activeCell="B3" sqref="B3:X3"/>
    </sheetView>
  </sheetViews>
  <sheetFormatPr defaultRowHeight="14.5" x14ac:dyDescent="0.35"/>
  <cols>
    <col min="1" max="1" width="0.453125" customWidth="1"/>
    <col min="2" max="2" width="4.26953125" customWidth="1"/>
    <col min="4" max="4" width="6.453125" customWidth="1"/>
    <col min="5" max="5" width="9.54296875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8.7265625" hidden="1" customWidth="1"/>
    <col min="22" max="22" width="9.54296875" customWidth="1"/>
    <col min="23" max="23" width="0" hidden="1" customWidth="1"/>
    <col min="24" max="24" width="9.7265625" customWidth="1"/>
    <col min="25" max="25" width="0.4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70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62"/>
      <c r="F5" s="60"/>
      <c r="G5" s="195">
        <v>44753</v>
      </c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25" t="s">
        <v>66</v>
      </c>
      <c r="W5" s="153"/>
      <c r="X5" s="154"/>
      <c r="Y5" s="1"/>
    </row>
    <row r="6" spans="1:25" x14ac:dyDescent="0.35">
      <c r="A6" s="1"/>
      <c r="B6" s="162"/>
      <c r="C6" s="163"/>
      <c r="D6" s="164"/>
      <c r="E6" s="58" t="s">
        <v>68</v>
      </c>
      <c r="F6" s="59"/>
      <c r="G6" s="193" t="s">
        <v>69</v>
      </c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55"/>
      <c r="W6" s="156"/>
      <c r="X6" s="157"/>
      <c r="Y6" s="1"/>
    </row>
    <row r="7" spans="1:25" ht="15" thickBot="1" x14ac:dyDescent="0.4">
      <c r="B7" s="140"/>
      <c r="C7" s="127"/>
      <c r="D7" s="128"/>
      <c r="E7" s="17" t="s">
        <v>57</v>
      </c>
      <c r="F7" s="18" t="s">
        <v>10</v>
      </c>
      <c r="G7" s="17" t="s">
        <v>58</v>
      </c>
      <c r="H7" s="17" t="s">
        <v>10</v>
      </c>
      <c r="I7" s="17" t="s">
        <v>59</v>
      </c>
      <c r="J7" s="17" t="s">
        <v>10</v>
      </c>
      <c r="K7" s="17" t="s">
        <v>60</v>
      </c>
      <c r="L7" s="17" t="s">
        <v>10</v>
      </c>
      <c r="M7" s="17" t="s">
        <v>61</v>
      </c>
      <c r="N7" s="17" t="s">
        <v>10</v>
      </c>
      <c r="O7" s="17" t="s">
        <v>62</v>
      </c>
      <c r="P7" s="17" t="s">
        <v>10</v>
      </c>
      <c r="Q7" s="17" t="s">
        <v>63</v>
      </c>
      <c r="R7" s="17" t="s">
        <v>10</v>
      </c>
      <c r="S7" s="17" t="s">
        <v>64</v>
      </c>
      <c r="T7" s="17" t="s">
        <v>10</v>
      </c>
      <c r="U7" s="17" t="s">
        <v>154</v>
      </c>
      <c r="V7" s="17" t="s">
        <v>65</v>
      </c>
      <c r="W7" s="17" t="s">
        <v>10</v>
      </c>
      <c r="X7" s="18" t="s">
        <v>18</v>
      </c>
    </row>
    <row r="8" spans="1:25" x14ac:dyDescent="0.35">
      <c r="B8" s="65">
        <v>1</v>
      </c>
      <c r="C8" s="165" t="s">
        <v>1</v>
      </c>
      <c r="D8" s="166"/>
      <c r="E8" s="63">
        <v>128238</v>
      </c>
      <c r="F8" s="64">
        <v>113501</v>
      </c>
      <c r="G8" s="63">
        <v>1719</v>
      </c>
      <c r="H8" s="63">
        <v>1697</v>
      </c>
      <c r="I8" s="63">
        <v>6823</v>
      </c>
      <c r="J8" s="63">
        <v>7089</v>
      </c>
      <c r="K8" s="63">
        <v>4001</v>
      </c>
      <c r="L8" s="63">
        <v>4041</v>
      </c>
      <c r="M8" s="63">
        <v>1396</v>
      </c>
      <c r="N8" s="63">
        <v>1254</v>
      </c>
      <c r="O8" s="63">
        <v>260</v>
      </c>
      <c r="P8" s="63">
        <v>260</v>
      </c>
      <c r="Q8" s="63">
        <v>133</v>
      </c>
      <c r="R8" s="63">
        <v>134</v>
      </c>
      <c r="S8" s="63">
        <v>496</v>
      </c>
      <c r="T8" s="63">
        <v>541</v>
      </c>
      <c r="U8" s="63">
        <v>0</v>
      </c>
      <c r="V8" s="63">
        <v>3224</v>
      </c>
      <c r="W8" s="63">
        <v>4980</v>
      </c>
      <c r="X8" s="64">
        <v>1621</v>
      </c>
      <c r="Y8">
        <v>24</v>
      </c>
    </row>
    <row r="9" spans="1:25" x14ac:dyDescent="0.35">
      <c r="A9" s="39"/>
      <c r="B9" s="36">
        <v>1</v>
      </c>
      <c r="C9" s="141" t="s">
        <v>2</v>
      </c>
      <c r="D9" s="142"/>
      <c r="E9" s="37">
        <v>6530</v>
      </c>
      <c r="F9" s="56">
        <v>3019</v>
      </c>
      <c r="G9" s="37">
        <v>20</v>
      </c>
      <c r="H9" s="37">
        <v>20</v>
      </c>
      <c r="I9" s="37">
        <v>0</v>
      </c>
      <c r="J9" s="37">
        <v>77</v>
      </c>
      <c r="K9" s="37">
        <v>233</v>
      </c>
      <c r="L9" s="37">
        <v>233</v>
      </c>
      <c r="M9" s="37">
        <v>46</v>
      </c>
      <c r="N9" s="37">
        <v>46</v>
      </c>
      <c r="O9" s="37">
        <v>10</v>
      </c>
      <c r="P9" s="37">
        <v>14</v>
      </c>
      <c r="Q9" s="37">
        <v>32</v>
      </c>
      <c r="R9" s="37">
        <v>82</v>
      </c>
      <c r="S9" s="37">
        <v>33</v>
      </c>
      <c r="T9" s="37">
        <v>35</v>
      </c>
      <c r="U9" s="37">
        <v>0</v>
      </c>
      <c r="V9" s="37">
        <v>780</v>
      </c>
      <c r="W9" s="37">
        <v>421</v>
      </c>
      <c r="X9" s="56">
        <v>35</v>
      </c>
      <c r="Y9" s="39">
        <v>6</v>
      </c>
    </row>
    <row r="10" spans="1:25" x14ac:dyDescent="0.35">
      <c r="A10" s="39"/>
      <c r="B10" s="36">
        <v>2</v>
      </c>
      <c r="C10" s="141" t="s">
        <v>3</v>
      </c>
      <c r="D10" s="142"/>
      <c r="E10" s="37">
        <v>5038</v>
      </c>
      <c r="F10" s="56">
        <v>25</v>
      </c>
      <c r="G10" s="37">
        <v>54</v>
      </c>
      <c r="H10" s="37">
        <v>54</v>
      </c>
      <c r="I10" s="37">
        <v>812</v>
      </c>
      <c r="J10" s="37">
        <v>935</v>
      </c>
      <c r="K10" s="37">
        <v>461</v>
      </c>
      <c r="L10" s="37">
        <v>491</v>
      </c>
      <c r="M10" s="37">
        <v>287</v>
      </c>
      <c r="N10" s="37">
        <v>330</v>
      </c>
      <c r="O10" s="37">
        <v>38</v>
      </c>
      <c r="P10" s="37">
        <v>45</v>
      </c>
      <c r="Q10" s="37">
        <v>34</v>
      </c>
      <c r="R10" s="37">
        <v>46</v>
      </c>
      <c r="S10" s="37">
        <v>59</v>
      </c>
      <c r="T10" s="37">
        <v>67</v>
      </c>
      <c r="U10" s="37">
        <v>0</v>
      </c>
      <c r="V10" s="37">
        <v>564</v>
      </c>
      <c r="W10" s="37">
        <v>150</v>
      </c>
      <c r="X10" s="56">
        <v>274</v>
      </c>
      <c r="Y10" s="39">
        <v>7</v>
      </c>
    </row>
    <row r="11" spans="1:25" x14ac:dyDescent="0.35">
      <c r="A11" s="39"/>
      <c r="B11" s="36">
        <v>3</v>
      </c>
      <c r="C11" s="40" t="s">
        <v>4</v>
      </c>
      <c r="D11" s="41"/>
      <c r="E11" s="37">
        <v>5234</v>
      </c>
      <c r="F11" s="56">
        <v>40</v>
      </c>
      <c r="G11" s="37">
        <v>19</v>
      </c>
      <c r="H11" s="37">
        <v>19</v>
      </c>
      <c r="I11" s="37">
        <v>165</v>
      </c>
      <c r="J11" s="37">
        <v>165</v>
      </c>
      <c r="K11" s="37">
        <v>298</v>
      </c>
      <c r="L11" s="37">
        <v>298</v>
      </c>
      <c r="M11" s="37">
        <v>310</v>
      </c>
      <c r="N11" s="37">
        <v>310</v>
      </c>
      <c r="O11" s="37">
        <v>80</v>
      </c>
      <c r="P11" s="37">
        <v>80</v>
      </c>
      <c r="Q11" s="37">
        <v>81</v>
      </c>
      <c r="R11" s="37">
        <v>81</v>
      </c>
      <c r="S11" s="37">
        <v>20</v>
      </c>
      <c r="T11" s="37">
        <v>20</v>
      </c>
      <c r="U11" s="37">
        <v>24</v>
      </c>
      <c r="V11" s="37">
        <v>78</v>
      </c>
      <c r="W11" s="37">
        <v>257</v>
      </c>
      <c r="X11" s="56">
        <v>343</v>
      </c>
      <c r="Y11" s="39">
        <v>18</v>
      </c>
    </row>
    <row r="12" spans="1:25" x14ac:dyDescent="0.35">
      <c r="A12" s="39"/>
      <c r="B12" s="36">
        <v>4</v>
      </c>
      <c r="C12" s="141" t="s">
        <v>5</v>
      </c>
      <c r="D12" s="142"/>
      <c r="E12" s="37">
        <v>5832</v>
      </c>
      <c r="F12" s="37">
        <v>1481</v>
      </c>
      <c r="G12" s="37">
        <v>39</v>
      </c>
      <c r="H12" s="37">
        <v>39</v>
      </c>
      <c r="I12" s="37">
        <v>58</v>
      </c>
      <c r="J12" s="37">
        <v>58</v>
      </c>
      <c r="K12" s="37">
        <v>179</v>
      </c>
      <c r="L12" s="37">
        <v>179</v>
      </c>
      <c r="M12" s="37">
        <v>127</v>
      </c>
      <c r="N12" s="37">
        <v>127</v>
      </c>
      <c r="O12" s="37">
        <v>20</v>
      </c>
      <c r="P12" s="37">
        <v>20</v>
      </c>
      <c r="Q12" s="37">
        <v>17</v>
      </c>
      <c r="R12" s="37">
        <v>17</v>
      </c>
      <c r="S12" s="37">
        <v>36</v>
      </c>
      <c r="T12" s="37">
        <v>36</v>
      </c>
      <c r="U12" s="37">
        <v>5</v>
      </c>
      <c r="V12" s="37">
        <v>208</v>
      </c>
      <c r="W12" s="37">
        <v>171</v>
      </c>
      <c r="X12" s="56">
        <v>2</v>
      </c>
      <c r="Y12" s="39">
        <v>1</v>
      </c>
    </row>
    <row r="13" spans="1:25" x14ac:dyDescent="0.35">
      <c r="A13" s="39"/>
      <c r="B13" s="36">
        <v>5</v>
      </c>
      <c r="C13" s="141" t="s">
        <v>6</v>
      </c>
      <c r="D13" s="142"/>
      <c r="E13" s="37">
        <v>1799</v>
      </c>
      <c r="F13" s="56">
        <v>0</v>
      </c>
      <c r="G13" s="37">
        <v>18</v>
      </c>
      <c r="H13" s="37">
        <v>18</v>
      </c>
      <c r="I13" s="37">
        <v>126</v>
      </c>
      <c r="J13" s="37">
        <v>126</v>
      </c>
      <c r="K13" s="37">
        <v>177</v>
      </c>
      <c r="L13" s="37">
        <v>177</v>
      </c>
      <c r="M13" s="37">
        <v>57</v>
      </c>
      <c r="N13" s="37">
        <v>57</v>
      </c>
      <c r="O13" s="37">
        <v>60</v>
      </c>
      <c r="P13" s="37">
        <v>60</v>
      </c>
      <c r="Q13" s="37">
        <v>43</v>
      </c>
      <c r="R13" s="37">
        <v>43</v>
      </c>
      <c r="S13" s="37">
        <v>36</v>
      </c>
      <c r="T13" s="37">
        <v>36</v>
      </c>
      <c r="U13" s="37">
        <v>37</v>
      </c>
      <c r="V13" s="37">
        <v>417</v>
      </c>
      <c r="W13" s="37">
        <v>18</v>
      </c>
      <c r="X13" s="56">
        <v>50</v>
      </c>
      <c r="Y13" s="39">
        <v>4</v>
      </c>
    </row>
    <row r="14" spans="1:25" ht="15" thickBot="1" x14ac:dyDescent="0.4">
      <c r="A14" s="39"/>
      <c r="B14" s="44">
        <v>6</v>
      </c>
      <c r="C14" s="143" t="s">
        <v>7</v>
      </c>
      <c r="D14" s="144"/>
      <c r="E14" s="47">
        <v>5000</v>
      </c>
      <c r="F14" s="66">
        <v>4422</v>
      </c>
      <c r="G14" s="47">
        <v>24</v>
      </c>
      <c r="H14" s="47">
        <v>24</v>
      </c>
      <c r="I14" s="47">
        <v>440</v>
      </c>
      <c r="J14" s="47">
        <v>440</v>
      </c>
      <c r="K14" s="47">
        <v>194</v>
      </c>
      <c r="L14" s="47">
        <v>194</v>
      </c>
      <c r="M14" s="47">
        <v>95</v>
      </c>
      <c r="N14" s="47">
        <v>95</v>
      </c>
      <c r="O14" s="47">
        <v>44</v>
      </c>
      <c r="P14" s="47">
        <v>44</v>
      </c>
      <c r="Q14" s="47">
        <v>16</v>
      </c>
      <c r="R14" s="47">
        <v>16</v>
      </c>
      <c r="S14" s="47">
        <v>40</v>
      </c>
      <c r="T14" s="47">
        <v>40</v>
      </c>
      <c r="U14" s="47">
        <v>19</v>
      </c>
      <c r="V14" s="47">
        <v>430</v>
      </c>
      <c r="W14" s="47">
        <v>369</v>
      </c>
      <c r="X14" s="66">
        <v>7</v>
      </c>
      <c r="Y14" s="39">
        <v>6</v>
      </c>
    </row>
    <row r="15" spans="1:25" ht="15" thickBot="1" x14ac:dyDescent="0.4">
      <c r="B15" s="133" t="s">
        <v>20</v>
      </c>
      <c r="C15" s="134"/>
      <c r="D15" s="135"/>
      <c r="E15" s="21">
        <f>SUM(E8:E14)</f>
        <v>157671</v>
      </c>
      <c r="F15" s="22">
        <f>SUM(F8:F14)</f>
        <v>122488</v>
      </c>
      <c r="G15" s="21">
        <f>SUM(G8:G14)</f>
        <v>1893</v>
      </c>
      <c r="H15" s="21">
        <f t="shared" ref="H15:X15" si="0">SUM(H8:H14)</f>
        <v>1871</v>
      </c>
      <c r="I15" s="21">
        <f t="shared" si="0"/>
        <v>8424</v>
      </c>
      <c r="J15" s="21">
        <f t="shared" si="0"/>
        <v>8890</v>
      </c>
      <c r="K15" s="21">
        <f t="shared" si="0"/>
        <v>5543</v>
      </c>
      <c r="L15" s="21">
        <f t="shared" si="0"/>
        <v>5613</v>
      </c>
      <c r="M15" s="21">
        <f t="shared" si="0"/>
        <v>2318</v>
      </c>
      <c r="N15" s="21">
        <f t="shared" si="0"/>
        <v>2219</v>
      </c>
      <c r="O15" s="21">
        <f t="shared" si="0"/>
        <v>512</v>
      </c>
      <c r="P15" s="21">
        <f t="shared" si="0"/>
        <v>523</v>
      </c>
      <c r="Q15" s="21">
        <f t="shared" si="0"/>
        <v>356</v>
      </c>
      <c r="R15" s="21">
        <f t="shared" si="0"/>
        <v>419</v>
      </c>
      <c r="S15" s="21">
        <f t="shared" si="0"/>
        <v>720</v>
      </c>
      <c r="T15" s="21">
        <f t="shared" si="0"/>
        <v>775</v>
      </c>
      <c r="U15" s="21">
        <f t="shared" si="0"/>
        <v>85</v>
      </c>
      <c r="V15" s="21">
        <f t="shared" si="0"/>
        <v>5701</v>
      </c>
      <c r="W15" s="21">
        <f t="shared" si="0"/>
        <v>6366</v>
      </c>
      <c r="X15" s="22">
        <f t="shared" si="0"/>
        <v>2332</v>
      </c>
    </row>
    <row r="16" spans="1:25" ht="3" customHeight="1" x14ac:dyDescent="0.35">
      <c r="B16" s="71"/>
      <c r="C16" s="71"/>
      <c r="D16" s="71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</row>
    <row r="17" spans="2:19" x14ac:dyDescent="0.35">
      <c r="S17" s="1" t="s">
        <v>153</v>
      </c>
    </row>
    <row r="18" spans="2:19" x14ac:dyDescent="0.35">
      <c r="B18" t="s">
        <v>21</v>
      </c>
    </row>
    <row r="19" spans="2:19" x14ac:dyDescent="0.35">
      <c r="B19" t="s">
        <v>22</v>
      </c>
      <c r="D19" s="19"/>
      <c r="E19" s="25" t="s">
        <v>38</v>
      </c>
    </row>
    <row r="20" spans="2:19" x14ac:dyDescent="0.35">
      <c r="B20" t="s">
        <v>22</v>
      </c>
      <c r="D20" s="20"/>
      <c r="E20" s="25" t="s">
        <v>29</v>
      </c>
    </row>
    <row r="21" spans="2:19" x14ac:dyDescent="0.35">
      <c r="B21" t="s">
        <v>22</v>
      </c>
      <c r="D21" s="33"/>
      <c r="E21" s="25" t="s">
        <v>31</v>
      </c>
    </row>
    <row r="26" spans="2:19" x14ac:dyDescent="0.35">
      <c r="S26">
        <v>500</v>
      </c>
    </row>
    <row r="27" spans="2:19" x14ac:dyDescent="0.35">
      <c r="S27">
        <v>500</v>
      </c>
    </row>
    <row r="28" spans="2:19" x14ac:dyDescent="0.35">
      <c r="S28">
        <v>1000</v>
      </c>
    </row>
    <row r="29" spans="2:19" x14ac:dyDescent="0.35">
      <c r="S29">
        <v>200</v>
      </c>
    </row>
    <row r="30" spans="2:19" x14ac:dyDescent="0.35">
      <c r="S30">
        <v>300</v>
      </c>
    </row>
    <row r="31" spans="2:19" x14ac:dyDescent="0.35">
      <c r="S31">
        <v>100</v>
      </c>
    </row>
  </sheetData>
  <mergeCells count="14">
    <mergeCell ref="B15:D15"/>
    <mergeCell ref="C8:D8"/>
    <mergeCell ref="C9:D9"/>
    <mergeCell ref="C10:D10"/>
    <mergeCell ref="C12:D12"/>
    <mergeCell ref="C13:D13"/>
    <mergeCell ref="C14:D14"/>
    <mergeCell ref="B2:X2"/>
    <mergeCell ref="B3:X3"/>
    <mergeCell ref="B5:B7"/>
    <mergeCell ref="C5:D7"/>
    <mergeCell ref="G5:U5"/>
    <mergeCell ref="V5:X6"/>
    <mergeCell ref="G6:U6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290E-C618-48C4-AB94-C75D5564BD9E}">
  <dimension ref="A1:AA37"/>
  <sheetViews>
    <sheetView showGridLines="0" workbookViewId="0">
      <selection activeCell="J19" sqref="J19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19" max="20" width="9.1796875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180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200" t="s">
        <v>1</v>
      </c>
      <c r="D7" s="201"/>
      <c r="E7" s="79">
        <v>1695</v>
      </c>
      <c r="F7" s="79">
        <v>1673</v>
      </c>
      <c r="G7" s="80">
        <v>6241</v>
      </c>
      <c r="H7" s="80">
        <v>6363</v>
      </c>
      <c r="I7" s="80">
        <v>4001</v>
      </c>
      <c r="J7" s="80">
        <v>4041</v>
      </c>
      <c r="K7" s="79">
        <v>1228</v>
      </c>
      <c r="L7" s="79">
        <v>1086</v>
      </c>
      <c r="M7" s="75">
        <v>210</v>
      </c>
      <c r="N7" s="75">
        <v>210</v>
      </c>
      <c r="O7" s="80">
        <v>133</v>
      </c>
      <c r="P7" s="80">
        <v>134</v>
      </c>
      <c r="Q7" s="80">
        <v>496</v>
      </c>
      <c r="R7" s="80">
        <v>541</v>
      </c>
      <c r="S7" s="75">
        <v>0</v>
      </c>
      <c r="T7" s="75">
        <v>0</v>
      </c>
      <c r="U7" s="79">
        <v>2724</v>
      </c>
      <c r="V7" s="79">
        <v>416</v>
      </c>
      <c r="W7" s="79">
        <v>1341</v>
      </c>
      <c r="X7" s="79">
        <v>632</v>
      </c>
      <c r="Y7" s="79">
        <v>131238</v>
      </c>
      <c r="Z7" s="93">
        <v>58635</v>
      </c>
    </row>
    <row r="8" spans="1:27" x14ac:dyDescent="0.35">
      <c r="A8" s="39">
        <v>50</v>
      </c>
      <c r="B8" s="3">
        <v>1</v>
      </c>
      <c r="C8" s="188" t="s">
        <v>2</v>
      </c>
      <c r="D8" s="189"/>
      <c r="E8" s="112">
        <v>18</v>
      </c>
      <c r="F8" s="112">
        <v>18</v>
      </c>
      <c r="G8" s="114">
        <v>318</v>
      </c>
      <c r="H8" s="114">
        <v>331</v>
      </c>
      <c r="I8" s="114">
        <v>197</v>
      </c>
      <c r="J8" s="114">
        <v>202</v>
      </c>
      <c r="K8" s="114">
        <v>154</v>
      </c>
      <c r="L8" s="114">
        <v>159</v>
      </c>
      <c r="M8" s="114">
        <v>48</v>
      </c>
      <c r="N8" s="114">
        <v>50</v>
      </c>
      <c r="O8" s="114">
        <v>26</v>
      </c>
      <c r="P8" s="114">
        <v>76</v>
      </c>
      <c r="Q8" s="112">
        <v>29</v>
      </c>
      <c r="R8" s="112">
        <v>29</v>
      </c>
      <c r="S8" s="112">
        <v>0</v>
      </c>
      <c r="T8" s="112">
        <v>0</v>
      </c>
      <c r="U8" s="114">
        <v>530</v>
      </c>
      <c r="V8" s="114">
        <v>1048</v>
      </c>
      <c r="W8" s="114">
        <v>35</v>
      </c>
      <c r="X8" s="114">
        <v>45</v>
      </c>
      <c r="Y8" s="114">
        <v>13560</v>
      </c>
      <c r="Z8" s="115">
        <v>13934</v>
      </c>
      <c r="AA8" s="39"/>
    </row>
    <row r="9" spans="1:27" x14ac:dyDescent="0.35">
      <c r="A9" s="39"/>
      <c r="B9" s="3">
        <v>2</v>
      </c>
      <c r="C9" s="188" t="s">
        <v>3</v>
      </c>
      <c r="D9" s="189"/>
      <c r="E9" s="112">
        <v>54</v>
      </c>
      <c r="F9" s="112">
        <v>54</v>
      </c>
      <c r="G9" s="112">
        <v>710</v>
      </c>
      <c r="H9" s="112">
        <v>710</v>
      </c>
      <c r="I9" s="114">
        <v>437</v>
      </c>
      <c r="J9" s="114">
        <v>439</v>
      </c>
      <c r="K9" s="114">
        <v>255</v>
      </c>
      <c r="L9" s="114">
        <v>257</v>
      </c>
      <c r="M9" s="112">
        <v>34</v>
      </c>
      <c r="N9" s="112">
        <v>34</v>
      </c>
      <c r="O9" s="112">
        <v>31</v>
      </c>
      <c r="P9" s="112">
        <v>31</v>
      </c>
      <c r="Q9" s="114">
        <v>55</v>
      </c>
      <c r="R9" s="114">
        <v>56</v>
      </c>
      <c r="S9" s="112">
        <v>0</v>
      </c>
      <c r="T9" s="112">
        <v>0</v>
      </c>
      <c r="U9" s="113">
        <v>292</v>
      </c>
      <c r="V9" s="113">
        <v>71</v>
      </c>
      <c r="W9" s="113">
        <v>269</v>
      </c>
      <c r="X9" s="113">
        <v>260</v>
      </c>
      <c r="Y9" s="114">
        <v>3433</v>
      </c>
      <c r="Z9" s="115">
        <v>3943</v>
      </c>
      <c r="AA9" s="39"/>
    </row>
    <row r="10" spans="1:27" x14ac:dyDescent="0.35">
      <c r="A10" s="39"/>
      <c r="B10" s="3">
        <v>3</v>
      </c>
      <c r="C10" s="103" t="s">
        <v>4</v>
      </c>
      <c r="D10" s="104"/>
      <c r="E10" s="112">
        <v>16</v>
      </c>
      <c r="F10" s="112">
        <v>16</v>
      </c>
      <c r="G10" s="112">
        <v>31</v>
      </c>
      <c r="H10" s="112">
        <v>31</v>
      </c>
      <c r="I10" s="112">
        <v>227</v>
      </c>
      <c r="J10" s="112">
        <v>227</v>
      </c>
      <c r="K10" s="112">
        <v>260</v>
      </c>
      <c r="L10" s="112">
        <v>260</v>
      </c>
      <c r="M10" s="112">
        <v>58</v>
      </c>
      <c r="N10" s="112">
        <v>58</v>
      </c>
      <c r="O10" s="112">
        <v>80</v>
      </c>
      <c r="P10" s="112">
        <v>80</v>
      </c>
      <c r="Q10" s="112">
        <v>12</v>
      </c>
      <c r="R10" s="112">
        <v>12</v>
      </c>
      <c r="S10" s="118">
        <v>14</v>
      </c>
      <c r="T10" s="118">
        <v>14</v>
      </c>
      <c r="U10" s="112">
        <v>1120</v>
      </c>
      <c r="V10" s="112">
        <v>1120</v>
      </c>
      <c r="W10" s="114">
        <v>336</v>
      </c>
      <c r="X10" s="114">
        <v>356</v>
      </c>
      <c r="Y10" s="112">
        <v>4124</v>
      </c>
      <c r="Z10" s="112">
        <v>4124</v>
      </c>
      <c r="AA10" s="39"/>
    </row>
    <row r="11" spans="1:27" x14ac:dyDescent="0.35">
      <c r="A11" s="39"/>
      <c r="B11" s="3">
        <v>4</v>
      </c>
      <c r="C11" s="188" t="s">
        <v>5</v>
      </c>
      <c r="D11" s="189"/>
      <c r="E11" s="112">
        <v>26</v>
      </c>
      <c r="F11" s="112">
        <v>26</v>
      </c>
      <c r="G11" s="112">
        <v>124</v>
      </c>
      <c r="H11" s="112">
        <v>124</v>
      </c>
      <c r="I11" s="112">
        <v>169</v>
      </c>
      <c r="J11" s="112">
        <v>169</v>
      </c>
      <c r="K11" s="112">
        <v>124</v>
      </c>
      <c r="L11" s="112">
        <v>124</v>
      </c>
      <c r="M11" s="112">
        <v>18</v>
      </c>
      <c r="N11" s="112">
        <v>18</v>
      </c>
      <c r="O11" s="112">
        <v>16</v>
      </c>
      <c r="P11" s="112">
        <v>16</v>
      </c>
      <c r="Q11" s="112">
        <v>35</v>
      </c>
      <c r="R11" s="112">
        <v>35</v>
      </c>
      <c r="S11" s="112">
        <v>1</v>
      </c>
      <c r="T11" s="112">
        <v>1</v>
      </c>
      <c r="U11" s="112">
        <v>55</v>
      </c>
      <c r="V11" s="112">
        <v>66</v>
      </c>
      <c r="W11" s="112">
        <v>2</v>
      </c>
      <c r="X11" s="112">
        <v>2</v>
      </c>
      <c r="Y11" s="114">
        <v>6855</v>
      </c>
      <c r="Z11" s="115">
        <v>6856</v>
      </c>
      <c r="AA11" s="39"/>
    </row>
    <row r="12" spans="1:27" x14ac:dyDescent="0.35">
      <c r="A12" s="39"/>
      <c r="B12" s="3">
        <v>5</v>
      </c>
      <c r="C12" s="188" t="s">
        <v>6</v>
      </c>
      <c r="D12" s="189"/>
      <c r="E12" s="112">
        <v>39</v>
      </c>
      <c r="F12" s="112">
        <v>39</v>
      </c>
      <c r="G12" s="112">
        <v>205</v>
      </c>
      <c r="H12" s="112">
        <v>205</v>
      </c>
      <c r="I12" s="112">
        <v>170</v>
      </c>
      <c r="J12" s="112">
        <v>170</v>
      </c>
      <c r="K12" s="112">
        <v>73</v>
      </c>
      <c r="L12" s="112">
        <v>73</v>
      </c>
      <c r="M12" s="112">
        <v>58</v>
      </c>
      <c r="N12" s="112">
        <v>58</v>
      </c>
      <c r="O12" s="112">
        <v>41</v>
      </c>
      <c r="P12" s="112">
        <v>41</v>
      </c>
      <c r="Q12" s="114">
        <v>31</v>
      </c>
      <c r="R12" s="114">
        <v>32</v>
      </c>
      <c r="S12" s="118">
        <v>36</v>
      </c>
      <c r="T12" s="118">
        <v>36</v>
      </c>
      <c r="U12" s="112">
        <v>308</v>
      </c>
      <c r="V12" s="112">
        <v>308</v>
      </c>
      <c r="W12" s="112">
        <v>50</v>
      </c>
      <c r="X12" s="122">
        <v>50</v>
      </c>
      <c r="Y12" s="114">
        <v>2974</v>
      </c>
      <c r="Z12" s="115">
        <v>4572</v>
      </c>
      <c r="AA12" s="39"/>
    </row>
    <row r="13" spans="1:27" ht="15" thickBot="1" x14ac:dyDescent="0.4">
      <c r="A13" s="39"/>
      <c r="B13" s="4">
        <v>6</v>
      </c>
      <c r="C13" s="202" t="s">
        <v>7</v>
      </c>
      <c r="D13" s="203"/>
      <c r="E13" s="116">
        <v>20</v>
      </c>
      <c r="F13" s="116">
        <v>20</v>
      </c>
      <c r="G13" s="112">
        <v>380</v>
      </c>
      <c r="H13" s="116">
        <v>380</v>
      </c>
      <c r="I13" s="116">
        <v>179</v>
      </c>
      <c r="J13" s="116">
        <v>179</v>
      </c>
      <c r="K13" s="116">
        <v>90</v>
      </c>
      <c r="L13" s="116">
        <v>90</v>
      </c>
      <c r="M13" s="116">
        <v>42</v>
      </c>
      <c r="N13" s="116">
        <v>42</v>
      </c>
      <c r="O13" s="116">
        <v>39</v>
      </c>
      <c r="P13" s="116">
        <v>39</v>
      </c>
      <c r="Q13" s="116">
        <v>38</v>
      </c>
      <c r="R13" s="116">
        <v>38</v>
      </c>
      <c r="S13" s="116">
        <v>15</v>
      </c>
      <c r="T13" s="116">
        <v>15</v>
      </c>
      <c r="U13" s="120">
        <v>323</v>
      </c>
      <c r="V13" s="120">
        <v>323</v>
      </c>
      <c r="W13" s="116">
        <v>27</v>
      </c>
      <c r="X13" s="116">
        <v>27</v>
      </c>
      <c r="Y13" s="45">
        <v>3000</v>
      </c>
      <c r="Z13" s="49">
        <v>9000</v>
      </c>
      <c r="AA13" s="39"/>
    </row>
    <row r="14" spans="1:27" ht="15" thickBot="1" x14ac:dyDescent="0.4">
      <c r="B14" s="133" t="s">
        <v>20</v>
      </c>
      <c r="C14" s="134"/>
      <c r="D14" s="135"/>
      <c r="E14" s="21">
        <f>SUM(E7:E13)</f>
        <v>1868</v>
      </c>
      <c r="F14" s="21">
        <f>SUM(F7:F13)</f>
        <v>1846</v>
      </c>
      <c r="G14" s="21">
        <v>589</v>
      </c>
      <c r="H14" s="21">
        <f t="shared" ref="H14:R14" si="0">SUM(H7:H13)</f>
        <v>8144</v>
      </c>
      <c r="I14" s="21">
        <f t="shared" si="0"/>
        <v>5380</v>
      </c>
      <c r="J14" s="21">
        <f t="shared" si="0"/>
        <v>5427</v>
      </c>
      <c r="K14" s="21">
        <f t="shared" si="0"/>
        <v>2184</v>
      </c>
      <c r="L14" s="21">
        <f t="shared" si="0"/>
        <v>2049</v>
      </c>
      <c r="M14" s="21">
        <f t="shared" si="0"/>
        <v>468</v>
      </c>
      <c r="N14" s="21">
        <f t="shared" si="0"/>
        <v>470</v>
      </c>
      <c r="O14" s="21">
        <f t="shared" si="0"/>
        <v>366</v>
      </c>
      <c r="P14" s="21">
        <f t="shared" si="0"/>
        <v>417</v>
      </c>
      <c r="Q14" s="21">
        <f t="shared" si="0"/>
        <v>696</v>
      </c>
      <c r="R14" s="21">
        <f t="shared" si="0"/>
        <v>743</v>
      </c>
      <c r="S14" s="21"/>
      <c r="T14" s="21"/>
      <c r="U14" s="21">
        <f t="shared" ref="U14:Z14" si="1">SUM(U7:U13)</f>
        <v>5352</v>
      </c>
      <c r="V14" s="21">
        <f t="shared" si="1"/>
        <v>3352</v>
      </c>
      <c r="W14" s="21">
        <f t="shared" si="1"/>
        <v>2060</v>
      </c>
      <c r="X14" s="21">
        <f t="shared" si="1"/>
        <v>1372</v>
      </c>
      <c r="Y14" s="21">
        <f t="shared" si="1"/>
        <v>165184</v>
      </c>
      <c r="Z14" s="22">
        <f t="shared" si="1"/>
        <v>101064</v>
      </c>
    </row>
    <row r="15" spans="1:27" x14ac:dyDescent="0.35">
      <c r="U15" s="1" t="s">
        <v>181</v>
      </c>
    </row>
    <row r="16" spans="1:27" x14ac:dyDescent="0.35">
      <c r="B16" t="s">
        <v>21</v>
      </c>
    </row>
    <row r="17" spans="2:18" x14ac:dyDescent="0.35">
      <c r="B17" t="s">
        <v>22</v>
      </c>
      <c r="D17" s="19"/>
      <c r="E17" s="25" t="s">
        <v>38</v>
      </c>
    </row>
    <row r="18" spans="2:18" x14ac:dyDescent="0.35">
      <c r="B18" t="s">
        <v>22</v>
      </c>
      <c r="D18" s="20"/>
      <c r="E18" s="25" t="s">
        <v>29</v>
      </c>
    </row>
    <row r="19" spans="2:18" x14ac:dyDescent="0.35">
      <c r="B19" t="s">
        <v>22</v>
      </c>
      <c r="D19" s="33"/>
      <c r="E19" s="25" t="s">
        <v>31</v>
      </c>
    </row>
    <row r="20" spans="2:18" ht="15" thickBot="1" x14ac:dyDescent="0.4"/>
    <row r="21" spans="2:18" x14ac:dyDescent="0.35">
      <c r="K21" s="139" t="s">
        <v>0</v>
      </c>
      <c r="L21" s="177" t="s">
        <v>103</v>
      </c>
      <c r="M21" s="177"/>
      <c r="N21" s="177"/>
      <c r="O21" s="177"/>
      <c r="P21" s="177"/>
      <c r="Q21" s="177" t="s">
        <v>108</v>
      </c>
      <c r="R21" s="207" t="s">
        <v>109</v>
      </c>
    </row>
    <row r="22" spans="2:18" ht="15" thickBot="1" x14ac:dyDescent="0.4">
      <c r="K22" s="140"/>
      <c r="L22" s="206"/>
      <c r="M22" s="206"/>
      <c r="N22" s="206"/>
      <c r="O22" s="206"/>
      <c r="P22" s="206"/>
      <c r="Q22" s="206"/>
      <c r="R22" s="208"/>
    </row>
    <row r="23" spans="2:18" x14ac:dyDescent="0.35">
      <c r="K23" s="2">
        <v>1</v>
      </c>
      <c r="L23" s="209" t="s">
        <v>104</v>
      </c>
      <c r="M23" s="209"/>
      <c r="N23" s="209"/>
      <c r="O23" s="209"/>
      <c r="P23" s="209"/>
      <c r="Q23" s="105">
        <v>2</v>
      </c>
      <c r="R23" s="106" t="s">
        <v>110</v>
      </c>
    </row>
    <row r="24" spans="2:18" x14ac:dyDescent="0.35">
      <c r="K24" s="36">
        <v>2</v>
      </c>
      <c r="L24" s="181" t="s">
        <v>105</v>
      </c>
      <c r="M24" s="181"/>
      <c r="N24" s="181"/>
      <c r="O24" s="181"/>
      <c r="P24" s="181"/>
      <c r="Q24" s="107">
        <v>1</v>
      </c>
      <c r="R24" s="86" t="s">
        <v>110</v>
      </c>
    </row>
    <row r="25" spans="2:18" x14ac:dyDescent="0.35">
      <c r="K25" s="36">
        <v>3</v>
      </c>
      <c r="L25" s="181" t="s">
        <v>111</v>
      </c>
      <c r="M25" s="181"/>
      <c r="N25" s="181"/>
      <c r="O25" s="181"/>
      <c r="P25" s="181"/>
      <c r="Q25" s="107">
        <v>7</v>
      </c>
      <c r="R25" s="86" t="s">
        <v>110</v>
      </c>
    </row>
    <row r="26" spans="2:18" x14ac:dyDescent="0.35">
      <c r="K26" s="36">
        <v>4</v>
      </c>
      <c r="L26" s="181" t="s">
        <v>113</v>
      </c>
      <c r="M26" s="181"/>
      <c r="N26" s="181"/>
      <c r="O26" s="181"/>
      <c r="P26" s="181"/>
      <c r="Q26" s="107">
        <v>9</v>
      </c>
      <c r="R26" s="86" t="s">
        <v>110</v>
      </c>
    </row>
    <row r="27" spans="2:18" x14ac:dyDescent="0.35">
      <c r="K27" s="36">
        <v>5</v>
      </c>
      <c r="L27" s="181" t="s">
        <v>115</v>
      </c>
      <c r="M27" s="181"/>
      <c r="N27" s="181"/>
      <c r="O27" s="181"/>
      <c r="P27" s="181"/>
      <c r="Q27" s="107">
        <v>25</v>
      </c>
      <c r="R27" s="86" t="s">
        <v>110</v>
      </c>
    </row>
    <row r="28" spans="2:18" x14ac:dyDescent="0.35">
      <c r="K28" s="36">
        <v>6</v>
      </c>
      <c r="L28" s="181" t="s">
        <v>106</v>
      </c>
      <c r="M28" s="181"/>
      <c r="N28" s="181"/>
      <c r="O28" s="181"/>
      <c r="P28" s="181"/>
      <c r="Q28" s="107">
        <v>32</v>
      </c>
      <c r="R28" s="86" t="s">
        <v>110</v>
      </c>
    </row>
    <row r="29" spans="2:18" x14ac:dyDescent="0.35">
      <c r="K29" s="36">
        <v>7</v>
      </c>
      <c r="L29" s="181" t="s">
        <v>107</v>
      </c>
      <c r="M29" s="181"/>
      <c r="N29" s="181"/>
      <c r="O29" s="181"/>
      <c r="P29" s="181"/>
      <c r="Q29" s="107">
        <v>4</v>
      </c>
      <c r="R29" s="86" t="s">
        <v>110</v>
      </c>
    </row>
    <row r="30" spans="2:18" x14ac:dyDescent="0.35">
      <c r="K30" s="36">
        <v>8</v>
      </c>
      <c r="L30" s="181" t="s">
        <v>163</v>
      </c>
      <c r="M30" s="181"/>
      <c r="N30" s="181"/>
      <c r="O30" s="181"/>
      <c r="P30" s="181"/>
      <c r="Q30" s="107" t="s">
        <v>164</v>
      </c>
      <c r="R30" s="86" t="s">
        <v>110</v>
      </c>
    </row>
    <row r="31" spans="2:18" x14ac:dyDescent="0.35">
      <c r="K31" s="36">
        <v>9</v>
      </c>
      <c r="L31" s="108" t="s">
        <v>165</v>
      </c>
      <c r="M31" s="108"/>
      <c r="N31" s="108"/>
      <c r="O31" s="108"/>
      <c r="P31" s="108"/>
      <c r="Q31" s="107">
        <v>3</v>
      </c>
      <c r="R31" s="86" t="s">
        <v>110</v>
      </c>
    </row>
    <row r="32" spans="2:18" x14ac:dyDescent="0.35">
      <c r="K32" s="36">
        <v>10</v>
      </c>
      <c r="L32" s="108" t="s">
        <v>166</v>
      </c>
      <c r="M32" s="108"/>
      <c r="N32" s="108"/>
      <c r="O32" s="108"/>
      <c r="P32" s="108"/>
      <c r="Q32" s="107">
        <v>3</v>
      </c>
      <c r="R32" s="86" t="s">
        <v>110</v>
      </c>
    </row>
    <row r="33" spans="11:18" x14ac:dyDescent="0.35">
      <c r="K33" s="36">
        <v>11</v>
      </c>
      <c r="L33" s="108" t="s">
        <v>167</v>
      </c>
      <c r="M33" s="108"/>
      <c r="N33" s="108"/>
      <c r="O33" s="108"/>
      <c r="P33" s="108"/>
      <c r="Q33" s="107">
        <v>3</v>
      </c>
      <c r="R33" s="86" t="s">
        <v>110</v>
      </c>
    </row>
    <row r="34" spans="11:18" x14ac:dyDescent="0.35">
      <c r="K34" s="36">
        <v>12</v>
      </c>
      <c r="L34" s="108" t="s">
        <v>168</v>
      </c>
      <c r="M34" s="108"/>
      <c r="N34" s="108"/>
      <c r="O34" s="108"/>
      <c r="P34" s="108"/>
      <c r="Q34" s="107">
        <v>2</v>
      </c>
      <c r="R34" s="86" t="s">
        <v>110</v>
      </c>
    </row>
    <row r="35" spans="11:18" x14ac:dyDescent="0.35">
      <c r="K35" s="36">
        <v>13</v>
      </c>
      <c r="L35" s="108" t="s">
        <v>169</v>
      </c>
      <c r="M35" s="108"/>
      <c r="N35" s="108"/>
      <c r="O35" s="108"/>
      <c r="P35" s="108"/>
      <c r="Q35" s="107">
        <v>2</v>
      </c>
      <c r="R35" s="86" t="s">
        <v>110</v>
      </c>
    </row>
    <row r="36" spans="11:18" x14ac:dyDescent="0.35">
      <c r="K36" s="36">
        <v>14</v>
      </c>
      <c r="L36" s="108" t="s">
        <v>170</v>
      </c>
      <c r="M36" s="108"/>
      <c r="N36" s="108"/>
      <c r="O36" s="108"/>
      <c r="P36" s="108"/>
      <c r="Q36" s="107">
        <v>2</v>
      </c>
      <c r="R36" s="86" t="s">
        <v>110</v>
      </c>
    </row>
    <row r="37" spans="11:18" ht="15" thickBot="1" x14ac:dyDescent="0.4">
      <c r="K37" s="84">
        <v>15</v>
      </c>
      <c r="L37" s="109" t="s">
        <v>171</v>
      </c>
      <c r="M37" s="109"/>
      <c r="N37" s="109"/>
      <c r="O37" s="109"/>
      <c r="P37" s="109"/>
      <c r="Q37" s="110">
        <v>1</v>
      </c>
      <c r="R37" s="88" t="s">
        <v>110</v>
      </c>
    </row>
  </sheetData>
  <mergeCells count="34">
    <mergeCell ref="Y5:Z5"/>
    <mergeCell ref="C7:D7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  <mergeCell ref="B14:D14"/>
    <mergeCell ref="Q5:R5"/>
    <mergeCell ref="S5:T5"/>
    <mergeCell ref="U5:V5"/>
    <mergeCell ref="W5:X5"/>
    <mergeCell ref="C8:D8"/>
    <mergeCell ref="C9:D9"/>
    <mergeCell ref="C11:D11"/>
    <mergeCell ref="C12:D12"/>
    <mergeCell ref="C13:D13"/>
    <mergeCell ref="L30:P30"/>
    <mergeCell ref="K21:K22"/>
    <mergeCell ref="L21:P22"/>
    <mergeCell ref="Q21:Q22"/>
    <mergeCell ref="R21:R22"/>
    <mergeCell ref="L23:P23"/>
    <mergeCell ref="L24:P24"/>
    <mergeCell ref="L25:P25"/>
    <mergeCell ref="L26:P26"/>
    <mergeCell ref="L27:P27"/>
    <mergeCell ref="L28:P28"/>
    <mergeCell ref="L29:P29"/>
  </mergeCells>
  <pageMargins left="0.7" right="0.7" top="0.75" bottom="0.75" header="0.3" footer="0.3"/>
  <pageSetup paperSize="9" orientation="portrait" horizontalDpi="4294967293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0612-8D5A-47B2-A425-EE34D02B210C}">
  <dimension ref="A1:AA37"/>
  <sheetViews>
    <sheetView showGridLines="0" tabSelected="1" workbookViewId="0">
      <selection activeCell="K15" sqref="K15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19" max="20" width="9.1796875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182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200" t="s">
        <v>1</v>
      </c>
      <c r="D7" s="201"/>
      <c r="E7" s="79">
        <v>1603</v>
      </c>
      <c r="F7" s="79">
        <v>1643</v>
      </c>
      <c r="G7" s="80">
        <v>8043</v>
      </c>
      <c r="H7" s="80">
        <v>5787</v>
      </c>
      <c r="I7" s="80">
        <v>3698</v>
      </c>
      <c r="J7" s="80">
        <v>3897</v>
      </c>
      <c r="K7" s="79">
        <v>1418</v>
      </c>
      <c r="L7" s="79">
        <v>942</v>
      </c>
      <c r="M7" s="79">
        <v>220</v>
      </c>
      <c r="N7" s="79">
        <v>160</v>
      </c>
      <c r="O7" s="80">
        <v>239</v>
      </c>
      <c r="P7" s="80">
        <v>134</v>
      </c>
      <c r="Q7" s="80">
        <v>554</v>
      </c>
      <c r="R7" s="80">
        <v>491</v>
      </c>
      <c r="S7" s="75">
        <v>0</v>
      </c>
      <c r="T7" s="75">
        <v>0</v>
      </c>
      <c r="U7" s="79">
        <v>14224</v>
      </c>
      <c r="V7" s="79">
        <v>416</v>
      </c>
      <c r="W7" s="79">
        <v>1427</v>
      </c>
      <c r="X7" s="79">
        <v>632</v>
      </c>
      <c r="Y7" s="79">
        <v>200348</v>
      </c>
      <c r="Z7" s="93">
        <v>58635</v>
      </c>
    </row>
    <row r="8" spans="1:27" x14ac:dyDescent="0.35">
      <c r="A8" s="39">
        <v>50</v>
      </c>
      <c r="B8" s="3">
        <v>1</v>
      </c>
      <c r="C8" s="188" t="s">
        <v>2</v>
      </c>
      <c r="D8" s="189"/>
      <c r="E8" s="112">
        <v>16</v>
      </c>
      <c r="F8" s="112">
        <v>16</v>
      </c>
      <c r="G8" s="112">
        <v>236</v>
      </c>
      <c r="H8" s="112">
        <v>236</v>
      </c>
      <c r="I8" s="112">
        <v>155</v>
      </c>
      <c r="J8" s="112">
        <v>155</v>
      </c>
      <c r="K8" s="114">
        <v>119</v>
      </c>
      <c r="L8" s="114">
        <v>263</v>
      </c>
      <c r="M8" s="112">
        <v>36</v>
      </c>
      <c r="N8" s="112">
        <v>36</v>
      </c>
      <c r="O8" s="112">
        <v>21</v>
      </c>
      <c r="P8" s="112">
        <v>21</v>
      </c>
      <c r="Q8" s="112">
        <v>25</v>
      </c>
      <c r="R8" s="112">
        <v>25</v>
      </c>
      <c r="S8" s="112">
        <v>0</v>
      </c>
      <c r="T8" s="112">
        <v>0</v>
      </c>
      <c r="U8" s="112">
        <v>396</v>
      </c>
      <c r="V8" s="112">
        <v>396</v>
      </c>
      <c r="W8" s="112">
        <v>31</v>
      </c>
      <c r="X8" s="112">
        <v>31</v>
      </c>
      <c r="Y8" s="112">
        <v>11827</v>
      </c>
      <c r="Z8" s="117">
        <v>11827</v>
      </c>
      <c r="AA8" s="39"/>
    </row>
    <row r="9" spans="1:27" x14ac:dyDescent="0.35">
      <c r="A9" s="39"/>
      <c r="B9" s="3">
        <v>2</v>
      </c>
      <c r="C9" s="188" t="s">
        <v>3</v>
      </c>
      <c r="D9" s="189"/>
      <c r="E9" s="112">
        <v>54</v>
      </c>
      <c r="F9" s="112">
        <v>54</v>
      </c>
      <c r="G9" s="112">
        <v>710</v>
      </c>
      <c r="H9" s="112">
        <v>710</v>
      </c>
      <c r="I9" s="112">
        <v>425</v>
      </c>
      <c r="J9" s="112">
        <v>425</v>
      </c>
      <c r="K9" s="112">
        <v>250</v>
      </c>
      <c r="L9" s="112">
        <v>250</v>
      </c>
      <c r="M9" s="112">
        <v>31</v>
      </c>
      <c r="N9" s="112">
        <v>31</v>
      </c>
      <c r="O9" s="112">
        <v>29</v>
      </c>
      <c r="P9" s="112">
        <v>29</v>
      </c>
      <c r="Q9" s="112">
        <v>52</v>
      </c>
      <c r="R9" s="112">
        <v>52</v>
      </c>
      <c r="S9" s="112">
        <v>0</v>
      </c>
      <c r="T9" s="112">
        <v>0</v>
      </c>
      <c r="U9" s="113">
        <v>300</v>
      </c>
      <c r="V9" s="113">
        <v>0</v>
      </c>
      <c r="W9" s="113">
        <v>269</v>
      </c>
      <c r="X9" s="113">
        <v>259</v>
      </c>
      <c r="Y9" s="112">
        <v>2295</v>
      </c>
      <c r="Z9" s="117">
        <v>2295</v>
      </c>
      <c r="AA9" s="39"/>
    </row>
    <row r="10" spans="1:27" x14ac:dyDescent="0.35">
      <c r="A10" s="39"/>
      <c r="B10" s="3">
        <v>3</v>
      </c>
      <c r="C10" s="103" t="s">
        <v>4</v>
      </c>
      <c r="D10" s="104"/>
      <c r="E10" s="112">
        <v>46</v>
      </c>
      <c r="F10" s="112">
        <v>46</v>
      </c>
      <c r="G10" s="112">
        <v>521</v>
      </c>
      <c r="H10" s="112">
        <v>521</v>
      </c>
      <c r="I10" s="112">
        <v>320</v>
      </c>
      <c r="J10" s="112">
        <v>320</v>
      </c>
      <c r="K10" s="112">
        <v>380</v>
      </c>
      <c r="L10" s="112">
        <v>380</v>
      </c>
      <c r="M10" s="112">
        <v>104</v>
      </c>
      <c r="N10" s="112">
        <v>104</v>
      </c>
      <c r="O10" s="112">
        <v>75</v>
      </c>
      <c r="P10" s="112">
        <v>75</v>
      </c>
      <c r="Q10" s="112">
        <v>54</v>
      </c>
      <c r="R10" s="112">
        <v>54</v>
      </c>
      <c r="S10" s="118">
        <v>11</v>
      </c>
      <c r="T10" s="118">
        <v>11</v>
      </c>
      <c r="U10" s="114">
        <v>973</v>
      </c>
      <c r="V10" s="114">
        <v>1925</v>
      </c>
      <c r="W10" s="112">
        <v>351</v>
      </c>
      <c r="X10" s="112">
        <v>351</v>
      </c>
      <c r="Y10" s="112">
        <v>1876</v>
      </c>
      <c r="Z10" s="112">
        <v>1876</v>
      </c>
      <c r="AA10" s="39"/>
    </row>
    <row r="11" spans="1:27" x14ac:dyDescent="0.35">
      <c r="A11" s="39"/>
      <c r="B11" s="3">
        <v>4</v>
      </c>
      <c r="C11" s="188" t="s">
        <v>5</v>
      </c>
      <c r="D11" s="189"/>
      <c r="E11" s="112">
        <v>26</v>
      </c>
      <c r="F11" s="112">
        <v>26</v>
      </c>
      <c r="G11" s="112">
        <v>113</v>
      </c>
      <c r="H11" s="112">
        <v>113</v>
      </c>
      <c r="I11" s="112">
        <v>168</v>
      </c>
      <c r="J11" s="112">
        <v>168</v>
      </c>
      <c r="K11" s="112">
        <v>124</v>
      </c>
      <c r="L11" s="112">
        <v>124</v>
      </c>
      <c r="M11" s="112">
        <v>13</v>
      </c>
      <c r="N11" s="112">
        <v>13</v>
      </c>
      <c r="O11" s="112">
        <v>16</v>
      </c>
      <c r="P11" s="112">
        <v>16</v>
      </c>
      <c r="Q11" s="112">
        <v>35</v>
      </c>
      <c r="R11" s="112">
        <v>35</v>
      </c>
      <c r="S11" s="112">
        <v>1</v>
      </c>
      <c r="T11" s="112">
        <v>1</v>
      </c>
      <c r="U11" s="112">
        <v>53</v>
      </c>
      <c r="V11" s="112">
        <v>53</v>
      </c>
      <c r="W11" s="112">
        <v>0</v>
      </c>
      <c r="X11" s="112">
        <v>0</v>
      </c>
      <c r="Y11" s="112">
        <v>6150</v>
      </c>
      <c r="Z11" s="117">
        <v>6150</v>
      </c>
      <c r="AA11" s="39"/>
    </row>
    <row r="12" spans="1:27" x14ac:dyDescent="0.35">
      <c r="A12" s="39"/>
      <c r="B12" s="3">
        <v>5</v>
      </c>
      <c r="C12" s="188" t="s">
        <v>6</v>
      </c>
      <c r="D12" s="189"/>
      <c r="E12" s="112">
        <v>39</v>
      </c>
      <c r="F12" s="112">
        <v>39</v>
      </c>
      <c r="G12" s="114">
        <v>186</v>
      </c>
      <c r="H12" s="114">
        <v>205</v>
      </c>
      <c r="I12" s="114">
        <v>167</v>
      </c>
      <c r="J12" s="114">
        <v>170</v>
      </c>
      <c r="K12" s="112">
        <v>73</v>
      </c>
      <c r="L12" s="112">
        <v>73</v>
      </c>
      <c r="M12" s="114">
        <v>57</v>
      </c>
      <c r="N12" s="114">
        <v>58</v>
      </c>
      <c r="O12" s="114">
        <v>41</v>
      </c>
      <c r="P12" s="114">
        <v>42</v>
      </c>
      <c r="Q12" s="114">
        <v>31</v>
      </c>
      <c r="R12" s="114">
        <v>32</v>
      </c>
      <c r="S12" s="118">
        <v>36</v>
      </c>
      <c r="T12" s="118">
        <v>36</v>
      </c>
      <c r="U12" s="114">
        <v>259</v>
      </c>
      <c r="V12" s="114">
        <v>308</v>
      </c>
      <c r="W12" s="112">
        <v>40</v>
      </c>
      <c r="X12" s="122">
        <v>40</v>
      </c>
      <c r="Y12" s="114">
        <v>2814</v>
      </c>
      <c r="Z12" s="115">
        <v>3002</v>
      </c>
      <c r="AA12" s="39"/>
    </row>
    <row r="13" spans="1:27" ht="15" thickBot="1" x14ac:dyDescent="0.4">
      <c r="A13" s="39"/>
      <c r="B13" s="4">
        <v>6</v>
      </c>
      <c r="C13" s="202" t="s">
        <v>7</v>
      </c>
      <c r="D13" s="203"/>
      <c r="E13" s="116">
        <v>20</v>
      </c>
      <c r="F13" s="116">
        <v>20</v>
      </c>
      <c r="G13" s="112">
        <v>380</v>
      </c>
      <c r="H13" s="116">
        <v>380</v>
      </c>
      <c r="I13" s="116">
        <v>179</v>
      </c>
      <c r="J13" s="116">
        <v>179</v>
      </c>
      <c r="K13" s="116">
        <v>90</v>
      </c>
      <c r="L13" s="116">
        <v>90</v>
      </c>
      <c r="M13" s="116">
        <v>42</v>
      </c>
      <c r="N13" s="116">
        <v>42</v>
      </c>
      <c r="O13" s="116">
        <v>39</v>
      </c>
      <c r="P13" s="116">
        <v>39</v>
      </c>
      <c r="Q13" s="116">
        <v>38</v>
      </c>
      <c r="R13" s="116">
        <v>38</v>
      </c>
      <c r="S13" s="116">
        <v>15</v>
      </c>
      <c r="T13" s="116">
        <v>15</v>
      </c>
      <c r="U13" s="120">
        <v>323</v>
      </c>
      <c r="V13" s="120">
        <v>323</v>
      </c>
      <c r="W13" s="116">
        <v>27</v>
      </c>
      <c r="X13" s="116">
        <v>27</v>
      </c>
      <c r="Y13" s="47">
        <v>3000</v>
      </c>
      <c r="Z13" s="66">
        <v>3000</v>
      </c>
      <c r="AA13" s="39"/>
    </row>
    <row r="14" spans="1:27" ht="15" thickBot="1" x14ac:dyDescent="0.4">
      <c r="B14" s="133" t="s">
        <v>20</v>
      </c>
      <c r="C14" s="134"/>
      <c r="D14" s="135"/>
      <c r="E14" s="21">
        <f>SUM(E7:E13)</f>
        <v>1804</v>
      </c>
      <c r="F14" s="21">
        <f>SUM(F7:F13)</f>
        <v>1844</v>
      </c>
      <c r="G14" s="21">
        <v>589</v>
      </c>
      <c r="H14" s="21">
        <f t="shared" ref="H14:R14" si="0">SUM(H7:H13)</f>
        <v>7952</v>
      </c>
      <c r="I14" s="21">
        <f t="shared" si="0"/>
        <v>5112</v>
      </c>
      <c r="J14" s="21">
        <f t="shared" si="0"/>
        <v>5314</v>
      </c>
      <c r="K14" s="21">
        <f t="shared" si="0"/>
        <v>2454</v>
      </c>
      <c r="L14" s="21">
        <f t="shared" si="0"/>
        <v>2122</v>
      </c>
      <c r="M14" s="21">
        <f t="shared" si="0"/>
        <v>503</v>
      </c>
      <c r="N14" s="21">
        <f t="shared" si="0"/>
        <v>444</v>
      </c>
      <c r="O14" s="21">
        <f t="shared" si="0"/>
        <v>460</v>
      </c>
      <c r="P14" s="21">
        <f t="shared" si="0"/>
        <v>356</v>
      </c>
      <c r="Q14" s="21">
        <f t="shared" si="0"/>
        <v>789</v>
      </c>
      <c r="R14" s="21">
        <f t="shared" si="0"/>
        <v>727</v>
      </c>
      <c r="S14" s="21"/>
      <c r="T14" s="21"/>
      <c r="U14" s="21">
        <f t="shared" ref="U14:Z14" si="1">SUM(U7:U13)</f>
        <v>16528</v>
      </c>
      <c r="V14" s="21">
        <f t="shared" si="1"/>
        <v>3421</v>
      </c>
      <c r="W14" s="21">
        <f t="shared" si="1"/>
        <v>2145</v>
      </c>
      <c r="X14" s="21">
        <f t="shared" si="1"/>
        <v>1340</v>
      </c>
      <c r="Y14" s="21">
        <f t="shared" si="1"/>
        <v>228310</v>
      </c>
      <c r="Z14" s="22">
        <f t="shared" si="1"/>
        <v>86785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8" x14ac:dyDescent="0.35">
      <c r="B17" t="s">
        <v>22</v>
      </c>
      <c r="D17" s="19"/>
      <c r="E17" s="25" t="s">
        <v>38</v>
      </c>
    </row>
    <row r="18" spans="2:18" x14ac:dyDescent="0.35">
      <c r="B18" t="s">
        <v>22</v>
      </c>
      <c r="D18" s="20"/>
      <c r="E18" s="25" t="s">
        <v>29</v>
      </c>
    </row>
    <row r="19" spans="2:18" x14ac:dyDescent="0.35">
      <c r="B19" t="s">
        <v>22</v>
      </c>
      <c r="D19" s="33"/>
      <c r="E19" s="25" t="s">
        <v>31</v>
      </c>
    </row>
    <row r="20" spans="2:18" ht="15" thickBot="1" x14ac:dyDescent="0.4"/>
    <row r="21" spans="2:18" x14ac:dyDescent="0.35">
      <c r="K21" s="139" t="s">
        <v>0</v>
      </c>
      <c r="L21" s="177" t="s">
        <v>103</v>
      </c>
      <c r="M21" s="177"/>
      <c r="N21" s="177"/>
      <c r="O21" s="177"/>
      <c r="P21" s="177"/>
      <c r="Q21" s="177" t="s">
        <v>108</v>
      </c>
      <c r="R21" s="207" t="s">
        <v>109</v>
      </c>
    </row>
    <row r="22" spans="2:18" ht="15" thickBot="1" x14ac:dyDescent="0.4">
      <c r="K22" s="140"/>
      <c r="L22" s="206"/>
      <c r="M22" s="206"/>
      <c r="N22" s="206"/>
      <c r="O22" s="206"/>
      <c r="P22" s="206"/>
      <c r="Q22" s="206"/>
      <c r="R22" s="208"/>
    </row>
    <row r="23" spans="2:18" x14ac:dyDescent="0.35">
      <c r="K23" s="2">
        <v>1</v>
      </c>
      <c r="L23" s="209" t="s">
        <v>104</v>
      </c>
      <c r="M23" s="209"/>
      <c r="N23" s="209"/>
      <c r="O23" s="209"/>
      <c r="P23" s="209"/>
      <c r="Q23" s="105">
        <v>2</v>
      </c>
      <c r="R23" s="106" t="s">
        <v>110</v>
      </c>
    </row>
    <row r="24" spans="2:18" x14ac:dyDescent="0.35">
      <c r="K24" s="36">
        <v>2</v>
      </c>
      <c r="L24" s="181" t="s">
        <v>105</v>
      </c>
      <c r="M24" s="181"/>
      <c r="N24" s="181"/>
      <c r="O24" s="181"/>
      <c r="P24" s="181"/>
      <c r="Q24" s="107">
        <v>1</v>
      </c>
      <c r="R24" s="86" t="s">
        <v>110</v>
      </c>
    </row>
    <row r="25" spans="2:18" x14ac:dyDescent="0.35">
      <c r="K25" s="36">
        <v>3</v>
      </c>
      <c r="L25" s="181" t="s">
        <v>111</v>
      </c>
      <c r="M25" s="181"/>
      <c r="N25" s="181"/>
      <c r="O25" s="181"/>
      <c r="P25" s="181"/>
      <c r="Q25" s="107">
        <v>8</v>
      </c>
      <c r="R25" s="86" t="s">
        <v>110</v>
      </c>
    </row>
    <row r="26" spans="2:18" x14ac:dyDescent="0.35">
      <c r="K26" s="36">
        <v>4</v>
      </c>
      <c r="L26" s="181" t="s">
        <v>113</v>
      </c>
      <c r="M26" s="181"/>
      <c r="N26" s="181"/>
      <c r="O26" s="181"/>
      <c r="P26" s="181"/>
      <c r="Q26" s="107">
        <v>10</v>
      </c>
      <c r="R26" s="86" t="s">
        <v>110</v>
      </c>
    </row>
    <row r="27" spans="2:18" x14ac:dyDescent="0.35">
      <c r="K27" s="36">
        <v>5</v>
      </c>
      <c r="L27" s="181" t="s">
        <v>115</v>
      </c>
      <c r="M27" s="181"/>
      <c r="N27" s="181"/>
      <c r="O27" s="181"/>
      <c r="P27" s="181"/>
      <c r="Q27" s="107">
        <v>25</v>
      </c>
      <c r="R27" s="86" t="s">
        <v>110</v>
      </c>
    </row>
    <row r="28" spans="2:18" x14ac:dyDescent="0.35">
      <c r="K28" s="36">
        <v>6</v>
      </c>
      <c r="L28" s="181" t="s">
        <v>106</v>
      </c>
      <c r="M28" s="181"/>
      <c r="N28" s="181"/>
      <c r="O28" s="181"/>
      <c r="P28" s="181"/>
      <c r="Q28" s="107">
        <v>35</v>
      </c>
      <c r="R28" s="86" t="s">
        <v>110</v>
      </c>
    </row>
    <row r="29" spans="2:18" x14ac:dyDescent="0.35">
      <c r="K29" s="36">
        <v>7</v>
      </c>
      <c r="L29" s="181" t="s">
        <v>107</v>
      </c>
      <c r="M29" s="181"/>
      <c r="N29" s="181"/>
      <c r="O29" s="181"/>
      <c r="P29" s="181"/>
      <c r="Q29" s="107">
        <v>4</v>
      </c>
      <c r="R29" s="86" t="s">
        <v>110</v>
      </c>
    </row>
    <row r="30" spans="2:18" x14ac:dyDescent="0.35">
      <c r="K30" s="36">
        <v>8</v>
      </c>
      <c r="L30" s="181" t="s">
        <v>163</v>
      </c>
      <c r="M30" s="181"/>
      <c r="N30" s="181"/>
      <c r="O30" s="181"/>
      <c r="P30" s="181"/>
      <c r="Q30" s="107">
        <v>4</v>
      </c>
      <c r="R30" s="86" t="s">
        <v>110</v>
      </c>
    </row>
    <row r="31" spans="2:18" x14ac:dyDescent="0.35">
      <c r="K31" s="36">
        <v>9</v>
      </c>
      <c r="L31" s="108" t="s">
        <v>165</v>
      </c>
      <c r="M31" s="108"/>
      <c r="N31" s="108"/>
      <c r="O31" s="108"/>
      <c r="P31" s="108"/>
      <c r="Q31" s="107" t="s">
        <v>164</v>
      </c>
      <c r="R31" s="86" t="s">
        <v>110</v>
      </c>
    </row>
    <row r="32" spans="2:18" x14ac:dyDescent="0.35">
      <c r="K32" s="36">
        <v>10</v>
      </c>
      <c r="L32" s="108" t="s">
        <v>166</v>
      </c>
      <c r="M32" s="108"/>
      <c r="N32" s="108"/>
      <c r="O32" s="108"/>
      <c r="P32" s="108"/>
      <c r="Q32" s="107">
        <v>2</v>
      </c>
      <c r="R32" s="86" t="s">
        <v>110</v>
      </c>
    </row>
    <row r="33" spans="11:18" x14ac:dyDescent="0.35">
      <c r="K33" s="36">
        <v>11</v>
      </c>
      <c r="L33" s="108" t="s">
        <v>167</v>
      </c>
      <c r="M33" s="108"/>
      <c r="N33" s="108"/>
      <c r="O33" s="108"/>
      <c r="P33" s="108"/>
      <c r="Q33" s="107">
        <v>1</v>
      </c>
      <c r="R33" s="86" t="s">
        <v>110</v>
      </c>
    </row>
    <row r="34" spans="11:18" x14ac:dyDescent="0.35">
      <c r="K34" s="36">
        <v>12</v>
      </c>
      <c r="L34" s="108" t="s">
        <v>168</v>
      </c>
      <c r="M34" s="108"/>
      <c r="N34" s="108"/>
      <c r="O34" s="108"/>
      <c r="P34" s="108"/>
      <c r="Q34" s="107">
        <v>1</v>
      </c>
      <c r="R34" s="86" t="s">
        <v>110</v>
      </c>
    </row>
    <row r="35" spans="11:18" x14ac:dyDescent="0.35">
      <c r="K35" s="36">
        <v>13</v>
      </c>
      <c r="L35" s="108" t="s">
        <v>169</v>
      </c>
      <c r="M35" s="108"/>
      <c r="N35" s="108"/>
      <c r="O35" s="108"/>
      <c r="P35" s="108"/>
      <c r="Q35" s="107" t="s">
        <v>164</v>
      </c>
      <c r="R35" s="86" t="s">
        <v>110</v>
      </c>
    </row>
    <row r="36" spans="11:18" x14ac:dyDescent="0.35">
      <c r="K36" s="36">
        <v>14</v>
      </c>
      <c r="L36" s="108" t="s">
        <v>170</v>
      </c>
      <c r="M36" s="108"/>
      <c r="N36" s="108"/>
      <c r="O36" s="108"/>
      <c r="P36" s="108"/>
      <c r="Q36" s="107">
        <v>1</v>
      </c>
      <c r="R36" s="86" t="s">
        <v>110</v>
      </c>
    </row>
    <row r="37" spans="11:18" ht="15" thickBot="1" x14ac:dyDescent="0.4">
      <c r="K37" s="84">
        <v>15</v>
      </c>
      <c r="L37" s="109" t="s">
        <v>171</v>
      </c>
      <c r="M37" s="109"/>
      <c r="N37" s="109"/>
      <c r="O37" s="109"/>
      <c r="P37" s="109"/>
      <c r="Q37" s="110">
        <v>4</v>
      </c>
      <c r="R37" s="88" t="s">
        <v>110</v>
      </c>
    </row>
  </sheetData>
  <mergeCells count="34">
    <mergeCell ref="Y5:Z5"/>
    <mergeCell ref="C7:D7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  <mergeCell ref="B14:D14"/>
    <mergeCell ref="Q5:R5"/>
    <mergeCell ref="S5:T5"/>
    <mergeCell ref="U5:V5"/>
    <mergeCell ref="W5:X5"/>
    <mergeCell ref="C8:D8"/>
    <mergeCell ref="C9:D9"/>
    <mergeCell ref="C11:D11"/>
    <mergeCell ref="C12:D12"/>
    <mergeCell ref="C13:D13"/>
    <mergeCell ref="L30:P30"/>
    <mergeCell ref="K21:K22"/>
    <mergeCell ref="L21:P22"/>
    <mergeCell ref="Q21:Q22"/>
    <mergeCell ref="R21:R22"/>
    <mergeCell ref="L23:P23"/>
    <mergeCell ref="L24:P24"/>
    <mergeCell ref="L25:P25"/>
    <mergeCell ref="L26:P26"/>
    <mergeCell ref="L27:P27"/>
    <mergeCell ref="L28:P28"/>
    <mergeCell ref="L29:P29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Y19"/>
  <sheetViews>
    <sheetView showGridLines="0" topLeftCell="G1" workbookViewId="0">
      <selection activeCell="G1"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45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0</v>
      </c>
      <c r="F7" s="10">
        <v>10</v>
      </c>
      <c r="G7" s="10">
        <v>0</v>
      </c>
      <c r="H7" s="10">
        <v>400</v>
      </c>
      <c r="I7" s="27">
        <v>0</v>
      </c>
      <c r="J7" s="27">
        <v>0</v>
      </c>
      <c r="K7" s="27">
        <v>0</v>
      </c>
      <c r="L7" s="27">
        <v>0</v>
      </c>
      <c r="M7" s="27">
        <v>157</v>
      </c>
      <c r="N7" s="27">
        <v>157</v>
      </c>
      <c r="O7" s="10">
        <v>0</v>
      </c>
      <c r="P7" s="10">
        <v>12</v>
      </c>
      <c r="Q7" s="10">
        <v>0</v>
      </c>
      <c r="R7" s="10">
        <v>35</v>
      </c>
      <c r="S7" s="14">
        <v>9577</v>
      </c>
      <c r="T7" s="14">
        <v>6800</v>
      </c>
      <c r="U7" s="10">
        <v>124</v>
      </c>
      <c r="V7" s="10">
        <v>144</v>
      </c>
      <c r="W7" s="10">
        <v>122581</v>
      </c>
      <c r="X7" s="53">
        <v>128601</v>
      </c>
    </row>
    <row r="8" spans="1:25" x14ac:dyDescent="0.35">
      <c r="A8" s="39"/>
      <c r="B8" s="36">
        <v>2</v>
      </c>
      <c r="C8" s="141" t="s">
        <v>2</v>
      </c>
      <c r="D8" s="142"/>
      <c r="E8" s="37">
        <v>3</v>
      </c>
      <c r="F8" s="37">
        <v>3</v>
      </c>
      <c r="G8" s="37">
        <v>8</v>
      </c>
      <c r="H8" s="37">
        <v>8</v>
      </c>
      <c r="I8" s="37">
        <v>21</v>
      </c>
      <c r="J8" s="37">
        <v>21</v>
      </c>
      <c r="K8" s="37">
        <v>0</v>
      </c>
      <c r="L8" s="37">
        <v>0</v>
      </c>
      <c r="M8" s="37">
        <v>228</v>
      </c>
      <c r="N8" s="37">
        <v>228</v>
      </c>
      <c r="O8" s="37">
        <v>3</v>
      </c>
      <c r="P8" s="37">
        <v>3</v>
      </c>
      <c r="Q8" s="37">
        <v>41</v>
      </c>
      <c r="R8" s="37">
        <v>41</v>
      </c>
      <c r="S8" s="42">
        <v>97</v>
      </c>
      <c r="T8" s="42">
        <v>456</v>
      </c>
      <c r="U8" s="37">
        <v>8</v>
      </c>
      <c r="V8" s="37">
        <v>3</v>
      </c>
      <c r="W8" s="38">
        <v>17400</v>
      </c>
      <c r="X8" s="48">
        <v>19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11</v>
      </c>
      <c r="F9" s="37">
        <v>11</v>
      </c>
      <c r="G9" s="37">
        <v>105</v>
      </c>
      <c r="H9" s="37">
        <v>105</v>
      </c>
      <c r="I9" s="37">
        <v>45</v>
      </c>
      <c r="J9" s="37">
        <v>45</v>
      </c>
      <c r="K9" s="37">
        <v>86</v>
      </c>
      <c r="L9" s="37">
        <v>86</v>
      </c>
      <c r="M9" s="37">
        <v>273</v>
      </c>
      <c r="N9" s="37">
        <v>273</v>
      </c>
      <c r="O9" s="37">
        <v>34</v>
      </c>
      <c r="P9" s="37">
        <v>34</v>
      </c>
      <c r="Q9" s="37">
        <v>49</v>
      </c>
      <c r="R9" s="37">
        <v>49</v>
      </c>
      <c r="S9" s="38">
        <v>517</v>
      </c>
      <c r="T9" s="38">
        <v>516</v>
      </c>
      <c r="U9" s="38">
        <v>15</v>
      </c>
      <c r="V9" s="38">
        <v>4</v>
      </c>
      <c r="W9" s="38">
        <v>7875</v>
      </c>
      <c r="X9" s="48">
        <v>388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11</v>
      </c>
      <c r="F10" s="37">
        <v>11</v>
      </c>
      <c r="G10" s="37">
        <v>53</v>
      </c>
      <c r="H10" s="37">
        <v>55</v>
      </c>
      <c r="I10" s="37">
        <v>11</v>
      </c>
      <c r="J10" s="37">
        <v>11</v>
      </c>
      <c r="K10" s="37">
        <v>0</v>
      </c>
      <c r="L10" s="37">
        <v>0</v>
      </c>
      <c r="M10" s="37">
        <v>149</v>
      </c>
      <c r="N10" s="37">
        <v>149</v>
      </c>
      <c r="O10" s="37">
        <v>12</v>
      </c>
      <c r="P10" s="37">
        <v>12</v>
      </c>
      <c r="Q10" s="37">
        <v>101</v>
      </c>
      <c r="R10" s="37">
        <v>101</v>
      </c>
      <c r="S10" s="37">
        <v>617</v>
      </c>
      <c r="T10" s="37">
        <v>617</v>
      </c>
      <c r="U10" s="37">
        <v>7</v>
      </c>
      <c r="V10" s="37">
        <v>7</v>
      </c>
      <c r="W10" s="38">
        <v>67580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12</v>
      </c>
      <c r="F11" s="37">
        <v>12</v>
      </c>
      <c r="G11" s="38">
        <v>4</v>
      </c>
      <c r="H11" s="38">
        <v>0</v>
      </c>
      <c r="I11" s="37">
        <v>324</v>
      </c>
      <c r="J11" s="37">
        <v>324</v>
      </c>
      <c r="K11" s="37">
        <v>79</v>
      </c>
      <c r="L11" s="37">
        <v>79</v>
      </c>
      <c r="M11" s="37">
        <v>166</v>
      </c>
      <c r="N11" s="37">
        <v>166</v>
      </c>
      <c r="O11" s="38">
        <v>82</v>
      </c>
      <c r="P11" s="38">
        <v>77</v>
      </c>
      <c r="Q11" s="38">
        <v>33</v>
      </c>
      <c r="R11" s="38">
        <v>23</v>
      </c>
      <c r="S11" s="38">
        <v>66</v>
      </c>
      <c r="T11" s="38">
        <v>38</v>
      </c>
      <c r="U11" s="38">
        <v>4</v>
      </c>
      <c r="V11" s="38">
        <v>0</v>
      </c>
      <c r="W11" s="38">
        <v>2844</v>
      </c>
      <c r="X11" s="48">
        <v>0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14</v>
      </c>
      <c r="F12" s="42">
        <v>34</v>
      </c>
      <c r="G12" s="38">
        <v>2</v>
      </c>
      <c r="H12" s="38">
        <v>0</v>
      </c>
      <c r="I12" s="42">
        <v>14</v>
      </c>
      <c r="J12" s="42">
        <v>63</v>
      </c>
      <c r="K12" s="42">
        <v>186</v>
      </c>
      <c r="L12" s="42">
        <v>195</v>
      </c>
      <c r="M12" s="38">
        <v>197</v>
      </c>
      <c r="N12" s="38">
        <v>196</v>
      </c>
      <c r="O12" s="38">
        <v>16</v>
      </c>
      <c r="P12" s="38">
        <v>10</v>
      </c>
      <c r="Q12" s="38">
        <v>19</v>
      </c>
      <c r="R12" s="38">
        <v>0</v>
      </c>
      <c r="S12" s="42">
        <v>86</v>
      </c>
      <c r="T12" s="42">
        <v>598</v>
      </c>
      <c r="U12" s="38">
        <v>6</v>
      </c>
      <c r="V12" s="38">
        <v>4</v>
      </c>
      <c r="W12" s="38">
        <v>2615</v>
      </c>
      <c r="X12" s="48">
        <v>3855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24</v>
      </c>
      <c r="F13" s="45">
        <v>26</v>
      </c>
      <c r="G13" s="46">
        <v>43</v>
      </c>
      <c r="H13" s="46">
        <v>3</v>
      </c>
      <c r="I13" s="45">
        <v>154</v>
      </c>
      <c r="J13" s="45">
        <v>212</v>
      </c>
      <c r="K13" s="45">
        <v>54</v>
      </c>
      <c r="L13" s="45">
        <v>62</v>
      </c>
      <c r="M13" s="45">
        <v>132</v>
      </c>
      <c r="N13" s="45">
        <v>138</v>
      </c>
      <c r="O13" s="46">
        <v>17</v>
      </c>
      <c r="P13" s="46">
        <v>10</v>
      </c>
      <c r="Q13" s="45">
        <v>34</v>
      </c>
      <c r="R13" s="45">
        <v>41</v>
      </c>
      <c r="S13" s="46">
        <v>298</v>
      </c>
      <c r="T13" s="46">
        <v>126</v>
      </c>
      <c r="U13" s="45">
        <v>7</v>
      </c>
      <c r="V13" s="45">
        <v>9</v>
      </c>
      <c r="W13" s="46">
        <v>3800</v>
      </c>
      <c r="X13" s="51">
        <v>961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75</v>
      </c>
      <c r="F14" s="21">
        <f t="shared" ref="F14:X14" si="0">SUM(F7:F13)</f>
        <v>107</v>
      </c>
      <c r="G14" s="21">
        <f t="shared" si="0"/>
        <v>215</v>
      </c>
      <c r="H14" s="21">
        <f t="shared" si="0"/>
        <v>571</v>
      </c>
      <c r="I14" s="21">
        <f t="shared" si="0"/>
        <v>569</v>
      </c>
      <c r="J14" s="21">
        <f t="shared" si="0"/>
        <v>676</v>
      </c>
      <c r="K14" s="21">
        <f t="shared" si="0"/>
        <v>405</v>
      </c>
      <c r="L14" s="21">
        <f t="shared" si="0"/>
        <v>422</v>
      </c>
      <c r="M14" s="21">
        <f t="shared" si="0"/>
        <v>1302</v>
      </c>
      <c r="N14" s="21">
        <f t="shared" si="0"/>
        <v>1307</v>
      </c>
      <c r="O14" s="21">
        <f t="shared" si="0"/>
        <v>164</v>
      </c>
      <c r="P14" s="21">
        <f t="shared" si="0"/>
        <v>158</v>
      </c>
      <c r="Q14" s="21">
        <f t="shared" si="0"/>
        <v>277</v>
      </c>
      <c r="R14" s="21">
        <f t="shared" si="0"/>
        <v>290</v>
      </c>
      <c r="S14" s="21">
        <f t="shared" si="0"/>
        <v>11258</v>
      </c>
      <c r="T14" s="21">
        <f t="shared" si="0"/>
        <v>9151</v>
      </c>
      <c r="U14" s="21">
        <f t="shared" si="0"/>
        <v>171</v>
      </c>
      <c r="V14" s="21">
        <f t="shared" si="0"/>
        <v>171</v>
      </c>
      <c r="W14" s="21">
        <f t="shared" si="0"/>
        <v>224695</v>
      </c>
      <c r="X14" s="22">
        <f t="shared" si="0"/>
        <v>133864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5" x14ac:dyDescent="0.35">
      <c r="B17" t="s">
        <v>22</v>
      </c>
      <c r="D17" s="19"/>
      <c r="E17" s="25" t="s">
        <v>38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Y19"/>
  <sheetViews>
    <sheetView showGridLines="0" topLeftCell="G1" workbookViewId="0">
      <selection activeCell="G1"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46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0</v>
      </c>
      <c r="F7" s="10">
        <v>10</v>
      </c>
      <c r="G7" s="10">
        <v>2000</v>
      </c>
      <c r="H7" s="10">
        <v>400</v>
      </c>
      <c r="I7" s="27">
        <v>0</v>
      </c>
      <c r="J7" s="27">
        <v>0</v>
      </c>
      <c r="K7" s="27">
        <v>0</v>
      </c>
      <c r="L7" s="27">
        <v>0</v>
      </c>
      <c r="M7" s="27">
        <v>157</v>
      </c>
      <c r="N7" s="27">
        <v>157</v>
      </c>
      <c r="O7" s="10">
        <v>0</v>
      </c>
      <c r="P7" s="10">
        <v>12</v>
      </c>
      <c r="Q7" s="10">
        <v>0</v>
      </c>
      <c r="R7" s="10">
        <v>35</v>
      </c>
      <c r="S7" s="14">
        <v>9277</v>
      </c>
      <c r="T7" s="14">
        <v>6800</v>
      </c>
      <c r="U7" s="10">
        <v>101</v>
      </c>
      <c r="V7" s="10">
        <v>144</v>
      </c>
      <c r="W7" s="10">
        <v>116581</v>
      </c>
      <c r="X7" s="53">
        <v>128601</v>
      </c>
    </row>
    <row r="8" spans="1:25" x14ac:dyDescent="0.35">
      <c r="A8" s="39"/>
      <c r="B8" s="36">
        <v>2</v>
      </c>
      <c r="C8" s="141" t="s">
        <v>2</v>
      </c>
      <c r="D8" s="142"/>
      <c r="E8" s="42">
        <v>2</v>
      </c>
      <c r="F8" s="42">
        <v>3</v>
      </c>
      <c r="G8" s="37">
        <v>8</v>
      </c>
      <c r="H8" s="37">
        <v>8</v>
      </c>
      <c r="I8" s="38">
        <v>63</v>
      </c>
      <c r="J8" s="38">
        <v>21</v>
      </c>
      <c r="K8" s="38">
        <v>31</v>
      </c>
      <c r="L8" s="38">
        <v>0</v>
      </c>
      <c r="M8" s="42">
        <v>225</v>
      </c>
      <c r="N8" s="42">
        <v>228</v>
      </c>
      <c r="O8" s="37">
        <v>3</v>
      </c>
      <c r="P8" s="37">
        <v>3</v>
      </c>
      <c r="Q8" s="37">
        <v>41</v>
      </c>
      <c r="R8" s="37">
        <v>41</v>
      </c>
      <c r="S8" s="42">
        <v>57</v>
      </c>
      <c r="T8" s="42">
        <v>456</v>
      </c>
      <c r="U8" s="38">
        <v>4</v>
      </c>
      <c r="V8" s="38">
        <v>3</v>
      </c>
      <c r="W8" s="38">
        <v>17200</v>
      </c>
      <c r="X8" s="48">
        <v>19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11</v>
      </c>
      <c r="F9" s="37">
        <v>11</v>
      </c>
      <c r="G9" s="42">
        <v>62</v>
      </c>
      <c r="H9" s="42">
        <v>92</v>
      </c>
      <c r="I9" s="38">
        <v>86</v>
      </c>
      <c r="J9" s="38">
        <v>38</v>
      </c>
      <c r="K9" s="37">
        <v>83</v>
      </c>
      <c r="L9" s="37">
        <v>83</v>
      </c>
      <c r="M9" s="37">
        <v>271</v>
      </c>
      <c r="N9" s="37">
        <v>271</v>
      </c>
      <c r="O9" s="37">
        <v>33</v>
      </c>
      <c r="P9" s="37">
        <v>33</v>
      </c>
      <c r="Q9" s="37">
        <v>48</v>
      </c>
      <c r="R9" s="37">
        <v>48</v>
      </c>
      <c r="S9" s="42">
        <v>358</v>
      </c>
      <c r="T9" s="42">
        <v>431</v>
      </c>
      <c r="U9" s="38">
        <v>15</v>
      </c>
      <c r="V9" s="38">
        <v>4</v>
      </c>
      <c r="W9" s="38">
        <v>7777</v>
      </c>
      <c r="X9" s="48">
        <v>290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11</v>
      </c>
      <c r="F10" s="37">
        <v>11</v>
      </c>
      <c r="G10" s="37">
        <v>19</v>
      </c>
      <c r="H10" s="37">
        <v>19</v>
      </c>
      <c r="I10" s="38">
        <v>92</v>
      </c>
      <c r="J10" s="38">
        <v>11</v>
      </c>
      <c r="K10" s="37">
        <v>0</v>
      </c>
      <c r="L10" s="37">
        <v>0</v>
      </c>
      <c r="M10" s="37">
        <v>149</v>
      </c>
      <c r="N10" s="37">
        <v>149</v>
      </c>
      <c r="O10" s="37">
        <v>12</v>
      </c>
      <c r="P10" s="37">
        <v>12</v>
      </c>
      <c r="Q10" s="37">
        <v>97</v>
      </c>
      <c r="R10" s="37">
        <v>97</v>
      </c>
      <c r="S10" s="37">
        <v>431</v>
      </c>
      <c r="T10" s="37">
        <v>431</v>
      </c>
      <c r="U10" s="37">
        <v>5</v>
      </c>
      <c r="V10" s="37">
        <v>5</v>
      </c>
      <c r="W10" s="38">
        <v>64220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9</v>
      </c>
      <c r="F11" s="37">
        <v>9</v>
      </c>
      <c r="G11" s="42">
        <v>27</v>
      </c>
      <c r="H11" s="42">
        <v>0</v>
      </c>
      <c r="I11" s="37">
        <v>92</v>
      </c>
      <c r="J11" s="37">
        <v>92</v>
      </c>
      <c r="K11" s="37">
        <v>55</v>
      </c>
      <c r="L11" s="37">
        <v>55</v>
      </c>
      <c r="M11" s="37">
        <v>166</v>
      </c>
      <c r="N11" s="37">
        <v>166</v>
      </c>
      <c r="O11" s="38">
        <v>82</v>
      </c>
      <c r="P11" s="38">
        <v>77</v>
      </c>
      <c r="Q11" s="38">
        <v>33</v>
      </c>
      <c r="R11" s="38">
        <v>23</v>
      </c>
      <c r="S11" s="38">
        <v>158</v>
      </c>
      <c r="T11" s="38">
        <v>36</v>
      </c>
      <c r="U11" s="38">
        <v>3</v>
      </c>
      <c r="V11" s="38">
        <v>0</v>
      </c>
      <c r="W11" s="38">
        <v>5728</v>
      </c>
      <c r="X11" s="48">
        <v>0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12</v>
      </c>
      <c r="F12" s="42">
        <v>22</v>
      </c>
      <c r="G12" s="38">
        <v>2</v>
      </c>
      <c r="H12" s="38">
        <v>0</v>
      </c>
      <c r="I12" s="42">
        <v>9</v>
      </c>
      <c r="J12" s="42">
        <v>24</v>
      </c>
      <c r="K12" s="38">
        <v>184</v>
      </c>
      <c r="L12" s="38">
        <v>170</v>
      </c>
      <c r="M12" s="38">
        <v>196</v>
      </c>
      <c r="N12" s="38">
        <v>189</v>
      </c>
      <c r="O12" s="38">
        <v>15</v>
      </c>
      <c r="P12" s="38">
        <v>8</v>
      </c>
      <c r="Q12" s="38">
        <v>17</v>
      </c>
      <c r="R12" s="38">
        <v>0</v>
      </c>
      <c r="S12" s="38">
        <v>42</v>
      </c>
      <c r="T12" s="38">
        <v>26</v>
      </c>
      <c r="U12" s="38">
        <v>6</v>
      </c>
      <c r="V12" s="38">
        <v>0</v>
      </c>
      <c r="W12" s="38">
        <v>1615</v>
      </c>
      <c r="X12" s="48">
        <v>285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24</v>
      </c>
      <c r="F13" s="45">
        <v>26</v>
      </c>
      <c r="G13" s="46">
        <v>40</v>
      </c>
      <c r="H13" s="46">
        <v>3</v>
      </c>
      <c r="I13" s="45">
        <v>128</v>
      </c>
      <c r="J13" s="45">
        <v>212</v>
      </c>
      <c r="K13" s="45">
        <v>41</v>
      </c>
      <c r="L13" s="45">
        <v>62</v>
      </c>
      <c r="M13" s="45">
        <v>134</v>
      </c>
      <c r="N13" s="45">
        <v>138</v>
      </c>
      <c r="O13" s="46">
        <v>16</v>
      </c>
      <c r="P13" s="46">
        <v>10</v>
      </c>
      <c r="Q13" s="45">
        <v>34</v>
      </c>
      <c r="R13" s="45">
        <v>41</v>
      </c>
      <c r="S13" s="46">
        <v>338</v>
      </c>
      <c r="T13" s="46">
        <v>122</v>
      </c>
      <c r="U13" s="45">
        <v>7</v>
      </c>
      <c r="V13" s="45">
        <v>9</v>
      </c>
      <c r="W13" s="46">
        <v>3800</v>
      </c>
      <c r="X13" s="51">
        <v>961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69</v>
      </c>
      <c r="F14" s="21">
        <f t="shared" ref="F14:X14" si="0">SUM(F7:F13)</f>
        <v>92</v>
      </c>
      <c r="G14" s="21">
        <f t="shared" si="0"/>
        <v>2158</v>
      </c>
      <c r="H14" s="21">
        <f t="shared" si="0"/>
        <v>522</v>
      </c>
      <c r="I14" s="21">
        <f t="shared" si="0"/>
        <v>470</v>
      </c>
      <c r="J14" s="21">
        <f t="shared" si="0"/>
        <v>398</v>
      </c>
      <c r="K14" s="21">
        <f t="shared" si="0"/>
        <v>394</v>
      </c>
      <c r="L14" s="21">
        <f t="shared" si="0"/>
        <v>370</v>
      </c>
      <c r="M14" s="21">
        <f t="shared" si="0"/>
        <v>1298</v>
      </c>
      <c r="N14" s="21">
        <f t="shared" si="0"/>
        <v>1298</v>
      </c>
      <c r="O14" s="21">
        <f t="shared" si="0"/>
        <v>161</v>
      </c>
      <c r="P14" s="21">
        <f t="shared" si="0"/>
        <v>155</v>
      </c>
      <c r="Q14" s="21">
        <f t="shared" si="0"/>
        <v>270</v>
      </c>
      <c r="R14" s="21">
        <f t="shared" si="0"/>
        <v>285</v>
      </c>
      <c r="S14" s="21">
        <f t="shared" si="0"/>
        <v>10661</v>
      </c>
      <c r="T14" s="21">
        <f t="shared" si="0"/>
        <v>8302</v>
      </c>
      <c r="U14" s="21">
        <f t="shared" si="0"/>
        <v>141</v>
      </c>
      <c r="V14" s="21">
        <f t="shared" si="0"/>
        <v>165</v>
      </c>
      <c r="W14" s="21">
        <f t="shared" si="0"/>
        <v>216921</v>
      </c>
      <c r="X14" s="22">
        <f t="shared" si="0"/>
        <v>130196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5" x14ac:dyDescent="0.35">
      <c r="B17" t="s">
        <v>22</v>
      </c>
      <c r="D17" s="19"/>
      <c r="E17" s="25" t="s">
        <v>38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Y19"/>
  <sheetViews>
    <sheetView showGridLines="0" workbookViewId="0">
      <selection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47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0</v>
      </c>
      <c r="F7" s="10">
        <v>10</v>
      </c>
      <c r="G7" s="10">
        <v>150</v>
      </c>
      <c r="H7" s="10">
        <v>400</v>
      </c>
      <c r="I7" s="27">
        <v>0</v>
      </c>
      <c r="J7" s="27">
        <v>0</v>
      </c>
      <c r="K7" s="27">
        <v>0</v>
      </c>
      <c r="L7" s="27">
        <v>0</v>
      </c>
      <c r="M7" s="27">
        <v>157</v>
      </c>
      <c r="N7" s="27">
        <v>157</v>
      </c>
      <c r="O7" s="10">
        <v>0</v>
      </c>
      <c r="P7" s="10">
        <v>12</v>
      </c>
      <c r="Q7" s="10">
        <v>0</v>
      </c>
      <c r="R7" s="10">
        <v>35</v>
      </c>
      <c r="S7" s="14">
        <v>9027</v>
      </c>
      <c r="T7" s="14">
        <v>9222</v>
      </c>
      <c r="U7" s="10">
        <v>91</v>
      </c>
      <c r="V7" s="10">
        <v>121</v>
      </c>
      <c r="W7" s="10">
        <v>116607</v>
      </c>
      <c r="X7" s="53">
        <v>125501</v>
      </c>
    </row>
    <row r="8" spans="1:25" x14ac:dyDescent="0.35">
      <c r="A8" s="39"/>
      <c r="B8" s="36">
        <v>2</v>
      </c>
      <c r="C8" s="141" t="s">
        <v>2</v>
      </c>
      <c r="D8" s="142"/>
      <c r="E8" s="37">
        <v>2</v>
      </c>
      <c r="F8" s="37">
        <v>2</v>
      </c>
      <c r="G8" s="38">
        <v>332</v>
      </c>
      <c r="H8" s="38">
        <v>0</v>
      </c>
      <c r="I8" s="38">
        <v>37</v>
      </c>
      <c r="J8" s="38">
        <v>5</v>
      </c>
      <c r="K8" s="38">
        <v>15</v>
      </c>
      <c r="L8" s="38">
        <v>0</v>
      </c>
      <c r="M8" s="37">
        <v>223</v>
      </c>
      <c r="N8" s="37">
        <v>223</v>
      </c>
      <c r="O8" s="37">
        <v>0</v>
      </c>
      <c r="P8" s="37">
        <v>0</v>
      </c>
      <c r="Q8" s="37">
        <v>40</v>
      </c>
      <c r="R8" s="37">
        <v>40</v>
      </c>
      <c r="S8" s="42">
        <v>93</v>
      </c>
      <c r="T8" s="42">
        <v>565</v>
      </c>
      <c r="U8" s="38">
        <v>11</v>
      </c>
      <c r="V8" s="38">
        <v>1</v>
      </c>
      <c r="W8" s="38">
        <v>16100</v>
      </c>
      <c r="X8" s="48">
        <v>19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10</v>
      </c>
      <c r="F9" s="37">
        <v>10</v>
      </c>
      <c r="G9" s="42">
        <v>390</v>
      </c>
      <c r="H9" s="42">
        <v>70</v>
      </c>
      <c r="I9" s="38">
        <v>67</v>
      </c>
      <c r="J9" s="38">
        <v>19</v>
      </c>
      <c r="K9" s="37">
        <v>46</v>
      </c>
      <c r="L9" s="37">
        <v>46</v>
      </c>
      <c r="M9" s="37">
        <v>266</v>
      </c>
      <c r="N9" s="37">
        <v>266</v>
      </c>
      <c r="O9" s="37">
        <v>25</v>
      </c>
      <c r="P9" s="37">
        <v>25</v>
      </c>
      <c r="Q9" s="37">
        <v>45</v>
      </c>
      <c r="R9" s="37">
        <v>45</v>
      </c>
      <c r="S9" s="38">
        <v>277</v>
      </c>
      <c r="T9" s="38">
        <v>276</v>
      </c>
      <c r="U9" s="38">
        <v>14</v>
      </c>
      <c r="V9" s="38">
        <v>3</v>
      </c>
      <c r="W9" s="38">
        <v>7692</v>
      </c>
      <c r="X9" s="48">
        <v>205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11</v>
      </c>
      <c r="F10" s="37">
        <v>11</v>
      </c>
      <c r="G10" s="38">
        <v>782</v>
      </c>
      <c r="H10" s="38">
        <v>17</v>
      </c>
      <c r="I10" s="38">
        <v>65</v>
      </c>
      <c r="J10" s="38">
        <v>11</v>
      </c>
      <c r="K10" s="37">
        <v>0</v>
      </c>
      <c r="L10" s="37">
        <v>0</v>
      </c>
      <c r="M10" s="37">
        <v>149</v>
      </c>
      <c r="N10" s="37">
        <v>149</v>
      </c>
      <c r="O10" s="42">
        <v>9</v>
      </c>
      <c r="P10" s="42">
        <v>12</v>
      </c>
      <c r="Q10" s="37">
        <v>95</v>
      </c>
      <c r="R10" s="37">
        <v>95</v>
      </c>
      <c r="S10" s="38">
        <v>755</v>
      </c>
      <c r="T10" s="38">
        <v>408</v>
      </c>
      <c r="U10" s="37">
        <v>4</v>
      </c>
      <c r="V10" s="37">
        <v>4</v>
      </c>
      <c r="W10" s="38">
        <v>62240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9</v>
      </c>
      <c r="F11" s="37">
        <v>9</v>
      </c>
      <c r="G11" s="42">
        <v>16</v>
      </c>
      <c r="H11" s="42">
        <v>0</v>
      </c>
      <c r="I11" s="37">
        <v>92</v>
      </c>
      <c r="J11" s="37">
        <v>92</v>
      </c>
      <c r="K11" s="37">
        <v>51</v>
      </c>
      <c r="L11" s="37">
        <v>51</v>
      </c>
      <c r="M11" s="37">
        <v>165</v>
      </c>
      <c r="N11" s="37">
        <v>165</v>
      </c>
      <c r="O11" s="38">
        <v>82</v>
      </c>
      <c r="P11" s="38">
        <v>77</v>
      </c>
      <c r="Q11" s="38">
        <v>33</v>
      </c>
      <c r="R11" s="38">
        <v>23</v>
      </c>
      <c r="S11" s="37">
        <v>128</v>
      </c>
      <c r="T11" s="37">
        <v>128</v>
      </c>
      <c r="U11" s="38">
        <v>3</v>
      </c>
      <c r="V11" s="38">
        <v>0</v>
      </c>
      <c r="W11" s="38">
        <v>5587</v>
      </c>
      <c r="X11" s="48">
        <v>3000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12</v>
      </c>
      <c r="F12" s="42">
        <v>22</v>
      </c>
      <c r="G12" s="38">
        <v>352</v>
      </c>
      <c r="H12" s="38">
        <v>0</v>
      </c>
      <c r="I12" s="42">
        <v>5</v>
      </c>
      <c r="J12" s="42">
        <v>24</v>
      </c>
      <c r="K12" s="38">
        <v>181</v>
      </c>
      <c r="L12" s="38">
        <v>170</v>
      </c>
      <c r="M12" s="38">
        <v>194</v>
      </c>
      <c r="N12" s="38">
        <v>189</v>
      </c>
      <c r="O12" s="38">
        <v>15</v>
      </c>
      <c r="P12" s="38">
        <v>8</v>
      </c>
      <c r="Q12" s="38">
        <v>17</v>
      </c>
      <c r="R12" s="38">
        <v>0</v>
      </c>
      <c r="S12" s="38">
        <v>132</v>
      </c>
      <c r="T12" s="38">
        <v>25</v>
      </c>
      <c r="U12" s="42">
        <v>5</v>
      </c>
      <c r="V12" s="42">
        <v>7</v>
      </c>
      <c r="W12" s="38">
        <v>7440</v>
      </c>
      <c r="X12" s="48">
        <v>285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18</v>
      </c>
      <c r="F13" s="45">
        <v>26</v>
      </c>
      <c r="G13" s="46">
        <v>25</v>
      </c>
      <c r="H13" s="46">
        <v>3</v>
      </c>
      <c r="I13" s="45">
        <v>119</v>
      </c>
      <c r="J13" s="45">
        <v>212</v>
      </c>
      <c r="K13" s="45">
        <v>39</v>
      </c>
      <c r="L13" s="45">
        <v>62</v>
      </c>
      <c r="M13" s="45">
        <v>134</v>
      </c>
      <c r="N13" s="45">
        <v>138</v>
      </c>
      <c r="O13" s="46">
        <v>14</v>
      </c>
      <c r="P13" s="46">
        <v>10</v>
      </c>
      <c r="Q13" s="45">
        <v>33</v>
      </c>
      <c r="R13" s="45">
        <v>41</v>
      </c>
      <c r="S13" s="46">
        <v>272</v>
      </c>
      <c r="T13" s="46">
        <v>122</v>
      </c>
      <c r="U13" s="45">
        <v>7</v>
      </c>
      <c r="V13" s="45">
        <v>9</v>
      </c>
      <c r="W13" s="46">
        <v>2800</v>
      </c>
      <c r="X13" s="51">
        <v>961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62</v>
      </c>
      <c r="F14" s="21">
        <f t="shared" ref="F14:X14" si="0">SUM(F7:F13)</f>
        <v>90</v>
      </c>
      <c r="G14" s="21">
        <f t="shared" si="0"/>
        <v>2047</v>
      </c>
      <c r="H14" s="21">
        <f t="shared" si="0"/>
        <v>490</v>
      </c>
      <c r="I14" s="21">
        <f t="shared" si="0"/>
        <v>385</v>
      </c>
      <c r="J14" s="21">
        <f t="shared" si="0"/>
        <v>363</v>
      </c>
      <c r="K14" s="21">
        <f t="shared" si="0"/>
        <v>332</v>
      </c>
      <c r="L14" s="21">
        <f t="shared" si="0"/>
        <v>329</v>
      </c>
      <c r="M14" s="21">
        <f t="shared" si="0"/>
        <v>1288</v>
      </c>
      <c r="N14" s="21">
        <f t="shared" si="0"/>
        <v>1287</v>
      </c>
      <c r="O14" s="21">
        <f t="shared" si="0"/>
        <v>145</v>
      </c>
      <c r="P14" s="21">
        <f t="shared" si="0"/>
        <v>144</v>
      </c>
      <c r="Q14" s="21">
        <f t="shared" si="0"/>
        <v>263</v>
      </c>
      <c r="R14" s="21">
        <f t="shared" si="0"/>
        <v>279</v>
      </c>
      <c r="S14" s="21">
        <f t="shared" si="0"/>
        <v>10684</v>
      </c>
      <c r="T14" s="21">
        <f t="shared" si="0"/>
        <v>10746</v>
      </c>
      <c r="U14" s="21">
        <f t="shared" si="0"/>
        <v>135</v>
      </c>
      <c r="V14" s="21">
        <f t="shared" si="0"/>
        <v>145</v>
      </c>
      <c r="W14" s="21">
        <f t="shared" si="0"/>
        <v>218466</v>
      </c>
      <c r="X14" s="22">
        <f t="shared" si="0"/>
        <v>130011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5" x14ac:dyDescent="0.35">
      <c r="B17" t="s">
        <v>22</v>
      </c>
      <c r="D17" s="19"/>
      <c r="E17" s="25" t="s">
        <v>38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Y19"/>
  <sheetViews>
    <sheetView showGridLines="0" topLeftCell="H1" workbookViewId="0">
      <selection activeCell="H1"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48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0</v>
      </c>
      <c r="F7" s="10">
        <v>10</v>
      </c>
      <c r="G7" s="10">
        <v>150</v>
      </c>
      <c r="H7" s="10">
        <v>460</v>
      </c>
      <c r="I7" s="27">
        <v>0</v>
      </c>
      <c r="J7" s="27">
        <v>0</v>
      </c>
      <c r="K7" s="27">
        <v>0</v>
      </c>
      <c r="L7" s="27">
        <v>0</v>
      </c>
      <c r="M7" s="27">
        <v>157</v>
      </c>
      <c r="N7" s="27">
        <v>157</v>
      </c>
      <c r="O7" s="10">
        <v>0</v>
      </c>
      <c r="P7" s="10">
        <v>12</v>
      </c>
      <c r="Q7" s="10">
        <v>0</v>
      </c>
      <c r="R7" s="10">
        <v>35</v>
      </c>
      <c r="S7" s="27">
        <v>8527</v>
      </c>
      <c r="T7" s="27">
        <v>8527</v>
      </c>
      <c r="U7" s="10">
        <v>91</v>
      </c>
      <c r="V7" s="10">
        <v>111</v>
      </c>
      <c r="W7" s="10">
        <v>116607</v>
      </c>
      <c r="X7" s="53">
        <v>131501</v>
      </c>
    </row>
    <row r="8" spans="1:25" x14ac:dyDescent="0.35">
      <c r="A8" s="39"/>
      <c r="B8" s="36">
        <v>2</v>
      </c>
      <c r="C8" s="141" t="s">
        <v>2</v>
      </c>
      <c r="D8" s="142"/>
      <c r="E8" s="37">
        <v>2</v>
      </c>
      <c r="F8" s="37">
        <v>2</v>
      </c>
      <c r="G8" s="38">
        <v>296</v>
      </c>
      <c r="H8" s="38">
        <v>0</v>
      </c>
      <c r="I8" s="38">
        <v>25</v>
      </c>
      <c r="J8" s="38">
        <v>5</v>
      </c>
      <c r="K8" s="38">
        <v>0</v>
      </c>
      <c r="L8" s="38">
        <v>0</v>
      </c>
      <c r="M8" s="37">
        <v>210</v>
      </c>
      <c r="N8" s="37">
        <v>223</v>
      </c>
      <c r="O8" s="37">
        <v>20</v>
      </c>
      <c r="P8" s="37">
        <v>0</v>
      </c>
      <c r="Q8" s="37">
        <v>40</v>
      </c>
      <c r="R8" s="37">
        <v>40</v>
      </c>
      <c r="S8" s="42">
        <v>53</v>
      </c>
      <c r="T8" s="42">
        <v>565</v>
      </c>
      <c r="U8" s="38">
        <v>9</v>
      </c>
      <c r="V8" s="38">
        <v>1</v>
      </c>
      <c r="W8" s="38">
        <v>15000</v>
      </c>
      <c r="X8" s="48">
        <v>19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9</v>
      </c>
      <c r="F9" s="37">
        <v>9</v>
      </c>
      <c r="G9" s="42">
        <v>372</v>
      </c>
      <c r="H9" s="42">
        <v>51</v>
      </c>
      <c r="I9" s="38">
        <v>64</v>
      </c>
      <c r="J9" s="38">
        <v>15</v>
      </c>
      <c r="K9" s="37">
        <v>38</v>
      </c>
      <c r="L9" s="37">
        <v>38</v>
      </c>
      <c r="M9" s="37">
        <v>263</v>
      </c>
      <c r="N9" s="37">
        <v>263</v>
      </c>
      <c r="O9" s="37">
        <v>23</v>
      </c>
      <c r="P9" s="37">
        <v>23</v>
      </c>
      <c r="Q9" s="37">
        <v>43</v>
      </c>
      <c r="R9" s="37">
        <v>43</v>
      </c>
      <c r="S9" s="38">
        <v>251</v>
      </c>
      <c r="T9" s="38">
        <v>250</v>
      </c>
      <c r="U9" s="38">
        <v>14</v>
      </c>
      <c r="V9" s="38">
        <v>14</v>
      </c>
      <c r="W9" s="38">
        <v>7692</v>
      </c>
      <c r="X9" s="48">
        <v>205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11</v>
      </c>
      <c r="F10" s="37">
        <v>11</v>
      </c>
      <c r="G10" s="37">
        <v>724</v>
      </c>
      <c r="H10" s="37">
        <v>724</v>
      </c>
      <c r="I10" s="37">
        <v>39</v>
      </c>
      <c r="J10" s="37">
        <v>39</v>
      </c>
      <c r="K10" s="37">
        <v>59</v>
      </c>
      <c r="L10" s="37">
        <v>0</v>
      </c>
      <c r="M10" s="37">
        <v>149</v>
      </c>
      <c r="N10" s="37">
        <v>149</v>
      </c>
      <c r="O10" s="37">
        <v>7</v>
      </c>
      <c r="P10" s="37">
        <v>7</v>
      </c>
      <c r="Q10" s="37">
        <v>92</v>
      </c>
      <c r="R10" s="37">
        <v>92</v>
      </c>
      <c r="S10" s="37">
        <v>577</v>
      </c>
      <c r="T10" s="37">
        <v>577</v>
      </c>
      <c r="U10" s="37">
        <v>1</v>
      </c>
      <c r="V10" s="37">
        <v>1</v>
      </c>
      <c r="W10" s="38">
        <v>58220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9</v>
      </c>
      <c r="F11" s="37">
        <v>9</v>
      </c>
      <c r="G11" s="42">
        <v>5</v>
      </c>
      <c r="H11" s="42">
        <v>0</v>
      </c>
      <c r="I11" s="37">
        <v>91</v>
      </c>
      <c r="J11" s="37">
        <v>91</v>
      </c>
      <c r="K11" s="37">
        <v>49</v>
      </c>
      <c r="L11" s="37">
        <v>49</v>
      </c>
      <c r="M11" s="37">
        <v>165</v>
      </c>
      <c r="N11" s="37">
        <v>165</v>
      </c>
      <c r="O11" s="38">
        <v>62</v>
      </c>
      <c r="P11" s="38">
        <v>57</v>
      </c>
      <c r="Q11" s="38">
        <v>33</v>
      </c>
      <c r="R11" s="38">
        <v>23</v>
      </c>
      <c r="S11" s="38">
        <v>79</v>
      </c>
      <c r="T11" s="38">
        <v>24</v>
      </c>
      <c r="U11" s="38">
        <v>3</v>
      </c>
      <c r="V11" s="38">
        <v>0</v>
      </c>
      <c r="W11" s="38">
        <v>5062</v>
      </c>
      <c r="X11" s="48">
        <v>80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6</v>
      </c>
      <c r="F12" s="42">
        <v>22</v>
      </c>
      <c r="G12" s="38">
        <v>272</v>
      </c>
      <c r="H12" s="38">
        <v>0</v>
      </c>
      <c r="I12" s="42">
        <v>2</v>
      </c>
      <c r="J12" s="42">
        <v>24</v>
      </c>
      <c r="K12" s="38">
        <v>25</v>
      </c>
      <c r="L12" s="38">
        <v>170</v>
      </c>
      <c r="M12" s="38">
        <v>193</v>
      </c>
      <c r="N12" s="38">
        <v>189</v>
      </c>
      <c r="O12" s="38">
        <v>14</v>
      </c>
      <c r="P12" s="38">
        <v>8</v>
      </c>
      <c r="Q12" s="38">
        <v>15</v>
      </c>
      <c r="R12" s="38">
        <v>0</v>
      </c>
      <c r="S12" s="38">
        <v>47</v>
      </c>
      <c r="T12" s="38">
        <v>25</v>
      </c>
      <c r="U12" s="42">
        <v>5</v>
      </c>
      <c r="V12" s="42">
        <v>7</v>
      </c>
      <c r="W12" s="38">
        <v>5515</v>
      </c>
      <c r="X12" s="48">
        <v>285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18</v>
      </c>
      <c r="F13" s="45">
        <v>26</v>
      </c>
      <c r="G13" s="45">
        <v>26</v>
      </c>
      <c r="H13" s="45">
        <v>53</v>
      </c>
      <c r="I13" s="45">
        <v>105</v>
      </c>
      <c r="J13" s="45">
        <v>212</v>
      </c>
      <c r="K13" s="45">
        <v>38</v>
      </c>
      <c r="L13" s="45">
        <v>62</v>
      </c>
      <c r="M13" s="45">
        <v>133</v>
      </c>
      <c r="N13" s="45">
        <v>138</v>
      </c>
      <c r="O13" s="45">
        <v>4</v>
      </c>
      <c r="P13" s="45">
        <v>10</v>
      </c>
      <c r="Q13" s="45">
        <v>33</v>
      </c>
      <c r="R13" s="45">
        <v>41</v>
      </c>
      <c r="S13" s="46">
        <v>149</v>
      </c>
      <c r="T13" s="46">
        <v>122</v>
      </c>
      <c r="U13" s="45">
        <v>7</v>
      </c>
      <c r="V13" s="45">
        <v>9</v>
      </c>
      <c r="W13" s="46">
        <v>1950</v>
      </c>
      <c r="X13" s="51">
        <v>961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55</v>
      </c>
      <c r="F14" s="21">
        <f t="shared" ref="F14:X14" si="0">SUM(F7:F13)</f>
        <v>89</v>
      </c>
      <c r="G14" s="21">
        <f t="shared" si="0"/>
        <v>1845</v>
      </c>
      <c r="H14" s="21">
        <f t="shared" si="0"/>
        <v>1288</v>
      </c>
      <c r="I14" s="21">
        <f t="shared" si="0"/>
        <v>326</v>
      </c>
      <c r="J14" s="21">
        <f t="shared" si="0"/>
        <v>386</v>
      </c>
      <c r="K14" s="21">
        <f t="shared" si="0"/>
        <v>209</v>
      </c>
      <c r="L14" s="21">
        <f t="shared" si="0"/>
        <v>319</v>
      </c>
      <c r="M14" s="21">
        <f t="shared" si="0"/>
        <v>1270</v>
      </c>
      <c r="N14" s="21">
        <f t="shared" si="0"/>
        <v>1284</v>
      </c>
      <c r="O14" s="21">
        <f t="shared" si="0"/>
        <v>130</v>
      </c>
      <c r="P14" s="21">
        <f t="shared" si="0"/>
        <v>117</v>
      </c>
      <c r="Q14" s="21">
        <f t="shared" si="0"/>
        <v>256</v>
      </c>
      <c r="R14" s="21">
        <f t="shared" si="0"/>
        <v>274</v>
      </c>
      <c r="S14" s="21">
        <f t="shared" si="0"/>
        <v>9683</v>
      </c>
      <c r="T14" s="21">
        <f t="shared" si="0"/>
        <v>10090</v>
      </c>
      <c r="U14" s="21">
        <f t="shared" si="0"/>
        <v>130</v>
      </c>
      <c r="V14" s="21">
        <f t="shared" si="0"/>
        <v>143</v>
      </c>
      <c r="W14" s="21">
        <f t="shared" si="0"/>
        <v>210046</v>
      </c>
      <c r="X14" s="22">
        <f t="shared" si="0"/>
        <v>133091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5" x14ac:dyDescent="0.35">
      <c r="B17" t="s">
        <v>22</v>
      </c>
      <c r="D17" s="19"/>
      <c r="E17" s="25" t="s">
        <v>38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Y19"/>
  <sheetViews>
    <sheetView showGridLines="0" topLeftCell="H1" workbookViewId="0">
      <selection activeCell="H1"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49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9" t="s">
        <v>1</v>
      </c>
      <c r="D7" s="150"/>
      <c r="E7" s="34">
        <v>20</v>
      </c>
      <c r="F7" s="34">
        <v>10</v>
      </c>
      <c r="G7" s="10">
        <v>80</v>
      </c>
      <c r="H7" s="10">
        <v>460</v>
      </c>
      <c r="I7" s="27">
        <v>0</v>
      </c>
      <c r="J7" s="27">
        <v>0</v>
      </c>
      <c r="K7" s="27">
        <v>0</v>
      </c>
      <c r="L7" s="27">
        <v>0</v>
      </c>
      <c r="M7" s="27">
        <v>157</v>
      </c>
      <c r="N7" s="27">
        <v>157</v>
      </c>
      <c r="O7" s="10">
        <v>0</v>
      </c>
      <c r="P7" s="10">
        <v>12</v>
      </c>
      <c r="Q7" s="10">
        <v>0</v>
      </c>
      <c r="R7" s="10">
        <v>35</v>
      </c>
      <c r="S7" s="27">
        <v>8527</v>
      </c>
      <c r="T7" s="27">
        <v>8527</v>
      </c>
      <c r="U7" s="10">
        <v>91</v>
      </c>
      <c r="V7" s="10">
        <v>111</v>
      </c>
      <c r="W7" s="10">
        <v>116557</v>
      </c>
      <c r="X7" s="53">
        <v>131501</v>
      </c>
    </row>
    <row r="8" spans="1:25" x14ac:dyDescent="0.35">
      <c r="A8" s="39"/>
      <c r="B8" s="36">
        <v>2</v>
      </c>
      <c r="C8" s="147" t="s">
        <v>2</v>
      </c>
      <c r="D8" s="148"/>
      <c r="E8" s="37">
        <v>0</v>
      </c>
      <c r="F8" s="37">
        <v>0</v>
      </c>
      <c r="G8" s="37">
        <v>268</v>
      </c>
      <c r="H8" s="37">
        <v>268</v>
      </c>
      <c r="I8" s="37">
        <v>7</v>
      </c>
      <c r="J8" s="37">
        <v>7</v>
      </c>
      <c r="K8" s="38">
        <v>29</v>
      </c>
      <c r="L8" s="38">
        <v>0</v>
      </c>
      <c r="M8" s="37">
        <v>207</v>
      </c>
      <c r="N8" s="37">
        <v>207</v>
      </c>
      <c r="O8" s="37">
        <v>6</v>
      </c>
      <c r="P8" s="37">
        <v>6</v>
      </c>
      <c r="Q8" s="42">
        <v>20</v>
      </c>
      <c r="R8" s="42">
        <v>28</v>
      </c>
      <c r="S8" s="42">
        <v>42</v>
      </c>
      <c r="T8" s="42">
        <v>414</v>
      </c>
      <c r="U8" s="42">
        <v>9</v>
      </c>
      <c r="V8" s="42">
        <v>11</v>
      </c>
      <c r="W8" s="38">
        <v>14875</v>
      </c>
      <c r="X8" s="48">
        <v>19</v>
      </c>
      <c r="Y8" s="39"/>
    </row>
    <row r="9" spans="1:25" x14ac:dyDescent="0.35">
      <c r="A9" s="39"/>
      <c r="B9" s="36">
        <v>3</v>
      </c>
      <c r="C9" s="147" t="s">
        <v>3</v>
      </c>
      <c r="D9" s="148"/>
      <c r="E9" s="37">
        <v>7</v>
      </c>
      <c r="F9" s="37">
        <v>7</v>
      </c>
      <c r="G9" s="42">
        <v>328</v>
      </c>
      <c r="H9" s="42">
        <v>358</v>
      </c>
      <c r="I9" s="37">
        <v>44</v>
      </c>
      <c r="J9" s="37">
        <v>44</v>
      </c>
      <c r="K9" s="37">
        <v>29</v>
      </c>
      <c r="L9" s="37">
        <v>29</v>
      </c>
      <c r="M9" s="37">
        <v>243</v>
      </c>
      <c r="N9" s="37">
        <v>243</v>
      </c>
      <c r="O9" s="37">
        <v>21</v>
      </c>
      <c r="P9" s="37">
        <v>21</v>
      </c>
      <c r="Q9" s="37">
        <v>42</v>
      </c>
      <c r="R9" s="37">
        <v>42</v>
      </c>
      <c r="S9" s="42">
        <v>191</v>
      </c>
      <c r="T9" s="42">
        <v>210</v>
      </c>
      <c r="U9" s="42">
        <v>12</v>
      </c>
      <c r="V9" s="42">
        <v>13</v>
      </c>
      <c r="W9" s="38">
        <v>7692</v>
      </c>
      <c r="X9" s="48">
        <v>205</v>
      </c>
      <c r="Y9" s="39"/>
    </row>
    <row r="10" spans="1:25" x14ac:dyDescent="0.35">
      <c r="A10" s="39"/>
      <c r="B10" s="36">
        <v>4</v>
      </c>
      <c r="C10" s="54" t="s">
        <v>4</v>
      </c>
      <c r="D10" s="55"/>
      <c r="E10" s="37">
        <v>11</v>
      </c>
      <c r="F10" s="37">
        <v>11</v>
      </c>
      <c r="G10" s="37">
        <v>688</v>
      </c>
      <c r="H10" s="37">
        <v>688</v>
      </c>
      <c r="I10" s="37">
        <v>14</v>
      </c>
      <c r="J10" s="37">
        <v>14</v>
      </c>
      <c r="K10" s="38">
        <v>35</v>
      </c>
      <c r="L10" s="38">
        <v>0</v>
      </c>
      <c r="M10" s="37">
        <v>149</v>
      </c>
      <c r="N10" s="37">
        <v>149</v>
      </c>
      <c r="O10" s="37">
        <v>3</v>
      </c>
      <c r="P10" s="37">
        <v>3</v>
      </c>
      <c r="Q10" s="37">
        <v>84</v>
      </c>
      <c r="R10" s="37">
        <v>84</v>
      </c>
      <c r="S10" s="37">
        <v>508</v>
      </c>
      <c r="T10" s="37">
        <v>508</v>
      </c>
      <c r="U10" s="38">
        <v>30</v>
      </c>
      <c r="V10" s="38">
        <v>0</v>
      </c>
      <c r="W10" s="38">
        <v>56660</v>
      </c>
      <c r="X10" s="48">
        <v>40</v>
      </c>
      <c r="Y10" s="39"/>
    </row>
    <row r="11" spans="1:25" x14ac:dyDescent="0.35">
      <c r="A11" s="39"/>
      <c r="B11" s="36">
        <v>5</v>
      </c>
      <c r="C11" s="147" t="s">
        <v>5</v>
      </c>
      <c r="D11" s="148"/>
      <c r="E11" s="37">
        <v>9</v>
      </c>
      <c r="F11" s="37">
        <v>9</v>
      </c>
      <c r="G11" s="37">
        <v>0</v>
      </c>
      <c r="H11" s="37">
        <v>0</v>
      </c>
      <c r="I11" s="37">
        <v>91</v>
      </c>
      <c r="J11" s="37">
        <v>91</v>
      </c>
      <c r="K11" s="37">
        <v>49</v>
      </c>
      <c r="L11" s="37">
        <v>49</v>
      </c>
      <c r="M11" s="37">
        <v>165</v>
      </c>
      <c r="N11" s="37">
        <v>165</v>
      </c>
      <c r="O11" s="38">
        <v>62</v>
      </c>
      <c r="P11" s="38">
        <v>57</v>
      </c>
      <c r="Q11" s="38">
        <v>33</v>
      </c>
      <c r="R11" s="38">
        <v>23</v>
      </c>
      <c r="S11" s="38">
        <v>65</v>
      </c>
      <c r="T11" s="38">
        <v>24</v>
      </c>
      <c r="U11" s="38">
        <v>3</v>
      </c>
      <c r="V11" s="38">
        <v>0</v>
      </c>
      <c r="W11" s="38">
        <v>4542</v>
      </c>
      <c r="X11" s="48">
        <v>80</v>
      </c>
      <c r="Y11" s="39"/>
    </row>
    <row r="12" spans="1:25" x14ac:dyDescent="0.35">
      <c r="A12" s="39"/>
      <c r="B12" s="36">
        <v>6</v>
      </c>
      <c r="C12" s="147" t="s">
        <v>6</v>
      </c>
      <c r="D12" s="148"/>
      <c r="E12" s="42">
        <v>6</v>
      </c>
      <c r="F12" s="42">
        <v>16</v>
      </c>
      <c r="G12" s="38">
        <v>260</v>
      </c>
      <c r="H12" s="38">
        <v>258</v>
      </c>
      <c r="I12" s="42">
        <v>0</v>
      </c>
      <c r="J12" s="42">
        <v>17</v>
      </c>
      <c r="K12" s="42">
        <v>22</v>
      </c>
      <c r="L12" s="42">
        <v>50</v>
      </c>
      <c r="M12" s="38">
        <v>192</v>
      </c>
      <c r="N12" s="38">
        <v>183</v>
      </c>
      <c r="O12" s="38">
        <v>14</v>
      </c>
      <c r="P12" s="38">
        <v>7</v>
      </c>
      <c r="Q12" s="38">
        <v>13</v>
      </c>
      <c r="R12" s="38">
        <v>0</v>
      </c>
      <c r="S12" s="38">
        <v>329</v>
      </c>
      <c r="T12" s="38">
        <v>28</v>
      </c>
      <c r="U12" s="42">
        <v>4</v>
      </c>
      <c r="V12" s="42">
        <v>4</v>
      </c>
      <c r="W12" s="38">
        <v>5000</v>
      </c>
      <c r="X12" s="48">
        <v>285</v>
      </c>
      <c r="Y12" s="39"/>
    </row>
    <row r="13" spans="1:25" ht="15" thickBot="1" x14ac:dyDescent="0.4">
      <c r="A13" s="39"/>
      <c r="B13" s="44">
        <v>7</v>
      </c>
      <c r="C13" s="151" t="s">
        <v>7</v>
      </c>
      <c r="D13" s="152"/>
      <c r="E13" s="45">
        <v>18</v>
      </c>
      <c r="F13" s="45">
        <v>26</v>
      </c>
      <c r="G13" s="45">
        <v>88</v>
      </c>
      <c r="H13" s="45">
        <v>143</v>
      </c>
      <c r="I13" s="45">
        <v>95</v>
      </c>
      <c r="J13" s="45">
        <v>212</v>
      </c>
      <c r="K13" s="45">
        <v>27</v>
      </c>
      <c r="L13" s="45">
        <v>62</v>
      </c>
      <c r="M13" s="45">
        <v>132</v>
      </c>
      <c r="N13" s="45">
        <v>138</v>
      </c>
      <c r="O13" s="45">
        <v>4</v>
      </c>
      <c r="P13" s="45">
        <v>10</v>
      </c>
      <c r="Q13" s="45">
        <v>33</v>
      </c>
      <c r="R13" s="45">
        <v>41</v>
      </c>
      <c r="S13" s="46">
        <v>106</v>
      </c>
      <c r="T13" s="46">
        <v>0</v>
      </c>
      <c r="U13" s="45">
        <v>7</v>
      </c>
      <c r="V13" s="45">
        <v>9</v>
      </c>
      <c r="W13" s="45">
        <v>900</v>
      </c>
      <c r="X13" s="49">
        <v>961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71</v>
      </c>
      <c r="F14" s="21">
        <f t="shared" ref="F14:X14" si="0">SUM(F7:F13)</f>
        <v>79</v>
      </c>
      <c r="G14" s="21">
        <f t="shared" si="0"/>
        <v>1712</v>
      </c>
      <c r="H14" s="21">
        <f t="shared" si="0"/>
        <v>2175</v>
      </c>
      <c r="I14" s="21">
        <f t="shared" si="0"/>
        <v>251</v>
      </c>
      <c r="J14" s="21">
        <f t="shared" si="0"/>
        <v>385</v>
      </c>
      <c r="K14" s="21">
        <f t="shared" si="0"/>
        <v>191</v>
      </c>
      <c r="L14" s="21">
        <f t="shared" si="0"/>
        <v>190</v>
      </c>
      <c r="M14" s="21">
        <f t="shared" si="0"/>
        <v>1245</v>
      </c>
      <c r="N14" s="21">
        <f t="shared" si="0"/>
        <v>1242</v>
      </c>
      <c r="O14" s="21">
        <f t="shared" si="0"/>
        <v>110</v>
      </c>
      <c r="P14" s="21">
        <f t="shared" si="0"/>
        <v>116</v>
      </c>
      <c r="Q14" s="21">
        <f t="shared" si="0"/>
        <v>225</v>
      </c>
      <c r="R14" s="21">
        <f t="shared" si="0"/>
        <v>253</v>
      </c>
      <c r="S14" s="21">
        <f t="shared" si="0"/>
        <v>9768</v>
      </c>
      <c r="T14" s="21">
        <f t="shared" si="0"/>
        <v>9711</v>
      </c>
      <c r="U14" s="21">
        <f t="shared" si="0"/>
        <v>156</v>
      </c>
      <c r="V14" s="21">
        <f t="shared" si="0"/>
        <v>148</v>
      </c>
      <c r="W14" s="21">
        <f t="shared" si="0"/>
        <v>206226</v>
      </c>
      <c r="X14" s="22">
        <f t="shared" si="0"/>
        <v>133091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5" x14ac:dyDescent="0.35">
      <c r="B17" t="s">
        <v>22</v>
      </c>
      <c r="D17" s="19"/>
      <c r="E17" s="25" t="s">
        <v>38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19"/>
  <sheetViews>
    <sheetView showGridLines="0" zoomScale="80" zoomScaleNormal="80" workbookViewId="0">
      <selection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50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34">
        <v>20</v>
      </c>
      <c r="F7" s="34">
        <v>10</v>
      </c>
      <c r="G7" s="10">
        <v>0</v>
      </c>
      <c r="H7" s="10">
        <v>362</v>
      </c>
      <c r="I7" s="27">
        <v>0</v>
      </c>
      <c r="J7" s="27">
        <v>40</v>
      </c>
      <c r="K7" s="27">
        <v>0</v>
      </c>
      <c r="L7" s="27">
        <v>0</v>
      </c>
      <c r="M7" s="27">
        <v>157</v>
      </c>
      <c r="N7" s="27">
        <v>157</v>
      </c>
      <c r="O7" s="10">
        <v>0</v>
      </c>
      <c r="P7" s="10">
        <v>12</v>
      </c>
      <c r="Q7" s="10">
        <v>0</v>
      </c>
      <c r="R7" s="10">
        <v>35</v>
      </c>
      <c r="S7" s="14">
        <v>7777</v>
      </c>
      <c r="T7" s="14">
        <v>7732</v>
      </c>
      <c r="U7" s="10">
        <v>58</v>
      </c>
      <c r="V7" s="10">
        <v>104</v>
      </c>
      <c r="W7" s="10">
        <v>113493</v>
      </c>
      <c r="X7" s="53">
        <v>122501</v>
      </c>
    </row>
    <row r="8" spans="1:25" x14ac:dyDescent="0.35">
      <c r="A8" s="39"/>
      <c r="B8" s="36">
        <v>2</v>
      </c>
      <c r="C8" s="141" t="s">
        <v>2</v>
      </c>
      <c r="D8" s="142"/>
      <c r="E8" s="37">
        <v>0</v>
      </c>
      <c r="F8" s="37">
        <v>0</v>
      </c>
      <c r="G8" s="37">
        <v>267</v>
      </c>
      <c r="H8" s="37">
        <v>267</v>
      </c>
      <c r="I8" s="37">
        <v>0</v>
      </c>
      <c r="J8" s="37">
        <v>0</v>
      </c>
      <c r="K8" s="38">
        <v>4</v>
      </c>
      <c r="L8" s="38">
        <v>0</v>
      </c>
      <c r="M8" s="37">
        <v>199</v>
      </c>
      <c r="N8" s="37">
        <v>199</v>
      </c>
      <c r="O8" s="37">
        <v>1</v>
      </c>
      <c r="P8" s="37">
        <v>1</v>
      </c>
      <c r="Q8" s="37">
        <v>23</v>
      </c>
      <c r="R8" s="37">
        <v>23</v>
      </c>
      <c r="S8" s="42">
        <v>389</v>
      </c>
      <c r="T8" s="42">
        <v>512</v>
      </c>
      <c r="U8" s="37">
        <v>6</v>
      </c>
      <c r="V8" s="37">
        <v>6</v>
      </c>
      <c r="W8" s="38">
        <v>14700</v>
      </c>
      <c r="X8" s="48">
        <v>19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7</v>
      </c>
      <c r="F9" s="37">
        <v>7</v>
      </c>
      <c r="G9" s="37">
        <v>322</v>
      </c>
      <c r="H9" s="37">
        <v>322</v>
      </c>
      <c r="I9" s="37">
        <v>37</v>
      </c>
      <c r="J9" s="37">
        <v>37</v>
      </c>
      <c r="K9" s="37">
        <v>25</v>
      </c>
      <c r="L9" s="37">
        <v>25</v>
      </c>
      <c r="M9" s="37">
        <v>237</v>
      </c>
      <c r="N9" s="37">
        <v>237</v>
      </c>
      <c r="O9" s="37">
        <v>19</v>
      </c>
      <c r="P9" s="37">
        <v>19</v>
      </c>
      <c r="Q9" s="37">
        <v>40</v>
      </c>
      <c r="R9" s="37">
        <v>40</v>
      </c>
      <c r="S9" s="38">
        <v>134</v>
      </c>
      <c r="T9" s="38">
        <v>133</v>
      </c>
      <c r="U9" s="37">
        <v>11</v>
      </c>
      <c r="V9" s="37">
        <v>11</v>
      </c>
      <c r="W9" s="38">
        <v>7512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11</v>
      </c>
      <c r="F10" s="37">
        <v>11</v>
      </c>
      <c r="G10" s="37">
        <v>550</v>
      </c>
      <c r="H10" s="37">
        <v>550</v>
      </c>
      <c r="I10" s="37">
        <v>0</v>
      </c>
      <c r="J10" s="37">
        <v>0</v>
      </c>
      <c r="K10" s="37">
        <v>10</v>
      </c>
      <c r="L10" s="37">
        <v>10</v>
      </c>
      <c r="M10" s="37">
        <v>149</v>
      </c>
      <c r="N10" s="37">
        <v>149</v>
      </c>
      <c r="O10" s="37">
        <v>2</v>
      </c>
      <c r="P10" s="37">
        <v>2</v>
      </c>
      <c r="Q10" s="37">
        <v>82</v>
      </c>
      <c r="R10" s="37">
        <v>82</v>
      </c>
      <c r="S10" s="37">
        <v>129</v>
      </c>
      <c r="T10" s="37">
        <v>129</v>
      </c>
      <c r="U10" s="38">
        <v>30</v>
      </c>
      <c r="V10" s="38">
        <v>0</v>
      </c>
      <c r="W10" s="38">
        <v>48200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9</v>
      </c>
      <c r="F11" s="37">
        <v>9</v>
      </c>
      <c r="G11" s="37">
        <v>60</v>
      </c>
      <c r="H11" s="37">
        <v>0</v>
      </c>
      <c r="I11" s="37">
        <v>89</v>
      </c>
      <c r="J11" s="37">
        <v>89</v>
      </c>
      <c r="K11" s="37">
        <v>48</v>
      </c>
      <c r="L11" s="37">
        <v>48</v>
      </c>
      <c r="M11" s="37">
        <v>165</v>
      </c>
      <c r="N11" s="37">
        <v>165</v>
      </c>
      <c r="O11" s="38">
        <v>62</v>
      </c>
      <c r="P11" s="38">
        <v>57</v>
      </c>
      <c r="Q11" s="38">
        <v>33</v>
      </c>
      <c r="R11" s="38">
        <v>23</v>
      </c>
      <c r="S11" s="38">
        <v>42</v>
      </c>
      <c r="T11" s="38">
        <v>24</v>
      </c>
      <c r="U11" s="38">
        <v>3</v>
      </c>
      <c r="V11" s="38">
        <v>0</v>
      </c>
      <c r="W11" s="38">
        <v>4306</v>
      </c>
      <c r="X11" s="48">
        <v>0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6</v>
      </c>
      <c r="F12" s="42">
        <v>16</v>
      </c>
      <c r="G12" s="38">
        <v>257</v>
      </c>
      <c r="H12" s="38">
        <v>258</v>
      </c>
      <c r="I12" s="42">
        <v>0</v>
      </c>
      <c r="J12" s="42">
        <v>17</v>
      </c>
      <c r="K12" s="42">
        <v>6</v>
      </c>
      <c r="L12" s="42">
        <v>50</v>
      </c>
      <c r="M12" s="38">
        <v>192</v>
      </c>
      <c r="N12" s="38">
        <v>183</v>
      </c>
      <c r="O12" s="38">
        <v>14</v>
      </c>
      <c r="P12" s="38">
        <v>7</v>
      </c>
      <c r="Q12" s="38">
        <v>13</v>
      </c>
      <c r="R12" s="38">
        <v>0</v>
      </c>
      <c r="S12" s="38">
        <v>247</v>
      </c>
      <c r="T12" s="38">
        <v>28</v>
      </c>
      <c r="U12" s="42">
        <v>3</v>
      </c>
      <c r="V12" s="42">
        <v>4</v>
      </c>
      <c r="W12" s="38">
        <v>3665</v>
      </c>
      <c r="X12" s="48">
        <v>285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18</v>
      </c>
      <c r="F13" s="45">
        <v>26</v>
      </c>
      <c r="G13" s="45">
        <v>70</v>
      </c>
      <c r="H13" s="45">
        <v>231</v>
      </c>
      <c r="I13" s="45">
        <v>89</v>
      </c>
      <c r="J13" s="45">
        <v>212</v>
      </c>
      <c r="K13" s="45">
        <v>25</v>
      </c>
      <c r="L13" s="45">
        <v>62</v>
      </c>
      <c r="M13" s="45">
        <v>131</v>
      </c>
      <c r="N13" s="45">
        <v>138</v>
      </c>
      <c r="O13" s="45">
        <v>4</v>
      </c>
      <c r="P13" s="45">
        <v>10</v>
      </c>
      <c r="Q13" s="45">
        <v>33</v>
      </c>
      <c r="R13" s="45">
        <v>41</v>
      </c>
      <c r="S13" s="45">
        <v>80</v>
      </c>
      <c r="T13" s="45">
        <v>200</v>
      </c>
      <c r="U13" s="45">
        <v>7</v>
      </c>
      <c r="V13" s="45">
        <v>9</v>
      </c>
      <c r="W13" s="45">
        <v>3300</v>
      </c>
      <c r="X13" s="49">
        <v>3961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71</v>
      </c>
      <c r="F14" s="21">
        <f t="shared" ref="F14:X14" si="0">SUM(F7:F13)</f>
        <v>79</v>
      </c>
      <c r="G14" s="21">
        <f t="shared" si="0"/>
        <v>1526</v>
      </c>
      <c r="H14" s="21">
        <f t="shared" si="0"/>
        <v>1990</v>
      </c>
      <c r="I14" s="21">
        <f t="shared" si="0"/>
        <v>215</v>
      </c>
      <c r="J14" s="21">
        <f t="shared" si="0"/>
        <v>395</v>
      </c>
      <c r="K14" s="21">
        <f t="shared" si="0"/>
        <v>118</v>
      </c>
      <c r="L14" s="21">
        <f t="shared" si="0"/>
        <v>195</v>
      </c>
      <c r="M14" s="21">
        <f t="shared" si="0"/>
        <v>1230</v>
      </c>
      <c r="N14" s="21">
        <f t="shared" si="0"/>
        <v>1228</v>
      </c>
      <c r="O14" s="21">
        <f t="shared" si="0"/>
        <v>102</v>
      </c>
      <c r="P14" s="21">
        <f t="shared" si="0"/>
        <v>108</v>
      </c>
      <c r="Q14" s="21">
        <f t="shared" si="0"/>
        <v>224</v>
      </c>
      <c r="R14" s="21">
        <f t="shared" si="0"/>
        <v>244</v>
      </c>
      <c r="S14" s="21">
        <f t="shared" si="0"/>
        <v>8798</v>
      </c>
      <c r="T14" s="21">
        <f t="shared" si="0"/>
        <v>8758</v>
      </c>
      <c r="U14" s="21">
        <f t="shared" si="0"/>
        <v>118</v>
      </c>
      <c r="V14" s="21">
        <f t="shared" si="0"/>
        <v>134</v>
      </c>
      <c r="W14" s="21">
        <f t="shared" si="0"/>
        <v>195176</v>
      </c>
      <c r="X14" s="22">
        <f t="shared" si="0"/>
        <v>126831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5" x14ac:dyDescent="0.35">
      <c r="B17" t="s">
        <v>22</v>
      </c>
      <c r="D17" s="19"/>
      <c r="E17" s="25" t="s">
        <v>38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Y19"/>
  <sheetViews>
    <sheetView showGridLines="0" topLeftCell="G1" workbookViewId="0">
      <selection activeCell="G1"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51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27">
        <v>5</v>
      </c>
      <c r="F7" s="27">
        <v>5</v>
      </c>
      <c r="G7" s="10">
        <v>0</v>
      </c>
      <c r="H7" s="10">
        <v>282</v>
      </c>
      <c r="I7" s="27">
        <v>0</v>
      </c>
      <c r="J7" s="27">
        <v>40</v>
      </c>
      <c r="K7" s="27">
        <v>0</v>
      </c>
      <c r="L7" s="27">
        <v>0</v>
      </c>
      <c r="M7" s="27">
        <v>157</v>
      </c>
      <c r="N7" s="27">
        <v>157</v>
      </c>
      <c r="O7" s="10">
        <v>0</v>
      </c>
      <c r="P7" s="10">
        <v>12</v>
      </c>
      <c r="Q7" s="10">
        <v>0</v>
      </c>
      <c r="R7" s="10">
        <v>35</v>
      </c>
      <c r="S7" s="14">
        <v>8010</v>
      </c>
      <c r="T7" s="14">
        <v>7732</v>
      </c>
      <c r="U7" s="10">
        <v>38</v>
      </c>
      <c r="V7" s="10">
        <v>74</v>
      </c>
      <c r="W7" s="10">
        <v>110493</v>
      </c>
      <c r="X7" s="53">
        <v>119501</v>
      </c>
    </row>
    <row r="8" spans="1:25" x14ac:dyDescent="0.35">
      <c r="A8" s="39"/>
      <c r="B8" s="36">
        <v>2</v>
      </c>
      <c r="C8" s="141" t="s">
        <v>2</v>
      </c>
      <c r="D8" s="142"/>
      <c r="E8" s="37">
        <v>0</v>
      </c>
      <c r="F8" s="37">
        <v>0</v>
      </c>
      <c r="G8" s="37">
        <v>130</v>
      </c>
      <c r="H8" s="37">
        <v>130</v>
      </c>
      <c r="I8" s="37">
        <v>0</v>
      </c>
      <c r="J8" s="37">
        <v>0</v>
      </c>
      <c r="K8" s="38">
        <v>4</v>
      </c>
      <c r="L8" s="38">
        <v>0</v>
      </c>
      <c r="M8" s="37">
        <v>181</v>
      </c>
      <c r="N8" s="37">
        <v>181</v>
      </c>
      <c r="O8" s="37">
        <v>0</v>
      </c>
      <c r="P8" s="37">
        <v>0</v>
      </c>
      <c r="Q8" s="37">
        <v>12</v>
      </c>
      <c r="R8" s="37">
        <v>12</v>
      </c>
      <c r="S8" s="42">
        <v>232</v>
      </c>
      <c r="T8" s="42">
        <v>379</v>
      </c>
      <c r="U8" s="37">
        <v>4</v>
      </c>
      <c r="V8" s="37">
        <v>4</v>
      </c>
      <c r="W8" s="38">
        <v>13700</v>
      </c>
      <c r="X8" s="48">
        <v>19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12</v>
      </c>
      <c r="F9" s="37">
        <v>12</v>
      </c>
      <c r="G9" s="37">
        <v>271</v>
      </c>
      <c r="H9" s="37">
        <v>271</v>
      </c>
      <c r="I9" s="37">
        <v>17</v>
      </c>
      <c r="J9" s="37">
        <v>17</v>
      </c>
      <c r="K9" s="37">
        <v>8</v>
      </c>
      <c r="L9" s="37">
        <v>8</v>
      </c>
      <c r="M9" s="37">
        <v>230</v>
      </c>
      <c r="N9" s="37">
        <v>230</v>
      </c>
      <c r="O9" s="37">
        <v>14</v>
      </c>
      <c r="P9" s="37">
        <v>14</v>
      </c>
      <c r="Q9" s="37">
        <v>32</v>
      </c>
      <c r="R9" s="37">
        <v>32</v>
      </c>
      <c r="S9" s="38">
        <v>251</v>
      </c>
      <c r="T9" s="38">
        <v>249</v>
      </c>
      <c r="U9" s="37">
        <v>9</v>
      </c>
      <c r="V9" s="37">
        <v>9</v>
      </c>
      <c r="W9" s="38">
        <v>7329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11</v>
      </c>
      <c r="F10" s="37">
        <v>11</v>
      </c>
      <c r="G10" s="37">
        <v>485</v>
      </c>
      <c r="H10" s="37">
        <v>485</v>
      </c>
      <c r="I10" s="37">
        <v>0</v>
      </c>
      <c r="J10" s="37">
        <v>8</v>
      </c>
      <c r="K10" s="37">
        <v>0</v>
      </c>
      <c r="L10" s="37">
        <v>0</v>
      </c>
      <c r="M10" s="37">
        <v>149</v>
      </c>
      <c r="N10" s="37">
        <v>149</v>
      </c>
      <c r="O10" s="37">
        <v>0</v>
      </c>
      <c r="P10" s="37">
        <v>0</v>
      </c>
      <c r="Q10" s="37">
        <v>77</v>
      </c>
      <c r="R10" s="37">
        <v>77</v>
      </c>
      <c r="S10" s="38">
        <v>1024</v>
      </c>
      <c r="T10" s="38">
        <v>129</v>
      </c>
      <c r="U10" s="42">
        <v>24</v>
      </c>
      <c r="V10" s="42">
        <v>30</v>
      </c>
      <c r="W10" s="38">
        <v>42550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7</v>
      </c>
      <c r="F11" s="37">
        <v>7</v>
      </c>
      <c r="G11" s="37">
        <v>34</v>
      </c>
      <c r="H11" s="37">
        <v>34</v>
      </c>
      <c r="I11" s="37">
        <v>73</v>
      </c>
      <c r="J11" s="37">
        <v>73</v>
      </c>
      <c r="K11" s="37">
        <v>44</v>
      </c>
      <c r="L11" s="37">
        <v>44</v>
      </c>
      <c r="M11" s="37">
        <v>165</v>
      </c>
      <c r="N11" s="37">
        <v>165</v>
      </c>
      <c r="O11" s="38">
        <v>62</v>
      </c>
      <c r="P11" s="38">
        <v>57</v>
      </c>
      <c r="Q11" s="38">
        <v>33</v>
      </c>
      <c r="R11" s="38">
        <v>23</v>
      </c>
      <c r="S11" s="38">
        <v>152</v>
      </c>
      <c r="T11" s="38">
        <v>2</v>
      </c>
      <c r="U11" s="37">
        <v>3</v>
      </c>
      <c r="V11" s="37">
        <v>3</v>
      </c>
      <c r="W11" s="37">
        <v>2925</v>
      </c>
      <c r="X11" s="56">
        <v>2925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4</v>
      </c>
      <c r="F12" s="42">
        <v>16</v>
      </c>
      <c r="G12" s="38">
        <v>142</v>
      </c>
      <c r="H12" s="38">
        <v>258</v>
      </c>
      <c r="I12" s="42">
        <v>0</v>
      </c>
      <c r="J12" s="42">
        <v>17</v>
      </c>
      <c r="K12" s="42">
        <v>3</v>
      </c>
      <c r="L12" s="42">
        <v>50</v>
      </c>
      <c r="M12" s="38">
        <v>190</v>
      </c>
      <c r="N12" s="38">
        <v>183</v>
      </c>
      <c r="O12" s="38">
        <v>12</v>
      </c>
      <c r="P12" s="38">
        <v>7</v>
      </c>
      <c r="Q12" s="38">
        <v>13</v>
      </c>
      <c r="R12" s="38">
        <v>0</v>
      </c>
      <c r="S12" s="38">
        <v>136</v>
      </c>
      <c r="T12" s="38">
        <v>28</v>
      </c>
      <c r="U12" s="42">
        <v>3</v>
      </c>
      <c r="V12" s="42">
        <v>4</v>
      </c>
      <c r="W12" s="38">
        <v>2640</v>
      </c>
      <c r="X12" s="48">
        <v>285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12</v>
      </c>
      <c r="F13" s="45">
        <v>25</v>
      </c>
      <c r="G13" s="45">
        <v>61</v>
      </c>
      <c r="H13" s="45">
        <v>183</v>
      </c>
      <c r="I13" s="45">
        <v>84</v>
      </c>
      <c r="J13" s="45">
        <v>182</v>
      </c>
      <c r="K13" s="45">
        <v>22</v>
      </c>
      <c r="L13" s="45">
        <v>48</v>
      </c>
      <c r="M13" s="45">
        <v>131</v>
      </c>
      <c r="N13" s="45">
        <v>138</v>
      </c>
      <c r="O13" s="45">
        <v>3</v>
      </c>
      <c r="P13" s="45">
        <v>9</v>
      </c>
      <c r="Q13" s="45">
        <v>36</v>
      </c>
      <c r="R13" s="45">
        <v>41</v>
      </c>
      <c r="S13" s="45">
        <v>52</v>
      </c>
      <c r="T13" s="45">
        <v>96</v>
      </c>
      <c r="U13" s="45">
        <v>7</v>
      </c>
      <c r="V13" s="45">
        <v>9</v>
      </c>
      <c r="W13" s="45">
        <v>3300</v>
      </c>
      <c r="X13" s="49">
        <v>151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51</v>
      </c>
      <c r="F14" s="21">
        <f t="shared" ref="F14:X14" si="0">SUM(F7:F13)</f>
        <v>76</v>
      </c>
      <c r="G14" s="21">
        <f t="shared" si="0"/>
        <v>1123</v>
      </c>
      <c r="H14" s="21">
        <f t="shared" si="0"/>
        <v>1643</v>
      </c>
      <c r="I14" s="21">
        <f t="shared" si="0"/>
        <v>174</v>
      </c>
      <c r="J14" s="21">
        <f t="shared" si="0"/>
        <v>337</v>
      </c>
      <c r="K14" s="21">
        <f t="shared" si="0"/>
        <v>81</v>
      </c>
      <c r="L14" s="21">
        <f t="shared" si="0"/>
        <v>150</v>
      </c>
      <c r="M14" s="21">
        <f t="shared" si="0"/>
        <v>1203</v>
      </c>
      <c r="N14" s="21">
        <f t="shared" si="0"/>
        <v>1203</v>
      </c>
      <c r="O14" s="21">
        <f t="shared" si="0"/>
        <v>91</v>
      </c>
      <c r="P14" s="21">
        <f t="shared" si="0"/>
        <v>99</v>
      </c>
      <c r="Q14" s="21">
        <f t="shared" si="0"/>
        <v>203</v>
      </c>
      <c r="R14" s="21">
        <f t="shared" si="0"/>
        <v>220</v>
      </c>
      <c r="S14" s="21">
        <f t="shared" si="0"/>
        <v>9857</v>
      </c>
      <c r="T14" s="21">
        <f t="shared" si="0"/>
        <v>8615</v>
      </c>
      <c r="U14" s="21">
        <f t="shared" si="0"/>
        <v>88</v>
      </c>
      <c r="V14" s="21">
        <f t="shared" si="0"/>
        <v>133</v>
      </c>
      <c r="W14" s="21">
        <f t="shared" si="0"/>
        <v>182937</v>
      </c>
      <c r="X14" s="22">
        <f t="shared" si="0"/>
        <v>122946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5" x14ac:dyDescent="0.35">
      <c r="B17" t="s">
        <v>22</v>
      </c>
      <c r="D17" s="19"/>
      <c r="E17" s="25" t="s">
        <v>38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Y19"/>
  <sheetViews>
    <sheetView showGridLines="0" topLeftCell="G1" workbookViewId="0">
      <selection activeCell="Q21" sqref="Q21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52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34">
        <v>155</v>
      </c>
      <c r="F7" s="34">
        <v>5</v>
      </c>
      <c r="G7" s="34">
        <v>400</v>
      </c>
      <c r="H7" s="34">
        <v>282</v>
      </c>
      <c r="I7" s="34">
        <v>150</v>
      </c>
      <c r="J7" s="34">
        <v>40</v>
      </c>
      <c r="K7" s="27" t="s">
        <v>53</v>
      </c>
      <c r="L7" s="27">
        <v>0</v>
      </c>
      <c r="M7" s="27">
        <v>157</v>
      </c>
      <c r="N7" s="27">
        <v>157</v>
      </c>
      <c r="O7" s="10">
        <v>0</v>
      </c>
      <c r="P7" s="10">
        <v>12</v>
      </c>
      <c r="Q7" s="10">
        <v>0</v>
      </c>
      <c r="R7" s="10">
        <v>35</v>
      </c>
      <c r="S7" s="14">
        <v>9757</v>
      </c>
      <c r="T7" s="14">
        <v>6079</v>
      </c>
      <c r="U7" s="10">
        <v>38</v>
      </c>
      <c r="V7" s="10">
        <v>74</v>
      </c>
      <c r="W7" s="10">
        <v>107493</v>
      </c>
      <c r="X7" s="53">
        <v>119551</v>
      </c>
    </row>
    <row r="8" spans="1:25" x14ac:dyDescent="0.35">
      <c r="A8" s="39"/>
      <c r="B8" s="36">
        <v>2</v>
      </c>
      <c r="C8" s="141" t="s">
        <v>2</v>
      </c>
      <c r="D8" s="142"/>
      <c r="E8" s="37">
        <v>0</v>
      </c>
      <c r="F8" s="37">
        <v>0</v>
      </c>
      <c r="G8" s="37">
        <v>95</v>
      </c>
      <c r="H8" s="37">
        <v>95</v>
      </c>
      <c r="I8" s="38">
        <v>14</v>
      </c>
      <c r="J8" s="38">
        <v>0</v>
      </c>
      <c r="K8" s="38">
        <v>2</v>
      </c>
      <c r="L8" s="38">
        <v>0</v>
      </c>
      <c r="M8" s="37">
        <v>181</v>
      </c>
      <c r="N8" s="37">
        <v>181</v>
      </c>
      <c r="O8" s="38">
        <v>25</v>
      </c>
      <c r="P8" s="38">
        <v>0</v>
      </c>
      <c r="Q8" s="37">
        <v>12</v>
      </c>
      <c r="R8" s="37">
        <v>12</v>
      </c>
      <c r="S8" s="42">
        <v>198</v>
      </c>
      <c r="T8" s="42">
        <v>344</v>
      </c>
      <c r="U8" s="38">
        <v>24</v>
      </c>
      <c r="V8" s="38">
        <v>4</v>
      </c>
      <c r="W8" s="38">
        <v>13000</v>
      </c>
      <c r="X8" s="48">
        <v>19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12</v>
      </c>
      <c r="F9" s="37">
        <v>12</v>
      </c>
      <c r="G9" s="37">
        <v>234</v>
      </c>
      <c r="H9" s="37">
        <v>234</v>
      </c>
      <c r="I9" s="37">
        <v>5</v>
      </c>
      <c r="J9" s="37">
        <v>5</v>
      </c>
      <c r="K9" s="37">
        <v>1</v>
      </c>
      <c r="L9" s="37">
        <v>1</v>
      </c>
      <c r="M9" s="37">
        <v>225</v>
      </c>
      <c r="N9" s="37">
        <v>225</v>
      </c>
      <c r="O9" s="37">
        <v>14</v>
      </c>
      <c r="P9" s="37">
        <v>14</v>
      </c>
      <c r="Q9" s="37">
        <v>25</v>
      </c>
      <c r="R9" s="37">
        <v>25</v>
      </c>
      <c r="S9" s="38">
        <v>210</v>
      </c>
      <c r="T9" s="38">
        <v>207</v>
      </c>
      <c r="U9" s="42">
        <v>7</v>
      </c>
      <c r="V9" s="42">
        <v>8</v>
      </c>
      <c r="W9" s="38">
        <v>6205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11</v>
      </c>
      <c r="F10" s="37">
        <v>11</v>
      </c>
      <c r="G10" s="42">
        <v>246</v>
      </c>
      <c r="H10" s="42">
        <v>310</v>
      </c>
      <c r="I10" s="42">
        <v>0</v>
      </c>
      <c r="J10" s="42">
        <v>4</v>
      </c>
      <c r="K10" s="37">
        <v>0</v>
      </c>
      <c r="L10" s="37">
        <v>0</v>
      </c>
      <c r="M10" s="42">
        <v>148</v>
      </c>
      <c r="N10" s="42">
        <v>149</v>
      </c>
      <c r="O10" s="38">
        <v>17</v>
      </c>
      <c r="P10" s="38">
        <v>2</v>
      </c>
      <c r="Q10" s="42">
        <v>73</v>
      </c>
      <c r="R10" s="42">
        <v>76</v>
      </c>
      <c r="S10" s="42">
        <v>758</v>
      </c>
      <c r="T10" s="42">
        <v>1078</v>
      </c>
      <c r="U10" s="42">
        <v>20</v>
      </c>
      <c r="V10" s="42">
        <v>22</v>
      </c>
      <c r="W10" s="38">
        <v>38200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6</v>
      </c>
      <c r="F11" s="37">
        <v>6</v>
      </c>
      <c r="G11" s="37">
        <v>27</v>
      </c>
      <c r="H11" s="37">
        <v>27</v>
      </c>
      <c r="I11" s="37">
        <v>42</v>
      </c>
      <c r="J11" s="37">
        <v>42</v>
      </c>
      <c r="K11" s="37">
        <v>23</v>
      </c>
      <c r="L11" s="37">
        <v>23</v>
      </c>
      <c r="M11" s="37">
        <v>165</v>
      </c>
      <c r="N11" s="37">
        <v>165</v>
      </c>
      <c r="O11" s="38">
        <v>15</v>
      </c>
      <c r="P11" s="38">
        <v>10</v>
      </c>
      <c r="Q11" s="38">
        <v>33</v>
      </c>
      <c r="R11" s="38">
        <v>23</v>
      </c>
      <c r="S11" s="38">
        <v>145</v>
      </c>
      <c r="T11" s="38">
        <v>145</v>
      </c>
      <c r="U11" s="37">
        <v>3</v>
      </c>
      <c r="V11" s="37">
        <v>3</v>
      </c>
      <c r="W11" s="37">
        <v>2684</v>
      </c>
      <c r="X11" s="37">
        <v>2684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0</v>
      </c>
      <c r="F12" s="42">
        <v>16</v>
      </c>
      <c r="G12" s="42">
        <v>108</v>
      </c>
      <c r="H12" s="42">
        <v>258</v>
      </c>
      <c r="I12" s="42">
        <v>0</v>
      </c>
      <c r="J12" s="42">
        <v>17</v>
      </c>
      <c r="K12" s="42">
        <v>0</v>
      </c>
      <c r="L12" s="42">
        <v>50</v>
      </c>
      <c r="M12" s="38">
        <v>189</v>
      </c>
      <c r="N12" s="38">
        <v>183</v>
      </c>
      <c r="O12" s="38">
        <v>11</v>
      </c>
      <c r="P12" s="38">
        <v>7</v>
      </c>
      <c r="Q12" s="38">
        <v>12</v>
      </c>
      <c r="R12" s="38">
        <v>0</v>
      </c>
      <c r="S12" s="38">
        <v>68</v>
      </c>
      <c r="T12" s="38">
        <v>28</v>
      </c>
      <c r="U12" s="42">
        <v>3</v>
      </c>
      <c r="V12" s="42">
        <v>4</v>
      </c>
      <c r="W12" s="38">
        <v>2040</v>
      </c>
      <c r="X12" s="48">
        <v>285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15</v>
      </c>
      <c r="F13" s="45">
        <v>25</v>
      </c>
      <c r="G13" s="45">
        <v>48</v>
      </c>
      <c r="H13" s="45">
        <v>183</v>
      </c>
      <c r="I13" s="45">
        <v>76</v>
      </c>
      <c r="J13" s="45">
        <v>182</v>
      </c>
      <c r="K13" s="45">
        <v>20</v>
      </c>
      <c r="L13" s="45">
        <v>48</v>
      </c>
      <c r="M13" s="45">
        <v>130</v>
      </c>
      <c r="N13" s="45">
        <v>138</v>
      </c>
      <c r="O13" s="45">
        <v>3</v>
      </c>
      <c r="P13" s="45">
        <v>9</v>
      </c>
      <c r="Q13" s="45">
        <v>36</v>
      </c>
      <c r="R13" s="45">
        <v>41</v>
      </c>
      <c r="S13" s="45">
        <v>550</v>
      </c>
      <c r="T13" s="45">
        <v>49</v>
      </c>
      <c r="U13" s="45">
        <v>7</v>
      </c>
      <c r="V13" s="45">
        <v>9</v>
      </c>
      <c r="W13" s="45">
        <v>4300</v>
      </c>
      <c r="X13" s="49">
        <v>3151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199</v>
      </c>
      <c r="F14" s="21">
        <f t="shared" ref="F14:X14" si="0">SUM(F7:F13)</f>
        <v>75</v>
      </c>
      <c r="G14" s="21">
        <f t="shared" si="0"/>
        <v>1158</v>
      </c>
      <c r="H14" s="21">
        <f t="shared" si="0"/>
        <v>1389</v>
      </c>
      <c r="I14" s="21">
        <f t="shared" si="0"/>
        <v>287</v>
      </c>
      <c r="J14" s="21">
        <f t="shared" si="0"/>
        <v>290</v>
      </c>
      <c r="K14" s="21">
        <f t="shared" si="0"/>
        <v>46</v>
      </c>
      <c r="L14" s="21">
        <f t="shared" si="0"/>
        <v>122</v>
      </c>
      <c r="M14" s="21">
        <f t="shared" si="0"/>
        <v>1195</v>
      </c>
      <c r="N14" s="21">
        <f t="shared" si="0"/>
        <v>1198</v>
      </c>
      <c r="O14" s="21">
        <f t="shared" si="0"/>
        <v>85</v>
      </c>
      <c r="P14" s="21">
        <f t="shared" si="0"/>
        <v>54</v>
      </c>
      <c r="Q14" s="21">
        <f t="shared" si="0"/>
        <v>191</v>
      </c>
      <c r="R14" s="21">
        <f t="shared" si="0"/>
        <v>212</v>
      </c>
      <c r="S14" s="21">
        <f t="shared" si="0"/>
        <v>11686</v>
      </c>
      <c r="T14" s="21">
        <f t="shared" si="0"/>
        <v>7930</v>
      </c>
      <c r="U14" s="21">
        <f t="shared" si="0"/>
        <v>102</v>
      </c>
      <c r="V14" s="21">
        <f t="shared" si="0"/>
        <v>124</v>
      </c>
      <c r="W14" s="21">
        <f t="shared" si="0"/>
        <v>173922</v>
      </c>
      <c r="X14" s="22">
        <f t="shared" si="0"/>
        <v>125755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5" x14ac:dyDescent="0.35">
      <c r="B17" t="s">
        <v>22</v>
      </c>
      <c r="D17" s="19"/>
      <c r="E17" s="25" t="s">
        <v>38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Y29"/>
  <sheetViews>
    <sheetView showGridLines="0" workbookViewId="0">
      <selection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54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101</v>
      </c>
      <c r="F7" s="10">
        <v>118</v>
      </c>
      <c r="G7" s="10">
        <v>150</v>
      </c>
      <c r="H7" s="10">
        <v>682</v>
      </c>
      <c r="I7" s="10">
        <v>30</v>
      </c>
      <c r="J7" s="10">
        <v>190</v>
      </c>
      <c r="K7" s="27">
        <v>0</v>
      </c>
      <c r="L7" s="27">
        <v>0</v>
      </c>
      <c r="M7" s="27">
        <v>157</v>
      </c>
      <c r="N7" s="27">
        <v>157</v>
      </c>
      <c r="O7" s="10">
        <v>0</v>
      </c>
      <c r="P7" s="10">
        <v>39</v>
      </c>
      <c r="Q7" s="10">
        <v>0</v>
      </c>
      <c r="R7" s="10">
        <v>35</v>
      </c>
      <c r="S7" s="10">
        <v>8325</v>
      </c>
      <c r="T7" s="10">
        <v>8680</v>
      </c>
      <c r="U7" s="10">
        <v>32</v>
      </c>
      <c r="V7" s="10">
        <v>54</v>
      </c>
      <c r="W7" s="10">
        <v>107493</v>
      </c>
      <c r="X7" s="53">
        <v>113501</v>
      </c>
    </row>
    <row r="8" spans="1:25" x14ac:dyDescent="0.35">
      <c r="A8" s="39"/>
      <c r="B8" s="36">
        <v>2</v>
      </c>
      <c r="C8" s="141" t="s">
        <v>2</v>
      </c>
      <c r="D8" s="142"/>
      <c r="E8" s="38">
        <v>18</v>
      </c>
      <c r="F8" s="38">
        <v>10</v>
      </c>
      <c r="G8" s="37">
        <v>58</v>
      </c>
      <c r="H8" s="37">
        <v>58</v>
      </c>
      <c r="I8" s="42">
        <v>27</v>
      </c>
      <c r="J8" s="42">
        <v>54</v>
      </c>
      <c r="K8" s="42">
        <v>0</v>
      </c>
      <c r="L8" s="42">
        <v>20</v>
      </c>
      <c r="M8" s="42">
        <v>173</v>
      </c>
      <c r="N8" s="42">
        <v>175</v>
      </c>
      <c r="O8" s="38">
        <v>16</v>
      </c>
      <c r="P8" s="38">
        <v>0</v>
      </c>
      <c r="Q8" s="42">
        <v>5</v>
      </c>
      <c r="R8" s="42">
        <v>9</v>
      </c>
      <c r="S8" s="42">
        <v>26</v>
      </c>
      <c r="T8" s="42">
        <v>208</v>
      </c>
      <c r="U8" s="37">
        <v>24</v>
      </c>
      <c r="V8" s="37">
        <v>24</v>
      </c>
      <c r="W8" s="38">
        <v>15030</v>
      </c>
      <c r="X8" s="48">
        <v>3019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8">
        <v>16</v>
      </c>
      <c r="F9" s="38">
        <v>6</v>
      </c>
      <c r="G9" s="38">
        <v>258</v>
      </c>
      <c r="H9" s="38">
        <v>184</v>
      </c>
      <c r="I9" s="38">
        <v>14</v>
      </c>
      <c r="J9" s="38">
        <v>0</v>
      </c>
      <c r="K9" s="37">
        <v>0</v>
      </c>
      <c r="L9" s="37">
        <v>0</v>
      </c>
      <c r="M9" s="37">
        <v>215</v>
      </c>
      <c r="N9" s="37">
        <v>215</v>
      </c>
      <c r="O9" s="37">
        <v>11</v>
      </c>
      <c r="P9" s="37">
        <v>11</v>
      </c>
      <c r="Q9" s="37">
        <v>20</v>
      </c>
      <c r="R9" s="37">
        <v>20</v>
      </c>
      <c r="S9" s="38">
        <v>198</v>
      </c>
      <c r="T9" s="38">
        <v>133</v>
      </c>
      <c r="U9" s="38">
        <v>12</v>
      </c>
      <c r="V9" s="38">
        <v>6</v>
      </c>
      <c r="W9" s="38">
        <v>5844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8">
        <v>21</v>
      </c>
      <c r="F10" s="38">
        <v>11</v>
      </c>
      <c r="G10" s="57">
        <v>311</v>
      </c>
      <c r="H10" s="57">
        <v>311</v>
      </c>
      <c r="I10" s="38">
        <v>17</v>
      </c>
      <c r="J10" s="38">
        <v>8</v>
      </c>
      <c r="K10" s="37">
        <v>0</v>
      </c>
      <c r="L10" s="37">
        <v>0</v>
      </c>
      <c r="M10" s="57">
        <v>139</v>
      </c>
      <c r="N10" s="57">
        <v>139</v>
      </c>
      <c r="O10" s="57">
        <v>0</v>
      </c>
      <c r="P10" s="57">
        <v>0</v>
      </c>
      <c r="Q10" s="57">
        <v>67</v>
      </c>
      <c r="R10" s="57">
        <v>67</v>
      </c>
      <c r="S10" s="57">
        <v>528</v>
      </c>
      <c r="T10" s="57">
        <v>528</v>
      </c>
      <c r="U10" s="42">
        <v>19</v>
      </c>
      <c r="V10" s="42">
        <v>20</v>
      </c>
      <c r="W10" s="38">
        <v>33500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8">
        <v>30</v>
      </c>
      <c r="F11" s="38">
        <v>6</v>
      </c>
      <c r="G11" s="38">
        <v>88</v>
      </c>
      <c r="H11" s="38">
        <v>27</v>
      </c>
      <c r="I11" s="37">
        <v>42</v>
      </c>
      <c r="J11" s="37">
        <v>42</v>
      </c>
      <c r="K11" s="42">
        <v>11</v>
      </c>
      <c r="L11" s="42">
        <v>13</v>
      </c>
      <c r="M11" s="42">
        <v>161</v>
      </c>
      <c r="N11" s="42">
        <v>165</v>
      </c>
      <c r="O11" s="38">
        <v>15</v>
      </c>
      <c r="P11" s="38">
        <v>10</v>
      </c>
      <c r="Q11" s="38">
        <v>33</v>
      </c>
      <c r="R11" s="38">
        <v>23</v>
      </c>
      <c r="S11" s="38">
        <v>195</v>
      </c>
      <c r="T11" s="38">
        <v>145</v>
      </c>
      <c r="U11" s="42">
        <v>2</v>
      </c>
      <c r="V11" s="42">
        <v>3</v>
      </c>
      <c r="W11" s="42">
        <v>2270</v>
      </c>
      <c r="X11" s="42">
        <v>2684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0</v>
      </c>
      <c r="F12" s="42">
        <v>9</v>
      </c>
      <c r="G12" s="42">
        <v>10</v>
      </c>
      <c r="H12" s="42">
        <v>76</v>
      </c>
      <c r="I12" s="37">
        <v>0</v>
      </c>
      <c r="J12" s="37">
        <v>0</v>
      </c>
      <c r="K12" s="42">
        <v>0</v>
      </c>
      <c r="L12" s="42">
        <v>27</v>
      </c>
      <c r="M12" s="38">
        <v>185</v>
      </c>
      <c r="N12" s="38">
        <v>176</v>
      </c>
      <c r="O12" s="38">
        <v>10</v>
      </c>
      <c r="P12" s="38">
        <v>4</v>
      </c>
      <c r="Q12" s="38">
        <v>9</v>
      </c>
      <c r="R12" s="38">
        <v>0</v>
      </c>
      <c r="S12" s="42">
        <v>18</v>
      </c>
      <c r="T12" s="42">
        <v>29</v>
      </c>
      <c r="U12" s="38">
        <v>3</v>
      </c>
      <c r="V12" s="38">
        <v>2</v>
      </c>
      <c r="W12" s="38">
        <v>1390</v>
      </c>
      <c r="X12" s="48">
        <v>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15</v>
      </c>
      <c r="F13" s="45">
        <v>25</v>
      </c>
      <c r="G13" s="45">
        <v>31</v>
      </c>
      <c r="H13" s="45">
        <v>150</v>
      </c>
      <c r="I13" s="45">
        <v>36</v>
      </c>
      <c r="J13" s="45">
        <v>169</v>
      </c>
      <c r="K13" s="45">
        <v>21</v>
      </c>
      <c r="L13" s="45">
        <v>30</v>
      </c>
      <c r="M13" s="45">
        <v>130</v>
      </c>
      <c r="N13" s="45">
        <v>131</v>
      </c>
      <c r="O13" s="47">
        <v>3</v>
      </c>
      <c r="P13" s="47">
        <v>3</v>
      </c>
      <c r="Q13" s="45">
        <v>36</v>
      </c>
      <c r="R13" s="45">
        <v>39</v>
      </c>
      <c r="S13" s="45">
        <v>528</v>
      </c>
      <c r="T13" s="45">
        <v>535</v>
      </c>
      <c r="U13" s="45">
        <v>6</v>
      </c>
      <c r="V13" s="45">
        <v>8</v>
      </c>
      <c r="W13" s="45">
        <v>3800</v>
      </c>
      <c r="X13" s="49">
        <v>4422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201</v>
      </c>
      <c r="F14" s="21">
        <f t="shared" ref="F14:X14" si="0">SUM(F7:F13)</f>
        <v>185</v>
      </c>
      <c r="G14" s="21">
        <f t="shared" si="0"/>
        <v>906</v>
      </c>
      <c r="H14" s="21">
        <f t="shared" si="0"/>
        <v>1488</v>
      </c>
      <c r="I14" s="21">
        <f t="shared" si="0"/>
        <v>166</v>
      </c>
      <c r="J14" s="21">
        <f t="shared" si="0"/>
        <v>463</v>
      </c>
      <c r="K14" s="21">
        <f t="shared" si="0"/>
        <v>32</v>
      </c>
      <c r="L14" s="21">
        <f t="shared" si="0"/>
        <v>90</v>
      </c>
      <c r="M14" s="21">
        <f t="shared" si="0"/>
        <v>1160</v>
      </c>
      <c r="N14" s="21">
        <f t="shared" si="0"/>
        <v>1158</v>
      </c>
      <c r="O14" s="21">
        <f t="shared" si="0"/>
        <v>55</v>
      </c>
      <c r="P14" s="21">
        <f t="shared" si="0"/>
        <v>67</v>
      </c>
      <c r="Q14" s="21">
        <f t="shared" si="0"/>
        <v>170</v>
      </c>
      <c r="R14" s="21">
        <f t="shared" si="0"/>
        <v>193</v>
      </c>
      <c r="S14" s="21">
        <f t="shared" si="0"/>
        <v>9818</v>
      </c>
      <c r="T14" s="21">
        <f t="shared" si="0"/>
        <v>10258</v>
      </c>
      <c r="U14" s="21">
        <f t="shared" si="0"/>
        <v>98</v>
      </c>
      <c r="V14" s="21">
        <f t="shared" si="0"/>
        <v>117</v>
      </c>
      <c r="W14" s="21">
        <f t="shared" si="0"/>
        <v>169327</v>
      </c>
      <c r="X14" s="22">
        <f t="shared" si="0"/>
        <v>123691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19"/>
  <sheetViews>
    <sheetView showGridLines="0" workbookViewId="0">
      <selection sqref="A1:XFD1048576"/>
    </sheetView>
  </sheetViews>
  <sheetFormatPr defaultRowHeight="14.5" x14ac:dyDescent="0.35"/>
  <cols>
    <col min="1" max="1" width="3" customWidth="1"/>
    <col min="2" max="2" width="5.1796875" customWidth="1"/>
    <col min="3" max="3" width="5.54296875" customWidth="1"/>
    <col min="4" max="4" width="10.453125" customWidth="1"/>
    <col min="5" max="22" width="8.7265625" customWidth="1"/>
    <col min="23" max="23" width="9.54296875" customWidth="1"/>
    <col min="24" max="24" width="9.26953125" customWidth="1"/>
    <col min="25" max="25" width="3" customWidth="1"/>
  </cols>
  <sheetData>
    <row r="2" spans="2:24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2:24" ht="15.5" x14ac:dyDescent="0.35">
      <c r="B3" s="136" t="s">
        <v>30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2:24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2:24" s="1" customFormat="1" x14ac:dyDescent="0.35"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</row>
    <row r="6" spans="2:24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2:24" x14ac:dyDescent="0.35">
      <c r="B7" s="2">
        <v>1</v>
      </c>
      <c r="C7" s="123" t="s">
        <v>1</v>
      </c>
      <c r="D7" s="124"/>
      <c r="E7" s="34">
        <f>150+100</f>
        <v>250</v>
      </c>
      <c r="F7" s="34">
        <v>0</v>
      </c>
      <c r="G7" s="34">
        <f>474+424</f>
        <v>898</v>
      </c>
      <c r="H7" s="34">
        <v>100</v>
      </c>
      <c r="I7" s="34">
        <v>530</v>
      </c>
      <c r="J7" s="34">
        <v>560</v>
      </c>
      <c r="K7" s="34">
        <f>1010+616</f>
        <v>1626</v>
      </c>
      <c r="L7" s="34">
        <v>682</v>
      </c>
      <c r="M7" s="34">
        <v>1357</v>
      </c>
      <c r="N7" s="34">
        <v>1501</v>
      </c>
      <c r="O7" s="27">
        <v>0</v>
      </c>
      <c r="P7" s="27">
        <v>0</v>
      </c>
      <c r="Q7" s="34">
        <f>200+200</f>
        <v>400</v>
      </c>
      <c r="R7" s="34">
        <v>0</v>
      </c>
      <c r="S7" s="34">
        <v>3583</v>
      </c>
      <c r="T7" s="34">
        <v>0</v>
      </c>
      <c r="U7" s="34">
        <v>233</v>
      </c>
      <c r="V7" s="34">
        <v>238</v>
      </c>
      <c r="W7" s="34">
        <v>305843</v>
      </c>
      <c r="X7" s="35">
        <v>239863</v>
      </c>
    </row>
    <row r="8" spans="2:24" x14ac:dyDescent="0.35">
      <c r="B8" s="3">
        <v>2</v>
      </c>
      <c r="C8" s="129" t="s">
        <v>2</v>
      </c>
      <c r="D8" s="130"/>
      <c r="E8" s="26">
        <v>12</v>
      </c>
      <c r="F8" s="26">
        <v>12</v>
      </c>
      <c r="G8" s="26">
        <v>43</v>
      </c>
      <c r="H8" s="26">
        <v>43</v>
      </c>
      <c r="I8" s="26">
        <v>195</v>
      </c>
      <c r="J8" s="26">
        <v>195</v>
      </c>
      <c r="K8" s="16">
        <v>144</v>
      </c>
      <c r="L8" s="16">
        <v>15</v>
      </c>
      <c r="M8" s="16">
        <v>153</v>
      </c>
      <c r="N8" s="16">
        <v>10</v>
      </c>
      <c r="O8" s="26">
        <v>19</v>
      </c>
      <c r="P8" s="26">
        <v>19</v>
      </c>
      <c r="Q8" s="26">
        <v>9</v>
      </c>
      <c r="R8" s="26">
        <v>9</v>
      </c>
      <c r="S8" s="16">
        <v>238</v>
      </c>
      <c r="T8" s="16">
        <v>0</v>
      </c>
      <c r="U8" s="16">
        <v>31</v>
      </c>
      <c r="V8" s="16">
        <v>17</v>
      </c>
      <c r="W8" s="26">
        <v>4202</v>
      </c>
      <c r="X8" s="28">
        <v>4202</v>
      </c>
    </row>
    <row r="9" spans="2:24" x14ac:dyDescent="0.35">
      <c r="B9" s="3">
        <v>3</v>
      </c>
      <c r="C9" s="129" t="s">
        <v>3</v>
      </c>
      <c r="D9" s="130"/>
      <c r="E9" s="26">
        <v>12</v>
      </c>
      <c r="F9" s="26">
        <v>12</v>
      </c>
      <c r="G9" s="26">
        <v>112</v>
      </c>
      <c r="H9" s="26">
        <v>112</v>
      </c>
      <c r="I9" s="26">
        <v>204</v>
      </c>
      <c r="J9" s="26">
        <v>204</v>
      </c>
      <c r="K9" s="26">
        <v>14</v>
      </c>
      <c r="L9" s="26">
        <v>14</v>
      </c>
      <c r="M9" s="26">
        <v>95</v>
      </c>
      <c r="N9" s="26">
        <v>95</v>
      </c>
      <c r="O9" s="26">
        <v>48</v>
      </c>
      <c r="P9" s="26">
        <v>48</v>
      </c>
      <c r="Q9" s="26">
        <v>4</v>
      </c>
      <c r="R9" s="26">
        <v>4</v>
      </c>
      <c r="S9" s="26">
        <v>68</v>
      </c>
      <c r="T9" s="26">
        <v>68</v>
      </c>
      <c r="U9" s="26">
        <v>6</v>
      </c>
      <c r="V9" s="26">
        <v>6</v>
      </c>
      <c r="W9" s="26">
        <v>6204</v>
      </c>
      <c r="X9" s="28">
        <v>6204</v>
      </c>
    </row>
    <row r="10" spans="2:24" x14ac:dyDescent="0.35">
      <c r="B10" s="3">
        <v>4</v>
      </c>
      <c r="C10" s="23" t="s">
        <v>4</v>
      </c>
      <c r="D10" s="24"/>
      <c r="E10" s="26">
        <v>11</v>
      </c>
      <c r="F10" s="26">
        <v>11</v>
      </c>
      <c r="G10" s="26">
        <v>521</v>
      </c>
      <c r="H10" s="26">
        <v>521</v>
      </c>
      <c r="I10" s="26">
        <v>731</v>
      </c>
      <c r="J10" s="26">
        <v>731</v>
      </c>
      <c r="K10" s="26">
        <v>1</v>
      </c>
      <c r="L10" s="26">
        <v>1</v>
      </c>
      <c r="M10" s="26">
        <v>49</v>
      </c>
      <c r="N10" s="26">
        <v>49</v>
      </c>
      <c r="O10" s="26">
        <v>44</v>
      </c>
      <c r="P10" s="26">
        <v>44</v>
      </c>
      <c r="Q10" s="11">
        <v>11</v>
      </c>
      <c r="R10" s="11">
        <v>12</v>
      </c>
      <c r="S10" s="26">
        <v>192</v>
      </c>
      <c r="T10" s="26">
        <v>192</v>
      </c>
      <c r="U10" s="26">
        <v>0</v>
      </c>
      <c r="V10" s="26">
        <v>0</v>
      </c>
      <c r="W10" s="11">
        <v>7992</v>
      </c>
      <c r="X10" s="12">
        <v>8440</v>
      </c>
    </row>
    <row r="11" spans="2:24" x14ac:dyDescent="0.35">
      <c r="B11" s="3">
        <v>5</v>
      </c>
      <c r="C11" s="129" t="s">
        <v>5</v>
      </c>
      <c r="D11" s="130"/>
      <c r="E11" s="16">
        <v>16</v>
      </c>
      <c r="F11" s="16">
        <v>6</v>
      </c>
      <c r="G11" s="16">
        <v>15</v>
      </c>
      <c r="H11" s="16">
        <v>3</v>
      </c>
      <c r="I11" s="26">
        <v>377</v>
      </c>
      <c r="J11" s="26">
        <v>377</v>
      </c>
      <c r="K11" s="26">
        <v>145</v>
      </c>
      <c r="L11" s="26">
        <v>145</v>
      </c>
      <c r="M11" s="26">
        <v>143</v>
      </c>
      <c r="N11" s="26">
        <v>143</v>
      </c>
      <c r="O11" s="26">
        <v>80</v>
      </c>
      <c r="P11" s="26">
        <v>80</v>
      </c>
      <c r="Q11" s="26">
        <v>6</v>
      </c>
      <c r="R11" s="26">
        <v>6</v>
      </c>
      <c r="S11" s="26">
        <v>26</v>
      </c>
      <c r="T11" s="26">
        <v>26</v>
      </c>
      <c r="U11" s="26">
        <v>5</v>
      </c>
      <c r="V11" s="26">
        <v>5</v>
      </c>
      <c r="W11" s="26">
        <v>4058</v>
      </c>
      <c r="X11" s="28">
        <v>4058</v>
      </c>
    </row>
    <row r="12" spans="2:24" x14ac:dyDescent="0.35">
      <c r="B12" s="3">
        <v>6</v>
      </c>
      <c r="C12" s="129" t="s">
        <v>6</v>
      </c>
      <c r="D12" s="130"/>
      <c r="E12" s="11">
        <v>54</v>
      </c>
      <c r="F12" s="11">
        <v>64</v>
      </c>
      <c r="G12" s="11">
        <v>189</v>
      </c>
      <c r="H12" s="11">
        <v>311</v>
      </c>
      <c r="I12" s="11">
        <v>85</v>
      </c>
      <c r="J12" s="11">
        <v>113</v>
      </c>
      <c r="K12" s="26">
        <v>0</v>
      </c>
      <c r="L12" s="26">
        <v>0</v>
      </c>
      <c r="M12" s="11">
        <v>125</v>
      </c>
      <c r="N12" s="11">
        <v>118</v>
      </c>
      <c r="O12" s="16">
        <v>18</v>
      </c>
      <c r="P12" s="16">
        <v>19</v>
      </c>
      <c r="Q12" s="16">
        <v>0</v>
      </c>
      <c r="R12" s="16">
        <v>2</v>
      </c>
      <c r="S12" s="16">
        <v>113</v>
      </c>
      <c r="T12" s="16">
        <v>8</v>
      </c>
      <c r="U12" s="16">
        <v>7</v>
      </c>
      <c r="V12" s="16">
        <v>5</v>
      </c>
      <c r="W12" s="11">
        <v>1800</v>
      </c>
      <c r="X12" s="12">
        <v>4170</v>
      </c>
    </row>
    <row r="13" spans="2:24" ht="15" thickBot="1" x14ac:dyDescent="0.4">
      <c r="B13" s="4">
        <v>7</v>
      </c>
      <c r="C13" s="131" t="s">
        <v>7</v>
      </c>
      <c r="D13" s="132"/>
      <c r="E13" s="31">
        <v>16</v>
      </c>
      <c r="F13" s="31">
        <v>26</v>
      </c>
      <c r="G13" s="31">
        <v>82</v>
      </c>
      <c r="H13" s="31">
        <v>90</v>
      </c>
      <c r="I13" s="32">
        <v>226</v>
      </c>
      <c r="J13" s="32">
        <v>213</v>
      </c>
      <c r="K13" s="31">
        <v>25</v>
      </c>
      <c r="L13" s="31">
        <v>44</v>
      </c>
      <c r="M13" s="31">
        <v>49</v>
      </c>
      <c r="N13" s="31">
        <v>50</v>
      </c>
      <c r="O13" s="31">
        <v>13</v>
      </c>
      <c r="P13" s="31">
        <v>14</v>
      </c>
      <c r="Q13" s="31">
        <v>25</v>
      </c>
      <c r="R13" s="31">
        <v>37</v>
      </c>
      <c r="S13" s="32">
        <v>58</v>
      </c>
      <c r="T13" s="32">
        <v>15</v>
      </c>
      <c r="U13" s="29">
        <v>2</v>
      </c>
      <c r="V13" s="29">
        <v>2</v>
      </c>
      <c r="W13" s="29">
        <v>3451</v>
      </c>
      <c r="X13" s="30">
        <v>3451</v>
      </c>
    </row>
    <row r="14" spans="2:24" ht="15" thickBot="1" x14ac:dyDescent="0.4">
      <c r="B14" s="133" t="s">
        <v>20</v>
      </c>
      <c r="C14" s="134"/>
      <c r="D14" s="135"/>
      <c r="E14" s="21">
        <f>SUM(E7:E13)</f>
        <v>371</v>
      </c>
      <c r="F14" s="21">
        <f t="shared" ref="F14:X14" si="0">SUM(F7:F13)</f>
        <v>131</v>
      </c>
      <c r="G14" s="21">
        <f t="shared" si="0"/>
        <v>1860</v>
      </c>
      <c r="H14" s="21">
        <f t="shared" si="0"/>
        <v>1180</v>
      </c>
      <c r="I14" s="21">
        <f t="shared" si="0"/>
        <v>2348</v>
      </c>
      <c r="J14" s="21">
        <f t="shared" si="0"/>
        <v>2393</v>
      </c>
      <c r="K14" s="21">
        <f t="shared" si="0"/>
        <v>1955</v>
      </c>
      <c r="L14" s="21">
        <f t="shared" si="0"/>
        <v>901</v>
      </c>
      <c r="M14" s="21">
        <f t="shared" si="0"/>
        <v>1971</v>
      </c>
      <c r="N14" s="21">
        <f t="shared" si="0"/>
        <v>1966</v>
      </c>
      <c r="O14" s="21">
        <f t="shared" si="0"/>
        <v>222</v>
      </c>
      <c r="P14" s="21">
        <f t="shared" si="0"/>
        <v>224</v>
      </c>
      <c r="Q14" s="21">
        <f t="shared" si="0"/>
        <v>455</v>
      </c>
      <c r="R14" s="21">
        <f t="shared" si="0"/>
        <v>70</v>
      </c>
      <c r="S14" s="21">
        <f t="shared" si="0"/>
        <v>4278</v>
      </c>
      <c r="T14" s="21">
        <f t="shared" si="0"/>
        <v>309</v>
      </c>
      <c r="U14" s="21">
        <f t="shared" si="0"/>
        <v>284</v>
      </c>
      <c r="V14" s="21">
        <f t="shared" si="0"/>
        <v>273</v>
      </c>
      <c r="W14" s="21">
        <f t="shared" si="0"/>
        <v>333550</v>
      </c>
      <c r="X14" s="22">
        <f t="shared" si="0"/>
        <v>270388</v>
      </c>
    </row>
    <row r="15" spans="2:24" x14ac:dyDescent="0.35">
      <c r="S15" s="1" t="s">
        <v>32</v>
      </c>
    </row>
    <row r="16" spans="2:24" x14ac:dyDescent="0.35">
      <c r="B16" t="s">
        <v>21</v>
      </c>
    </row>
    <row r="17" spans="2:5" x14ac:dyDescent="0.35">
      <c r="B17" t="s">
        <v>22</v>
      </c>
      <c r="D17" s="19"/>
      <c r="E17" s="25" t="s">
        <v>28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Y29"/>
  <sheetViews>
    <sheetView showGridLines="0" topLeftCell="G1" workbookViewId="0">
      <selection activeCell="G1"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55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81</v>
      </c>
      <c r="F7" s="10">
        <v>145</v>
      </c>
      <c r="G7" s="10">
        <v>100</v>
      </c>
      <c r="H7" s="10">
        <v>682</v>
      </c>
      <c r="I7" s="10">
        <v>10</v>
      </c>
      <c r="J7" s="10">
        <v>190</v>
      </c>
      <c r="K7" s="27">
        <v>0</v>
      </c>
      <c r="L7" s="27">
        <v>0</v>
      </c>
      <c r="M7" s="27">
        <v>157</v>
      </c>
      <c r="N7" s="27">
        <v>157</v>
      </c>
      <c r="O7" s="10">
        <v>0</v>
      </c>
      <c r="P7" s="10">
        <v>12</v>
      </c>
      <c r="Q7" s="10">
        <v>0</v>
      </c>
      <c r="R7" s="10">
        <v>35</v>
      </c>
      <c r="S7" s="10">
        <v>7275</v>
      </c>
      <c r="T7" s="10">
        <v>8680</v>
      </c>
      <c r="U7" s="10">
        <v>32</v>
      </c>
      <c r="V7" s="10">
        <v>54</v>
      </c>
      <c r="W7" s="10">
        <v>107493</v>
      </c>
      <c r="X7" s="53">
        <v>113501</v>
      </c>
    </row>
    <row r="8" spans="1:25" x14ac:dyDescent="0.35">
      <c r="A8" s="39"/>
      <c r="B8" s="36">
        <v>2</v>
      </c>
      <c r="C8" s="141" t="s">
        <v>2</v>
      </c>
      <c r="D8" s="142"/>
      <c r="E8" s="38">
        <v>18</v>
      </c>
      <c r="F8" s="38">
        <v>10</v>
      </c>
      <c r="G8" s="37">
        <v>27</v>
      </c>
      <c r="H8" s="37">
        <v>27</v>
      </c>
      <c r="I8" s="37">
        <v>0</v>
      </c>
      <c r="J8" s="37">
        <v>0</v>
      </c>
      <c r="K8" s="37">
        <v>0</v>
      </c>
      <c r="L8" s="37">
        <v>0</v>
      </c>
      <c r="M8" s="37">
        <v>150</v>
      </c>
      <c r="N8" s="37">
        <v>150</v>
      </c>
      <c r="O8" s="38">
        <v>15</v>
      </c>
      <c r="P8" s="38">
        <v>0</v>
      </c>
      <c r="Q8" s="37">
        <v>0</v>
      </c>
      <c r="R8" s="37">
        <v>0</v>
      </c>
      <c r="S8" s="38">
        <v>638</v>
      </c>
      <c r="T8" s="38">
        <v>73</v>
      </c>
      <c r="U8" s="37">
        <v>16</v>
      </c>
      <c r="V8" s="37">
        <v>24</v>
      </c>
      <c r="W8" s="38">
        <v>14920</v>
      </c>
      <c r="X8" s="48">
        <v>3019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8">
        <v>16</v>
      </c>
      <c r="F9" s="38">
        <v>6</v>
      </c>
      <c r="G9" s="38">
        <v>235</v>
      </c>
      <c r="H9" s="38">
        <v>184</v>
      </c>
      <c r="I9" s="38">
        <v>6</v>
      </c>
      <c r="J9" s="38">
        <v>0</v>
      </c>
      <c r="K9" s="37">
        <v>0</v>
      </c>
      <c r="L9" s="37">
        <v>0</v>
      </c>
      <c r="M9" s="37">
        <v>215</v>
      </c>
      <c r="N9" s="37">
        <v>215</v>
      </c>
      <c r="O9" s="42">
        <v>10</v>
      </c>
      <c r="P9" s="42">
        <v>11</v>
      </c>
      <c r="Q9" s="42">
        <v>19</v>
      </c>
      <c r="R9" s="42">
        <v>20</v>
      </c>
      <c r="S9" s="38">
        <v>149</v>
      </c>
      <c r="T9" s="38">
        <v>133</v>
      </c>
      <c r="U9" s="38">
        <v>12</v>
      </c>
      <c r="V9" s="38">
        <v>6</v>
      </c>
      <c r="W9" s="38">
        <v>5753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8">
        <v>21</v>
      </c>
      <c r="F10" s="38">
        <v>11</v>
      </c>
      <c r="G10" s="57">
        <v>172</v>
      </c>
      <c r="H10" s="57">
        <v>172</v>
      </c>
      <c r="I10" s="42">
        <v>0</v>
      </c>
      <c r="J10" s="42">
        <v>12</v>
      </c>
      <c r="K10" s="37">
        <v>0</v>
      </c>
      <c r="L10" s="37">
        <v>0</v>
      </c>
      <c r="M10" s="57">
        <v>125</v>
      </c>
      <c r="N10" s="57">
        <v>125</v>
      </c>
      <c r="O10" s="38">
        <v>13</v>
      </c>
      <c r="P10" s="38">
        <v>2</v>
      </c>
      <c r="Q10" s="57">
        <v>64</v>
      </c>
      <c r="R10" s="57">
        <v>64</v>
      </c>
      <c r="S10" s="57">
        <v>311</v>
      </c>
      <c r="T10" s="57">
        <v>311</v>
      </c>
      <c r="U10" s="37">
        <v>13</v>
      </c>
      <c r="V10" s="37">
        <v>13</v>
      </c>
      <c r="W10" s="38">
        <v>30150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8">
        <v>30</v>
      </c>
      <c r="F11" s="38">
        <v>6</v>
      </c>
      <c r="G11" s="38">
        <v>80</v>
      </c>
      <c r="H11" s="38">
        <v>8</v>
      </c>
      <c r="I11" s="37">
        <v>41</v>
      </c>
      <c r="J11" s="37">
        <v>41</v>
      </c>
      <c r="K11" s="37">
        <v>11</v>
      </c>
      <c r="L11" s="37">
        <v>11</v>
      </c>
      <c r="M11" s="37">
        <v>161</v>
      </c>
      <c r="N11" s="37">
        <v>161</v>
      </c>
      <c r="O11" s="38">
        <v>15</v>
      </c>
      <c r="P11" s="38">
        <v>10</v>
      </c>
      <c r="Q11" s="38">
        <v>33</v>
      </c>
      <c r="R11" s="38">
        <v>23</v>
      </c>
      <c r="S11" s="38">
        <v>186</v>
      </c>
      <c r="T11" s="38">
        <v>87</v>
      </c>
      <c r="U11" s="37">
        <v>2</v>
      </c>
      <c r="V11" s="37">
        <v>2</v>
      </c>
      <c r="W11" s="37">
        <v>2074</v>
      </c>
      <c r="X11" s="37">
        <v>2074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38">
        <v>20</v>
      </c>
      <c r="F12" s="38">
        <v>9</v>
      </c>
      <c r="G12" s="38">
        <v>115</v>
      </c>
      <c r="H12" s="38">
        <v>76</v>
      </c>
      <c r="I12" s="38">
        <v>19</v>
      </c>
      <c r="J12" s="38">
        <v>0</v>
      </c>
      <c r="K12" s="42">
        <v>0</v>
      </c>
      <c r="L12" s="42">
        <v>27</v>
      </c>
      <c r="M12" s="38">
        <v>185</v>
      </c>
      <c r="N12" s="38">
        <v>176</v>
      </c>
      <c r="O12" s="38">
        <v>10</v>
      </c>
      <c r="P12" s="38">
        <v>4</v>
      </c>
      <c r="Q12" s="38">
        <v>8</v>
      </c>
      <c r="R12" s="38">
        <v>0</v>
      </c>
      <c r="S12" s="38">
        <v>449</v>
      </c>
      <c r="T12" s="38">
        <v>29</v>
      </c>
      <c r="U12" s="42">
        <v>1</v>
      </c>
      <c r="V12" s="42">
        <v>2</v>
      </c>
      <c r="W12" s="38">
        <v>6550</v>
      </c>
      <c r="X12" s="48">
        <v>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15</v>
      </c>
      <c r="F13" s="45">
        <v>25</v>
      </c>
      <c r="G13" s="45">
        <v>22</v>
      </c>
      <c r="H13" s="45">
        <v>150</v>
      </c>
      <c r="I13" s="45">
        <v>45</v>
      </c>
      <c r="J13" s="45">
        <v>139</v>
      </c>
      <c r="K13" s="45">
        <v>19</v>
      </c>
      <c r="L13" s="45">
        <v>30</v>
      </c>
      <c r="M13" s="45">
        <v>129</v>
      </c>
      <c r="N13" s="45">
        <v>131</v>
      </c>
      <c r="O13" s="45">
        <v>2</v>
      </c>
      <c r="P13" s="45">
        <v>3</v>
      </c>
      <c r="Q13" s="45">
        <v>35</v>
      </c>
      <c r="R13" s="45">
        <v>39</v>
      </c>
      <c r="S13" s="45">
        <v>507</v>
      </c>
      <c r="T13" s="45">
        <v>535</v>
      </c>
      <c r="U13" s="45">
        <v>6</v>
      </c>
      <c r="V13" s="45">
        <v>8</v>
      </c>
      <c r="W13" s="45">
        <v>2800</v>
      </c>
      <c r="X13" s="49">
        <v>4422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201</v>
      </c>
      <c r="F14" s="21">
        <f t="shared" ref="F14:X14" si="0">SUM(F7:F13)</f>
        <v>212</v>
      </c>
      <c r="G14" s="21">
        <f t="shared" si="0"/>
        <v>751</v>
      </c>
      <c r="H14" s="21">
        <f t="shared" si="0"/>
        <v>1299</v>
      </c>
      <c r="I14" s="21">
        <f t="shared" si="0"/>
        <v>121</v>
      </c>
      <c r="J14" s="21">
        <f t="shared" si="0"/>
        <v>382</v>
      </c>
      <c r="K14" s="21">
        <f t="shared" si="0"/>
        <v>30</v>
      </c>
      <c r="L14" s="21">
        <f t="shared" si="0"/>
        <v>68</v>
      </c>
      <c r="M14" s="21">
        <f t="shared" si="0"/>
        <v>1122</v>
      </c>
      <c r="N14" s="21">
        <f t="shared" si="0"/>
        <v>1115</v>
      </c>
      <c r="O14" s="21">
        <f t="shared" si="0"/>
        <v>65</v>
      </c>
      <c r="P14" s="21">
        <f t="shared" si="0"/>
        <v>42</v>
      </c>
      <c r="Q14" s="21">
        <f t="shared" si="0"/>
        <v>159</v>
      </c>
      <c r="R14" s="21">
        <f t="shared" si="0"/>
        <v>181</v>
      </c>
      <c r="S14" s="21">
        <f t="shared" si="0"/>
        <v>9515</v>
      </c>
      <c r="T14" s="21">
        <f t="shared" si="0"/>
        <v>9848</v>
      </c>
      <c r="U14" s="21">
        <f t="shared" si="0"/>
        <v>82</v>
      </c>
      <c r="V14" s="21">
        <f t="shared" si="0"/>
        <v>109</v>
      </c>
      <c r="W14" s="21">
        <f t="shared" si="0"/>
        <v>169740</v>
      </c>
      <c r="X14" s="22">
        <f t="shared" si="0"/>
        <v>123081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Y29"/>
  <sheetViews>
    <sheetView showGridLines="0" topLeftCell="G1" workbookViewId="0">
      <selection activeCell="G1"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56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34">
        <v>81</v>
      </c>
      <c r="F7" s="34">
        <v>71</v>
      </c>
      <c r="G7" s="10">
        <v>100</v>
      </c>
      <c r="H7" s="10">
        <v>382</v>
      </c>
      <c r="I7" s="10">
        <v>10</v>
      </c>
      <c r="J7" s="10">
        <v>50</v>
      </c>
      <c r="K7" s="27">
        <v>0</v>
      </c>
      <c r="L7" s="27">
        <v>0</v>
      </c>
      <c r="M7" s="27">
        <v>157</v>
      </c>
      <c r="N7" s="27">
        <v>157</v>
      </c>
      <c r="O7" s="10">
        <v>0</v>
      </c>
      <c r="P7" s="10">
        <v>12</v>
      </c>
      <c r="Q7" s="10">
        <v>0</v>
      </c>
      <c r="R7" s="10">
        <v>35</v>
      </c>
      <c r="S7" s="34">
        <v>6125</v>
      </c>
      <c r="T7" s="34">
        <v>5930</v>
      </c>
      <c r="U7" s="10">
        <v>32</v>
      </c>
      <c r="V7" s="10">
        <v>48</v>
      </c>
      <c r="W7" s="10">
        <v>113493</v>
      </c>
      <c r="X7" s="53">
        <v>113501</v>
      </c>
    </row>
    <row r="8" spans="1:25" x14ac:dyDescent="0.35">
      <c r="A8" s="39"/>
      <c r="B8" s="36">
        <v>2</v>
      </c>
      <c r="C8" s="141" t="s">
        <v>2</v>
      </c>
      <c r="D8" s="142"/>
      <c r="E8" s="38">
        <v>15</v>
      </c>
      <c r="F8" s="38">
        <v>10</v>
      </c>
      <c r="G8" s="37">
        <v>0</v>
      </c>
      <c r="H8" s="37">
        <v>27</v>
      </c>
      <c r="I8" s="37">
        <v>0</v>
      </c>
      <c r="J8" s="37">
        <v>0</v>
      </c>
      <c r="K8" s="37">
        <v>0</v>
      </c>
      <c r="L8" s="37">
        <v>0</v>
      </c>
      <c r="M8" s="42">
        <v>145</v>
      </c>
      <c r="N8" s="42">
        <v>150</v>
      </c>
      <c r="O8" s="38">
        <v>12</v>
      </c>
      <c r="P8" s="38">
        <v>0</v>
      </c>
      <c r="Q8" s="37">
        <v>0</v>
      </c>
      <c r="R8" s="37">
        <v>0</v>
      </c>
      <c r="S8" s="38">
        <v>562</v>
      </c>
      <c r="T8" s="38">
        <v>73</v>
      </c>
      <c r="U8" s="42">
        <v>14</v>
      </c>
      <c r="V8" s="42">
        <v>24</v>
      </c>
      <c r="W8" s="38">
        <v>14105</v>
      </c>
      <c r="X8" s="48">
        <v>3019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16</v>
      </c>
      <c r="F9" s="37">
        <v>16</v>
      </c>
      <c r="G9" s="37">
        <v>205</v>
      </c>
      <c r="H9" s="37">
        <v>205</v>
      </c>
      <c r="I9" s="37">
        <v>0</v>
      </c>
      <c r="J9" s="37">
        <v>0</v>
      </c>
      <c r="K9" s="37">
        <v>0</v>
      </c>
      <c r="L9" s="37">
        <v>0</v>
      </c>
      <c r="M9" s="37">
        <v>214</v>
      </c>
      <c r="N9" s="37">
        <v>214</v>
      </c>
      <c r="O9" s="37">
        <v>7</v>
      </c>
      <c r="P9" s="37">
        <v>7</v>
      </c>
      <c r="Q9" s="37">
        <v>17</v>
      </c>
      <c r="R9" s="37">
        <v>17</v>
      </c>
      <c r="S9" s="37">
        <v>628</v>
      </c>
      <c r="T9" s="37">
        <v>628</v>
      </c>
      <c r="U9" s="37">
        <v>12</v>
      </c>
      <c r="V9" s="37">
        <v>12</v>
      </c>
      <c r="W9" s="38">
        <v>5320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21</v>
      </c>
      <c r="F10" s="37">
        <v>21</v>
      </c>
      <c r="G10" s="37">
        <v>32</v>
      </c>
      <c r="H10" s="37">
        <v>32</v>
      </c>
      <c r="I10" s="37">
        <v>0</v>
      </c>
      <c r="J10" s="37">
        <v>0</v>
      </c>
      <c r="K10" s="37">
        <v>0</v>
      </c>
      <c r="L10" s="37">
        <v>0</v>
      </c>
      <c r="M10" s="37">
        <v>124</v>
      </c>
      <c r="N10" s="37">
        <v>124</v>
      </c>
      <c r="O10" s="37">
        <v>13</v>
      </c>
      <c r="P10" s="37">
        <v>13</v>
      </c>
      <c r="Q10" s="57">
        <v>63</v>
      </c>
      <c r="R10" s="57">
        <v>63</v>
      </c>
      <c r="S10" s="57">
        <v>191</v>
      </c>
      <c r="T10" s="57">
        <v>191</v>
      </c>
      <c r="U10" s="37">
        <v>13</v>
      </c>
      <c r="V10" s="37">
        <v>13</v>
      </c>
      <c r="W10" s="38">
        <v>28270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29</v>
      </c>
      <c r="F11" s="37">
        <v>29</v>
      </c>
      <c r="G11" s="38">
        <v>46</v>
      </c>
      <c r="H11" s="38">
        <v>0</v>
      </c>
      <c r="I11" s="37">
        <v>36</v>
      </c>
      <c r="J11" s="37">
        <v>36</v>
      </c>
      <c r="K11" s="37">
        <v>5</v>
      </c>
      <c r="L11" s="37">
        <v>5</v>
      </c>
      <c r="M11" s="37">
        <v>161</v>
      </c>
      <c r="N11" s="37">
        <v>161</v>
      </c>
      <c r="O11" s="38">
        <v>15</v>
      </c>
      <c r="P11" s="38">
        <v>10</v>
      </c>
      <c r="Q11" s="38">
        <v>33</v>
      </c>
      <c r="R11" s="38">
        <v>23</v>
      </c>
      <c r="S11" s="38">
        <v>156</v>
      </c>
      <c r="T11" s="38">
        <v>147</v>
      </c>
      <c r="U11" s="37">
        <v>2</v>
      </c>
      <c r="V11" s="37">
        <v>2</v>
      </c>
      <c r="W11" s="37">
        <v>1481</v>
      </c>
      <c r="X11" s="37">
        <v>1481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38">
        <v>20</v>
      </c>
      <c r="F12" s="38">
        <v>9</v>
      </c>
      <c r="G12" s="38">
        <v>98</v>
      </c>
      <c r="H12" s="38">
        <v>76</v>
      </c>
      <c r="I12" s="38">
        <v>13</v>
      </c>
      <c r="J12" s="38">
        <v>0</v>
      </c>
      <c r="K12" s="42">
        <v>0</v>
      </c>
      <c r="L12" s="42">
        <v>27</v>
      </c>
      <c r="M12" s="38">
        <v>181</v>
      </c>
      <c r="N12" s="38">
        <v>176</v>
      </c>
      <c r="O12" s="38">
        <v>10</v>
      </c>
      <c r="P12" s="38">
        <v>4</v>
      </c>
      <c r="Q12" s="38">
        <v>8</v>
      </c>
      <c r="R12" s="38">
        <v>0</v>
      </c>
      <c r="S12" s="38">
        <v>381</v>
      </c>
      <c r="T12" s="38">
        <v>29</v>
      </c>
      <c r="U12" s="42">
        <v>1</v>
      </c>
      <c r="V12" s="42">
        <v>2</v>
      </c>
      <c r="W12" s="38">
        <v>5875</v>
      </c>
      <c r="X12" s="48">
        <v>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15</v>
      </c>
      <c r="F13" s="45">
        <v>25</v>
      </c>
      <c r="G13" s="45">
        <v>9</v>
      </c>
      <c r="H13" s="45">
        <v>150</v>
      </c>
      <c r="I13" s="45">
        <v>38</v>
      </c>
      <c r="J13" s="45">
        <v>139</v>
      </c>
      <c r="K13" s="45">
        <v>16</v>
      </c>
      <c r="L13" s="45">
        <v>30</v>
      </c>
      <c r="M13" s="45">
        <v>127</v>
      </c>
      <c r="N13" s="45">
        <v>131</v>
      </c>
      <c r="O13" s="45">
        <v>2</v>
      </c>
      <c r="P13" s="45">
        <v>3</v>
      </c>
      <c r="Q13" s="45">
        <v>34</v>
      </c>
      <c r="R13" s="45">
        <v>39</v>
      </c>
      <c r="S13" s="45">
        <v>484</v>
      </c>
      <c r="T13" s="45">
        <v>535</v>
      </c>
      <c r="U13" s="45">
        <v>6</v>
      </c>
      <c r="V13" s="45">
        <v>8</v>
      </c>
      <c r="W13" s="45">
        <v>2100</v>
      </c>
      <c r="X13" s="49">
        <v>4422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197</v>
      </c>
      <c r="F14" s="21">
        <f t="shared" ref="F14:X14" si="0">SUM(F7:F13)</f>
        <v>181</v>
      </c>
      <c r="G14" s="21">
        <f t="shared" si="0"/>
        <v>490</v>
      </c>
      <c r="H14" s="21">
        <f t="shared" si="0"/>
        <v>872</v>
      </c>
      <c r="I14" s="21">
        <f t="shared" si="0"/>
        <v>97</v>
      </c>
      <c r="J14" s="21">
        <f t="shared" si="0"/>
        <v>225</v>
      </c>
      <c r="K14" s="21">
        <f t="shared" si="0"/>
        <v>21</v>
      </c>
      <c r="L14" s="21">
        <f t="shared" si="0"/>
        <v>62</v>
      </c>
      <c r="M14" s="21">
        <f t="shared" si="0"/>
        <v>1109</v>
      </c>
      <c r="N14" s="21">
        <f t="shared" si="0"/>
        <v>1113</v>
      </c>
      <c r="O14" s="21">
        <f t="shared" si="0"/>
        <v>59</v>
      </c>
      <c r="P14" s="21">
        <f t="shared" si="0"/>
        <v>49</v>
      </c>
      <c r="Q14" s="21">
        <f t="shared" si="0"/>
        <v>155</v>
      </c>
      <c r="R14" s="21">
        <f t="shared" si="0"/>
        <v>177</v>
      </c>
      <c r="S14" s="21">
        <f t="shared" si="0"/>
        <v>8527</v>
      </c>
      <c r="T14" s="21">
        <f t="shared" si="0"/>
        <v>7533</v>
      </c>
      <c r="U14" s="21">
        <f t="shared" si="0"/>
        <v>80</v>
      </c>
      <c r="V14" s="21">
        <f t="shared" si="0"/>
        <v>109</v>
      </c>
      <c r="W14" s="21">
        <f t="shared" si="0"/>
        <v>170644</v>
      </c>
      <c r="X14" s="22">
        <f t="shared" si="0"/>
        <v>122488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2:X30"/>
  <sheetViews>
    <sheetView showGridLines="0" workbookViewId="0">
      <selection sqref="A1:XFD1048576"/>
    </sheetView>
  </sheetViews>
  <sheetFormatPr defaultRowHeight="14.5" x14ac:dyDescent="0.35"/>
  <cols>
    <col min="1" max="1" width="0.453125" customWidth="1"/>
    <col min="2" max="2" width="4.26953125" customWidth="1"/>
    <col min="4" max="4" width="6.453125" customWidth="1"/>
    <col min="5" max="5" width="9.54296875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1" max="21" width="9.54296875" customWidth="1"/>
    <col min="22" max="22" width="0" hidden="1" customWidth="1"/>
    <col min="23" max="23" width="9.7265625" customWidth="1"/>
    <col min="24" max="24" width="0.453125" customWidth="1"/>
  </cols>
  <sheetData>
    <row r="2" spans="1:24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</row>
    <row r="3" spans="1:24" ht="15.5" x14ac:dyDescent="0.35">
      <c r="B3" s="136" t="s">
        <v>70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</row>
    <row r="4" spans="1:24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4" x14ac:dyDescent="0.35">
      <c r="A5" s="1"/>
      <c r="B5" s="139" t="s">
        <v>0</v>
      </c>
      <c r="C5" s="125" t="s">
        <v>26</v>
      </c>
      <c r="D5" s="126"/>
      <c r="E5" s="62"/>
      <c r="F5" s="60"/>
      <c r="G5" s="161" t="s">
        <v>67</v>
      </c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61"/>
      <c r="U5" s="125" t="s">
        <v>66</v>
      </c>
      <c r="V5" s="153"/>
      <c r="W5" s="154"/>
      <c r="X5" s="1"/>
    </row>
    <row r="6" spans="1:24" x14ac:dyDescent="0.35">
      <c r="A6" s="1"/>
      <c r="B6" s="162"/>
      <c r="C6" s="163"/>
      <c r="D6" s="164"/>
      <c r="E6" s="58" t="s">
        <v>68</v>
      </c>
      <c r="F6" s="59"/>
      <c r="G6" s="158" t="s">
        <v>69</v>
      </c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60"/>
      <c r="T6" s="58"/>
      <c r="U6" s="155"/>
      <c r="V6" s="156"/>
      <c r="W6" s="157"/>
      <c r="X6" s="1"/>
    </row>
    <row r="7" spans="1:24" ht="15" thickBot="1" x14ac:dyDescent="0.4">
      <c r="B7" s="140"/>
      <c r="C7" s="127"/>
      <c r="D7" s="128"/>
      <c r="E7" s="17" t="s">
        <v>57</v>
      </c>
      <c r="F7" s="18" t="s">
        <v>10</v>
      </c>
      <c r="G7" s="17" t="s">
        <v>58</v>
      </c>
      <c r="H7" s="17" t="s">
        <v>10</v>
      </c>
      <c r="I7" s="17" t="s">
        <v>59</v>
      </c>
      <c r="J7" s="17" t="s">
        <v>10</v>
      </c>
      <c r="K7" s="17" t="s">
        <v>60</v>
      </c>
      <c r="L7" s="17" t="s">
        <v>10</v>
      </c>
      <c r="M7" s="17" t="s">
        <v>61</v>
      </c>
      <c r="N7" s="17" t="s">
        <v>10</v>
      </c>
      <c r="O7" s="17" t="s">
        <v>62</v>
      </c>
      <c r="P7" s="17" t="s">
        <v>10</v>
      </c>
      <c r="Q7" s="17" t="s">
        <v>63</v>
      </c>
      <c r="R7" s="17" t="s">
        <v>10</v>
      </c>
      <c r="S7" s="17" t="s">
        <v>64</v>
      </c>
      <c r="T7" s="17" t="s">
        <v>10</v>
      </c>
      <c r="U7" s="17" t="s">
        <v>65</v>
      </c>
      <c r="V7" s="17" t="s">
        <v>10</v>
      </c>
      <c r="W7" s="18" t="s">
        <v>18</v>
      </c>
    </row>
    <row r="8" spans="1:24" x14ac:dyDescent="0.35">
      <c r="B8" s="65">
        <v>1</v>
      </c>
      <c r="C8" s="165" t="s">
        <v>1</v>
      </c>
      <c r="D8" s="166"/>
      <c r="E8" s="63">
        <v>107493</v>
      </c>
      <c r="F8" s="64">
        <v>113501</v>
      </c>
      <c r="G8" s="63">
        <v>81</v>
      </c>
      <c r="H8" s="63">
        <v>145</v>
      </c>
      <c r="I8" s="63">
        <v>100</v>
      </c>
      <c r="J8" s="63">
        <v>682</v>
      </c>
      <c r="K8" s="63">
        <v>10</v>
      </c>
      <c r="L8" s="63">
        <v>190</v>
      </c>
      <c r="M8" s="63">
        <v>0</v>
      </c>
      <c r="N8" s="63">
        <v>0</v>
      </c>
      <c r="O8" s="63">
        <v>157</v>
      </c>
      <c r="P8" s="63">
        <v>157</v>
      </c>
      <c r="Q8" s="63">
        <v>0</v>
      </c>
      <c r="R8" s="63">
        <v>12</v>
      </c>
      <c r="S8" s="63">
        <v>0</v>
      </c>
      <c r="T8" s="63">
        <v>35</v>
      </c>
      <c r="U8" s="63">
        <v>6125</v>
      </c>
      <c r="V8" s="63">
        <v>8680</v>
      </c>
      <c r="W8" s="64">
        <v>32</v>
      </c>
    </row>
    <row r="9" spans="1:24" x14ac:dyDescent="0.35">
      <c r="A9" s="39"/>
      <c r="B9" s="36">
        <v>1</v>
      </c>
      <c r="C9" s="141" t="s">
        <v>2</v>
      </c>
      <c r="D9" s="142"/>
      <c r="E9" s="37">
        <v>14105</v>
      </c>
      <c r="F9" s="56">
        <v>3019</v>
      </c>
      <c r="G9" s="37">
        <v>15</v>
      </c>
      <c r="H9" s="37">
        <v>10</v>
      </c>
      <c r="I9" s="37">
        <v>0</v>
      </c>
      <c r="J9" s="37">
        <v>27</v>
      </c>
      <c r="K9" s="37">
        <v>0</v>
      </c>
      <c r="L9" s="37">
        <v>0</v>
      </c>
      <c r="M9" s="37">
        <v>0</v>
      </c>
      <c r="N9" s="37">
        <v>0</v>
      </c>
      <c r="O9" s="37">
        <v>145</v>
      </c>
      <c r="P9" s="37">
        <v>150</v>
      </c>
      <c r="Q9" s="37">
        <v>12</v>
      </c>
      <c r="R9" s="37">
        <v>0</v>
      </c>
      <c r="S9" s="37">
        <v>0</v>
      </c>
      <c r="T9" s="37">
        <v>0</v>
      </c>
      <c r="U9" s="37">
        <v>562</v>
      </c>
      <c r="V9" s="37">
        <v>73</v>
      </c>
      <c r="W9" s="56">
        <v>14</v>
      </c>
      <c r="X9" s="39"/>
    </row>
    <row r="10" spans="1:24" x14ac:dyDescent="0.35">
      <c r="A10" s="39"/>
      <c r="B10" s="36">
        <v>2</v>
      </c>
      <c r="C10" s="141" t="s">
        <v>3</v>
      </c>
      <c r="D10" s="142"/>
      <c r="E10" s="37">
        <v>5320</v>
      </c>
      <c r="F10" s="56">
        <v>25</v>
      </c>
      <c r="G10" s="37">
        <v>16</v>
      </c>
      <c r="H10" s="37">
        <v>16</v>
      </c>
      <c r="I10" s="37">
        <v>205</v>
      </c>
      <c r="J10" s="37">
        <v>205</v>
      </c>
      <c r="K10" s="37">
        <v>0</v>
      </c>
      <c r="L10" s="37">
        <v>0</v>
      </c>
      <c r="M10" s="37">
        <v>0</v>
      </c>
      <c r="N10" s="37">
        <v>0</v>
      </c>
      <c r="O10" s="37">
        <v>214</v>
      </c>
      <c r="P10" s="37">
        <v>214</v>
      </c>
      <c r="Q10" s="37">
        <v>7</v>
      </c>
      <c r="R10" s="37">
        <v>7</v>
      </c>
      <c r="S10" s="37">
        <v>17</v>
      </c>
      <c r="T10" s="37">
        <v>17</v>
      </c>
      <c r="U10" s="37">
        <v>628</v>
      </c>
      <c r="V10" s="37">
        <v>628</v>
      </c>
      <c r="W10" s="56">
        <v>12</v>
      </c>
      <c r="X10" s="39"/>
    </row>
    <row r="11" spans="1:24" x14ac:dyDescent="0.35">
      <c r="A11" s="39"/>
      <c r="B11" s="36">
        <v>3</v>
      </c>
      <c r="C11" s="40" t="s">
        <v>4</v>
      </c>
      <c r="D11" s="41"/>
      <c r="E11" s="37">
        <v>28270</v>
      </c>
      <c r="F11" s="56">
        <v>40</v>
      </c>
      <c r="G11" s="37">
        <v>21</v>
      </c>
      <c r="H11" s="37">
        <v>21</v>
      </c>
      <c r="I11" s="37">
        <v>32</v>
      </c>
      <c r="J11" s="37">
        <v>32</v>
      </c>
      <c r="K11" s="37">
        <v>0</v>
      </c>
      <c r="L11" s="37">
        <v>0</v>
      </c>
      <c r="M11" s="37">
        <v>0</v>
      </c>
      <c r="N11" s="37">
        <v>0</v>
      </c>
      <c r="O11" s="37">
        <v>124</v>
      </c>
      <c r="P11" s="37">
        <v>124</v>
      </c>
      <c r="Q11" s="37">
        <v>13</v>
      </c>
      <c r="R11" s="37">
        <v>13</v>
      </c>
      <c r="S11" s="37">
        <v>63</v>
      </c>
      <c r="T11" s="37">
        <v>63</v>
      </c>
      <c r="U11" s="37">
        <v>191</v>
      </c>
      <c r="V11" s="37">
        <v>191</v>
      </c>
      <c r="W11" s="56">
        <v>13</v>
      </c>
      <c r="X11" s="39"/>
    </row>
    <row r="12" spans="1:24" x14ac:dyDescent="0.35">
      <c r="A12" s="39"/>
      <c r="B12" s="36">
        <v>4</v>
      </c>
      <c r="C12" s="141" t="s">
        <v>5</v>
      </c>
      <c r="D12" s="142"/>
      <c r="E12" s="37">
        <v>1481</v>
      </c>
      <c r="F12" s="37">
        <v>1481</v>
      </c>
      <c r="G12" s="37">
        <v>29</v>
      </c>
      <c r="H12" s="37">
        <v>29</v>
      </c>
      <c r="I12" s="37">
        <v>46</v>
      </c>
      <c r="J12" s="37">
        <v>0</v>
      </c>
      <c r="K12" s="37">
        <v>36</v>
      </c>
      <c r="L12" s="37">
        <v>36</v>
      </c>
      <c r="M12" s="37">
        <v>5</v>
      </c>
      <c r="N12" s="37">
        <v>5</v>
      </c>
      <c r="O12" s="37">
        <v>161</v>
      </c>
      <c r="P12" s="37">
        <v>161</v>
      </c>
      <c r="Q12" s="37">
        <v>15</v>
      </c>
      <c r="R12" s="37">
        <v>10</v>
      </c>
      <c r="S12" s="37">
        <v>33</v>
      </c>
      <c r="T12" s="37">
        <v>23</v>
      </c>
      <c r="U12" s="37">
        <v>156</v>
      </c>
      <c r="V12" s="37">
        <v>147</v>
      </c>
      <c r="W12" s="56">
        <v>2</v>
      </c>
      <c r="X12" s="39"/>
    </row>
    <row r="13" spans="1:24" x14ac:dyDescent="0.35">
      <c r="A13" s="39"/>
      <c r="B13" s="36">
        <v>5</v>
      </c>
      <c r="C13" s="141" t="s">
        <v>6</v>
      </c>
      <c r="D13" s="142"/>
      <c r="E13" s="37">
        <v>5875</v>
      </c>
      <c r="F13" s="56">
        <v>0</v>
      </c>
      <c r="G13" s="37">
        <v>20</v>
      </c>
      <c r="H13" s="37">
        <v>9</v>
      </c>
      <c r="I13" s="37">
        <v>98</v>
      </c>
      <c r="J13" s="37">
        <v>76</v>
      </c>
      <c r="K13" s="37">
        <v>13</v>
      </c>
      <c r="L13" s="37">
        <v>0</v>
      </c>
      <c r="M13" s="37">
        <v>0</v>
      </c>
      <c r="N13" s="37">
        <v>27</v>
      </c>
      <c r="O13" s="37">
        <v>181</v>
      </c>
      <c r="P13" s="37">
        <v>176</v>
      </c>
      <c r="Q13" s="37">
        <v>10</v>
      </c>
      <c r="R13" s="37">
        <v>4</v>
      </c>
      <c r="S13" s="37">
        <v>8</v>
      </c>
      <c r="T13" s="37">
        <v>0</v>
      </c>
      <c r="U13" s="37">
        <v>381</v>
      </c>
      <c r="V13" s="37">
        <v>29</v>
      </c>
      <c r="W13" s="56">
        <v>1</v>
      </c>
      <c r="X13" s="39"/>
    </row>
    <row r="14" spans="1:24" ht="15" thickBot="1" x14ac:dyDescent="0.4">
      <c r="A14" s="39"/>
      <c r="B14" s="44">
        <v>6</v>
      </c>
      <c r="C14" s="143" t="s">
        <v>7</v>
      </c>
      <c r="D14" s="144"/>
      <c r="E14" s="47">
        <v>2100</v>
      </c>
      <c r="F14" s="66">
        <v>4422</v>
      </c>
      <c r="G14" s="47">
        <v>15</v>
      </c>
      <c r="H14" s="47">
        <v>25</v>
      </c>
      <c r="I14" s="47">
        <v>9</v>
      </c>
      <c r="J14" s="47">
        <v>150</v>
      </c>
      <c r="K14" s="47">
        <v>38</v>
      </c>
      <c r="L14" s="47">
        <v>139</v>
      </c>
      <c r="M14" s="47">
        <v>16</v>
      </c>
      <c r="N14" s="47">
        <v>30</v>
      </c>
      <c r="O14" s="47">
        <v>127</v>
      </c>
      <c r="P14" s="47">
        <v>131</v>
      </c>
      <c r="Q14" s="47">
        <v>2</v>
      </c>
      <c r="R14" s="47">
        <v>3</v>
      </c>
      <c r="S14" s="47">
        <v>34</v>
      </c>
      <c r="T14" s="47">
        <v>39</v>
      </c>
      <c r="U14" s="47">
        <v>484</v>
      </c>
      <c r="V14" s="47">
        <v>535</v>
      </c>
      <c r="W14" s="66">
        <v>6</v>
      </c>
      <c r="X14" s="39"/>
    </row>
    <row r="15" spans="1:24" ht="15" thickBot="1" x14ac:dyDescent="0.4">
      <c r="B15" s="133" t="s">
        <v>20</v>
      </c>
      <c r="C15" s="134"/>
      <c r="D15" s="135"/>
      <c r="E15" s="21">
        <f>SUM(E8:E14)</f>
        <v>164644</v>
      </c>
      <c r="F15" s="22">
        <f>SUM(F8:F14)</f>
        <v>122488</v>
      </c>
      <c r="G15" s="21">
        <f>SUM(G8:G14)</f>
        <v>197</v>
      </c>
      <c r="H15" s="21">
        <f t="shared" ref="H15:W15" si="0">SUM(H8:H14)</f>
        <v>255</v>
      </c>
      <c r="I15" s="21">
        <f t="shared" si="0"/>
        <v>490</v>
      </c>
      <c r="J15" s="21">
        <f t="shared" si="0"/>
        <v>1172</v>
      </c>
      <c r="K15" s="21">
        <f t="shared" si="0"/>
        <v>97</v>
      </c>
      <c r="L15" s="21">
        <f t="shared" si="0"/>
        <v>365</v>
      </c>
      <c r="M15" s="21">
        <f t="shared" si="0"/>
        <v>21</v>
      </c>
      <c r="N15" s="21">
        <f t="shared" si="0"/>
        <v>62</v>
      </c>
      <c r="O15" s="21">
        <f t="shared" si="0"/>
        <v>1109</v>
      </c>
      <c r="P15" s="21">
        <f t="shared" si="0"/>
        <v>1113</v>
      </c>
      <c r="Q15" s="21">
        <f t="shared" si="0"/>
        <v>59</v>
      </c>
      <c r="R15" s="21">
        <f t="shared" si="0"/>
        <v>49</v>
      </c>
      <c r="S15" s="21">
        <f t="shared" si="0"/>
        <v>155</v>
      </c>
      <c r="T15" s="21">
        <f t="shared" si="0"/>
        <v>177</v>
      </c>
      <c r="U15" s="21">
        <f t="shared" si="0"/>
        <v>8527</v>
      </c>
      <c r="V15" s="21">
        <f t="shared" si="0"/>
        <v>10283</v>
      </c>
      <c r="W15" s="22">
        <f t="shared" si="0"/>
        <v>80</v>
      </c>
    </row>
    <row r="16" spans="1:24" x14ac:dyDescent="0.35">
      <c r="S16" s="1" t="s">
        <v>34</v>
      </c>
    </row>
    <row r="17" spans="2:19" x14ac:dyDescent="0.35">
      <c r="B17" t="s">
        <v>21</v>
      </c>
    </row>
    <row r="18" spans="2:19" x14ac:dyDescent="0.35">
      <c r="B18" t="s">
        <v>22</v>
      </c>
      <c r="D18" s="19"/>
      <c r="E18" s="25" t="s">
        <v>38</v>
      </c>
    </row>
    <row r="19" spans="2:19" x14ac:dyDescent="0.35">
      <c r="B19" t="s">
        <v>22</v>
      </c>
      <c r="D19" s="20"/>
      <c r="E19" s="25" t="s">
        <v>29</v>
      </c>
    </row>
    <row r="20" spans="2:19" x14ac:dyDescent="0.35">
      <c r="B20" t="s">
        <v>22</v>
      </c>
      <c r="D20" s="33"/>
      <c r="E20" s="25" t="s">
        <v>31</v>
      </c>
    </row>
    <row r="25" spans="2:19" x14ac:dyDescent="0.35">
      <c r="S25">
        <v>500</v>
      </c>
    </row>
    <row r="26" spans="2:19" x14ac:dyDescent="0.35">
      <c r="S26">
        <v>500</v>
      </c>
    </row>
    <row r="27" spans="2:19" x14ac:dyDescent="0.35">
      <c r="S27">
        <v>1000</v>
      </c>
    </row>
    <row r="28" spans="2:19" x14ac:dyDescent="0.35">
      <c r="S28">
        <v>200</v>
      </c>
    </row>
    <row r="29" spans="2:19" x14ac:dyDescent="0.35">
      <c r="S29">
        <v>300</v>
      </c>
    </row>
    <row r="30" spans="2:19" x14ac:dyDescent="0.35">
      <c r="S30">
        <v>100</v>
      </c>
    </row>
  </sheetData>
  <mergeCells count="14">
    <mergeCell ref="U5:W6"/>
    <mergeCell ref="G6:S6"/>
    <mergeCell ref="G5:S5"/>
    <mergeCell ref="C10:D10"/>
    <mergeCell ref="B2:W2"/>
    <mergeCell ref="B3:W3"/>
    <mergeCell ref="B5:B7"/>
    <mergeCell ref="C5:D7"/>
    <mergeCell ref="C8:D8"/>
    <mergeCell ref="C12:D12"/>
    <mergeCell ref="C13:D13"/>
    <mergeCell ref="C14:D14"/>
    <mergeCell ref="B15:D15"/>
    <mergeCell ref="C9:D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Y29"/>
  <sheetViews>
    <sheetView showGridLines="0" topLeftCell="G1" workbookViewId="0">
      <selection activeCell="G1"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71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69</v>
      </c>
      <c r="F7" s="10">
        <v>71</v>
      </c>
      <c r="G7" s="10">
        <v>0</v>
      </c>
      <c r="H7" s="10">
        <v>332</v>
      </c>
      <c r="I7" s="10">
        <v>0</v>
      </c>
      <c r="J7" s="10">
        <v>50</v>
      </c>
      <c r="K7" s="27">
        <v>0</v>
      </c>
      <c r="L7" s="27">
        <v>0</v>
      </c>
      <c r="M7" s="27">
        <v>157</v>
      </c>
      <c r="N7" s="27">
        <v>157</v>
      </c>
      <c r="O7" s="10">
        <v>0</v>
      </c>
      <c r="P7" s="10">
        <v>12</v>
      </c>
      <c r="Q7" s="10">
        <v>0</v>
      </c>
      <c r="R7" s="10">
        <v>35</v>
      </c>
      <c r="S7" s="10">
        <v>5780</v>
      </c>
      <c r="T7" s="10">
        <v>5930</v>
      </c>
      <c r="U7" s="10">
        <v>32</v>
      </c>
      <c r="V7" s="10">
        <v>48</v>
      </c>
      <c r="W7" s="10">
        <v>110501</v>
      </c>
      <c r="X7" s="53">
        <v>113501</v>
      </c>
    </row>
    <row r="8" spans="1:25" x14ac:dyDescent="0.35">
      <c r="A8" s="39"/>
      <c r="B8" s="36">
        <v>2</v>
      </c>
      <c r="C8" s="167" t="s">
        <v>2</v>
      </c>
      <c r="D8" s="168"/>
      <c r="E8" s="42">
        <v>15</v>
      </c>
      <c r="F8" s="42">
        <v>16</v>
      </c>
      <c r="G8" s="38">
        <v>48</v>
      </c>
      <c r="H8" s="38">
        <v>40</v>
      </c>
      <c r="I8" s="42">
        <v>0</v>
      </c>
      <c r="J8" s="42">
        <v>2</v>
      </c>
      <c r="K8" s="37">
        <v>0</v>
      </c>
      <c r="L8" s="37">
        <v>0</v>
      </c>
      <c r="M8" s="37">
        <v>148</v>
      </c>
      <c r="N8" s="37">
        <v>148</v>
      </c>
      <c r="O8" s="37">
        <v>7</v>
      </c>
      <c r="P8" s="37">
        <v>7</v>
      </c>
      <c r="Q8" s="37">
        <v>0</v>
      </c>
      <c r="R8" s="37">
        <v>0</v>
      </c>
      <c r="S8" s="37">
        <v>548</v>
      </c>
      <c r="T8" s="37">
        <v>548</v>
      </c>
      <c r="U8" s="42">
        <v>15</v>
      </c>
      <c r="V8" s="42">
        <v>24</v>
      </c>
      <c r="W8" s="38">
        <v>13700</v>
      </c>
      <c r="X8" s="48">
        <v>2821</v>
      </c>
      <c r="Y8" s="39"/>
    </row>
    <row r="9" spans="1:25" x14ac:dyDescent="0.35">
      <c r="A9" s="39"/>
      <c r="B9" s="36">
        <v>3</v>
      </c>
      <c r="C9" s="167" t="s">
        <v>3</v>
      </c>
      <c r="D9" s="168"/>
      <c r="E9" s="38">
        <v>28</v>
      </c>
      <c r="F9" s="38">
        <v>16</v>
      </c>
      <c r="G9" s="37">
        <v>171</v>
      </c>
      <c r="H9" s="37">
        <v>171</v>
      </c>
      <c r="I9" s="37">
        <v>10</v>
      </c>
      <c r="J9" s="37">
        <v>0</v>
      </c>
      <c r="K9" s="37">
        <v>0</v>
      </c>
      <c r="L9" s="37">
        <v>0</v>
      </c>
      <c r="M9" s="37">
        <v>210</v>
      </c>
      <c r="N9" s="37">
        <v>210</v>
      </c>
      <c r="O9" s="37">
        <v>7</v>
      </c>
      <c r="P9" s="37">
        <v>7</v>
      </c>
      <c r="Q9" s="37">
        <v>15</v>
      </c>
      <c r="R9" s="37">
        <v>15</v>
      </c>
      <c r="S9" s="37">
        <v>763</v>
      </c>
      <c r="T9" s="37">
        <v>531</v>
      </c>
      <c r="U9" s="37">
        <v>11</v>
      </c>
      <c r="V9" s="37">
        <v>11</v>
      </c>
      <c r="W9" s="38">
        <v>7931</v>
      </c>
      <c r="X9" s="48">
        <v>25</v>
      </c>
      <c r="Y9" s="39"/>
    </row>
    <row r="10" spans="1:25" x14ac:dyDescent="0.35">
      <c r="A10" s="39"/>
      <c r="B10" s="36">
        <v>4</v>
      </c>
      <c r="C10" s="67" t="s">
        <v>4</v>
      </c>
      <c r="D10" s="68"/>
      <c r="E10" s="37">
        <v>20</v>
      </c>
      <c r="F10" s="37">
        <v>20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120</v>
      </c>
      <c r="N10" s="37">
        <v>120</v>
      </c>
      <c r="O10" s="37">
        <v>13</v>
      </c>
      <c r="P10" s="37">
        <v>13</v>
      </c>
      <c r="Q10" s="57">
        <v>61</v>
      </c>
      <c r="R10" s="57">
        <v>61</v>
      </c>
      <c r="S10" s="57">
        <v>1009</v>
      </c>
      <c r="T10" s="57">
        <v>1009</v>
      </c>
      <c r="U10" s="37">
        <v>9</v>
      </c>
      <c r="V10" s="37">
        <v>9</v>
      </c>
      <c r="W10" s="38">
        <v>23580</v>
      </c>
      <c r="X10" s="48">
        <v>40</v>
      </c>
      <c r="Y10" s="39"/>
    </row>
    <row r="11" spans="1:25" x14ac:dyDescent="0.35">
      <c r="A11" s="39"/>
      <c r="B11" s="36">
        <v>5</v>
      </c>
      <c r="C11" s="167" t="s">
        <v>5</v>
      </c>
      <c r="D11" s="168"/>
      <c r="E11" s="37">
        <v>29</v>
      </c>
      <c r="F11" s="37">
        <v>29</v>
      </c>
      <c r="G11" s="38">
        <v>44</v>
      </c>
      <c r="H11" s="38">
        <v>0</v>
      </c>
      <c r="I11" s="37">
        <v>23</v>
      </c>
      <c r="J11" s="37">
        <v>23</v>
      </c>
      <c r="K11" s="37">
        <v>3</v>
      </c>
      <c r="L11" s="37">
        <v>3</v>
      </c>
      <c r="M11" s="37">
        <v>160</v>
      </c>
      <c r="N11" s="37">
        <v>160</v>
      </c>
      <c r="O11" s="38">
        <v>15</v>
      </c>
      <c r="P11" s="38">
        <v>10</v>
      </c>
      <c r="Q11" s="38">
        <v>32</v>
      </c>
      <c r="R11" s="38">
        <v>22</v>
      </c>
      <c r="S11" s="37">
        <v>297</v>
      </c>
      <c r="T11" s="37">
        <v>297</v>
      </c>
      <c r="U11" s="37">
        <v>2</v>
      </c>
      <c r="V11" s="37">
        <v>2</v>
      </c>
      <c r="W11" s="37">
        <v>4291</v>
      </c>
      <c r="X11" s="37">
        <v>4291</v>
      </c>
      <c r="Y11" s="39"/>
    </row>
    <row r="12" spans="1:25" x14ac:dyDescent="0.35">
      <c r="A12" s="39"/>
      <c r="B12" s="36">
        <v>6</v>
      </c>
      <c r="C12" s="167" t="s">
        <v>6</v>
      </c>
      <c r="D12" s="168"/>
      <c r="E12" s="42">
        <v>20</v>
      </c>
      <c r="F12" s="42">
        <v>9</v>
      </c>
      <c r="G12" s="38">
        <v>41</v>
      </c>
      <c r="H12" s="38">
        <v>76</v>
      </c>
      <c r="I12" s="38">
        <v>8</v>
      </c>
      <c r="J12" s="38">
        <v>0</v>
      </c>
      <c r="K12" s="42">
        <v>0</v>
      </c>
      <c r="L12" s="42">
        <v>27</v>
      </c>
      <c r="M12" s="38">
        <v>180</v>
      </c>
      <c r="N12" s="38">
        <v>176</v>
      </c>
      <c r="O12" s="38">
        <v>10</v>
      </c>
      <c r="P12" s="38">
        <v>4</v>
      </c>
      <c r="Q12" s="38">
        <v>8</v>
      </c>
      <c r="R12" s="38">
        <v>0</v>
      </c>
      <c r="S12" s="38">
        <v>393</v>
      </c>
      <c r="T12" s="38">
        <v>29</v>
      </c>
      <c r="U12" s="42">
        <v>1</v>
      </c>
      <c r="V12" s="42">
        <v>2</v>
      </c>
      <c r="W12" s="38">
        <v>4250</v>
      </c>
      <c r="X12" s="48">
        <v>0</v>
      </c>
      <c r="Y12" s="39"/>
    </row>
    <row r="13" spans="1:25" ht="15" thickBot="1" x14ac:dyDescent="0.4">
      <c r="A13" s="39"/>
      <c r="B13" s="44">
        <v>7</v>
      </c>
      <c r="C13" s="169" t="s">
        <v>7</v>
      </c>
      <c r="D13" s="170"/>
      <c r="E13" s="45">
        <v>15</v>
      </c>
      <c r="F13" s="45">
        <v>25</v>
      </c>
      <c r="G13" s="45">
        <v>52</v>
      </c>
      <c r="H13" s="45">
        <v>145</v>
      </c>
      <c r="I13" s="45">
        <v>36</v>
      </c>
      <c r="J13" s="45">
        <v>137</v>
      </c>
      <c r="K13" s="45">
        <v>15</v>
      </c>
      <c r="L13" s="45">
        <v>27</v>
      </c>
      <c r="M13" s="45">
        <v>127</v>
      </c>
      <c r="N13" s="45">
        <v>129</v>
      </c>
      <c r="O13" s="45">
        <v>2</v>
      </c>
      <c r="P13" s="45">
        <v>3</v>
      </c>
      <c r="Q13" s="45">
        <v>34</v>
      </c>
      <c r="R13" s="45">
        <v>37</v>
      </c>
      <c r="S13" s="45">
        <v>473</v>
      </c>
      <c r="T13" s="45">
        <v>523</v>
      </c>
      <c r="U13" s="45">
        <v>5</v>
      </c>
      <c r="V13" s="45">
        <v>8</v>
      </c>
      <c r="W13" s="46">
        <v>4500</v>
      </c>
      <c r="X13" s="51">
        <v>4422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196</v>
      </c>
      <c r="F14" s="21">
        <f t="shared" ref="F14:X14" si="0">SUM(F7:F13)</f>
        <v>186</v>
      </c>
      <c r="G14" s="21">
        <f t="shared" si="0"/>
        <v>356</v>
      </c>
      <c r="H14" s="21">
        <f t="shared" si="0"/>
        <v>764</v>
      </c>
      <c r="I14" s="21">
        <f t="shared" si="0"/>
        <v>77</v>
      </c>
      <c r="J14" s="21">
        <f t="shared" si="0"/>
        <v>212</v>
      </c>
      <c r="K14" s="21">
        <f t="shared" si="0"/>
        <v>18</v>
      </c>
      <c r="L14" s="21">
        <f t="shared" si="0"/>
        <v>57</v>
      </c>
      <c r="M14" s="21">
        <f t="shared" si="0"/>
        <v>1102</v>
      </c>
      <c r="N14" s="21">
        <f t="shared" si="0"/>
        <v>1100</v>
      </c>
      <c r="O14" s="21">
        <f t="shared" si="0"/>
        <v>54</v>
      </c>
      <c r="P14" s="21">
        <f t="shared" si="0"/>
        <v>56</v>
      </c>
      <c r="Q14" s="21">
        <f t="shared" si="0"/>
        <v>150</v>
      </c>
      <c r="R14" s="21">
        <f t="shared" si="0"/>
        <v>170</v>
      </c>
      <c r="S14" s="21">
        <f t="shared" si="0"/>
        <v>9263</v>
      </c>
      <c r="T14" s="21">
        <f t="shared" si="0"/>
        <v>8867</v>
      </c>
      <c r="U14" s="21">
        <f t="shared" si="0"/>
        <v>75</v>
      </c>
      <c r="V14" s="21">
        <f t="shared" si="0"/>
        <v>104</v>
      </c>
      <c r="W14" s="21">
        <f t="shared" si="0"/>
        <v>168753</v>
      </c>
      <c r="X14" s="22">
        <f t="shared" si="0"/>
        <v>125100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Y29"/>
  <sheetViews>
    <sheetView zoomScale="80" zoomScaleNormal="80" workbookViewId="0">
      <selection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3" max="24" width="9.1796875" bestFit="1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72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75" t="s">
        <v>1</v>
      </c>
      <c r="D7" s="176"/>
      <c r="E7" s="10">
        <v>69</v>
      </c>
      <c r="F7" s="10">
        <v>71</v>
      </c>
      <c r="G7" s="10">
        <v>0</v>
      </c>
      <c r="H7" s="10">
        <v>332</v>
      </c>
      <c r="I7" s="10">
        <v>0</v>
      </c>
      <c r="J7" s="10">
        <v>50</v>
      </c>
      <c r="K7" s="27">
        <v>0</v>
      </c>
      <c r="L7" s="27">
        <v>0</v>
      </c>
      <c r="M7" s="27">
        <v>157</v>
      </c>
      <c r="N7" s="27">
        <v>157</v>
      </c>
      <c r="O7" s="10">
        <v>0</v>
      </c>
      <c r="P7" s="10">
        <v>12</v>
      </c>
      <c r="Q7" s="10">
        <v>0</v>
      </c>
      <c r="R7" s="10">
        <v>35</v>
      </c>
      <c r="S7" s="10">
        <v>5825</v>
      </c>
      <c r="T7" s="10">
        <v>5780</v>
      </c>
      <c r="U7" s="10">
        <v>32</v>
      </c>
      <c r="V7" s="10">
        <v>48</v>
      </c>
      <c r="W7" s="10">
        <v>301753</v>
      </c>
      <c r="X7" s="53">
        <v>110501</v>
      </c>
    </row>
    <row r="8" spans="1:25" x14ac:dyDescent="0.35">
      <c r="A8" s="39"/>
      <c r="B8" s="36">
        <v>2</v>
      </c>
      <c r="C8" s="171" t="s">
        <v>2</v>
      </c>
      <c r="D8" s="172"/>
      <c r="E8" s="42">
        <v>15</v>
      </c>
      <c r="F8" s="42">
        <v>16</v>
      </c>
      <c r="G8" s="37">
        <v>0</v>
      </c>
      <c r="H8" s="37">
        <v>0</v>
      </c>
      <c r="I8" s="42">
        <v>0</v>
      </c>
      <c r="J8" s="42">
        <v>1</v>
      </c>
      <c r="K8" s="37">
        <v>0</v>
      </c>
      <c r="L8" s="37">
        <v>0</v>
      </c>
      <c r="M8" s="37">
        <v>144</v>
      </c>
      <c r="N8" s="37">
        <v>144</v>
      </c>
      <c r="O8" s="37">
        <v>7</v>
      </c>
      <c r="P8" s="37">
        <v>7</v>
      </c>
      <c r="Q8" s="37">
        <v>0</v>
      </c>
      <c r="R8" s="37">
        <v>0</v>
      </c>
      <c r="S8" s="37">
        <v>481</v>
      </c>
      <c r="T8" s="37">
        <v>481</v>
      </c>
      <c r="U8" s="37">
        <v>13</v>
      </c>
      <c r="V8" s="37">
        <v>13</v>
      </c>
      <c r="W8" s="38">
        <v>11915</v>
      </c>
      <c r="X8" s="48">
        <v>1795</v>
      </c>
      <c r="Y8" s="39"/>
    </row>
    <row r="9" spans="1:25" x14ac:dyDescent="0.35">
      <c r="A9" s="39"/>
      <c r="B9" s="36">
        <v>3</v>
      </c>
      <c r="C9" s="171" t="s">
        <v>3</v>
      </c>
      <c r="D9" s="172"/>
      <c r="E9" s="38">
        <v>28</v>
      </c>
      <c r="F9" s="38">
        <v>16</v>
      </c>
      <c r="G9" s="37">
        <v>55</v>
      </c>
      <c r="H9" s="37">
        <v>55</v>
      </c>
      <c r="I9" s="37">
        <v>0</v>
      </c>
      <c r="J9" s="37">
        <v>0</v>
      </c>
      <c r="K9" s="37">
        <v>0</v>
      </c>
      <c r="L9" s="37">
        <v>0</v>
      </c>
      <c r="M9" s="37">
        <v>209</v>
      </c>
      <c r="N9" s="37">
        <v>209</v>
      </c>
      <c r="O9" s="37">
        <v>6</v>
      </c>
      <c r="P9" s="37">
        <v>6</v>
      </c>
      <c r="Q9" s="37">
        <v>14</v>
      </c>
      <c r="R9" s="37">
        <v>14</v>
      </c>
      <c r="S9" s="38">
        <v>527</v>
      </c>
      <c r="T9" s="38">
        <v>292</v>
      </c>
      <c r="U9" s="37">
        <v>9</v>
      </c>
      <c r="V9" s="37">
        <v>9</v>
      </c>
      <c r="W9" s="38">
        <v>6115</v>
      </c>
      <c r="X9" s="48">
        <v>25</v>
      </c>
      <c r="Y9" s="39"/>
    </row>
    <row r="10" spans="1:25" x14ac:dyDescent="0.35">
      <c r="A10" s="39"/>
      <c r="B10" s="36">
        <v>4</v>
      </c>
      <c r="C10" s="69" t="s">
        <v>4</v>
      </c>
      <c r="D10" s="68"/>
      <c r="E10" s="37">
        <v>20</v>
      </c>
      <c r="F10" s="37">
        <v>20</v>
      </c>
      <c r="G10" s="37">
        <v>0</v>
      </c>
      <c r="H10" s="37">
        <v>23</v>
      </c>
      <c r="I10" s="37">
        <v>0</v>
      </c>
      <c r="J10" s="37">
        <v>11</v>
      </c>
      <c r="K10" s="37">
        <v>0</v>
      </c>
      <c r="L10" s="37">
        <v>0</v>
      </c>
      <c r="M10" s="37">
        <v>112</v>
      </c>
      <c r="N10" s="37">
        <v>112</v>
      </c>
      <c r="O10" s="37">
        <v>12</v>
      </c>
      <c r="P10" s="37">
        <v>12</v>
      </c>
      <c r="Q10" s="57">
        <v>55</v>
      </c>
      <c r="R10" s="57">
        <v>55</v>
      </c>
      <c r="S10" s="57">
        <v>950</v>
      </c>
      <c r="T10" s="57">
        <v>950</v>
      </c>
      <c r="U10" s="37">
        <v>6</v>
      </c>
      <c r="V10" s="37">
        <v>6</v>
      </c>
      <c r="W10" s="38">
        <v>21750</v>
      </c>
      <c r="X10" s="48">
        <v>40</v>
      </c>
      <c r="Y10" s="39"/>
    </row>
    <row r="11" spans="1:25" x14ac:dyDescent="0.35">
      <c r="A11" s="39"/>
      <c r="B11" s="36">
        <v>5</v>
      </c>
      <c r="C11" s="171" t="s">
        <v>5</v>
      </c>
      <c r="D11" s="172"/>
      <c r="E11" s="37">
        <v>29</v>
      </c>
      <c r="F11" s="37">
        <v>29</v>
      </c>
      <c r="G11" s="38">
        <v>26</v>
      </c>
      <c r="H11" s="38">
        <v>0</v>
      </c>
      <c r="I11" s="37">
        <v>19</v>
      </c>
      <c r="J11" s="37">
        <v>19</v>
      </c>
      <c r="K11" s="37">
        <v>1</v>
      </c>
      <c r="L11" s="37">
        <v>1</v>
      </c>
      <c r="M11" s="37">
        <v>160</v>
      </c>
      <c r="N11" s="37">
        <v>160</v>
      </c>
      <c r="O11" s="38">
        <v>15</v>
      </c>
      <c r="P11" s="38">
        <v>10</v>
      </c>
      <c r="Q11" s="38">
        <v>31</v>
      </c>
      <c r="R11" s="38">
        <v>21</v>
      </c>
      <c r="S11" s="37">
        <v>271</v>
      </c>
      <c r="T11" s="37">
        <v>271</v>
      </c>
      <c r="U11" s="37">
        <v>1</v>
      </c>
      <c r="V11" s="37">
        <v>1</v>
      </c>
      <c r="W11" s="37">
        <v>3369</v>
      </c>
      <c r="X11" s="37">
        <v>3369</v>
      </c>
      <c r="Y11" s="39"/>
    </row>
    <row r="12" spans="1:25" x14ac:dyDescent="0.35">
      <c r="A12" s="39"/>
      <c r="B12" s="36">
        <v>6</v>
      </c>
      <c r="C12" s="171" t="s">
        <v>6</v>
      </c>
      <c r="D12" s="172"/>
      <c r="E12" s="42">
        <v>20</v>
      </c>
      <c r="F12" s="42">
        <v>29</v>
      </c>
      <c r="G12" s="42">
        <v>0</v>
      </c>
      <c r="H12" s="42">
        <v>126</v>
      </c>
      <c r="I12" s="42">
        <v>8</v>
      </c>
      <c r="J12" s="42">
        <v>19</v>
      </c>
      <c r="K12" s="42">
        <v>0</v>
      </c>
      <c r="L12" s="42">
        <v>27</v>
      </c>
      <c r="M12" s="42">
        <v>180</v>
      </c>
      <c r="N12" s="42">
        <v>176</v>
      </c>
      <c r="O12" s="38">
        <v>10</v>
      </c>
      <c r="P12" s="38">
        <v>0</v>
      </c>
      <c r="Q12" s="38">
        <v>8</v>
      </c>
      <c r="R12" s="38">
        <v>0</v>
      </c>
      <c r="S12" s="42">
        <v>261</v>
      </c>
      <c r="T12" s="42">
        <v>479</v>
      </c>
      <c r="U12" s="37">
        <v>1</v>
      </c>
      <c r="V12" s="37">
        <v>1</v>
      </c>
      <c r="W12" s="38">
        <v>3410</v>
      </c>
      <c r="X12" s="48">
        <v>0</v>
      </c>
      <c r="Y12" s="39"/>
    </row>
    <row r="13" spans="1:25" ht="15" thickBot="1" x14ac:dyDescent="0.4">
      <c r="A13" s="39"/>
      <c r="B13" s="44">
        <v>7</v>
      </c>
      <c r="C13" s="173" t="s">
        <v>7</v>
      </c>
      <c r="D13" s="174"/>
      <c r="E13" s="45">
        <v>15</v>
      </c>
      <c r="F13" s="45">
        <v>25</v>
      </c>
      <c r="G13" s="45">
        <v>33</v>
      </c>
      <c r="H13" s="45">
        <v>121</v>
      </c>
      <c r="I13" s="45">
        <v>34</v>
      </c>
      <c r="J13" s="45">
        <v>126</v>
      </c>
      <c r="K13" s="45">
        <v>14</v>
      </c>
      <c r="L13" s="45">
        <v>25</v>
      </c>
      <c r="M13" s="45">
        <v>128</v>
      </c>
      <c r="N13" s="45">
        <v>129</v>
      </c>
      <c r="O13" s="47">
        <v>2</v>
      </c>
      <c r="P13" s="47">
        <v>2</v>
      </c>
      <c r="Q13" s="45">
        <v>34</v>
      </c>
      <c r="R13" s="45">
        <v>37</v>
      </c>
      <c r="S13" s="45">
        <v>400</v>
      </c>
      <c r="T13" s="45">
        <v>441</v>
      </c>
      <c r="U13" s="45">
        <v>3</v>
      </c>
      <c r="V13" s="45">
        <v>8</v>
      </c>
      <c r="W13" s="46">
        <v>4200</v>
      </c>
      <c r="X13" s="51">
        <v>2952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196</v>
      </c>
      <c r="F14" s="21">
        <f t="shared" ref="F14:X14" si="0">SUM(F7:F13)</f>
        <v>206</v>
      </c>
      <c r="G14" s="21">
        <f t="shared" si="0"/>
        <v>114</v>
      </c>
      <c r="H14" s="21">
        <f t="shared" si="0"/>
        <v>657</v>
      </c>
      <c r="I14" s="21">
        <f t="shared" si="0"/>
        <v>61</v>
      </c>
      <c r="J14" s="21">
        <f t="shared" si="0"/>
        <v>226</v>
      </c>
      <c r="K14" s="21">
        <f t="shared" si="0"/>
        <v>15</v>
      </c>
      <c r="L14" s="21">
        <f t="shared" si="0"/>
        <v>53</v>
      </c>
      <c r="M14" s="21">
        <f t="shared" si="0"/>
        <v>1090</v>
      </c>
      <c r="N14" s="21">
        <f t="shared" si="0"/>
        <v>1087</v>
      </c>
      <c r="O14" s="21">
        <f t="shared" si="0"/>
        <v>52</v>
      </c>
      <c r="P14" s="21">
        <f t="shared" si="0"/>
        <v>49</v>
      </c>
      <c r="Q14" s="21">
        <f t="shared" si="0"/>
        <v>142</v>
      </c>
      <c r="R14" s="21">
        <f t="shared" si="0"/>
        <v>162</v>
      </c>
      <c r="S14" s="21">
        <f t="shared" si="0"/>
        <v>8715</v>
      </c>
      <c r="T14" s="21">
        <f t="shared" si="0"/>
        <v>8694</v>
      </c>
      <c r="U14" s="21">
        <f t="shared" si="0"/>
        <v>65</v>
      </c>
      <c r="V14" s="21">
        <f t="shared" si="0"/>
        <v>86</v>
      </c>
      <c r="W14" s="21">
        <f t="shared" si="0"/>
        <v>352512</v>
      </c>
      <c r="X14" s="22">
        <f t="shared" si="0"/>
        <v>118682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x14ac:dyDescent="0.35">
      <c r="N20">
        <f>27</f>
        <v>27</v>
      </c>
    </row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Y29"/>
  <sheetViews>
    <sheetView showGridLines="0" workbookViewId="0">
      <selection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3" max="24" width="9.1796875" bestFit="1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73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69</v>
      </c>
      <c r="F7" s="10">
        <v>71</v>
      </c>
      <c r="G7" s="10">
        <v>0</v>
      </c>
      <c r="H7" s="10">
        <v>332</v>
      </c>
      <c r="I7" s="10">
        <v>0</v>
      </c>
      <c r="J7" s="10">
        <v>50</v>
      </c>
      <c r="K7" s="27">
        <v>0</v>
      </c>
      <c r="L7" s="27">
        <v>0</v>
      </c>
      <c r="M7" s="27">
        <v>157</v>
      </c>
      <c r="N7" s="27">
        <v>157</v>
      </c>
      <c r="O7" s="10">
        <v>0</v>
      </c>
      <c r="P7" s="10">
        <v>12</v>
      </c>
      <c r="Q7" s="10">
        <v>0</v>
      </c>
      <c r="R7" s="10">
        <v>35</v>
      </c>
      <c r="S7" s="10">
        <v>5625</v>
      </c>
      <c r="T7" s="10">
        <v>5680</v>
      </c>
      <c r="U7" s="10">
        <v>27</v>
      </c>
      <c r="V7" s="10">
        <v>48</v>
      </c>
      <c r="W7" s="10">
        <v>333433</v>
      </c>
      <c r="X7" s="53">
        <v>103501</v>
      </c>
    </row>
    <row r="8" spans="1:25" x14ac:dyDescent="0.35">
      <c r="A8" s="39"/>
      <c r="B8" s="36">
        <v>2</v>
      </c>
      <c r="C8" s="141" t="s">
        <v>2</v>
      </c>
      <c r="D8" s="142"/>
      <c r="E8" s="42">
        <v>15</v>
      </c>
      <c r="F8" s="42">
        <v>16</v>
      </c>
      <c r="G8" s="37">
        <v>0</v>
      </c>
      <c r="H8" s="37">
        <v>0</v>
      </c>
      <c r="I8" s="42">
        <v>0</v>
      </c>
      <c r="J8" s="42">
        <v>1</v>
      </c>
      <c r="K8" s="37">
        <v>0</v>
      </c>
      <c r="L8" s="37">
        <v>0</v>
      </c>
      <c r="M8" s="37">
        <v>143</v>
      </c>
      <c r="N8" s="37">
        <v>143</v>
      </c>
      <c r="O8" s="37">
        <v>6</v>
      </c>
      <c r="P8" s="37">
        <v>6</v>
      </c>
      <c r="Q8" s="37">
        <v>0</v>
      </c>
      <c r="R8" s="37">
        <v>0</v>
      </c>
      <c r="S8" s="37">
        <v>448</v>
      </c>
      <c r="T8" s="37">
        <v>448</v>
      </c>
      <c r="U8" s="37">
        <v>11</v>
      </c>
      <c r="V8" s="37">
        <v>11</v>
      </c>
      <c r="W8" s="38">
        <v>11715</v>
      </c>
      <c r="X8" s="48">
        <v>1795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8">
        <v>28</v>
      </c>
      <c r="F9" s="38">
        <v>16</v>
      </c>
      <c r="G9" s="37">
        <v>14</v>
      </c>
      <c r="H9" s="37">
        <v>14</v>
      </c>
      <c r="I9" s="37">
        <v>0</v>
      </c>
      <c r="J9" s="37">
        <v>0</v>
      </c>
      <c r="K9" s="37">
        <v>0</v>
      </c>
      <c r="L9" s="37">
        <v>0</v>
      </c>
      <c r="M9" s="37">
        <v>203</v>
      </c>
      <c r="N9" s="37">
        <v>203</v>
      </c>
      <c r="O9" s="37">
        <v>6</v>
      </c>
      <c r="P9" s="37">
        <v>6</v>
      </c>
      <c r="Q9" s="37">
        <v>11</v>
      </c>
      <c r="R9" s="37">
        <v>11</v>
      </c>
      <c r="S9" s="38">
        <v>372</v>
      </c>
      <c r="T9" s="38">
        <v>139</v>
      </c>
      <c r="U9" s="37">
        <v>7</v>
      </c>
      <c r="V9" s="37">
        <v>7</v>
      </c>
      <c r="W9" s="38">
        <v>5482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68"/>
      <c r="E10" s="37">
        <v>19</v>
      </c>
      <c r="F10" s="37">
        <v>19</v>
      </c>
      <c r="G10" s="42">
        <v>7</v>
      </c>
      <c r="H10" s="42">
        <v>23</v>
      </c>
      <c r="I10" s="42">
        <v>0</v>
      </c>
      <c r="J10" s="42">
        <v>12</v>
      </c>
      <c r="K10" s="37">
        <v>0</v>
      </c>
      <c r="L10" s="37">
        <v>0</v>
      </c>
      <c r="M10" s="37">
        <v>105</v>
      </c>
      <c r="N10" s="37">
        <v>105</v>
      </c>
      <c r="O10" s="37">
        <v>11</v>
      </c>
      <c r="P10" s="37">
        <v>11</v>
      </c>
      <c r="Q10" s="57">
        <v>52</v>
      </c>
      <c r="R10" s="57">
        <v>52</v>
      </c>
      <c r="S10" s="57">
        <v>795</v>
      </c>
      <c r="T10" s="57">
        <v>795</v>
      </c>
      <c r="U10" s="37">
        <v>3</v>
      </c>
      <c r="V10" s="37">
        <v>3</v>
      </c>
      <c r="W10" s="38">
        <v>19700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29</v>
      </c>
      <c r="F11" s="37">
        <v>29</v>
      </c>
      <c r="G11" s="38">
        <v>20</v>
      </c>
      <c r="H11" s="38">
        <v>0</v>
      </c>
      <c r="I11" s="37">
        <v>17</v>
      </c>
      <c r="J11" s="37">
        <v>17</v>
      </c>
      <c r="K11" s="37">
        <v>0</v>
      </c>
      <c r="L11" s="37">
        <v>0</v>
      </c>
      <c r="M11" s="37">
        <v>158</v>
      </c>
      <c r="N11" s="37">
        <v>158</v>
      </c>
      <c r="O11" s="38">
        <v>15</v>
      </c>
      <c r="P11" s="38">
        <v>10</v>
      </c>
      <c r="Q11" s="38">
        <v>30</v>
      </c>
      <c r="R11" s="38">
        <v>20</v>
      </c>
      <c r="S11" s="37">
        <v>250</v>
      </c>
      <c r="T11" s="37">
        <v>250</v>
      </c>
      <c r="U11" s="37">
        <v>1</v>
      </c>
      <c r="V11" s="37">
        <v>1</v>
      </c>
      <c r="W11" s="37">
        <v>3204</v>
      </c>
      <c r="X11" s="37">
        <v>3204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18</v>
      </c>
      <c r="F12" s="42">
        <v>19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8</v>
      </c>
      <c r="M12" s="42">
        <v>180</v>
      </c>
      <c r="N12" s="42">
        <v>176</v>
      </c>
      <c r="O12" s="38">
        <v>10</v>
      </c>
      <c r="P12" s="38">
        <v>0</v>
      </c>
      <c r="Q12" s="38">
        <v>7</v>
      </c>
      <c r="R12" s="38">
        <v>0</v>
      </c>
      <c r="S12" s="42">
        <v>208</v>
      </c>
      <c r="T12" s="42">
        <v>94</v>
      </c>
      <c r="U12" s="37">
        <v>1</v>
      </c>
      <c r="V12" s="37">
        <v>0</v>
      </c>
      <c r="W12" s="38">
        <v>1800</v>
      </c>
      <c r="X12" s="48">
        <v>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15</v>
      </c>
      <c r="F13" s="45">
        <v>25</v>
      </c>
      <c r="G13" s="45">
        <v>23</v>
      </c>
      <c r="H13" s="45">
        <v>121</v>
      </c>
      <c r="I13" s="45">
        <v>31</v>
      </c>
      <c r="J13" s="45">
        <v>126</v>
      </c>
      <c r="K13" s="45">
        <v>11</v>
      </c>
      <c r="L13" s="45">
        <v>25</v>
      </c>
      <c r="M13" s="45">
        <v>127</v>
      </c>
      <c r="N13" s="45">
        <v>129</v>
      </c>
      <c r="O13" s="47">
        <v>2</v>
      </c>
      <c r="P13" s="47">
        <v>2</v>
      </c>
      <c r="Q13" s="45">
        <v>34</v>
      </c>
      <c r="R13" s="45">
        <v>37</v>
      </c>
      <c r="S13" s="45">
        <v>386</v>
      </c>
      <c r="T13" s="45">
        <v>441</v>
      </c>
      <c r="U13" s="45">
        <v>3</v>
      </c>
      <c r="V13" s="45">
        <v>8</v>
      </c>
      <c r="W13" s="47">
        <v>2952</v>
      </c>
      <c r="X13" s="66">
        <v>2952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193</v>
      </c>
      <c r="F14" s="21">
        <f t="shared" ref="F14:X14" si="0">SUM(F7:F13)</f>
        <v>195</v>
      </c>
      <c r="G14" s="21">
        <f t="shared" si="0"/>
        <v>64</v>
      </c>
      <c r="H14" s="21">
        <f t="shared" si="0"/>
        <v>490</v>
      </c>
      <c r="I14" s="21">
        <f t="shared" si="0"/>
        <v>48</v>
      </c>
      <c r="J14" s="21">
        <f t="shared" si="0"/>
        <v>206</v>
      </c>
      <c r="K14" s="21">
        <f t="shared" si="0"/>
        <v>11</v>
      </c>
      <c r="L14" s="21">
        <f t="shared" si="0"/>
        <v>33</v>
      </c>
      <c r="M14" s="21">
        <f t="shared" si="0"/>
        <v>1073</v>
      </c>
      <c r="N14" s="21">
        <f t="shared" si="0"/>
        <v>1071</v>
      </c>
      <c r="O14" s="21">
        <f t="shared" si="0"/>
        <v>50</v>
      </c>
      <c r="P14" s="21">
        <f t="shared" si="0"/>
        <v>47</v>
      </c>
      <c r="Q14" s="21">
        <f t="shared" si="0"/>
        <v>134</v>
      </c>
      <c r="R14" s="21">
        <f t="shared" si="0"/>
        <v>155</v>
      </c>
      <c r="S14" s="21">
        <f t="shared" si="0"/>
        <v>8084</v>
      </c>
      <c r="T14" s="21">
        <f t="shared" si="0"/>
        <v>7847</v>
      </c>
      <c r="U14" s="21">
        <f t="shared" si="0"/>
        <v>53</v>
      </c>
      <c r="V14" s="21">
        <f t="shared" si="0"/>
        <v>78</v>
      </c>
      <c r="W14" s="21">
        <f t="shared" si="0"/>
        <v>378286</v>
      </c>
      <c r="X14" s="22">
        <f t="shared" si="0"/>
        <v>111517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x14ac:dyDescent="0.35">
      <c r="N20">
        <f>27</f>
        <v>27</v>
      </c>
    </row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Y29"/>
  <sheetViews>
    <sheetView showGridLines="0" workbookViewId="0">
      <selection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3" max="24" width="9.1796875" bestFit="1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74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20</v>
      </c>
      <c r="F7" s="10">
        <v>71</v>
      </c>
      <c r="G7" s="34">
        <v>600</v>
      </c>
      <c r="H7" s="34">
        <v>332</v>
      </c>
      <c r="I7" s="10">
        <v>0</v>
      </c>
      <c r="J7" s="10">
        <v>50</v>
      </c>
      <c r="K7" s="34">
        <v>170</v>
      </c>
      <c r="L7" s="34">
        <v>0</v>
      </c>
      <c r="M7" s="27">
        <v>157</v>
      </c>
      <c r="N7" s="27">
        <v>157</v>
      </c>
      <c r="O7" s="10">
        <v>3</v>
      </c>
      <c r="P7" s="10">
        <v>12</v>
      </c>
      <c r="Q7" s="10">
        <v>20</v>
      </c>
      <c r="R7" s="10">
        <v>35</v>
      </c>
      <c r="S7" s="10">
        <v>5225</v>
      </c>
      <c r="T7" s="10">
        <v>5680</v>
      </c>
      <c r="U7" s="10">
        <v>0</v>
      </c>
      <c r="V7" s="10">
        <v>48</v>
      </c>
      <c r="W7" s="10">
        <v>331433</v>
      </c>
      <c r="X7" s="53">
        <v>331501</v>
      </c>
    </row>
    <row r="8" spans="1:25" x14ac:dyDescent="0.35">
      <c r="A8" s="39"/>
      <c r="B8" s="36">
        <v>2</v>
      </c>
      <c r="C8" s="141" t="s">
        <v>2</v>
      </c>
      <c r="D8" s="142"/>
      <c r="E8" s="38">
        <v>25</v>
      </c>
      <c r="F8" s="38">
        <v>16</v>
      </c>
      <c r="G8" s="38">
        <v>140</v>
      </c>
      <c r="H8" s="38">
        <v>0</v>
      </c>
      <c r="I8" s="42">
        <v>0</v>
      </c>
      <c r="J8" s="42">
        <v>1</v>
      </c>
      <c r="K8" s="38">
        <v>40</v>
      </c>
      <c r="L8" s="38">
        <v>0</v>
      </c>
      <c r="M8" s="37">
        <v>142</v>
      </c>
      <c r="N8" s="37">
        <v>142</v>
      </c>
      <c r="O8" s="38">
        <v>37</v>
      </c>
      <c r="P8" s="38">
        <v>5</v>
      </c>
      <c r="Q8" s="38">
        <v>6</v>
      </c>
      <c r="R8" s="38">
        <v>0</v>
      </c>
      <c r="S8" s="38">
        <v>398</v>
      </c>
      <c r="T8" s="38">
        <v>448</v>
      </c>
      <c r="U8" s="37">
        <v>7</v>
      </c>
      <c r="V8" s="37">
        <v>7</v>
      </c>
      <c r="W8" s="38">
        <v>11410</v>
      </c>
      <c r="X8" s="48">
        <v>1395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8">
        <v>38</v>
      </c>
      <c r="F9" s="38">
        <v>16</v>
      </c>
      <c r="G9" s="38">
        <v>209</v>
      </c>
      <c r="H9" s="38">
        <v>10</v>
      </c>
      <c r="I9" s="37">
        <v>0</v>
      </c>
      <c r="J9" s="37">
        <v>0</v>
      </c>
      <c r="K9" s="38">
        <v>29</v>
      </c>
      <c r="L9" s="38">
        <v>0</v>
      </c>
      <c r="M9" s="37">
        <v>200</v>
      </c>
      <c r="N9" s="37">
        <v>200</v>
      </c>
      <c r="O9" s="38">
        <v>15</v>
      </c>
      <c r="P9" s="38">
        <v>5</v>
      </c>
      <c r="Q9" s="38">
        <v>20</v>
      </c>
      <c r="R9" s="38">
        <v>9</v>
      </c>
      <c r="S9" s="38">
        <v>682</v>
      </c>
      <c r="T9" s="38">
        <v>127</v>
      </c>
      <c r="U9" s="38">
        <v>13</v>
      </c>
      <c r="V9" s="38">
        <v>5</v>
      </c>
      <c r="W9" s="38">
        <v>5223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8">
        <v>38</v>
      </c>
      <c r="F10" s="38">
        <v>19</v>
      </c>
      <c r="G10" s="38">
        <v>441</v>
      </c>
      <c r="H10" s="38">
        <v>23</v>
      </c>
      <c r="I10" s="42">
        <v>0</v>
      </c>
      <c r="J10" s="42">
        <v>12</v>
      </c>
      <c r="K10" s="37">
        <v>0</v>
      </c>
      <c r="L10" s="37">
        <v>0</v>
      </c>
      <c r="M10" s="37">
        <v>102</v>
      </c>
      <c r="N10" s="37">
        <v>102</v>
      </c>
      <c r="O10" s="38">
        <v>19</v>
      </c>
      <c r="P10" s="38">
        <v>10</v>
      </c>
      <c r="Q10" s="38">
        <v>69</v>
      </c>
      <c r="R10" s="38">
        <v>51</v>
      </c>
      <c r="S10" s="57">
        <v>681</v>
      </c>
      <c r="T10" s="57">
        <v>681</v>
      </c>
      <c r="U10" s="37">
        <v>3</v>
      </c>
      <c r="V10" s="37">
        <v>3</v>
      </c>
      <c r="W10" s="38">
        <v>19550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8">
        <v>122</v>
      </c>
      <c r="F11" s="38">
        <v>29</v>
      </c>
      <c r="G11" s="38">
        <v>116</v>
      </c>
      <c r="H11" s="38">
        <v>0</v>
      </c>
      <c r="I11" s="37">
        <v>13</v>
      </c>
      <c r="J11" s="37">
        <v>13</v>
      </c>
      <c r="K11" s="38">
        <v>26</v>
      </c>
      <c r="L11" s="38">
        <v>0</v>
      </c>
      <c r="M11" s="37">
        <v>155</v>
      </c>
      <c r="N11" s="37">
        <v>155</v>
      </c>
      <c r="O11" s="38">
        <v>18</v>
      </c>
      <c r="P11" s="38">
        <v>10</v>
      </c>
      <c r="Q11" s="38">
        <v>40</v>
      </c>
      <c r="R11" s="38">
        <v>20</v>
      </c>
      <c r="S11" s="37">
        <v>239</v>
      </c>
      <c r="T11" s="37">
        <v>239</v>
      </c>
      <c r="U11" s="37">
        <v>1</v>
      </c>
      <c r="V11" s="37">
        <v>1</v>
      </c>
      <c r="W11" s="37">
        <v>2952</v>
      </c>
      <c r="X11" s="37">
        <v>2952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10</v>
      </c>
      <c r="F12" s="42">
        <v>19</v>
      </c>
      <c r="G12" s="42">
        <v>156</v>
      </c>
      <c r="H12" s="42">
        <v>0</v>
      </c>
      <c r="I12" s="37">
        <v>0</v>
      </c>
      <c r="J12" s="37">
        <v>0</v>
      </c>
      <c r="K12" s="38">
        <v>24</v>
      </c>
      <c r="L12" s="38">
        <v>8</v>
      </c>
      <c r="M12" s="38">
        <v>180</v>
      </c>
      <c r="N12" s="38">
        <v>167</v>
      </c>
      <c r="O12" s="38">
        <v>14</v>
      </c>
      <c r="P12" s="38">
        <v>0</v>
      </c>
      <c r="Q12" s="38">
        <v>7</v>
      </c>
      <c r="R12" s="38">
        <v>0</v>
      </c>
      <c r="S12" s="38">
        <v>118</v>
      </c>
      <c r="T12" s="38">
        <v>94</v>
      </c>
      <c r="U12" s="38">
        <v>5</v>
      </c>
      <c r="V12" s="38">
        <v>0</v>
      </c>
      <c r="W12" s="38">
        <v>1800</v>
      </c>
      <c r="X12" s="48">
        <v>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14</v>
      </c>
      <c r="F13" s="45">
        <v>15</v>
      </c>
      <c r="G13" s="45">
        <v>7</v>
      </c>
      <c r="H13" s="45">
        <v>11</v>
      </c>
      <c r="I13" s="45">
        <v>9</v>
      </c>
      <c r="J13" s="45">
        <v>26</v>
      </c>
      <c r="K13" s="45">
        <v>9</v>
      </c>
      <c r="L13" s="45">
        <v>10</v>
      </c>
      <c r="M13" s="45">
        <v>127</v>
      </c>
      <c r="N13" s="45">
        <v>127</v>
      </c>
      <c r="O13" s="47">
        <v>2</v>
      </c>
      <c r="P13" s="47">
        <v>2</v>
      </c>
      <c r="Q13" s="47">
        <v>34</v>
      </c>
      <c r="R13" s="47">
        <v>34</v>
      </c>
      <c r="S13" s="45">
        <v>351</v>
      </c>
      <c r="T13" s="45">
        <v>369</v>
      </c>
      <c r="U13" s="45">
        <v>3</v>
      </c>
      <c r="V13" s="45">
        <v>6</v>
      </c>
      <c r="W13" s="47">
        <v>1155</v>
      </c>
      <c r="X13" s="66">
        <v>1155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267</v>
      </c>
      <c r="F14" s="21">
        <f t="shared" ref="F14:X14" si="0">SUM(F7:F13)</f>
        <v>185</v>
      </c>
      <c r="G14" s="21">
        <f t="shared" si="0"/>
        <v>1669</v>
      </c>
      <c r="H14" s="21">
        <f t="shared" si="0"/>
        <v>376</v>
      </c>
      <c r="I14" s="21">
        <f t="shared" si="0"/>
        <v>22</v>
      </c>
      <c r="J14" s="21">
        <f t="shared" si="0"/>
        <v>102</v>
      </c>
      <c r="K14" s="21">
        <f t="shared" si="0"/>
        <v>298</v>
      </c>
      <c r="L14" s="21">
        <f t="shared" si="0"/>
        <v>18</v>
      </c>
      <c r="M14" s="21">
        <f t="shared" si="0"/>
        <v>1063</v>
      </c>
      <c r="N14" s="21">
        <f t="shared" si="0"/>
        <v>1050</v>
      </c>
      <c r="O14" s="21">
        <f t="shared" si="0"/>
        <v>108</v>
      </c>
      <c r="P14" s="21">
        <f t="shared" si="0"/>
        <v>44</v>
      </c>
      <c r="Q14" s="21">
        <f t="shared" si="0"/>
        <v>196</v>
      </c>
      <c r="R14" s="21">
        <f t="shared" si="0"/>
        <v>149</v>
      </c>
      <c r="S14" s="21">
        <f t="shared" si="0"/>
        <v>7694</v>
      </c>
      <c r="T14" s="21">
        <f t="shared" si="0"/>
        <v>7638</v>
      </c>
      <c r="U14" s="21">
        <f t="shared" si="0"/>
        <v>32</v>
      </c>
      <c r="V14" s="21">
        <f t="shared" si="0"/>
        <v>70</v>
      </c>
      <c r="W14" s="21">
        <f t="shared" si="0"/>
        <v>373523</v>
      </c>
      <c r="X14" s="22">
        <f t="shared" si="0"/>
        <v>337068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Y29"/>
  <sheetViews>
    <sheetView showGridLines="0" workbookViewId="0">
      <selection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3" max="24" width="9.1796875" bestFit="1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75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27">
        <v>20</v>
      </c>
      <c r="F7" s="27">
        <v>20</v>
      </c>
      <c r="G7" s="34">
        <v>600</v>
      </c>
      <c r="H7" s="34">
        <v>332</v>
      </c>
      <c r="I7" s="10">
        <v>0</v>
      </c>
      <c r="J7" s="10">
        <v>50</v>
      </c>
      <c r="K7" s="34">
        <v>170</v>
      </c>
      <c r="L7" s="34">
        <v>0</v>
      </c>
      <c r="M7" s="27">
        <v>157</v>
      </c>
      <c r="N7" s="27">
        <v>157</v>
      </c>
      <c r="O7" s="10">
        <v>3</v>
      </c>
      <c r="P7" s="10">
        <v>12</v>
      </c>
      <c r="Q7" s="10">
        <v>20</v>
      </c>
      <c r="R7" s="10">
        <v>35</v>
      </c>
      <c r="S7" s="10">
        <v>5225</v>
      </c>
      <c r="T7" s="10">
        <v>5580</v>
      </c>
      <c r="U7" s="10">
        <v>0</v>
      </c>
      <c r="V7" s="10">
        <v>43</v>
      </c>
      <c r="W7" s="34">
        <v>440433</v>
      </c>
      <c r="X7" s="35">
        <v>331501</v>
      </c>
    </row>
    <row r="8" spans="1:25" x14ac:dyDescent="0.35">
      <c r="A8" s="39"/>
      <c r="B8" s="36">
        <v>2</v>
      </c>
      <c r="C8" s="141" t="s">
        <v>2</v>
      </c>
      <c r="D8" s="142"/>
      <c r="E8" s="38">
        <v>25</v>
      </c>
      <c r="F8" s="38">
        <v>16</v>
      </c>
      <c r="G8" s="38">
        <v>108</v>
      </c>
      <c r="H8" s="38">
        <v>0</v>
      </c>
      <c r="I8" s="57">
        <v>0</v>
      </c>
      <c r="J8" s="57">
        <v>0</v>
      </c>
      <c r="K8" s="38">
        <v>13</v>
      </c>
      <c r="L8" s="38">
        <v>0</v>
      </c>
      <c r="M8" s="42">
        <v>133</v>
      </c>
      <c r="N8" s="42">
        <v>139</v>
      </c>
      <c r="O8" s="38">
        <v>37</v>
      </c>
      <c r="P8" s="38">
        <v>5</v>
      </c>
      <c r="Q8" s="38">
        <v>4</v>
      </c>
      <c r="R8" s="38">
        <v>0</v>
      </c>
      <c r="S8" s="38">
        <v>325</v>
      </c>
      <c r="T8" s="38">
        <v>436</v>
      </c>
      <c r="U8" s="57">
        <v>6</v>
      </c>
      <c r="V8" s="57">
        <v>6</v>
      </c>
      <c r="W8" s="38">
        <v>11105</v>
      </c>
      <c r="X8" s="48">
        <v>1395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8">
        <v>38</v>
      </c>
      <c r="F9" s="38">
        <v>16</v>
      </c>
      <c r="G9" s="38">
        <v>164</v>
      </c>
      <c r="H9" s="38">
        <v>0</v>
      </c>
      <c r="I9" s="37">
        <v>0</v>
      </c>
      <c r="J9" s="37">
        <v>0</v>
      </c>
      <c r="K9" s="38">
        <v>79</v>
      </c>
      <c r="L9" s="38">
        <v>0</v>
      </c>
      <c r="M9" s="37">
        <v>198</v>
      </c>
      <c r="N9" s="37">
        <v>198</v>
      </c>
      <c r="O9" s="38">
        <v>15</v>
      </c>
      <c r="P9" s="38">
        <v>5</v>
      </c>
      <c r="Q9" s="38">
        <v>18</v>
      </c>
      <c r="R9" s="38">
        <v>7</v>
      </c>
      <c r="S9" s="38">
        <v>573</v>
      </c>
      <c r="T9" s="38">
        <v>102</v>
      </c>
      <c r="U9" s="38">
        <v>9</v>
      </c>
      <c r="V9" s="38">
        <v>2</v>
      </c>
      <c r="W9" s="38">
        <v>4942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8">
        <v>38</v>
      </c>
      <c r="F10" s="38">
        <v>19</v>
      </c>
      <c r="G10" s="38">
        <v>335</v>
      </c>
      <c r="H10" s="38">
        <v>23</v>
      </c>
      <c r="I10" s="42">
        <v>0</v>
      </c>
      <c r="J10" s="42">
        <v>12</v>
      </c>
      <c r="K10" s="37">
        <v>0</v>
      </c>
      <c r="L10" s="37">
        <v>0</v>
      </c>
      <c r="M10" s="37">
        <v>101</v>
      </c>
      <c r="N10" s="37">
        <v>101</v>
      </c>
      <c r="O10" s="38">
        <v>19</v>
      </c>
      <c r="P10" s="38">
        <v>10</v>
      </c>
      <c r="Q10" s="38">
        <v>67</v>
      </c>
      <c r="R10" s="38">
        <v>50</v>
      </c>
      <c r="S10" s="57">
        <v>381</v>
      </c>
      <c r="T10" s="57">
        <v>381</v>
      </c>
      <c r="U10" s="38">
        <v>21</v>
      </c>
      <c r="V10" s="38">
        <v>3</v>
      </c>
      <c r="W10" s="38">
        <v>17850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8">
        <v>107</v>
      </c>
      <c r="F11" s="38">
        <v>98</v>
      </c>
      <c r="G11" s="38">
        <v>87</v>
      </c>
      <c r="H11" s="38">
        <v>0</v>
      </c>
      <c r="I11" s="57">
        <v>7</v>
      </c>
      <c r="J11" s="57">
        <v>7</v>
      </c>
      <c r="K11" s="38">
        <v>18</v>
      </c>
      <c r="L11" s="38">
        <v>0</v>
      </c>
      <c r="M11" s="37">
        <v>155</v>
      </c>
      <c r="N11" s="37">
        <v>155</v>
      </c>
      <c r="O11" s="38">
        <v>18</v>
      </c>
      <c r="P11" s="38">
        <v>10</v>
      </c>
      <c r="Q11" s="38">
        <v>40</v>
      </c>
      <c r="R11" s="38">
        <v>20</v>
      </c>
      <c r="S11" s="57">
        <v>209</v>
      </c>
      <c r="T11" s="57">
        <v>209</v>
      </c>
      <c r="U11" s="57">
        <v>1</v>
      </c>
      <c r="V11" s="57">
        <v>1</v>
      </c>
      <c r="W11" s="57">
        <v>2421</v>
      </c>
      <c r="X11" s="70">
        <v>2421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10</v>
      </c>
      <c r="F12" s="42">
        <v>19</v>
      </c>
      <c r="G12" s="42">
        <v>111</v>
      </c>
      <c r="H12" s="42">
        <v>0</v>
      </c>
      <c r="I12" s="37">
        <v>0</v>
      </c>
      <c r="J12" s="37">
        <v>0</v>
      </c>
      <c r="K12" s="38">
        <v>23</v>
      </c>
      <c r="L12" s="38">
        <v>8</v>
      </c>
      <c r="M12" s="38">
        <v>180</v>
      </c>
      <c r="N12" s="38">
        <v>167</v>
      </c>
      <c r="O12" s="38">
        <v>13</v>
      </c>
      <c r="P12" s="38">
        <v>0</v>
      </c>
      <c r="Q12" s="38">
        <v>5</v>
      </c>
      <c r="R12" s="38">
        <v>0</v>
      </c>
      <c r="S12" s="42">
        <v>75</v>
      </c>
      <c r="T12" s="42">
        <v>194</v>
      </c>
      <c r="U12" s="37">
        <v>5</v>
      </c>
      <c r="V12" s="37">
        <v>5</v>
      </c>
      <c r="W12" s="38">
        <v>5480</v>
      </c>
      <c r="X12" s="48">
        <v>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14</v>
      </c>
      <c r="F13" s="45">
        <v>15</v>
      </c>
      <c r="G13" s="45">
        <v>2</v>
      </c>
      <c r="H13" s="45">
        <v>11</v>
      </c>
      <c r="I13" s="45">
        <v>21</v>
      </c>
      <c r="J13" s="45">
        <v>26</v>
      </c>
      <c r="K13" s="45">
        <v>7</v>
      </c>
      <c r="L13" s="45">
        <v>10</v>
      </c>
      <c r="M13" s="45">
        <v>126</v>
      </c>
      <c r="N13" s="45">
        <v>127</v>
      </c>
      <c r="O13" s="46">
        <v>12</v>
      </c>
      <c r="P13" s="46">
        <v>2</v>
      </c>
      <c r="Q13" s="47">
        <v>34</v>
      </c>
      <c r="R13" s="47">
        <v>34</v>
      </c>
      <c r="S13" s="45">
        <v>322</v>
      </c>
      <c r="T13" s="45">
        <v>369</v>
      </c>
      <c r="U13" s="45">
        <v>4</v>
      </c>
      <c r="V13" s="45">
        <v>6</v>
      </c>
      <c r="W13" s="47">
        <v>1155</v>
      </c>
      <c r="X13" s="66">
        <v>1155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252</v>
      </c>
      <c r="F14" s="21">
        <f t="shared" ref="F14:X14" si="0">SUM(F7:F13)</f>
        <v>203</v>
      </c>
      <c r="G14" s="21">
        <f t="shared" si="0"/>
        <v>1407</v>
      </c>
      <c r="H14" s="21">
        <f t="shared" si="0"/>
        <v>366</v>
      </c>
      <c r="I14" s="21">
        <f t="shared" si="0"/>
        <v>28</v>
      </c>
      <c r="J14" s="21">
        <f t="shared" si="0"/>
        <v>95</v>
      </c>
      <c r="K14" s="21">
        <f t="shared" si="0"/>
        <v>310</v>
      </c>
      <c r="L14" s="21">
        <f t="shared" si="0"/>
        <v>18</v>
      </c>
      <c r="M14" s="21">
        <f t="shared" si="0"/>
        <v>1050</v>
      </c>
      <c r="N14" s="21">
        <f t="shared" si="0"/>
        <v>1044</v>
      </c>
      <c r="O14" s="21">
        <f t="shared" si="0"/>
        <v>117</v>
      </c>
      <c r="P14" s="21">
        <f t="shared" si="0"/>
        <v>44</v>
      </c>
      <c r="Q14" s="21">
        <f t="shared" si="0"/>
        <v>188</v>
      </c>
      <c r="R14" s="21">
        <f t="shared" si="0"/>
        <v>146</v>
      </c>
      <c r="S14" s="21">
        <f t="shared" si="0"/>
        <v>7110</v>
      </c>
      <c r="T14" s="21">
        <f t="shared" si="0"/>
        <v>7271</v>
      </c>
      <c r="U14" s="21">
        <f t="shared" si="0"/>
        <v>46</v>
      </c>
      <c r="V14" s="21">
        <f t="shared" si="0"/>
        <v>66</v>
      </c>
      <c r="W14" s="21">
        <f t="shared" si="0"/>
        <v>483386</v>
      </c>
      <c r="X14" s="22">
        <f t="shared" si="0"/>
        <v>336537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Y29"/>
  <sheetViews>
    <sheetView showGridLines="0" workbookViewId="0">
      <selection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3" max="24" width="9.1796875" bestFit="1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76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20</v>
      </c>
      <c r="F7" s="10">
        <v>117</v>
      </c>
      <c r="G7" s="10">
        <v>200</v>
      </c>
      <c r="H7" s="10">
        <v>1832</v>
      </c>
      <c r="I7" s="10">
        <v>30</v>
      </c>
      <c r="J7" s="10">
        <v>50</v>
      </c>
      <c r="K7" s="10">
        <v>30</v>
      </c>
      <c r="L7" s="10">
        <v>531</v>
      </c>
      <c r="M7" s="27">
        <v>157</v>
      </c>
      <c r="N7" s="27">
        <v>157</v>
      </c>
      <c r="O7" s="10">
        <v>3</v>
      </c>
      <c r="P7" s="10">
        <v>43</v>
      </c>
      <c r="Q7" s="10">
        <v>20</v>
      </c>
      <c r="R7" s="10">
        <v>83</v>
      </c>
      <c r="S7" s="10">
        <v>5225</v>
      </c>
      <c r="T7" s="10">
        <v>4980</v>
      </c>
      <c r="U7" s="10">
        <v>0</v>
      </c>
      <c r="V7" s="10">
        <v>24</v>
      </c>
      <c r="W7" s="10">
        <v>433993</v>
      </c>
      <c r="X7" s="53">
        <v>442261</v>
      </c>
    </row>
    <row r="8" spans="1:25" x14ac:dyDescent="0.35">
      <c r="A8" s="39"/>
      <c r="B8" s="36">
        <v>2</v>
      </c>
      <c r="C8" s="141" t="s">
        <v>2</v>
      </c>
      <c r="D8" s="142"/>
      <c r="E8" s="38">
        <v>25</v>
      </c>
      <c r="F8" s="38">
        <v>16</v>
      </c>
      <c r="G8" s="38">
        <v>155</v>
      </c>
      <c r="H8" s="38">
        <v>0</v>
      </c>
      <c r="I8" s="57">
        <v>35</v>
      </c>
      <c r="J8" s="57">
        <v>0</v>
      </c>
      <c r="K8" s="38">
        <v>48</v>
      </c>
      <c r="L8" s="38">
        <v>0</v>
      </c>
      <c r="M8" s="42">
        <v>132</v>
      </c>
      <c r="N8" s="42">
        <v>138</v>
      </c>
      <c r="O8" s="38">
        <v>39</v>
      </c>
      <c r="P8" s="38">
        <v>3</v>
      </c>
      <c r="Q8" s="38">
        <v>2</v>
      </c>
      <c r="R8" s="38">
        <v>0</v>
      </c>
      <c r="S8" s="38">
        <v>310</v>
      </c>
      <c r="T8" s="38">
        <v>421</v>
      </c>
      <c r="U8" s="57">
        <v>6</v>
      </c>
      <c r="V8" s="57">
        <v>6</v>
      </c>
      <c r="W8" s="38">
        <v>8815</v>
      </c>
      <c r="X8" s="48">
        <v>1395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8">
        <v>26</v>
      </c>
      <c r="F9" s="38">
        <v>4</v>
      </c>
      <c r="G9" s="38">
        <v>217</v>
      </c>
      <c r="H9" s="38">
        <v>156</v>
      </c>
      <c r="I9" s="37">
        <v>19</v>
      </c>
      <c r="J9" s="37">
        <v>0</v>
      </c>
      <c r="K9" s="38">
        <v>68</v>
      </c>
      <c r="L9" s="38">
        <v>0</v>
      </c>
      <c r="M9" s="37">
        <v>194</v>
      </c>
      <c r="N9" s="37">
        <v>194</v>
      </c>
      <c r="O9" s="37">
        <v>13</v>
      </c>
      <c r="P9" s="37">
        <v>13</v>
      </c>
      <c r="Q9" s="37">
        <v>16</v>
      </c>
      <c r="R9" s="37">
        <v>16</v>
      </c>
      <c r="S9" s="38">
        <v>395</v>
      </c>
      <c r="T9" s="38">
        <v>230</v>
      </c>
      <c r="U9" s="38">
        <v>7</v>
      </c>
      <c r="V9" s="38">
        <v>0</v>
      </c>
      <c r="W9" s="38">
        <v>4740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8">
        <v>44</v>
      </c>
      <c r="F10" s="38">
        <v>19</v>
      </c>
      <c r="G10" s="38">
        <v>338</v>
      </c>
      <c r="H10" s="38">
        <v>23</v>
      </c>
      <c r="I10" s="38">
        <v>33</v>
      </c>
      <c r="J10" s="38">
        <v>12</v>
      </c>
      <c r="K10" s="38">
        <v>95</v>
      </c>
      <c r="L10" s="38">
        <v>0</v>
      </c>
      <c r="M10" s="37">
        <v>94</v>
      </c>
      <c r="N10" s="37">
        <v>94</v>
      </c>
      <c r="O10" s="38">
        <v>19</v>
      </c>
      <c r="P10" s="38">
        <v>10</v>
      </c>
      <c r="Q10" s="38">
        <v>19</v>
      </c>
      <c r="R10" s="38">
        <v>9</v>
      </c>
      <c r="S10" s="57">
        <v>260</v>
      </c>
      <c r="T10" s="57">
        <v>260</v>
      </c>
      <c r="U10" s="37">
        <v>18</v>
      </c>
      <c r="V10" s="37">
        <v>18</v>
      </c>
      <c r="W10" s="38">
        <v>15620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8">
        <v>107</v>
      </c>
      <c r="F11" s="38">
        <v>98</v>
      </c>
      <c r="G11" s="37">
        <v>74</v>
      </c>
      <c r="H11" s="37">
        <v>74</v>
      </c>
      <c r="I11" s="57">
        <v>6</v>
      </c>
      <c r="J11" s="57">
        <v>6</v>
      </c>
      <c r="K11" s="38">
        <v>11</v>
      </c>
      <c r="L11" s="38">
        <v>0</v>
      </c>
      <c r="M11" s="37">
        <v>155</v>
      </c>
      <c r="N11" s="37">
        <v>155</v>
      </c>
      <c r="O11" s="38">
        <v>15</v>
      </c>
      <c r="P11" s="38">
        <v>10</v>
      </c>
      <c r="Q11" s="38">
        <v>40</v>
      </c>
      <c r="R11" s="38">
        <v>30</v>
      </c>
      <c r="S11" s="57">
        <v>187</v>
      </c>
      <c r="T11" s="57">
        <v>187</v>
      </c>
      <c r="U11" s="57">
        <v>1</v>
      </c>
      <c r="V11" s="57">
        <v>1</v>
      </c>
      <c r="W11" s="57">
        <v>2085</v>
      </c>
      <c r="X11" s="70">
        <v>2085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8</v>
      </c>
      <c r="F12" s="42">
        <v>19</v>
      </c>
      <c r="G12" s="38">
        <v>182</v>
      </c>
      <c r="H12" s="38">
        <v>0</v>
      </c>
      <c r="I12" s="38">
        <v>20</v>
      </c>
      <c r="J12" s="38">
        <v>0</v>
      </c>
      <c r="K12" s="38">
        <v>33</v>
      </c>
      <c r="L12" s="38">
        <v>8</v>
      </c>
      <c r="M12" s="38">
        <v>180</v>
      </c>
      <c r="N12" s="38">
        <v>167</v>
      </c>
      <c r="O12" s="38">
        <v>21</v>
      </c>
      <c r="P12" s="38">
        <v>0</v>
      </c>
      <c r="Q12" s="38">
        <v>3</v>
      </c>
      <c r="R12" s="38">
        <v>0</v>
      </c>
      <c r="S12" s="38">
        <v>290</v>
      </c>
      <c r="T12" s="38">
        <v>67</v>
      </c>
      <c r="U12" s="42">
        <v>4</v>
      </c>
      <c r="V12" s="42">
        <v>5</v>
      </c>
      <c r="W12" s="38">
        <v>4465</v>
      </c>
      <c r="X12" s="48">
        <v>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12</v>
      </c>
      <c r="F13" s="45">
        <v>15</v>
      </c>
      <c r="G13" s="46">
        <v>86</v>
      </c>
      <c r="H13" s="46">
        <v>11</v>
      </c>
      <c r="I13" s="45">
        <v>11</v>
      </c>
      <c r="J13" s="45">
        <v>26</v>
      </c>
      <c r="K13" s="46">
        <v>13</v>
      </c>
      <c r="L13" s="46">
        <v>10</v>
      </c>
      <c r="M13" s="45">
        <v>124</v>
      </c>
      <c r="N13" s="45">
        <v>127</v>
      </c>
      <c r="O13" s="47">
        <v>2</v>
      </c>
      <c r="P13" s="47">
        <v>2</v>
      </c>
      <c r="Q13" s="47">
        <v>34</v>
      </c>
      <c r="R13" s="47">
        <v>34</v>
      </c>
      <c r="S13" s="45">
        <v>300</v>
      </c>
      <c r="T13" s="45">
        <v>369</v>
      </c>
      <c r="U13" s="45">
        <v>3</v>
      </c>
      <c r="V13" s="45">
        <v>6</v>
      </c>
      <c r="W13" s="46">
        <v>3400</v>
      </c>
      <c r="X13" s="51">
        <v>1155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242</v>
      </c>
      <c r="F14" s="21">
        <f t="shared" ref="F14:X14" si="0">SUM(F7:F13)</f>
        <v>288</v>
      </c>
      <c r="G14" s="21">
        <f t="shared" si="0"/>
        <v>1252</v>
      </c>
      <c r="H14" s="21">
        <f t="shared" si="0"/>
        <v>2096</v>
      </c>
      <c r="I14" s="21">
        <f t="shared" si="0"/>
        <v>154</v>
      </c>
      <c r="J14" s="21">
        <f t="shared" si="0"/>
        <v>94</v>
      </c>
      <c r="K14" s="21">
        <f t="shared" si="0"/>
        <v>298</v>
      </c>
      <c r="L14" s="21">
        <f t="shared" si="0"/>
        <v>549</v>
      </c>
      <c r="M14" s="21">
        <f t="shared" si="0"/>
        <v>1036</v>
      </c>
      <c r="N14" s="21">
        <f t="shared" si="0"/>
        <v>1032</v>
      </c>
      <c r="O14" s="21">
        <f t="shared" si="0"/>
        <v>112</v>
      </c>
      <c r="P14" s="21">
        <f t="shared" si="0"/>
        <v>81</v>
      </c>
      <c r="Q14" s="21">
        <f t="shared" si="0"/>
        <v>134</v>
      </c>
      <c r="R14" s="21">
        <f t="shared" si="0"/>
        <v>172</v>
      </c>
      <c r="S14" s="21">
        <f t="shared" si="0"/>
        <v>6967</v>
      </c>
      <c r="T14" s="21">
        <f t="shared" si="0"/>
        <v>6514</v>
      </c>
      <c r="U14" s="21">
        <f t="shared" si="0"/>
        <v>39</v>
      </c>
      <c r="V14" s="21">
        <f t="shared" si="0"/>
        <v>60</v>
      </c>
      <c r="W14" s="21">
        <f t="shared" si="0"/>
        <v>473118</v>
      </c>
      <c r="X14" s="22">
        <f t="shared" si="0"/>
        <v>446961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Y29"/>
  <sheetViews>
    <sheetView showGridLines="0" topLeftCell="E1" workbookViewId="0">
      <selection activeCell="E1"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3" max="24" width="9.1796875" bestFit="1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77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20</v>
      </c>
      <c r="F7" s="10">
        <v>32</v>
      </c>
      <c r="G7" s="10">
        <v>0</v>
      </c>
      <c r="H7" s="10">
        <v>732</v>
      </c>
      <c r="I7" s="10">
        <v>0</v>
      </c>
      <c r="J7" s="10">
        <v>80</v>
      </c>
      <c r="K7" s="10">
        <v>20</v>
      </c>
      <c r="L7" s="10">
        <v>115</v>
      </c>
      <c r="M7" s="27">
        <v>157</v>
      </c>
      <c r="N7" s="27">
        <v>157</v>
      </c>
      <c r="O7" s="10">
        <v>3</v>
      </c>
      <c r="P7" s="10">
        <v>43</v>
      </c>
      <c r="Q7" s="10">
        <v>20</v>
      </c>
      <c r="R7" s="10">
        <v>83</v>
      </c>
      <c r="S7" s="34">
        <v>5225</v>
      </c>
      <c r="T7" s="34">
        <v>4980</v>
      </c>
      <c r="U7" s="10">
        <v>0</v>
      </c>
      <c r="V7" s="10">
        <v>24</v>
      </c>
      <c r="W7" s="10">
        <v>433953</v>
      </c>
      <c r="X7" s="53">
        <v>442261</v>
      </c>
    </row>
    <row r="8" spans="1:25" x14ac:dyDescent="0.35">
      <c r="A8" s="39"/>
      <c r="B8" s="36">
        <v>2</v>
      </c>
      <c r="C8" s="141" t="s">
        <v>2</v>
      </c>
      <c r="D8" s="142"/>
      <c r="E8" s="38">
        <v>23</v>
      </c>
      <c r="F8" s="38">
        <v>16</v>
      </c>
      <c r="G8" s="42">
        <v>56</v>
      </c>
      <c r="H8" s="42">
        <v>200</v>
      </c>
      <c r="I8" s="42">
        <v>0</v>
      </c>
      <c r="J8" s="42">
        <v>50</v>
      </c>
      <c r="K8" s="42">
        <v>0</v>
      </c>
      <c r="L8" s="42">
        <v>50</v>
      </c>
      <c r="M8" s="42">
        <v>122</v>
      </c>
      <c r="N8" s="42">
        <v>138</v>
      </c>
      <c r="O8" s="38">
        <v>38</v>
      </c>
      <c r="P8" s="38">
        <v>3</v>
      </c>
      <c r="Q8" s="57">
        <v>0</v>
      </c>
      <c r="R8" s="57">
        <v>0</v>
      </c>
      <c r="S8" s="42">
        <v>204</v>
      </c>
      <c r="T8" s="42">
        <v>421</v>
      </c>
      <c r="U8" s="57">
        <v>6</v>
      </c>
      <c r="V8" s="57">
        <v>6</v>
      </c>
      <c r="W8" s="38">
        <v>8630</v>
      </c>
      <c r="X8" s="48">
        <v>1395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8">
        <v>26</v>
      </c>
      <c r="F9" s="38">
        <v>14</v>
      </c>
      <c r="G9" s="38">
        <v>169</v>
      </c>
      <c r="H9" s="38">
        <v>104</v>
      </c>
      <c r="I9" s="38">
        <v>9</v>
      </c>
      <c r="J9" s="38">
        <v>0</v>
      </c>
      <c r="K9" s="42">
        <v>59</v>
      </c>
      <c r="L9" s="42">
        <v>63</v>
      </c>
      <c r="M9" s="37">
        <v>190</v>
      </c>
      <c r="N9" s="37">
        <v>190</v>
      </c>
      <c r="O9" s="37">
        <v>0</v>
      </c>
      <c r="P9" s="37">
        <v>0</v>
      </c>
      <c r="Q9" s="37">
        <v>15</v>
      </c>
      <c r="R9" s="37">
        <v>15</v>
      </c>
      <c r="S9" s="38">
        <v>277</v>
      </c>
      <c r="T9" s="38">
        <v>150</v>
      </c>
      <c r="U9" s="37">
        <v>7</v>
      </c>
      <c r="V9" s="37">
        <v>7</v>
      </c>
      <c r="W9" s="38">
        <v>3290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42">
        <v>44</v>
      </c>
      <c r="F10" s="42">
        <v>49</v>
      </c>
      <c r="G10" s="42">
        <v>225</v>
      </c>
      <c r="H10" s="42">
        <v>338</v>
      </c>
      <c r="I10" s="42">
        <v>5</v>
      </c>
      <c r="J10" s="42">
        <v>12</v>
      </c>
      <c r="K10" s="42">
        <v>70</v>
      </c>
      <c r="L10" s="42">
        <v>95</v>
      </c>
      <c r="M10" s="37">
        <v>94</v>
      </c>
      <c r="N10" s="37">
        <v>94</v>
      </c>
      <c r="O10" s="37">
        <v>19</v>
      </c>
      <c r="P10" s="37">
        <v>19</v>
      </c>
      <c r="Q10" s="42">
        <v>52</v>
      </c>
      <c r="R10" s="42">
        <v>58</v>
      </c>
      <c r="S10" s="42">
        <v>64</v>
      </c>
      <c r="T10" s="42">
        <v>257</v>
      </c>
      <c r="U10" s="42">
        <v>15</v>
      </c>
      <c r="V10" s="42">
        <v>18</v>
      </c>
      <c r="W10" s="38">
        <v>14820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107</v>
      </c>
      <c r="F11" s="37">
        <v>107</v>
      </c>
      <c r="G11" s="37">
        <v>62</v>
      </c>
      <c r="H11" s="37">
        <v>62</v>
      </c>
      <c r="I11" s="37">
        <v>0</v>
      </c>
      <c r="J11" s="37">
        <v>0</v>
      </c>
      <c r="K11" s="37">
        <v>8</v>
      </c>
      <c r="L11" s="37">
        <v>8</v>
      </c>
      <c r="M11" s="37">
        <v>155</v>
      </c>
      <c r="N11" s="37">
        <v>155</v>
      </c>
      <c r="O11" s="38">
        <v>15</v>
      </c>
      <c r="P11" s="38">
        <v>13</v>
      </c>
      <c r="Q11" s="38">
        <v>40</v>
      </c>
      <c r="R11" s="38">
        <v>30</v>
      </c>
      <c r="S11" s="57">
        <v>171</v>
      </c>
      <c r="T11" s="57">
        <v>171</v>
      </c>
      <c r="U11" s="57">
        <v>1</v>
      </c>
      <c r="V11" s="57">
        <v>1</v>
      </c>
      <c r="W11" s="57">
        <v>1766</v>
      </c>
      <c r="X11" s="70">
        <v>1766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8</v>
      </c>
      <c r="F12" s="42">
        <v>39</v>
      </c>
      <c r="G12" s="38">
        <v>162</v>
      </c>
      <c r="H12" s="38">
        <v>144</v>
      </c>
      <c r="I12" s="38">
        <v>17</v>
      </c>
      <c r="J12" s="38">
        <v>0</v>
      </c>
      <c r="K12" s="38">
        <v>33</v>
      </c>
      <c r="L12" s="38">
        <v>28</v>
      </c>
      <c r="M12" s="38">
        <v>180</v>
      </c>
      <c r="N12" s="38">
        <v>167</v>
      </c>
      <c r="O12" s="38">
        <v>21</v>
      </c>
      <c r="P12" s="38">
        <v>4</v>
      </c>
      <c r="Q12" s="38">
        <v>3</v>
      </c>
      <c r="R12" s="38">
        <v>0</v>
      </c>
      <c r="S12" s="38">
        <v>268</v>
      </c>
      <c r="T12" s="38">
        <v>18</v>
      </c>
      <c r="U12" s="37">
        <v>4</v>
      </c>
      <c r="V12" s="37">
        <v>4</v>
      </c>
      <c r="W12" s="42">
        <v>3915</v>
      </c>
      <c r="X12" s="43">
        <v>4820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12</v>
      </c>
      <c r="F13" s="45">
        <v>15</v>
      </c>
      <c r="G13" s="46">
        <v>74</v>
      </c>
      <c r="H13" s="46">
        <v>11</v>
      </c>
      <c r="I13" s="45">
        <v>8</v>
      </c>
      <c r="J13" s="45">
        <v>26</v>
      </c>
      <c r="K13" s="45">
        <v>0</v>
      </c>
      <c r="L13" s="45">
        <v>10</v>
      </c>
      <c r="M13" s="45">
        <v>124</v>
      </c>
      <c r="N13" s="45">
        <v>127</v>
      </c>
      <c r="O13" s="47">
        <v>2</v>
      </c>
      <c r="P13" s="47">
        <v>2</v>
      </c>
      <c r="Q13" s="47">
        <v>34</v>
      </c>
      <c r="R13" s="47">
        <v>34</v>
      </c>
      <c r="S13" s="45">
        <v>295</v>
      </c>
      <c r="T13" s="45">
        <v>369</v>
      </c>
      <c r="U13" s="45">
        <v>3</v>
      </c>
      <c r="V13" s="45">
        <v>6</v>
      </c>
      <c r="W13" s="46">
        <v>3150</v>
      </c>
      <c r="X13" s="51">
        <v>1155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240</v>
      </c>
      <c r="F14" s="21">
        <f t="shared" ref="F14:X14" si="0">SUM(F7:F13)</f>
        <v>272</v>
      </c>
      <c r="G14" s="21">
        <f t="shared" si="0"/>
        <v>748</v>
      </c>
      <c r="H14" s="21">
        <f t="shared" si="0"/>
        <v>1591</v>
      </c>
      <c r="I14" s="21">
        <f t="shared" si="0"/>
        <v>39</v>
      </c>
      <c r="J14" s="21">
        <f t="shared" si="0"/>
        <v>168</v>
      </c>
      <c r="K14" s="21">
        <f t="shared" si="0"/>
        <v>190</v>
      </c>
      <c r="L14" s="21">
        <f t="shared" si="0"/>
        <v>369</v>
      </c>
      <c r="M14" s="21">
        <f t="shared" si="0"/>
        <v>1022</v>
      </c>
      <c r="N14" s="21">
        <f t="shared" si="0"/>
        <v>1028</v>
      </c>
      <c r="O14" s="21">
        <f t="shared" si="0"/>
        <v>98</v>
      </c>
      <c r="P14" s="21">
        <f t="shared" si="0"/>
        <v>84</v>
      </c>
      <c r="Q14" s="21">
        <f t="shared" si="0"/>
        <v>164</v>
      </c>
      <c r="R14" s="21">
        <f t="shared" si="0"/>
        <v>220</v>
      </c>
      <c r="S14" s="21">
        <f t="shared" si="0"/>
        <v>6504</v>
      </c>
      <c r="T14" s="21">
        <f t="shared" si="0"/>
        <v>6366</v>
      </c>
      <c r="U14" s="21">
        <f t="shared" si="0"/>
        <v>36</v>
      </c>
      <c r="V14" s="21">
        <f t="shared" si="0"/>
        <v>66</v>
      </c>
      <c r="W14" s="21">
        <f t="shared" si="0"/>
        <v>469524</v>
      </c>
      <c r="X14" s="22">
        <f t="shared" si="0"/>
        <v>451462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19"/>
  <sheetViews>
    <sheetView showGridLines="0" workbookViewId="0">
      <selection sqref="A1:Y20"/>
    </sheetView>
  </sheetViews>
  <sheetFormatPr defaultRowHeight="14.5" x14ac:dyDescent="0.35"/>
  <cols>
    <col min="1" max="1" width="3" customWidth="1"/>
    <col min="2" max="2" width="5.1796875" customWidth="1"/>
    <col min="3" max="3" width="5.54296875" customWidth="1"/>
    <col min="4" max="4" width="10.453125" customWidth="1"/>
    <col min="23" max="23" width="9.54296875" customWidth="1"/>
    <col min="24" max="24" width="9.26953125" customWidth="1"/>
    <col min="25" max="25" width="3" customWidth="1"/>
  </cols>
  <sheetData>
    <row r="2" spans="2:24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2:24" ht="15.5" x14ac:dyDescent="0.35">
      <c r="B3" s="136" t="s">
        <v>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2:24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2:24" s="1" customFormat="1" x14ac:dyDescent="0.35"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</row>
    <row r="6" spans="2:24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2:24" x14ac:dyDescent="0.35">
      <c r="B7" s="2">
        <v>1</v>
      </c>
      <c r="C7" s="123" t="s">
        <v>1</v>
      </c>
      <c r="D7" s="124"/>
      <c r="E7" s="34">
        <v>100</v>
      </c>
      <c r="F7" s="34">
        <v>0</v>
      </c>
      <c r="G7" s="34">
        <v>0</v>
      </c>
      <c r="H7" s="34">
        <v>100</v>
      </c>
      <c r="I7" s="34">
        <v>180</v>
      </c>
      <c r="J7" s="34">
        <v>560</v>
      </c>
      <c r="K7" s="34">
        <v>304</v>
      </c>
      <c r="L7" s="34">
        <v>682</v>
      </c>
      <c r="M7" s="34">
        <v>707</v>
      </c>
      <c r="N7" s="34">
        <v>1501</v>
      </c>
      <c r="O7" s="27">
        <v>0</v>
      </c>
      <c r="P7" s="27">
        <v>0</v>
      </c>
      <c r="Q7" s="34">
        <v>0</v>
      </c>
      <c r="R7" s="34">
        <v>0</v>
      </c>
      <c r="S7" s="34">
        <v>783</v>
      </c>
      <c r="T7" s="34">
        <v>0</v>
      </c>
      <c r="U7" s="34">
        <v>180</v>
      </c>
      <c r="V7" s="34">
        <v>238</v>
      </c>
      <c r="W7" s="34">
        <v>305843</v>
      </c>
      <c r="X7" s="35">
        <v>239863</v>
      </c>
    </row>
    <row r="8" spans="2:24" s="39" customFormat="1" x14ac:dyDescent="0.35">
      <c r="B8" s="36">
        <v>2</v>
      </c>
      <c r="C8" s="141" t="s">
        <v>2</v>
      </c>
      <c r="D8" s="142"/>
      <c r="E8" s="37">
        <v>7</v>
      </c>
      <c r="F8" s="37">
        <v>7</v>
      </c>
      <c r="G8" s="42">
        <v>11</v>
      </c>
      <c r="H8" s="42">
        <v>35</v>
      </c>
      <c r="I8" s="42">
        <v>141</v>
      </c>
      <c r="J8" s="42">
        <v>181</v>
      </c>
      <c r="K8" s="38">
        <v>98</v>
      </c>
      <c r="L8" s="38">
        <v>0</v>
      </c>
      <c r="M8" s="38">
        <v>135</v>
      </c>
      <c r="N8" s="38">
        <v>0</v>
      </c>
      <c r="O8" s="42">
        <v>2</v>
      </c>
      <c r="P8" s="42">
        <v>4</v>
      </c>
      <c r="Q8" s="37">
        <v>0</v>
      </c>
      <c r="R8" s="37">
        <v>0</v>
      </c>
      <c r="S8" s="38">
        <v>35</v>
      </c>
      <c r="T8" s="38">
        <v>0</v>
      </c>
      <c r="U8" s="38">
        <v>28</v>
      </c>
      <c r="V8" s="38">
        <v>15</v>
      </c>
      <c r="W8" s="42">
        <v>2227</v>
      </c>
      <c r="X8" s="43">
        <v>3787</v>
      </c>
    </row>
    <row r="9" spans="2:24" s="39" customFormat="1" x14ac:dyDescent="0.35">
      <c r="B9" s="36">
        <v>3</v>
      </c>
      <c r="C9" s="141" t="s">
        <v>3</v>
      </c>
      <c r="D9" s="142"/>
      <c r="E9" s="37">
        <v>12</v>
      </c>
      <c r="F9" s="37">
        <v>12</v>
      </c>
      <c r="G9" s="38">
        <v>119</v>
      </c>
      <c r="H9" s="38">
        <v>63</v>
      </c>
      <c r="I9" s="42">
        <v>187</v>
      </c>
      <c r="J9" s="42">
        <v>197</v>
      </c>
      <c r="K9" s="38">
        <v>182</v>
      </c>
      <c r="L9" s="38">
        <v>0</v>
      </c>
      <c r="M9" s="38">
        <v>235</v>
      </c>
      <c r="N9" s="38">
        <v>85</v>
      </c>
      <c r="O9" s="37">
        <v>44</v>
      </c>
      <c r="P9" s="37">
        <v>44</v>
      </c>
      <c r="Q9" s="38">
        <v>39</v>
      </c>
      <c r="R9" s="38">
        <v>0</v>
      </c>
      <c r="S9" s="38">
        <v>225</v>
      </c>
      <c r="T9" s="38">
        <v>1</v>
      </c>
      <c r="U9" s="38">
        <v>18</v>
      </c>
      <c r="V9" s="38">
        <v>5</v>
      </c>
      <c r="W9" s="38">
        <v>8614</v>
      </c>
      <c r="X9" s="48">
        <v>5614</v>
      </c>
    </row>
    <row r="10" spans="2:24" s="39" customFormat="1" x14ac:dyDescent="0.35">
      <c r="B10" s="36">
        <v>4</v>
      </c>
      <c r="C10" s="40" t="s">
        <v>4</v>
      </c>
      <c r="D10" s="41"/>
      <c r="E10" s="37">
        <v>9</v>
      </c>
      <c r="F10" s="37">
        <v>9</v>
      </c>
      <c r="G10" s="38">
        <v>702</v>
      </c>
      <c r="H10" s="38">
        <v>409</v>
      </c>
      <c r="I10" s="38">
        <v>706</v>
      </c>
      <c r="J10" s="38">
        <v>590</v>
      </c>
      <c r="K10" s="38">
        <v>191</v>
      </c>
      <c r="L10" s="38">
        <v>0</v>
      </c>
      <c r="M10" s="38">
        <v>278</v>
      </c>
      <c r="N10" s="38">
        <v>38</v>
      </c>
      <c r="O10" s="37">
        <v>32</v>
      </c>
      <c r="P10" s="37">
        <v>32</v>
      </c>
      <c r="Q10" s="38">
        <v>102</v>
      </c>
      <c r="R10" s="38">
        <v>6</v>
      </c>
      <c r="S10" s="38">
        <v>1938</v>
      </c>
      <c r="T10" s="38">
        <v>36</v>
      </c>
      <c r="U10" s="38">
        <v>11</v>
      </c>
      <c r="V10" s="38">
        <v>0</v>
      </c>
      <c r="W10" s="38">
        <v>14681</v>
      </c>
      <c r="X10" s="48">
        <v>4333</v>
      </c>
    </row>
    <row r="11" spans="2:24" s="39" customFormat="1" x14ac:dyDescent="0.35">
      <c r="B11" s="36">
        <v>5</v>
      </c>
      <c r="C11" s="141" t="s">
        <v>5</v>
      </c>
      <c r="D11" s="142"/>
      <c r="E11" s="38">
        <v>16</v>
      </c>
      <c r="F11" s="38">
        <v>6</v>
      </c>
      <c r="G11" s="38">
        <v>18</v>
      </c>
      <c r="H11" s="38">
        <v>0</v>
      </c>
      <c r="I11" s="37">
        <v>374</v>
      </c>
      <c r="J11" s="37">
        <v>374</v>
      </c>
      <c r="K11" s="38">
        <v>188</v>
      </c>
      <c r="L11" s="38">
        <v>141</v>
      </c>
      <c r="M11" s="38">
        <v>191</v>
      </c>
      <c r="N11" s="38">
        <v>142</v>
      </c>
      <c r="O11" s="37">
        <v>80</v>
      </c>
      <c r="P11" s="37">
        <v>80</v>
      </c>
      <c r="Q11" s="38">
        <v>26</v>
      </c>
      <c r="R11" s="38">
        <v>6</v>
      </c>
      <c r="S11" s="38">
        <v>20</v>
      </c>
      <c r="T11" s="38">
        <v>0</v>
      </c>
      <c r="U11" s="37">
        <v>4</v>
      </c>
      <c r="V11" s="37">
        <v>4</v>
      </c>
      <c r="W11" s="38">
        <v>6328</v>
      </c>
      <c r="X11" s="48">
        <v>3453</v>
      </c>
    </row>
    <row r="12" spans="2:24" s="39" customFormat="1" x14ac:dyDescent="0.35">
      <c r="B12" s="36">
        <v>6</v>
      </c>
      <c r="C12" s="141" t="s">
        <v>6</v>
      </c>
      <c r="D12" s="142"/>
      <c r="E12" s="42">
        <v>38</v>
      </c>
      <c r="F12" s="42">
        <v>64</v>
      </c>
      <c r="G12" s="42">
        <v>124</v>
      </c>
      <c r="H12" s="42">
        <v>311</v>
      </c>
      <c r="I12" s="42">
        <v>64</v>
      </c>
      <c r="J12" s="42">
        <v>113</v>
      </c>
      <c r="K12" s="38">
        <v>190</v>
      </c>
      <c r="L12" s="38">
        <v>0</v>
      </c>
      <c r="M12" s="42">
        <v>167</v>
      </c>
      <c r="N12" s="42">
        <v>118</v>
      </c>
      <c r="O12" s="42">
        <v>17</v>
      </c>
      <c r="P12" s="42">
        <v>19</v>
      </c>
      <c r="Q12" s="42">
        <v>0</v>
      </c>
      <c r="R12" s="42">
        <v>2</v>
      </c>
      <c r="S12" s="38">
        <v>109</v>
      </c>
      <c r="T12" s="38">
        <v>8</v>
      </c>
      <c r="U12" s="38">
        <v>7</v>
      </c>
      <c r="V12" s="38">
        <v>5</v>
      </c>
      <c r="W12" s="42">
        <v>460</v>
      </c>
      <c r="X12" s="43">
        <v>4170</v>
      </c>
    </row>
    <row r="13" spans="2:24" s="39" customFormat="1" ht="15" thickBot="1" x14ac:dyDescent="0.4">
      <c r="B13" s="44">
        <v>7</v>
      </c>
      <c r="C13" s="143" t="s">
        <v>7</v>
      </c>
      <c r="D13" s="144"/>
      <c r="E13" s="45">
        <v>16</v>
      </c>
      <c r="F13" s="45">
        <v>26</v>
      </c>
      <c r="G13" s="45">
        <v>58</v>
      </c>
      <c r="H13" s="45">
        <v>90</v>
      </c>
      <c r="I13" s="46">
        <v>235</v>
      </c>
      <c r="J13" s="46">
        <v>213</v>
      </c>
      <c r="K13" s="45">
        <v>24</v>
      </c>
      <c r="L13" s="45">
        <v>44</v>
      </c>
      <c r="M13" s="45">
        <v>47</v>
      </c>
      <c r="N13" s="45">
        <v>50</v>
      </c>
      <c r="O13" s="45">
        <v>13</v>
      </c>
      <c r="P13" s="45">
        <v>14</v>
      </c>
      <c r="Q13" s="45">
        <v>21</v>
      </c>
      <c r="R13" s="45">
        <v>25</v>
      </c>
      <c r="S13" s="46">
        <v>33</v>
      </c>
      <c r="T13" s="46">
        <v>15</v>
      </c>
      <c r="U13" s="47">
        <v>2</v>
      </c>
      <c r="V13" s="47">
        <v>2</v>
      </c>
      <c r="W13" s="45">
        <v>0</v>
      </c>
      <c r="X13" s="49">
        <v>3451</v>
      </c>
    </row>
    <row r="14" spans="2:24" ht="15" thickBot="1" x14ac:dyDescent="0.4">
      <c r="B14" s="133" t="s">
        <v>20</v>
      </c>
      <c r="C14" s="134"/>
      <c r="D14" s="135"/>
      <c r="E14" s="21">
        <f>SUM(E7:E13)</f>
        <v>198</v>
      </c>
      <c r="F14" s="21">
        <f t="shared" ref="F14:X14" si="0">SUM(F7:F13)</f>
        <v>124</v>
      </c>
      <c r="G14" s="21">
        <f t="shared" si="0"/>
        <v>1032</v>
      </c>
      <c r="H14" s="21">
        <f t="shared" si="0"/>
        <v>1008</v>
      </c>
      <c r="I14" s="21">
        <f t="shared" si="0"/>
        <v>1887</v>
      </c>
      <c r="J14" s="21">
        <f t="shared" si="0"/>
        <v>2228</v>
      </c>
      <c r="K14" s="21">
        <f t="shared" si="0"/>
        <v>1177</v>
      </c>
      <c r="L14" s="21">
        <f t="shared" si="0"/>
        <v>867</v>
      </c>
      <c r="M14" s="21">
        <f t="shared" si="0"/>
        <v>1760</v>
      </c>
      <c r="N14" s="21">
        <f t="shared" si="0"/>
        <v>1934</v>
      </c>
      <c r="O14" s="21">
        <f t="shared" si="0"/>
        <v>188</v>
      </c>
      <c r="P14" s="21">
        <f t="shared" si="0"/>
        <v>193</v>
      </c>
      <c r="Q14" s="21">
        <f t="shared" si="0"/>
        <v>188</v>
      </c>
      <c r="R14" s="21">
        <f t="shared" si="0"/>
        <v>39</v>
      </c>
      <c r="S14" s="21">
        <f t="shared" si="0"/>
        <v>3143</v>
      </c>
      <c r="T14" s="21">
        <f t="shared" si="0"/>
        <v>60</v>
      </c>
      <c r="U14" s="21">
        <f t="shared" si="0"/>
        <v>250</v>
      </c>
      <c r="V14" s="21">
        <f t="shared" si="0"/>
        <v>269</v>
      </c>
      <c r="W14" s="21">
        <f t="shared" si="0"/>
        <v>338153</v>
      </c>
      <c r="X14" s="22">
        <f t="shared" si="0"/>
        <v>264671</v>
      </c>
    </row>
    <row r="15" spans="2:24" x14ac:dyDescent="0.35">
      <c r="S15" s="1" t="s">
        <v>32</v>
      </c>
    </row>
    <row r="16" spans="2:24" x14ac:dyDescent="0.35">
      <c r="B16" t="s">
        <v>21</v>
      </c>
    </row>
    <row r="17" spans="2:5" x14ac:dyDescent="0.35">
      <c r="B17" t="s">
        <v>22</v>
      </c>
      <c r="D17" s="19"/>
      <c r="E17" s="25" t="s">
        <v>28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50"/>
  </sheetPr>
  <dimension ref="A2:X31"/>
  <sheetViews>
    <sheetView showGridLines="0" workbookViewId="0">
      <selection sqref="A1:XFD1048576"/>
    </sheetView>
  </sheetViews>
  <sheetFormatPr defaultRowHeight="14.5" x14ac:dyDescent="0.35"/>
  <cols>
    <col min="1" max="1" width="0.453125" customWidth="1"/>
    <col min="2" max="2" width="4.26953125" customWidth="1"/>
    <col min="4" max="4" width="6.453125" customWidth="1"/>
    <col min="5" max="5" width="9.54296875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1" max="21" width="9.54296875" customWidth="1"/>
    <col min="22" max="22" width="0" hidden="1" customWidth="1"/>
    <col min="23" max="23" width="9.7265625" customWidth="1"/>
    <col min="24" max="24" width="0.453125" customWidth="1"/>
  </cols>
  <sheetData>
    <row r="2" spans="1:24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</row>
    <row r="3" spans="1:24" ht="15.5" x14ac:dyDescent="0.35">
      <c r="B3" s="136" t="s">
        <v>70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</row>
    <row r="4" spans="1:24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4" x14ac:dyDescent="0.35">
      <c r="A5" s="1"/>
      <c r="B5" s="139" t="s">
        <v>0</v>
      </c>
      <c r="C5" s="125" t="s">
        <v>26</v>
      </c>
      <c r="D5" s="126"/>
      <c r="E5" s="62"/>
      <c r="F5" s="60"/>
      <c r="G5" s="161" t="s">
        <v>122</v>
      </c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61"/>
      <c r="U5" s="125" t="s">
        <v>66</v>
      </c>
      <c r="V5" s="153"/>
      <c r="W5" s="154"/>
      <c r="X5" s="1"/>
    </row>
    <row r="6" spans="1:24" x14ac:dyDescent="0.35">
      <c r="A6" s="1"/>
      <c r="B6" s="162"/>
      <c r="C6" s="163"/>
      <c r="D6" s="164"/>
      <c r="E6" s="58" t="s">
        <v>68</v>
      </c>
      <c r="F6" s="59"/>
      <c r="G6" s="158" t="s">
        <v>69</v>
      </c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60"/>
      <c r="T6" s="58"/>
      <c r="U6" s="155"/>
      <c r="V6" s="156"/>
      <c r="W6" s="157"/>
      <c r="X6" s="1"/>
    </row>
    <row r="7" spans="1:24" ht="15" thickBot="1" x14ac:dyDescent="0.4">
      <c r="B7" s="140"/>
      <c r="C7" s="127"/>
      <c r="D7" s="128"/>
      <c r="E7" s="17" t="s">
        <v>57</v>
      </c>
      <c r="F7" s="18" t="s">
        <v>10</v>
      </c>
      <c r="G7" s="17" t="s">
        <v>58</v>
      </c>
      <c r="H7" s="17" t="s">
        <v>10</v>
      </c>
      <c r="I7" s="17" t="s">
        <v>59</v>
      </c>
      <c r="J7" s="17" t="s">
        <v>10</v>
      </c>
      <c r="K7" s="17" t="s">
        <v>60</v>
      </c>
      <c r="L7" s="17" t="s">
        <v>10</v>
      </c>
      <c r="M7" s="17" t="s">
        <v>61</v>
      </c>
      <c r="N7" s="17" t="s">
        <v>10</v>
      </c>
      <c r="O7" s="17" t="s">
        <v>62</v>
      </c>
      <c r="P7" s="17" t="s">
        <v>10</v>
      </c>
      <c r="Q7" s="17" t="s">
        <v>63</v>
      </c>
      <c r="R7" s="17" t="s">
        <v>10</v>
      </c>
      <c r="S7" s="17" t="s">
        <v>64</v>
      </c>
      <c r="T7" s="17" t="s">
        <v>10</v>
      </c>
      <c r="U7" s="17" t="s">
        <v>65</v>
      </c>
      <c r="V7" s="17" t="s">
        <v>10</v>
      </c>
      <c r="W7" s="18" t="s">
        <v>18</v>
      </c>
    </row>
    <row r="8" spans="1:24" x14ac:dyDescent="0.35">
      <c r="B8" s="65">
        <v>1</v>
      </c>
      <c r="C8" s="165" t="s">
        <v>1</v>
      </c>
      <c r="D8" s="166"/>
      <c r="E8" s="63">
        <v>182298</v>
      </c>
      <c r="F8" s="64">
        <v>113501</v>
      </c>
      <c r="G8" s="63">
        <v>741</v>
      </c>
      <c r="H8" s="63">
        <v>32</v>
      </c>
      <c r="I8" s="63">
        <v>0</v>
      </c>
      <c r="J8" s="63">
        <v>732</v>
      </c>
      <c r="K8" s="63">
        <v>20</v>
      </c>
      <c r="L8" s="63">
        <v>80</v>
      </c>
      <c r="M8" s="63">
        <v>112</v>
      </c>
      <c r="N8" s="63">
        <v>115</v>
      </c>
      <c r="O8" s="63">
        <v>0</v>
      </c>
      <c r="P8" s="63">
        <v>157</v>
      </c>
      <c r="Q8" s="63">
        <v>45</v>
      </c>
      <c r="R8" s="63">
        <v>43</v>
      </c>
      <c r="S8" s="63">
        <v>0</v>
      </c>
      <c r="T8" s="63">
        <v>83</v>
      </c>
      <c r="U8" s="63">
        <v>1069</v>
      </c>
      <c r="V8" s="63">
        <v>4980</v>
      </c>
      <c r="W8" s="64">
        <v>0</v>
      </c>
      <c r="X8">
        <v>24</v>
      </c>
    </row>
    <row r="9" spans="1:24" x14ac:dyDescent="0.35">
      <c r="A9" s="39"/>
      <c r="B9" s="36">
        <v>1</v>
      </c>
      <c r="C9" s="141" t="s">
        <v>2</v>
      </c>
      <c r="D9" s="142"/>
      <c r="E9" s="37">
        <v>12550</v>
      </c>
      <c r="F9" s="56">
        <v>3019</v>
      </c>
      <c r="G9" s="37">
        <v>2</v>
      </c>
      <c r="H9" s="37">
        <v>16</v>
      </c>
      <c r="I9" s="37">
        <v>44</v>
      </c>
      <c r="J9" s="37">
        <v>200</v>
      </c>
      <c r="K9" s="37">
        <v>26</v>
      </c>
      <c r="L9" s="37">
        <v>50</v>
      </c>
      <c r="M9" s="37">
        <v>358</v>
      </c>
      <c r="N9" s="37">
        <v>50</v>
      </c>
      <c r="O9" s="37">
        <v>20</v>
      </c>
      <c r="P9" s="37">
        <v>138</v>
      </c>
      <c r="Q9" s="37">
        <v>69</v>
      </c>
      <c r="R9" s="37">
        <v>3</v>
      </c>
      <c r="S9" s="37">
        <v>2</v>
      </c>
      <c r="T9" s="37">
        <v>0</v>
      </c>
      <c r="U9" s="37">
        <v>512</v>
      </c>
      <c r="V9" s="37">
        <v>421</v>
      </c>
      <c r="W9" s="56">
        <v>0</v>
      </c>
      <c r="X9" s="39">
        <v>6</v>
      </c>
    </row>
    <row r="10" spans="1:24" x14ac:dyDescent="0.35">
      <c r="A10" s="39"/>
      <c r="B10" s="36">
        <v>2</v>
      </c>
      <c r="C10" s="141" t="s">
        <v>3</v>
      </c>
      <c r="D10" s="142"/>
      <c r="E10" s="37">
        <v>5940</v>
      </c>
      <c r="F10" s="56">
        <v>25</v>
      </c>
      <c r="G10" s="37">
        <v>35</v>
      </c>
      <c r="H10" s="37">
        <v>14</v>
      </c>
      <c r="I10" s="37">
        <v>81</v>
      </c>
      <c r="J10" s="37">
        <v>104</v>
      </c>
      <c r="K10" s="37">
        <v>36</v>
      </c>
      <c r="L10" s="37">
        <v>0</v>
      </c>
      <c r="M10" s="37">
        <v>710</v>
      </c>
      <c r="N10" s="37">
        <v>63</v>
      </c>
      <c r="O10" s="37">
        <v>30</v>
      </c>
      <c r="P10" s="37">
        <v>190</v>
      </c>
      <c r="Q10" s="37">
        <v>56</v>
      </c>
      <c r="R10" s="37">
        <v>0</v>
      </c>
      <c r="S10" s="37">
        <v>27</v>
      </c>
      <c r="T10" s="37">
        <v>15</v>
      </c>
      <c r="U10" s="37">
        <v>234</v>
      </c>
      <c r="V10" s="37">
        <v>150</v>
      </c>
      <c r="W10" s="56">
        <v>0</v>
      </c>
      <c r="X10" s="39">
        <v>7</v>
      </c>
    </row>
    <row r="11" spans="1:24" x14ac:dyDescent="0.35">
      <c r="A11" s="39"/>
      <c r="B11" s="36">
        <v>3</v>
      </c>
      <c r="C11" s="40" t="s">
        <v>4</v>
      </c>
      <c r="D11" s="41"/>
      <c r="E11" s="37">
        <v>1849</v>
      </c>
      <c r="F11" s="56">
        <v>40</v>
      </c>
      <c r="G11" s="37">
        <v>52</v>
      </c>
      <c r="H11" s="37">
        <v>49</v>
      </c>
      <c r="I11" s="37">
        <v>184</v>
      </c>
      <c r="J11" s="37">
        <v>338</v>
      </c>
      <c r="K11" s="37">
        <v>42</v>
      </c>
      <c r="L11" s="37">
        <v>12</v>
      </c>
      <c r="M11" s="37">
        <v>539</v>
      </c>
      <c r="N11" s="37">
        <v>95</v>
      </c>
      <c r="O11" s="37">
        <v>7</v>
      </c>
      <c r="P11" s="37">
        <v>94</v>
      </c>
      <c r="Q11" s="37">
        <v>30</v>
      </c>
      <c r="R11" s="37">
        <v>19</v>
      </c>
      <c r="S11" s="37">
        <v>24</v>
      </c>
      <c r="T11" s="37">
        <v>58</v>
      </c>
      <c r="U11" s="37">
        <v>998</v>
      </c>
      <c r="V11" s="37">
        <v>257</v>
      </c>
      <c r="W11" s="56">
        <v>0</v>
      </c>
      <c r="X11" s="39">
        <v>18</v>
      </c>
    </row>
    <row r="12" spans="1:24" x14ac:dyDescent="0.35">
      <c r="A12" s="39"/>
      <c r="B12" s="36">
        <v>4</v>
      </c>
      <c r="C12" s="141" t="s">
        <v>5</v>
      </c>
      <c r="D12" s="142"/>
      <c r="E12" s="37">
        <v>3407</v>
      </c>
      <c r="F12" s="37">
        <v>1481</v>
      </c>
      <c r="G12" s="37">
        <v>16</v>
      </c>
      <c r="H12" s="37">
        <v>107</v>
      </c>
      <c r="I12" s="37">
        <v>1</v>
      </c>
      <c r="J12" s="37">
        <v>62</v>
      </c>
      <c r="K12" s="37">
        <v>0</v>
      </c>
      <c r="L12" s="37">
        <v>0</v>
      </c>
      <c r="M12" s="37">
        <v>128</v>
      </c>
      <c r="N12" s="37">
        <v>8</v>
      </c>
      <c r="O12" s="37">
        <v>40</v>
      </c>
      <c r="P12" s="37">
        <v>155</v>
      </c>
      <c r="Q12" s="37">
        <v>18</v>
      </c>
      <c r="R12" s="37">
        <v>13</v>
      </c>
      <c r="S12" s="37">
        <v>17</v>
      </c>
      <c r="T12" s="37">
        <v>30</v>
      </c>
      <c r="U12" s="37">
        <v>44</v>
      </c>
      <c r="V12" s="37">
        <v>171</v>
      </c>
      <c r="W12" s="56">
        <v>0</v>
      </c>
      <c r="X12" s="39">
        <v>1</v>
      </c>
    </row>
    <row r="13" spans="1:24" x14ac:dyDescent="0.35">
      <c r="A13" s="39"/>
      <c r="B13" s="36">
        <v>5</v>
      </c>
      <c r="C13" s="141" t="s">
        <v>6</v>
      </c>
      <c r="D13" s="142"/>
      <c r="E13" s="37">
        <v>4420</v>
      </c>
      <c r="F13" s="56">
        <v>0</v>
      </c>
      <c r="G13" s="37">
        <v>9</v>
      </c>
      <c r="H13" s="37">
        <v>39</v>
      </c>
      <c r="I13" s="37">
        <v>251</v>
      </c>
      <c r="J13" s="37">
        <v>144</v>
      </c>
      <c r="K13" s="37">
        <v>50</v>
      </c>
      <c r="L13" s="37">
        <v>0</v>
      </c>
      <c r="M13" s="37">
        <v>32</v>
      </c>
      <c r="N13" s="37">
        <v>28</v>
      </c>
      <c r="O13" s="37">
        <v>90</v>
      </c>
      <c r="P13" s="37">
        <v>167</v>
      </c>
      <c r="Q13" s="37">
        <v>10</v>
      </c>
      <c r="R13" s="37">
        <v>4</v>
      </c>
      <c r="S13" s="37">
        <v>11</v>
      </c>
      <c r="T13" s="37">
        <v>0</v>
      </c>
      <c r="U13" s="37">
        <v>597</v>
      </c>
      <c r="V13" s="37">
        <v>18</v>
      </c>
      <c r="W13" s="56">
        <v>0</v>
      </c>
      <c r="X13" s="39">
        <v>4</v>
      </c>
    </row>
    <row r="14" spans="1:24" ht="15" thickBot="1" x14ac:dyDescent="0.4">
      <c r="A14" s="39"/>
      <c r="B14" s="44">
        <v>6</v>
      </c>
      <c r="C14" s="143" t="s">
        <v>7</v>
      </c>
      <c r="D14" s="144"/>
      <c r="E14" s="47">
        <v>5720</v>
      </c>
      <c r="F14" s="66">
        <v>4422</v>
      </c>
      <c r="G14" s="47">
        <v>0</v>
      </c>
      <c r="H14" s="47">
        <v>15</v>
      </c>
      <c r="I14" s="47">
        <v>144</v>
      </c>
      <c r="J14" s="47">
        <v>11</v>
      </c>
      <c r="K14" s="47">
        <v>19</v>
      </c>
      <c r="L14" s="47">
        <v>26</v>
      </c>
      <c r="M14" s="47">
        <v>82</v>
      </c>
      <c r="N14" s="47">
        <v>10</v>
      </c>
      <c r="O14" s="47">
        <v>59</v>
      </c>
      <c r="P14" s="47">
        <v>127</v>
      </c>
      <c r="Q14" s="47">
        <v>13</v>
      </c>
      <c r="R14" s="47">
        <v>2</v>
      </c>
      <c r="S14" s="47">
        <v>25</v>
      </c>
      <c r="T14" s="47">
        <v>34</v>
      </c>
      <c r="U14" s="47">
        <v>133</v>
      </c>
      <c r="V14" s="47">
        <v>369</v>
      </c>
      <c r="W14" s="66">
        <v>0</v>
      </c>
      <c r="X14" s="39">
        <v>6</v>
      </c>
    </row>
    <row r="15" spans="1:24" ht="15" thickBot="1" x14ac:dyDescent="0.4">
      <c r="B15" s="133" t="s">
        <v>20</v>
      </c>
      <c r="C15" s="134"/>
      <c r="D15" s="135"/>
      <c r="E15" s="21">
        <f>SUM(E8:E14)</f>
        <v>216184</v>
      </c>
      <c r="F15" s="22">
        <f>SUM(F8:F14)</f>
        <v>122488</v>
      </c>
      <c r="G15" s="21">
        <f>SUM(G8:G14)</f>
        <v>855</v>
      </c>
      <c r="H15" s="21">
        <f t="shared" ref="H15:W15" si="0">SUM(H8:H14)</f>
        <v>272</v>
      </c>
      <c r="I15" s="21">
        <f t="shared" si="0"/>
        <v>705</v>
      </c>
      <c r="J15" s="21">
        <f t="shared" si="0"/>
        <v>1591</v>
      </c>
      <c r="K15" s="21">
        <f t="shared" si="0"/>
        <v>193</v>
      </c>
      <c r="L15" s="21">
        <f t="shared" si="0"/>
        <v>168</v>
      </c>
      <c r="M15" s="21">
        <f t="shared" si="0"/>
        <v>1961</v>
      </c>
      <c r="N15" s="21">
        <f t="shared" si="0"/>
        <v>369</v>
      </c>
      <c r="O15" s="21">
        <f t="shared" si="0"/>
        <v>246</v>
      </c>
      <c r="P15" s="21">
        <f t="shared" si="0"/>
        <v>1028</v>
      </c>
      <c r="Q15" s="21">
        <f t="shared" si="0"/>
        <v>241</v>
      </c>
      <c r="R15" s="21">
        <f t="shared" si="0"/>
        <v>84</v>
      </c>
      <c r="S15" s="21">
        <f t="shared" si="0"/>
        <v>106</v>
      </c>
      <c r="T15" s="21">
        <f t="shared" si="0"/>
        <v>220</v>
      </c>
      <c r="U15" s="21">
        <f t="shared" si="0"/>
        <v>3587</v>
      </c>
      <c r="V15" s="21">
        <f t="shared" si="0"/>
        <v>6366</v>
      </c>
      <c r="W15" s="22">
        <f t="shared" si="0"/>
        <v>0</v>
      </c>
    </row>
    <row r="16" spans="1:24" ht="3" customHeight="1" x14ac:dyDescent="0.35">
      <c r="B16" s="71"/>
      <c r="C16" s="71"/>
      <c r="D16" s="71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</row>
    <row r="17" spans="2:19" x14ac:dyDescent="0.35">
      <c r="S17" s="1" t="s">
        <v>86</v>
      </c>
    </row>
    <row r="18" spans="2:19" x14ac:dyDescent="0.35">
      <c r="B18" t="s">
        <v>21</v>
      </c>
    </row>
    <row r="19" spans="2:19" x14ac:dyDescent="0.35">
      <c r="B19" t="s">
        <v>22</v>
      </c>
      <c r="D19" s="19"/>
      <c r="E19" s="25" t="s">
        <v>38</v>
      </c>
    </row>
    <row r="20" spans="2:19" x14ac:dyDescent="0.35">
      <c r="B20" t="s">
        <v>22</v>
      </c>
      <c r="D20" s="20"/>
      <c r="E20" s="25" t="s">
        <v>29</v>
      </c>
    </row>
    <row r="21" spans="2:19" x14ac:dyDescent="0.35">
      <c r="B21" t="s">
        <v>22</v>
      </c>
      <c r="D21" s="33"/>
      <c r="E21" s="25" t="s">
        <v>31</v>
      </c>
    </row>
    <row r="26" spans="2:19" x14ac:dyDescent="0.35">
      <c r="S26">
        <v>500</v>
      </c>
    </row>
    <row r="27" spans="2:19" x14ac:dyDescent="0.35">
      <c r="S27">
        <v>500</v>
      </c>
    </row>
    <row r="28" spans="2:19" x14ac:dyDescent="0.35">
      <c r="S28">
        <v>1000</v>
      </c>
    </row>
    <row r="29" spans="2:19" x14ac:dyDescent="0.35">
      <c r="S29">
        <v>200</v>
      </c>
    </row>
    <row r="30" spans="2:19" x14ac:dyDescent="0.35">
      <c r="S30">
        <v>300</v>
      </c>
    </row>
    <row r="31" spans="2:19" x14ac:dyDescent="0.35">
      <c r="S31">
        <v>100</v>
      </c>
    </row>
  </sheetData>
  <mergeCells count="14">
    <mergeCell ref="B15:D15"/>
    <mergeCell ref="C8:D8"/>
    <mergeCell ref="C9:D9"/>
    <mergeCell ref="C10:D10"/>
    <mergeCell ref="C12:D12"/>
    <mergeCell ref="C13:D13"/>
    <mergeCell ref="C14:D14"/>
    <mergeCell ref="B2:W2"/>
    <mergeCell ref="B3:W3"/>
    <mergeCell ref="B5:B7"/>
    <mergeCell ref="C5:D7"/>
    <mergeCell ref="G5:S5"/>
    <mergeCell ref="U5:W6"/>
    <mergeCell ref="G6:S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Y29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6.453125" customWidth="1"/>
    <col min="23" max="24" width="9.1796875" bestFit="1" customWidth="1"/>
    <col min="25" max="25" width="1.4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78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20</v>
      </c>
      <c r="F7" s="10">
        <v>32</v>
      </c>
      <c r="G7" s="10">
        <v>0</v>
      </c>
      <c r="H7" s="10">
        <v>732</v>
      </c>
      <c r="I7" s="10">
        <v>0</v>
      </c>
      <c r="J7" s="10">
        <v>80</v>
      </c>
      <c r="K7" s="10">
        <v>5</v>
      </c>
      <c r="L7" s="10">
        <v>115</v>
      </c>
      <c r="M7" s="27">
        <v>157</v>
      </c>
      <c r="N7" s="27">
        <v>157</v>
      </c>
      <c r="O7" s="10">
        <v>3</v>
      </c>
      <c r="P7" s="10">
        <v>25</v>
      </c>
      <c r="Q7" s="10">
        <v>8</v>
      </c>
      <c r="R7" s="10">
        <v>65</v>
      </c>
      <c r="S7" s="10">
        <v>7425</v>
      </c>
      <c r="T7" s="10">
        <v>9480</v>
      </c>
      <c r="U7" s="10">
        <v>0</v>
      </c>
      <c r="V7" s="10">
        <v>16</v>
      </c>
      <c r="W7" s="10">
        <v>433953</v>
      </c>
      <c r="X7" s="53">
        <v>440037</v>
      </c>
    </row>
    <row r="8" spans="1:25" x14ac:dyDescent="0.35">
      <c r="A8" s="39"/>
      <c r="B8" s="36">
        <v>2</v>
      </c>
      <c r="C8" s="141" t="s">
        <v>2</v>
      </c>
      <c r="D8" s="142"/>
      <c r="E8" s="38">
        <v>23</v>
      </c>
      <c r="F8" s="38">
        <v>15</v>
      </c>
      <c r="G8" s="37">
        <v>11</v>
      </c>
      <c r="H8" s="37">
        <v>11</v>
      </c>
      <c r="I8" s="37">
        <v>0</v>
      </c>
      <c r="J8" s="37">
        <v>0</v>
      </c>
      <c r="K8" s="37">
        <v>0</v>
      </c>
      <c r="L8" s="37">
        <v>0</v>
      </c>
      <c r="M8" s="42">
        <v>120</v>
      </c>
      <c r="N8" s="42">
        <v>128</v>
      </c>
      <c r="O8" s="38">
        <v>27</v>
      </c>
      <c r="P8" s="38">
        <v>3</v>
      </c>
      <c r="Q8" s="57">
        <v>9</v>
      </c>
      <c r="R8" s="57">
        <v>0</v>
      </c>
      <c r="S8" s="42">
        <v>164</v>
      </c>
      <c r="T8" s="42">
        <v>231</v>
      </c>
      <c r="U8" s="57">
        <v>6</v>
      </c>
      <c r="V8" s="57">
        <v>6</v>
      </c>
      <c r="W8" s="38">
        <v>7625</v>
      </c>
      <c r="X8" s="48">
        <v>1395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8">
        <v>26</v>
      </c>
      <c r="F9" s="38">
        <v>14</v>
      </c>
      <c r="G9" s="37">
        <v>106</v>
      </c>
      <c r="H9" s="37">
        <v>106</v>
      </c>
      <c r="I9" s="37">
        <v>0</v>
      </c>
      <c r="J9" s="37">
        <v>0</v>
      </c>
      <c r="K9" s="37">
        <v>39</v>
      </c>
      <c r="L9" s="37">
        <v>39</v>
      </c>
      <c r="M9" s="37">
        <v>155</v>
      </c>
      <c r="N9" s="37">
        <v>155</v>
      </c>
      <c r="O9" s="37">
        <v>0</v>
      </c>
      <c r="P9" s="37">
        <v>0</v>
      </c>
      <c r="Q9" s="37">
        <v>0</v>
      </c>
      <c r="R9" s="37">
        <v>0</v>
      </c>
      <c r="S9" s="38">
        <v>202</v>
      </c>
      <c r="T9" s="38">
        <v>15</v>
      </c>
      <c r="U9" s="37">
        <v>5</v>
      </c>
      <c r="V9" s="37">
        <v>5</v>
      </c>
      <c r="W9" s="38">
        <v>3035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44</v>
      </c>
      <c r="F10" s="37">
        <v>44</v>
      </c>
      <c r="G10" s="37">
        <v>225</v>
      </c>
      <c r="H10" s="37">
        <v>225</v>
      </c>
      <c r="I10" s="42">
        <v>5</v>
      </c>
      <c r="J10" s="42">
        <v>12</v>
      </c>
      <c r="K10" s="37">
        <v>18</v>
      </c>
      <c r="L10" s="37">
        <v>18</v>
      </c>
      <c r="M10" s="37">
        <v>90</v>
      </c>
      <c r="N10" s="37">
        <v>90</v>
      </c>
      <c r="O10" s="37">
        <v>19</v>
      </c>
      <c r="P10" s="37">
        <v>19</v>
      </c>
      <c r="Q10" s="37">
        <v>52</v>
      </c>
      <c r="R10" s="37">
        <v>52</v>
      </c>
      <c r="S10" s="42">
        <v>64</v>
      </c>
      <c r="T10" s="42">
        <v>257</v>
      </c>
      <c r="U10" s="37">
        <v>14</v>
      </c>
      <c r="V10" s="37">
        <v>14</v>
      </c>
      <c r="W10" s="38">
        <v>11220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107</v>
      </c>
      <c r="F11" s="37">
        <v>107</v>
      </c>
      <c r="G11" s="38">
        <v>138</v>
      </c>
      <c r="H11" s="38">
        <v>62</v>
      </c>
      <c r="I11" s="38">
        <v>6</v>
      </c>
      <c r="J11" s="38">
        <v>0</v>
      </c>
      <c r="K11" s="37">
        <v>8</v>
      </c>
      <c r="L11" s="37">
        <v>8</v>
      </c>
      <c r="M11" s="37">
        <v>154</v>
      </c>
      <c r="N11" s="37">
        <v>154</v>
      </c>
      <c r="O11" s="38">
        <v>15</v>
      </c>
      <c r="P11" s="38">
        <v>13</v>
      </c>
      <c r="Q11" s="38">
        <v>38</v>
      </c>
      <c r="R11" s="38">
        <v>28</v>
      </c>
      <c r="S11" s="57">
        <v>135</v>
      </c>
      <c r="T11" s="57">
        <v>135</v>
      </c>
      <c r="U11" s="57">
        <v>1</v>
      </c>
      <c r="V11" s="57">
        <v>1</v>
      </c>
      <c r="W11" s="57">
        <v>883</v>
      </c>
      <c r="X11" s="70">
        <v>883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0</v>
      </c>
      <c r="F12" s="42">
        <v>39</v>
      </c>
      <c r="G12" s="42">
        <v>113</v>
      </c>
      <c r="H12" s="42">
        <v>144</v>
      </c>
      <c r="I12" s="38">
        <v>6</v>
      </c>
      <c r="J12" s="38">
        <v>0</v>
      </c>
      <c r="K12" s="42">
        <v>20</v>
      </c>
      <c r="L12" s="42">
        <v>28</v>
      </c>
      <c r="M12" s="38">
        <v>179</v>
      </c>
      <c r="N12" s="38">
        <v>167</v>
      </c>
      <c r="O12" s="38">
        <v>17</v>
      </c>
      <c r="P12" s="38">
        <v>4</v>
      </c>
      <c r="Q12" s="37">
        <v>0</v>
      </c>
      <c r="R12" s="37">
        <v>0</v>
      </c>
      <c r="S12" s="38">
        <v>52</v>
      </c>
      <c r="T12" s="38">
        <v>18</v>
      </c>
      <c r="U12" s="42">
        <v>3</v>
      </c>
      <c r="V12" s="42">
        <v>4</v>
      </c>
      <c r="W12" s="42">
        <v>2835</v>
      </c>
      <c r="X12" s="43">
        <v>4820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12</v>
      </c>
      <c r="F13" s="45">
        <v>15</v>
      </c>
      <c r="G13" s="46">
        <v>51</v>
      </c>
      <c r="H13" s="46">
        <v>11</v>
      </c>
      <c r="I13" s="45">
        <v>4</v>
      </c>
      <c r="J13" s="45">
        <v>26</v>
      </c>
      <c r="K13" s="45">
        <v>0</v>
      </c>
      <c r="L13" s="45">
        <v>10</v>
      </c>
      <c r="M13" s="45">
        <v>123</v>
      </c>
      <c r="N13" s="45">
        <v>127</v>
      </c>
      <c r="O13" s="47">
        <v>2</v>
      </c>
      <c r="P13" s="47">
        <v>2</v>
      </c>
      <c r="Q13" s="47">
        <v>34</v>
      </c>
      <c r="R13" s="47">
        <v>34</v>
      </c>
      <c r="S13" s="45">
        <v>219</v>
      </c>
      <c r="T13" s="45">
        <v>357</v>
      </c>
      <c r="U13" s="45">
        <v>3</v>
      </c>
      <c r="V13" s="45">
        <v>6</v>
      </c>
      <c r="W13" s="46">
        <v>3000</v>
      </c>
      <c r="X13" s="51">
        <v>1155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232</v>
      </c>
      <c r="F14" s="21">
        <f t="shared" ref="F14:X14" si="0">SUM(F7:F13)</f>
        <v>266</v>
      </c>
      <c r="G14" s="21">
        <f t="shared" si="0"/>
        <v>644</v>
      </c>
      <c r="H14" s="21">
        <f t="shared" si="0"/>
        <v>1291</v>
      </c>
      <c r="I14" s="21">
        <f t="shared" si="0"/>
        <v>21</v>
      </c>
      <c r="J14" s="21">
        <f t="shared" si="0"/>
        <v>118</v>
      </c>
      <c r="K14" s="21">
        <f t="shared" si="0"/>
        <v>90</v>
      </c>
      <c r="L14" s="21">
        <f t="shared" si="0"/>
        <v>218</v>
      </c>
      <c r="M14" s="21">
        <f t="shared" si="0"/>
        <v>978</v>
      </c>
      <c r="N14" s="21">
        <f t="shared" si="0"/>
        <v>978</v>
      </c>
      <c r="O14" s="21">
        <f t="shared" si="0"/>
        <v>83</v>
      </c>
      <c r="P14" s="21">
        <f t="shared" si="0"/>
        <v>66</v>
      </c>
      <c r="Q14" s="21">
        <f t="shared" si="0"/>
        <v>141</v>
      </c>
      <c r="R14" s="21">
        <f t="shared" si="0"/>
        <v>179</v>
      </c>
      <c r="S14" s="21">
        <f t="shared" si="0"/>
        <v>8261</v>
      </c>
      <c r="T14" s="21">
        <f t="shared" si="0"/>
        <v>10493</v>
      </c>
      <c r="U14" s="21">
        <f t="shared" si="0"/>
        <v>32</v>
      </c>
      <c r="V14" s="21">
        <f t="shared" si="0"/>
        <v>52</v>
      </c>
      <c r="W14" s="21">
        <f t="shared" si="0"/>
        <v>462551</v>
      </c>
      <c r="X14" s="22">
        <f t="shared" si="0"/>
        <v>448355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Y29"/>
  <sheetViews>
    <sheetView showGridLines="0" zoomScaleNormal="100" workbookViewId="0">
      <selection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6.453125" customWidth="1"/>
    <col min="23" max="24" width="9.1796875" bestFit="1" customWidth="1"/>
    <col min="25" max="25" width="1.4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79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20</v>
      </c>
      <c r="F7" s="10">
        <v>22</v>
      </c>
      <c r="G7" s="10">
        <v>0</v>
      </c>
      <c r="H7" s="10">
        <v>532</v>
      </c>
      <c r="I7" s="10">
        <v>0</v>
      </c>
      <c r="J7" s="10">
        <v>80</v>
      </c>
      <c r="K7" s="10">
        <v>0</v>
      </c>
      <c r="L7" s="10">
        <v>10</v>
      </c>
      <c r="M7" s="27">
        <v>157</v>
      </c>
      <c r="N7" s="27">
        <v>157</v>
      </c>
      <c r="O7" s="10">
        <v>3</v>
      </c>
      <c r="P7" s="10">
        <v>15</v>
      </c>
      <c r="Q7" s="10">
        <v>0</v>
      </c>
      <c r="R7" s="10">
        <v>35</v>
      </c>
      <c r="S7" s="10">
        <v>6725</v>
      </c>
      <c r="T7" s="10">
        <v>7280</v>
      </c>
      <c r="U7" s="10">
        <v>2</v>
      </c>
      <c r="V7" s="10">
        <v>16</v>
      </c>
      <c r="W7" s="10">
        <v>427313</v>
      </c>
      <c r="X7" s="53">
        <v>440037</v>
      </c>
    </row>
    <row r="8" spans="1:25" x14ac:dyDescent="0.35">
      <c r="A8" s="39"/>
      <c r="B8" s="36">
        <v>2</v>
      </c>
      <c r="C8" s="141" t="s">
        <v>2</v>
      </c>
      <c r="D8" s="142"/>
      <c r="E8" s="42">
        <v>23</v>
      </c>
      <c r="F8" s="42">
        <v>25</v>
      </c>
      <c r="G8" s="37">
        <v>6</v>
      </c>
      <c r="H8" s="37">
        <v>6</v>
      </c>
      <c r="I8" s="37">
        <v>0</v>
      </c>
      <c r="J8" s="37">
        <v>0</v>
      </c>
      <c r="K8" s="37">
        <v>0</v>
      </c>
      <c r="L8" s="37">
        <v>0</v>
      </c>
      <c r="M8" s="42">
        <v>90</v>
      </c>
      <c r="N8" s="42">
        <v>98</v>
      </c>
      <c r="O8" s="38">
        <v>25</v>
      </c>
      <c r="P8" s="38">
        <v>4</v>
      </c>
      <c r="Q8" s="42">
        <v>0</v>
      </c>
      <c r="R8" s="42">
        <v>4</v>
      </c>
      <c r="S8" s="37">
        <v>446</v>
      </c>
      <c r="T8" s="37">
        <v>446</v>
      </c>
      <c r="U8" s="57">
        <v>5</v>
      </c>
      <c r="V8" s="57">
        <v>5</v>
      </c>
      <c r="W8" s="38">
        <v>7520</v>
      </c>
      <c r="X8" s="48">
        <v>1395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8">
        <v>24</v>
      </c>
      <c r="F9" s="38">
        <v>12</v>
      </c>
      <c r="G9" s="37">
        <v>85</v>
      </c>
      <c r="H9" s="37">
        <v>85</v>
      </c>
      <c r="I9" s="37">
        <v>0</v>
      </c>
      <c r="J9" s="37">
        <v>0</v>
      </c>
      <c r="K9" s="37">
        <v>30</v>
      </c>
      <c r="L9" s="37">
        <v>30</v>
      </c>
      <c r="M9" s="37">
        <v>148</v>
      </c>
      <c r="N9" s="37">
        <v>148</v>
      </c>
      <c r="O9" s="37">
        <v>0</v>
      </c>
      <c r="P9" s="37">
        <v>0</v>
      </c>
      <c r="Q9" s="37">
        <v>0</v>
      </c>
      <c r="R9" s="37">
        <v>0</v>
      </c>
      <c r="S9" s="38">
        <v>471</v>
      </c>
      <c r="T9" s="38">
        <v>286</v>
      </c>
      <c r="U9" s="37">
        <v>5</v>
      </c>
      <c r="V9" s="37">
        <v>5</v>
      </c>
      <c r="W9" s="38">
        <v>5777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44</v>
      </c>
      <c r="F10" s="37">
        <v>44</v>
      </c>
      <c r="G10" s="37">
        <v>194</v>
      </c>
      <c r="H10" s="37">
        <v>194</v>
      </c>
      <c r="I10" s="42">
        <v>1</v>
      </c>
      <c r="J10" s="42">
        <v>12</v>
      </c>
      <c r="K10" s="37">
        <v>2</v>
      </c>
      <c r="L10" s="37">
        <v>2</v>
      </c>
      <c r="M10" s="42">
        <v>65</v>
      </c>
      <c r="N10" s="42">
        <v>70</v>
      </c>
      <c r="O10" s="42">
        <v>18</v>
      </c>
      <c r="P10" s="42">
        <v>19</v>
      </c>
      <c r="Q10" s="42">
        <v>39</v>
      </c>
      <c r="R10" s="42">
        <v>45</v>
      </c>
      <c r="S10" s="42">
        <v>1408</v>
      </c>
      <c r="T10" s="42">
        <v>1620</v>
      </c>
      <c r="U10" s="42">
        <v>12</v>
      </c>
      <c r="V10" s="42">
        <v>14</v>
      </c>
      <c r="W10" s="38">
        <v>10050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107</v>
      </c>
      <c r="F11" s="37">
        <v>107</v>
      </c>
      <c r="G11" s="38">
        <v>130</v>
      </c>
      <c r="H11" s="38">
        <v>62</v>
      </c>
      <c r="I11" s="37">
        <v>0</v>
      </c>
      <c r="J11" s="37">
        <v>0</v>
      </c>
      <c r="K11" s="37">
        <v>8</v>
      </c>
      <c r="L11" s="37">
        <v>8</v>
      </c>
      <c r="M11" s="37">
        <v>154</v>
      </c>
      <c r="N11" s="37">
        <v>154</v>
      </c>
      <c r="O11" s="38">
        <v>15</v>
      </c>
      <c r="P11" s="38">
        <v>13</v>
      </c>
      <c r="Q11" s="38">
        <v>36</v>
      </c>
      <c r="R11" s="38">
        <v>26</v>
      </c>
      <c r="S11" s="57">
        <v>106</v>
      </c>
      <c r="T11" s="57">
        <v>106</v>
      </c>
      <c r="U11" s="57">
        <v>1</v>
      </c>
      <c r="V11" s="57">
        <v>1</v>
      </c>
      <c r="W11" s="57">
        <v>639</v>
      </c>
      <c r="X11" s="70">
        <v>639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0</v>
      </c>
      <c r="F12" s="42">
        <v>39</v>
      </c>
      <c r="G12" s="42">
        <v>71</v>
      </c>
      <c r="H12" s="42">
        <v>144</v>
      </c>
      <c r="I12" s="38">
        <v>1</v>
      </c>
      <c r="J12" s="38">
        <v>0</v>
      </c>
      <c r="K12" s="42">
        <v>14</v>
      </c>
      <c r="L12" s="42">
        <v>28</v>
      </c>
      <c r="M12" s="38">
        <v>179</v>
      </c>
      <c r="N12" s="38">
        <v>167</v>
      </c>
      <c r="O12" s="38">
        <v>16</v>
      </c>
      <c r="P12" s="38">
        <v>4</v>
      </c>
      <c r="Q12" s="37">
        <v>0</v>
      </c>
      <c r="R12" s="37">
        <v>0</v>
      </c>
      <c r="S12" s="38">
        <v>58</v>
      </c>
      <c r="T12" s="38">
        <v>18</v>
      </c>
      <c r="U12" s="42">
        <v>2</v>
      </c>
      <c r="V12" s="42">
        <v>4</v>
      </c>
      <c r="W12" s="42">
        <v>1660</v>
      </c>
      <c r="X12" s="43">
        <v>4820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12</v>
      </c>
      <c r="F13" s="45">
        <v>15</v>
      </c>
      <c r="G13" s="46">
        <v>44</v>
      </c>
      <c r="H13" s="46">
        <v>11</v>
      </c>
      <c r="I13" s="45">
        <v>2</v>
      </c>
      <c r="J13" s="45">
        <v>26</v>
      </c>
      <c r="K13" s="45">
        <v>0</v>
      </c>
      <c r="L13" s="45">
        <v>10</v>
      </c>
      <c r="M13" s="45">
        <v>121</v>
      </c>
      <c r="N13" s="45">
        <v>127</v>
      </c>
      <c r="O13" s="47">
        <v>2</v>
      </c>
      <c r="P13" s="47">
        <v>2</v>
      </c>
      <c r="Q13" s="45">
        <v>29</v>
      </c>
      <c r="R13" s="45">
        <v>34</v>
      </c>
      <c r="S13" s="45">
        <v>192</v>
      </c>
      <c r="T13" s="45">
        <v>357</v>
      </c>
      <c r="U13" s="45">
        <v>3</v>
      </c>
      <c r="V13" s="45">
        <v>6</v>
      </c>
      <c r="W13" s="46">
        <v>2900</v>
      </c>
      <c r="X13" s="51">
        <v>1155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230</v>
      </c>
      <c r="F14" s="21">
        <f t="shared" ref="F14:X14" si="0">SUM(F7:F13)</f>
        <v>264</v>
      </c>
      <c r="G14" s="21">
        <f t="shared" si="0"/>
        <v>530</v>
      </c>
      <c r="H14" s="21">
        <f t="shared" si="0"/>
        <v>1034</v>
      </c>
      <c r="I14" s="21">
        <f t="shared" si="0"/>
        <v>4</v>
      </c>
      <c r="J14" s="21">
        <f t="shared" si="0"/>
        <v>118</v>
      </c>
      <c r="K14" s="21">
        <f t="shared" si="0"/>
        <v>54</v>
      </c>
      <c r="L14" s="21">
        <f t="shared" si="0"/>
        <v>88</v>
      </c>
      <c r="M14" s="21">
        <f t="shared" si="0"/>
        <v>914</v>
      </c>
      <c r="N14" s="21">
        <f t="shared" si="0"/>
        <v>921</v>
      </c>
      <c r="O14" s="21">
        <f t="shared" si="0"/>
        <v>79</v>
      </c>
      <c r="P14" s="21">
        <f t="shared" si="0"/>
        <v>57</v>
      </c>
      <c r="Q14" s="21">
        <f t="shared" si="0"/>
        <v>104</v>
      </c>
      <c r="R14" s="21">
        <f t="shared" si="0"/>
        <v>144</v>
      </c>
      <c r="S14" s="21">
        <f t="shared" si="0"/>
        <v>9406</v>
      </c>
      <c r="T14" s="21">
        <f t="shared" si="0"/>
        <v>10113</v>
      </c>
      <c r="U14" s="21">
        <f t="shared" si="0"/>
        <v>30</v>
      </c>
      <c r="V14" s="21">
        <f t="shared" si="0"/>
        <v>51</v>
      </c>
      <c r="W14" s="21">
        <f t="shared" si="0"/>
        <v>455859</v>
      </c>
      <c r="X14" s="22">
        <f t="shared" si="0"/>
        <v>448111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Y29"/>
  <sheetViews>
    <sheetView showGridLines="0" topLeftCell="F1" workbookViewId="0">
      <selection activeCell="F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6.453125" customWidth="1"/>
    <col min="23" max="24" width="9.1796875" bestFit="1" customWidth="1"/>
    <col min="25" max="25" width="1.4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80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20</v>
      </c>
      <c r="F7" s="10">
        <v>22</v>
      </c>
      <c r="G7" s="10">
        <v>0</v>
      </c>
      <c r="H7" s="10">
        <v>432</v>
      </c>
      <c r="I7" s="10">
        <v>520</v>
      </c>
      <c r="J7" s="10">
        <v>2080</v>
      </c>
      <c r="K7" s="10">
        <v>489</v>
      </c>
      <c r="L7" s="10">
        <v>1989</v>
      </c>
      <c r="M7" s="27">
        <v>157</v>
      </c>
      <c r="N7" s="27">
        <v>157</v>
      </c>
      <c r="O7" s="10">
        <v>0</v>
      </c>
      <c r="P7" s="10">
        <v>12</v>
      </c>
      <c r="Q7" s="10">
        <v>0</v>
      </c>
      <c r="R7" s="10">
        <v>35</v>
      </c>
      <c r="S7" s="73">
        <v>6075</v>
      </c>
      <c r="T7" s="73">
        <v>5830</v>
      </c>
      <c r="U7" s="10">
        <v>2</v>
      </c>
      <c r="V7" s="10">
        <v>11</v>
      </c>
      <c r="W7" s="73">
        <v>427313</v>
      </c>
      <c r="X7" s="74">
        <v>381037</v>
      </c>
    </row>
    <row r="8" spans="1:25" x14ac:dyDescent="0.35">
      <c r="A8" s="39"/>
      <c r="B8" s="36">
        <v>2</v>
      </c>
      <c r="C8" s="141" t="s">
        <v>2</v>
      </c>
      <c r="D8" s="142"/>
      <c r="E8" s="37">
        <v>23</v>
      </c>
      <c r="F8" s="37">
        <v>23</v>
      </c>
      <c r="G8" s="37">
        <v>0</v>
      </c>
      <c r="H8" s="37">
        <v>0</v>
      </c>
      <c r="I8" s="38">
        <v>613</v>
      </c>
      <c r="J8" s="38">
        <v>0</v>
      </c>
      <c r="K8" s="38">
        <v>695</v>
      </c>
      <c r="L8" s="38">
        <v>0</v>
      </c>
      <c r="M8" s="37">
        <v>68</v>
      </c>
      <c r="N8" s="37">
        <v>68</v>
      </c>
      <c r="O8" s="37">
        <v>14</v>
      </c>
      <c r="P8" s="37">
        <v>0</v>
      </c>
      <c r="Q8" s="37">
        <v>0</v>
      </c>
      <c r="R8" s="37">
        <v>0</v>
      </c>
      <c r="S8" s="42">
        <v>399</v>
      </c>
      <c r="T8" s="42">
        <v>444</v>
      </c>
      <c r="U8" s="57">
        <v>0</v>
      </c>
      <c r="V8" s="57">
        <v>0</v>
      </c>
      <c r="W8" s="38">
        <v>6000</v>
      </c>
      <c r="X8" s="48">
        <v>1370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8">
        <v>22</v>
      </c>
      <c r="F9" s="38">
        <v>10</v>
      </c>
      <c r="G9" s="37">
        <v>11</v>
      </c>
      <c r="H9" s="37">
        <v>11</v>
      </c>
      <c r="I9" s="37">
        <v>0</v>
      </c>
      <c r="J9" s="37">
        <v>0</v>
      </c>
      <c r="K9" s="37">
        <v>0</v>
      </c>
      <c r="L9" s="37">
        <v>0</v>
      </c>
      <c r="M9" s="37">
        <v>132</v>
      </c>
      <c r="N9" s="37">
        <v>132</v>
      </c>
      <c r="O9" s="37">
        <v>0</v>
      </c>
      <c r="P9" s="37">
        <v>0</v>
      </c>
      <c r="Q9" s="37">
        <v>0</v>
      </c>
      <c r="R9" s="37">
        <v>0</v>
      </c>
      <c r="S9" s="38">
        <v>396</v>
      </c>
      <c r="T9" s="38">
        <v>187</v>
      </c>
      <c r="U9" s="37">
        <v>3</v>
      </c>
      <c r="V9" s="37">
        <v>3</v>
      </c>
      <c r="W9" s="38">
        <v>5675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44</v>
      </c>
      <c r="F10" s="37">
        <v>44</v>
      </c>
      <c r="G10" s="37">
        <v>151</v>
      </c>
      <c r="H10" s="37">
        <v>151</v>
      </c>
      <c r="I10" s="38">
        <v>1331</v>
      </c>
      <c r="J10" s="38">
        <v>24</v>
      </c>
      <c r="K10" s="38">
        <v>924</v>
      </c>
      <c r="L10" s="38">
        <v>16</v>
      </c>
      <c r="M10" s="37">
        <v>50</v>
      </c>
      <c r="N10" s="37">
        <v>50</v>
      </c>
      <c r="O10" s="37">
        <v>4</v>
      </c>
      <c r="P10" s="37">
        <v>4</v>
      </c>
      <c r="Q10" s="37">
        <v>26</v>
      </c>
      <c r="R10" s="37">
        <v>26</v>
      </c>
      <c r="S10" s="38">
        <v>1658</v>
      </c>
      <c r="T10" s="38">
        <v>1361</v>
      </c>
      <c r="U10" s="37">
        <v>9</v>
      </c>
      <c r="V10" s="37">
        <v>9</v>
      </c>
      <c r="W10" s="38">
        <v>8215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107</v>
      </c>
      <c r="F11" s="37">
        <v>107</v>
      </c>
      <c r="G11" s="38">
        <v>99</v>
      </c>
      <c r="H11" s="38">
        <v>62</v>
      </c>
      <c r="I11" s="37">
        <v>0</v>
      </c>
      <c r="J11" s="37">
        <v>0</v>
      </c>
      <c r="K11" s="37">
        <v>7</v>
      </c>
      <c r="L11" s="37">
        <v>7</v>
      </c>
      <c r="M11" s="37">
        <v>150</v>
      </c>
      <c r="N11" s="37">
        <v>150</v>
      </c>
      <c r="O11" s="38">
        <v>14</v>
      </c>
      <c r="P11" s="38">
        <v>11</v>
      </c>
      <c r="Q11" s="38">
        <v>35</v>
      </c>
      <c r="R11" s="38">
        <v>25</v>
      </c>
      <c r="S11" s="38">
        <v>225</v>
      </c>
      <c r="T11" s="38">
        <v>75</v>
      </c>
      <c r="U11" s="57">
        <v>0</v>
      </c>
      <c r="V11" s="57">
        <v>0</v>
      </c>
      <c r="W11" s="38">
        <v>6000</v>
      </c>
      <c r="X11" s="48">
        <v>0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0</v>
      </c>
      <c r="F12" s="42">
        <v>39</v>
      </c>
      <c r="G12" s="42">
        <v>33</v>
      </c>
      <c r="H12" s="42">
        <v>144</v>
      </c>
      <c r="I12" s="37">
        <v>0</v>
      </c>
      <c r="J12" s="37">
        <v>0</v>
      </c>
      <c r="K12" s="42">
        <v>7</v>
      </c>
      <c r="L12" s="42">
        <v>28</v>
      </c>
      <c r="M12" s="38">
        <v>177</v>
      </c>
      <c r="N12" s="38">
        <v>167</v>
      </c>
      <c r="O12" s="38">
        <v>16</v>
      </c>
      <c r="P12" s="38">
        <v>4</v>
      </c>
      <c r="Q12" s="37">
        <v>0</v>
      </c>
      <c r="R12" s="37">
        <v>0</v>
      </c>
      <c r="S12" s="38">
        <v>184</v>
      </c>
      <c r="T12" s="38">
        <v>18</v>
      </c>
      <c r="U12" s="42">
        <v>2</v>
      </c>
      <c r="V12" s="42">
        <v>4</v>
      </c>
      <c r="W12" s="38">
        <v>6410</v>
      </c>
      <c r="X12" s="48">
        <v>4820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11</v>
      </c>
      <c r="F13" s="45">
        <v>15</v>
      </c>
      <c r="G13" s="46">
        <v>21</v>
      </c>
      <c r="H13" s="46">
        <v>11</v>
      </c>
      <c r="I13" s="46">
        <v>100</v>
      </c>
      <c r="J13" s="46">
        <v>26</v>
      </c>
      <c r="K13" s="46">
        <v>95</v>
      </c>
      <c r="L13" s="46">
        <v>10</v>
      </c>
      <c r="M13" s="45">
        <v>120</v>
      </c>
      <c r="N13" s="45">
        <v>127</v>
      </c>
      <c r="O13" s="47">
        <v>2</v>
      </c>
      <c r="P13" s="47">
        <v>2</v>
      </c>
      <c r="Q13" s="45">
        <v>28</v>
      </c>
      <c r="R13" s="45">
        <v>34</v>
      </c>
      <c r="S13" s="45">
        <v>243</v>
      </c>
      <c r="T13" s="45">
        <v>357</v>
      </c>
      <c r="U13" s="45">
        <v>3</v>
      </c>
      <c r="V13" s="45">
        <v>6</v>
      </c>
      <c r="W13" s="46">
        <v>2100</v>
      </c>
      <c r="X13" s="51">
        <v>1155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227</v>
      </c>
      <c r="F14" s="21">
        <f t="shared" ref="F14:X14" si="0">SUM(F7:F13)</f>
        <v>260</v>
      </c>
      <c r="G14" s="21">
        <f t="shared" si="0"/>
        <v>315</v>
      </c>
      <c r="H14" s="21">
        <f t="shared" si="0"/>
        <v>811</v>
      </c>
      <c r="I14" s="21">
        <f t="shared" si="0"/>
        <v>2564</v>
      </c>
      <c r="J14" s="21">
        <f t="shared" si="0"/>
        <v>2130</v>
      </c>
      <c r="K14" s="21">
        <f t="shared" si="0"/>
        <v>2217</v>
      </c>
      <c r="L14" s="21">
        <f t="shared" si="0"/>
        <v>2050</v>
      </c>
      <c r="M14" s="21">
        <f t="shared" si="0"/>
        <v>854</v>
      </c>
      <c r="N14" s="21">
        <f t="shared" si="0"/>
        <v>851</v>
      </c>
      <c r="O14" s="21">
        <f t="shared" si="0"/>
        <v>50</v>
      </c>
      <c r="P14" s="21">
        <f t="shared" si="0"/>
        <v>33</v>
      </c>
      <c r="Q14" s="21">
        <f t="shared" si="0"/>
        <v>89</v>
      </c>
      <c r="R14" s="21">
        <f t="shared" si="0"/>
        <v>120</v>
      </c>
      <c r="S14" s="21">
        <f t="shared" si="0"/>
        <v>9180</v>
      </c>
      <c r="T14" s="21">
        <f t="shared" si="0"/>
        <v>8272</v>
      </c>
      <c r="U14" s="21">
        <f t="shared" si="0"/>
        <v>19</v>
      </c>
      <c r="V14" s="21">
        <f t="shared" si="0"/>
        <v>33</v>
      </c>
      <c r="W14" s="21">
        <f t="shared" si="0"/>
        <v>461713</v>
      </c>
      <c r="X14" s="22">
        <f t="shared" si="0"/>
        <v>388447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Y29"/>
  <sheetViews>
    <sheetView showGridLines="0" topLeftCell="F1" workbookViewId="0">
      <selection activeCell="F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6.453125" customWidth="1"/>
    <col min="23" max="24" width="9.1796875" bestFit="1" customWidth="1"/>
    <col min="25" max="25" width="1.4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81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20</v>
      </c>
      <c r="F7" s="10">
        <v>22</v>
      </c>
      <c r="G7" s="10">
        <v>0</v>
      </c>
      <c r="H7" s="10">
        <v>432</v>
      </c>
      <c r="I7" s="10">
        <v>420</v>
      </c>
      <c r="J7" s="10">
        <v>580</v>
      </c>
      <c r="K7" s="10">
        <v>389</v>
      </c>
      <c r="L7" s="10">
        <v>489</v>
      </c>
      <c r="M7" s="10">
        <v>147</v>
      </c>
      <c r="N7" s="10">
        <v>157</v>
      </c>
      <c r="O7" s="10">
        <v>0</v>
      </c>
      <c r="P7" s="10">
        <v>12</v>
      </c>
      <c r="Q7" s="10">
        <v>0</v>
      </c>
      <c r="R7" s="10">
        <v>35</v>
      </c>
      <c r="S7" s="73">
        <v>6075</v>
      </c>
      <c r="T7" s="73">
        <v>4230</v>
      </c>
      <c r="U7" s="10">
        <v>2</v>
      </c>
      <c r="V7" s="10">
        <v>9</v>
      </c>
      <c r="W7" s="73">
        <v>373313</v>
      </c>
      <c r="X7" s="74">
        <v>370927</v>
      </c>
    </row>
    <row r="8" spans="1:25" x14ac:dyDescent="0.35">
      <c r="A8" s="39"/>
      <c r="B8" s="36">
        <v>2</v>
      </c>
      <c r="C8" s="141" t="s">
        <v>2</v>
      </c>
      <c r="D8" s="142"/>
      <c r="E8" s="37">
        <v>23</v>
      </c>
      <c r="F8" s="37">
        <v>23</v>
      </c>
      <c r="G8" s="37">
        <v>0</v>
      </c>
      <c r="H8" s="37">
        <v>0</v>
      </c>
      <c r="I8" s="37">
        <v>478</v>
      </c>
      <c r="J8" s="37">
        <v>478</v>
      </c>
      <c r="K8" s="37">
        <v>569</v>
      </c>
      <c r="L8" s="37">
        <v>569</v>
      </c>
      <c r="M8" s="37">
        <v>57</v>
      </c>
      <c r="N8" s="37">
        <v>57</v>
      </c>
      <c r="O8" s="37">
        <v>13</v>
      </c>
      <c r="P8" s="37">
        <v>0</v>
      </c>
      <c r="Q8" s="37">
        <v>0</v>
      </c>
      <c r="R8" s="37">
        <v>0</v>
      </c>
      <c r="S8" s="37">
        <v>249</v>
      </c>
      <c r="T8" s="37">
        <v>249</v>
      </c>
      <c r="U8" s="57">
        <v>0</v>
      </c>
      <c r="V8" s="57">
        <v>0</v>
      </c>
      <c r="W8" s="38">
        <v>11375</v>
      </c>
      <c r="X8" s="48">
        <v>55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8">
        <v>22</v>
      </c>
      <c r="F9" s="38">
        <v>10</v>
      </c>
      <c r="G9" s="37">
        <v>0</v>
      </c>
      <c r="H9" s="37">
        <v>0</v>
      </c>
      <c r="I9" s="38">
        <v>669</v>
      </c>
      <c r="J9" s="38">
        <v>673</v>
      </c>
      <c r="K9" s="37">
        <v>700</v>
      </c>
      <c r="L9" s="37">
        <v>700</v>
      </c>
      <c r="M9" s="37">
        <v>121</v>
      </c>
      <c r="N9" s="37">
        <v>121</v>
      </c>
      <c r="O9" s="37">
        <v>0</v>
      </c>
      <c r="P9" s="37">
        <v>0</v>
      </c>
      <c r="Q9" s="37">
        <v>0</v>
      </c>
      <c r="R9" s="37">
        <v>0</v>
      </c>
      <c r="S9" s="38">
        <v>326</v>
      </c>
      <c r="T9" s="38">
        <v>75</v>
      </c>
      <c r="U9" s="37">
        <v>2</v>
      </c>
      <c r="V9" s="37">
        <v>2</v>
      </c>
      <c r="W9" s="38">
        <v>8518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43</v>
      </c>
      <c r="F10" s="37">
        <v>43</v>
      </c>
      <c r="G10" s="37">
        <v>45</v>
      </c>
      <c r="H10" s="37">
        <v>45</v>
      </c>
      <c r="I10" s="37">
        <v>1325</v>
      </c>
      <c r="J10" s="37">
        <v>1325</v>
      </c>
      <c r="K10" s="37">
        <v>872</v>
      </c>
      <c r="L10" s="37">
        <v>872</v>
      </c>
      <c r="M10" s="37">
        <v>33</v>
      </c>
      <c r="N10" s="37">
        <v>33</v>
      </c>
      <c r="O10" s="37">
        <v>4</v>
      </c>
      <c r="P10" s="37">
        <v>4</v>
      </c>
      <c r="Q10" s="37">
        <v>18</v>
      </c>
      <c r="R10" s="37">
        <v>18</v>
      </c>
      <c r="S10" s="42">
        <v>1308</v>
      </c>
      <c r="T10" s="42">
        <v>2376</v>
      </c>
      <c r="U10" s="37">
        <v>6</v>
      </c>
      <c r="V10" s="37">
        <v>6</v>
      </c>
      <c r="W10" s="38">
        <v>8550</v>
      </c>
      <c r="X10" s="48">
        <v>8040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96</v>
      </c>
      <c r="F11" s="37">
        <v>96</v>
      </c>
      <c r="G11" s="38">
        <v>69</v>
      </c>
      <c r="H11" s="38">
        <v>62</v>
      </c>
      <c r="I11" s="38">
        <v>100</v>
      </c>
      <c r="J11" s="38">
        <v>0</v>
      </c>
      <c r="K11" s="38">
        <v>104</v>
      </c>
      <c r="L11" s="38">
        <v>4</v>
      </c>
      <c r="M11" s="37">
        <v>149</v>
      </c>
      <c r="N11" s="37">
        <v>149</v>
      </c>
      <c r="O11" s="38">
        <v>14</v>
      </c>
      <c r="P11" s="38">
        <v>11</v>
      </c>
      <c r="Q11" s="38">
        <v>34</v>
      </c>
      <c r="R11" s="38">
        <v>24</v>
      </c>
      <c r="S11" s="38">
        <v>189</v>
      </c>
      <c r="T11" s="38">
        <v>39</v>
      </c>
      <c r="U11" s="57">
        <v>0</v>
      </c>
      <c r="V11" s="57">
        <v>0</v>
      </c>
      <c r="W11" s="38">
        <v>5595</v>
      </c>
      <c r="X11" s="48">
        <v>0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0</v>
      </c>
      <c r="F12" s="42">
        <v>12</v>
      </c>
      <c r="G12" s="42">
        <v>0</v>
      </c>
      <c r="H12" s="42">
        <v>21</v>
      </c>
      <c r="I12" s="38">
        <v>100</v>
      </c>
      <c r="J12" s="38">
        <v>0</v>
      </c>
      <c r="K12" s="38">
        <v>97</v>
      </c>
      <c r="L12" s="38">
        <v>0</v>
      </c>
      <c r="M12" s="38">
        <v>171</v>
      </c>
      <c r="N12" s="38">
        <v>159</v>
      </c>
      <c r="O12" s="38">
        <v>13</v>
      </c>
      <c r="P12" s="38">
        <v>0</v>
      </c>
      <c r="Q12" s="37">
        <v>0</v>
      </c>
      <c r="R12" s="37">
        <v>0</v>
      </c>
      <c r="S12" s="38">
        <v>263</v>
      </c>
      <c r="T12" s="38">
        <v>97</v>
      </c>
      <c r="U12" s="38">
        <v>1</v>
      </c>
      <c r="V12" s="38">
        <v>0</v>
      </c>
      <c r="W12" s="38">
        <v>5210</v>
      </c>
      <c r="X12" s="48">
        <v>1210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11</v>
      </c>
      <c r="F13" s="45">
        <v>15</v>
      </c>
      <c r="G13" s="46">
        <v>6</v>
      </c>
      <c r="H13" s="46">
        <v>11</v>
      </c>
      <c r="I13" s="46">
        <v>96</v>
      </c>
      <c r="J13" s="46">
        <v>26</v>
      </c>
      <c r="K13" s="46">
        <v>87</v>
      </c>
      <c r="L13" s="46">
        <v>10</v>
      </c>
      <c r="M13" s="45">
        <v>118</v>
      </c>
      <c r="N13" s="45">
        <v>127</v>
      </c>
      <c r="O13" s="47">
        <v>2</v>
      </c>
      <c r="P13" s="47">
        <v>2</v>
      </c>
      <c r="Q13" s="45">
        <v>25</v>
      </c>
      <c r="R13" s="45">
        <v>34</v>
      </c>
      <c r="S13" s="45">
        <v>187</v>
      </c>
      <c r="T13" s="45">
        <v>357</v>
      </c>
      <c r="U13" s="45">
        <v>3</v>
      </c>
      <c r="V13" s="45">
        <v>6</v>
      </c>
      <c r="W13" s="46">
        <v>1700</v>
      </c>
      <c r="X13" s="51">
        <v>1155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215</v>
      </c>
      <c r="F14" s="21">
        <f t="shared" ref="F14:X14" si="0">SUM(F7:F13)</f>
        <v>221</v>
      </c>
      <c r="G14" s="21">
        <f t="shared" si="0"/>
        <v>120</v>
      </c>
      <c r="H14" s="21">
        <f t="shared" si="0"/>
        <v>571</v>
      </c>
      <c r="I14" s="21">
        <f t="shared" si="0"/>
        <v>3188</v>
      </c>
      <c r="J14" s="21">
        <f t="shared" si="0"/>
        <v>3082</v>
      </c>
      <c r="K14" s="21">
        <f t="shared" si="0"/>
        <v>2818</v>
      </c>
      <c r="L14" s="21">
        <f t="shared" si="0"/>
        <v>2644</v>
      </c>
      <c r="M14" s="21">
        <f t="shared" si="0"/>
        <v>796</v>
      </c>
      <c r="N14" s="21">
        <f t="shared" si="0"/>
        <v>803</v>
      </c>
      <c r="O14" s="21">
        <f t="shared" si="0"/>
        <v>46</v>
      </c>
      <c r="P14" s="21">
        <f t="shared" si="0"/>
        <v>29</v>
      </c>
      <c r="Q14" s="21">
        <f t="shared" si="0"/>
        <v>77</v>
      </c>
      <c r="R14" s="21">
        <f t="shared" si="0"/>
        <v>111</v>
      </c>
      <c r="S14" s="21">
        <f t="shared" si="0"/>
        <v>8597</v>
      </c>
      <c r="T14" s="21">
        <f t="shared" si="0"/>
        <v>7423</v>
      </c>
      <c r="U14" s="21">
        <f t="shared" si="0"/>
        <v>14</v>
      </c>
      <c r="V14" s="21">
        <f t="shared" si="0"/>
        <v>23</v>
      </c>
      <c r="W14" s="21">
        <f t="shared" si="0"/>
        <v>414261</v>
      </c>
      <c r="X14" s="22">
        <f t="shared" si="0"/>
        <v>381412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Y29"/>
  <sheetViews>
    <sheetView showGridLines="0" topLeftCell="F1" workbookViewId="0">
      <selection activeCell="F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6.453125" customWidth="1"/>
    <col min="23" max="24" width="9.1796875" bestFit="1" customWidth="1"/>
    <col min="25" max="25" width="1.4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82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34">
        <v>185</v>
      </c>
      <c r="F7" s="34">
        <v>163</v>
      </c>
      <c r="G7" s="10">
        <v>0</v>
      </c>
      <c r="H7" s="10">
        <v>182</v>
      </c>
      <c r="I7" s="10">
        <v>320</v>
      </c>
      <c r="J7" s="10">
        <v>360</v>
      </c>
      <c r="K7" s="34">
        <v>289</v>
      </c>
      <c r="L7" s="34">
        <v>279</v>
      </c>
      <c r="M7" s="10">
        <v>0</v>
      </c>
      <c r="N7" s="10">
        <v>10</v>
      </c>
      <c r="O7" s="27">
        <v>10</v>
      </c>
      <c r="P7" s="27">
        <v>10</v>
      </c>
      <c r="Q7" s="10">
        <v>0</v>
      </c>
      <c r="R7" s="10">
        <v>15</v>
      </c>
      <c r="S7" s="73">
        <v>6210</v>
      </c>
      <c r="T7" s="73">
        <v>3806</v>
      </c>
      <c r="U7" s="27">
        <v>43</v>
      </c>
      <c r="V7" s="27">
        <v>43</v>
      </c>
      <c r="W7" s="73">
        <v>355213</v>
      </c>
      <c r="X7" s="74">
        <v>330175</v>
      </c>
    </row>
    <row r="8" spans="1:25" x14ac:dyDescent="0.35">
      <c r="A8" s="39"/>
      <c r="B8" s="36">
        <v>2</v>
      </c>
      <c r="C8" s="141" t="s">
        <v>2</v>
      </c>
      <c r="D8" s="142"/>
      <c r="E8" s="37">
        <v>17</v>
      </c>
      <c r="F8" s="37">
        <v>17</v>
      </c>
      <c r="G8" s="37">
        <v>0</v>
      </c>
      <c r="H8" s="37">
        <v>0</v>
      </c>
      <c r="I8" s="37">
        <v>28</v>
      </c>
      <c r="J8" s="37">
        <v>28</v>
      </c>
      <c r="K8" s="37">
        <v>302</v>
      </c>
      <c r="L8" s="37">
        <v>302</v>
      </c>
      <c r="M8" s="37">
        <v>24</v>
      </c>
      <c r="N8" s="37">
        <v>24</v>
      </c>
      <c r="O8" s="37">
        <v>27</v>
      </c>
      <c r="P8" s="37">
        <v>27</v>
      </c>
      <c r="Q8" s="37">
        <v>0</v>
      </c>
      <c r="R8" s="37">
        <v>0</v>
      </c>
      <c r="S8" s="37">
        <v>251</v>
      </c>
      <c r="T8" s="37">
        <v>251</v>
      </c>
      <c r="U8" s="57">
        <v>6</v>
      </c>
      <c r="V8" s="57">
        <v>6</v>
      </c>
      <c r="W8" s="38">
        <v>3000</v>
      </c>
      <c r="X8" s="48">
        <v>740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15</v>
      </c>
      <c r="F9" s="37">
        <v>15</v>
      </c>
      <c r="G9" s="37">
        <v>0</v>
      </c>
      <c r="H9" s="37">
        <v>0</v>
      </c>
      <c r="I9" s="37">
        <v>530</v>
      </c>
      <c r="J9" s="37">
        <v>530</v>
      </c>
      <c r="K9" s="37">
        <v>594</v>
      </c>
      <c r="L9" s="37">
        <v>594</v>
      </c>
      <c r="M9" s="37">
        <v>70</v>
      </c>
      <c r="N9" s="37">
        <v>70</v>
      </c>
      <c r="O9" s="37">
        <v>61</v>
      </c>
      <c r="P9" s="37">
        <v>61</v>
      </c>
      <c r="Q9" s="37">
        <v>0</v>
      </c>
      <c r="R9" s="37">
        <v>0</v>
      </c>
      <c r="S9" s="37">
        <v>187</v>
      </c>
      <c r="T9" s="37">
        <v>187</v>
      </c>
      <c r="U9" s="38">
        <v>6</v>
      </c>
      <c r="V9" s="38">
        <v>0</v>
      </c>
      <c r="W9" s="38">
        <v>7694</v>
      </c>
      <c r="X9" s="48">
        <v>3025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25</v>
      </c>
      <c r="F10" s="37">
        <v>25</v>
      </c>
      <c r="G10" s="42">
        <v>0</v>
      </c>
      <c r="H10" s="42">
        <v>23</v>
      </c>
      <c r="I10" s="42">
        <v>88</v>
      </c>
      <c r="J10" s="42">
        <v>321</v>
      </c>
      <c r="K10" s="37">
        <v>496</v>
      </c>
      <c r="L10" s="37">
        <v>496</v>
      </c>
      <c r="M10" s="37">
        <v>51</v>
      </c>
      <c r="N10" s="37">
        <v>51</v>
      </c>
      <c r="O10" s="37">
        <v>15</v>
      </c>
      <c r="P10" s="37">
        <v>15</v>
      </c>
      <c r="Q10" s="42">
        <v>6</v>
      </c>
      <c r="R10" s="42">
        <v>8</v>
      </c>
      <c r="S10" s="42">
        <v>303</v>
      </c>
      <c r="T10" s="42">
        <v>407</v>
      </c>
      <c r="U10" s="37">
        <v>13</v>
      </c>
      <c r="V10" s="37">
        <v>13</v>
      </c>
      <c r="W10" s="42">
        <v>5665</v>
      </c>
      <c r="X10" s="43">
        <v>6040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8</v>
      </c>
      <c r="F11" s="37">
        <v>8</v>
      </c>
      <c r="G11" s="37">
        <v>0</v>
      </c>
      <c r="H11" s="37">
        <v>0</v>
      </c>
      <c r="I11" s="37">
        <v>28</v>
      </c>
      <c r="J11" s="37">
        <v>28</v>
      </c>
      <c r="K11" s="37">
        <v>90</v>
      </c>
      <c r="L11" s="37">
        <v>90</v>
      </c>
      <c r="M11" s="37">
        <v>136</v>
      </c>
      <c r="N11" s="37">
        <v>136</v>
      </c>
      <c r="O11" s="37">
        <v>6</v>
      </c>
      <c r="P11" s="37">
        <v>6</v>
      </c>
      <c r="Q11" s="37">
        <v>7</v>
      </c>
      <c r="R11" s="37">
        <v>7</v>
      </c>
      <c r="S11" s="37">
        <v>121</v>
      </c>
      <c r="T11" s="37">
        <v>121</v>
      </c>
      <c r="U11" s="37">
        <v>2</v>
      </c>
      <c r="V11" s="37">
        <v>2</v>
      </c>
      <c r="W11" s="37">
        <v>1119</v>
      </c>
      <c r="X11" s="56">
        <v>1119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9</v>
      </c>
      <c r="F12" s="42">
        <v>30</v>
      </c>
      <c r="G12" s="42">
        <v>0</v>
      </c>
      <c r="H12" s="42">
        <v>21</v>
      </c>
      <c r="I12" s="42">
        <v>65</v>
      </c>
      <c r="J12" s="42">
        <v>72</v>
      </c>
      <c r="K12" s="42">
        <v>63</v>
      </c>
      <c r="L12" s="42">
        <v>66</v>
      </c>
      <c r="M12" s="38">
        <v>156</v>
      </c>
      <c r="N12" s="38">
        <v>139</v>
      </c>
      <c r="O12" s="38">
        <v>10</v>
      </c>
      <c r="P12" s="38">
        <v>0</v>
      </c>
      <c r="Q12" s="38">
        <v>4</v>
      </c>
      <c r="R12" s="38">
        <v>0</v>
      </c>
      <c r="S12" s="42">
        <v>250</v>
      </c>
      <c r="T12" s="42">
        <v>337</v>
      </c>
      <c r="U12" s="38">
        <v>0</v>
      </c>
      <c r="V12" s="38">
        <v>0</v>
      </c>
      <c r="W12" s="38">
        <v>4635</v>
      </c>
      <c r="X12" s="48">
        <v>1210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7</v>
      </c>
      <c r="F13" s="45">
        <v>10</v>
      </c>
      <c r="G13" s="47">
        <v>0</v>
      </c>
      <c r="H13" s="47">
        <v>0</v>
      </c>
      <c r="I13" s="45">
        <v>24</v>
      </c>
      <c r="J13" s="45">
        <v>77</v>
      </c>
      <c r="K13" s="45">
        <v>60</v>
      </c>
      <c r="L13" s="45">
        <v>81</v>
      </c>
      <c r="M13" s="45">
        <v>107</v>
      </c>
      <c r="N13" s="45">
        <v>117</v>
      </c>
      <c r="O13" s="47">
        <v>0</v>
      </c>
      <c r="P13" s="47">
        <v>0</v>
      </c>
      <c r="Q13" s="45">
        <v>16</v>
      </c>
      <c r="R13" s="45">
        <v>28</v>
      </c>
      <c r="S13" s="45">
        <v>32</v>
      </c>
      <c r="T13" s="45">
        <v>85</v>
      </c>
      <c r="U13" s="45">
        <v>2</v>
      </c>
      <c r="V13" s="45">
        <v>4</v>
      </c>
      <c r="W13" s="46">
        <v>4200</v>
      </c>
      <c r="X13" s="51">
        <v>3720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266</v>
      </c>
      <c r="F14" s="21">
        <f t="shared" ref="F14:X14" si="0">SUM(F7:F13)</f>
        <v>268</v>
      </c>
      <c r="G14" s="21">
        <f t="shared" si="0"/>
        <v>0</v>
      </c>
      <c r="H14" s="21">
        <f t="shared" si="0"/>
        <v>226</v>
      </c>
      <c r="I14" s="21">
        <f t="shared" si="0"/>
        <v>1083</v>
      </c>
      <c r="J14" s="21">
        <f t="shared" si="0"/>
        <v>1416</v>
      </c>
      <c r="K14" s="21">
        <f t="shared" si="0"/>
        <v>1894</v>
      </c>
      <c r="L14" s="21">
        <f t="shared" si="0"/>
        <v>1908</v>
      </c>
      <c r="M14" s="21">
        <f t="shared" si="0"/>
        <v>544</v>
      </c>
      <c r="N14" s="21">
        <f t="shared" si="0"/>
        <v>547</v>
      </c>
      <c r="O14" s="21">
        <f t="shared" si="0"/>
        <v>129</v>
      </c>
      <c r="P14" s="21">
        <f t="shared" si="0"/>
        <v>119</v>
      </c>
      <c r="Q14" s="21">
        <f t="shared" si="0"/>
        <v>33</v>
      </c>
      <c r="R14" s="21">
        <f t="shared" si="0"/>
        <v>58</v>
      </c>
      <c r="S14" s="21">
        <f t="shared" si="0"/>
        <v>7354</v>
      </c>
      <c r="T14" s="21">
        <f t="shared" si="0"/>
        <v>5194</v>
      </c>
      <c r="U14" s="21">
        <f t="shared" si="0"/>
        <v>72</v>
      </c>
      <c r="V14" s="21">
        <f t="shared" si="0"/>
        <v>68</v>
      </c>
      <c r="W14" s="21">
        <f t="shared" si="0"/>
        <v>381526</v>
      </c>
      <c r="X14" s="22">
        <f t="shared" si="0"/>
        <v>346029</v>
      </c>
    </row>
    <row r="15" spans="1:25" x14ac:dyDescent="0.35">
      <c r="H15">
        <v>50</v>
      </c>
      <c r="S15" s="1" t="s">
        <v>34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Y29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6.453125" customWidth="1"/>
    <col min="23" max="24" width="9.1796875" bestFit="1" customWidth="1"/>
    <col min="25" max="25" width="1.4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83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84</v>
      </c>
      <c r="D7" s="146"/>
      <c r="E7" s="10">
        <v>0</v>
      </c>
      <c r="F7" s="10">
        <v>10</v>
      </c>
      <c r="G7" s="10">
        <v>0</v>
      </c>
      <c r="H7" s="10">
        <v>332</v>
      </c>
      <c r="I7" s="10">
        <v>320</v>
      </c>
      <c r="J7" s="10">
        <v>380</v>
      </c>
      <c r="K7" s="34">
        <v>289</v>
      </c>
      <c r="L7" s="34">
        <v>284</v>
      </c>
      <c r="M7" s="10">
        <v>147</v>
      </c>
      <c r="N7" s="10">
        <v>157</v>
      </c>
      <c r="O7" s="10">
        <v>0</v>
      </c>
      <c r="P7" s="10">
        <v>7</v>
      </c>
      <c r="Q7" s="10">
        <v>0</v>
      </c>
      <c r="R7" s="10">
        <v>17</v>
      </c>
      <c r="S7" s="73">
        <v>6581</v>
      </c>
      <c r="T7" s="73">
        <v>3430</v>
      </c>
      <c r="U7" s="10">
        <v>0</v>
      </c>
      <c r="V7" s="10">
        <v>6</v>
      </c>
      <c r="W7" s="73">
        <v>364213</v>
      </c>
      <c r="X7" s="74">
        <v>335147</v>
      </c>
    </row>
    <row r="8" spans="1:25" x14ac:dyDescent="0.35">
      <c r="A8" s="39"/>
      <c r="B8" s="36">
        <v>2</v>
      </c>
      <c r="C8" s="141" t="s">
        <v>2</v>
      </c>
      <c r="D8" s="142"/>
      <c r="E8" s="42">
        <v>22</v>
      </c>
      <c r="F8" s="42">
        <v>23</v>
      </c>
      <c r="G8" s="37">
        <v>0</v>
      </c>
      <c r="H8" s="37">
        <v>0</v>
      </c>
      <c r="I8" s="37">
        <v>355</v>
      </c>
      <c r="J8" s="37">
        <v>355</v>
      </c>
      <c r="K8" s="37">
        <v>460</v>
      </c>
      <c r="L8" s="37">
        <v>460</v>
      </c>
      <c r="M8" s="37">
        <v>22</v>
      </c>
      <c r="N8" s="37">
        <v>22</v>
      </c>
      <c r="O8" s="37">
        <v>0</v>
      </c>
      <c r="P8" s="37">
        <v>0</v>
      </c>
      <c r="Q8" s="37">
        <v>0</v>
      </c>
      <c r="R8" s="37">
        <v>0</v>
      </c>
      <c r="S8" s="37">
        <v>107</v>
      </c>
      <c r="T8" s="37">
        <v>107</v>
      </c>
      <c r="U8" s="57">
        <v>0</v>
      </c>
      <c r="V8" s="57">
        <v>0</v>
      </c>
      <c r="W8" s="38">
        <v>8120</v>
      </c>
      <c r="X8" s="48">
        <v>5105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18</v>
      </c>
      <c r="F9" s="37">
        <v>18</v>
      </c>
      <c r="G9" s="37">
        <v>0</v>
      </c>
      <c r="H9" s="37">
        <v>0</v>
      </c>
      <c r="I9" s="37">
        <v>602</v>
      </c>
      <c r="J9" s="37">
        <v>602</v>
      </c>
      <c r="K9" s="37">
        <v>658</v>
      </c>
      <c r="L9" s="37">
        <v>658</v>
      </c>
      <c r="M9" s="37">
        <v>102</v>
      </c>
      <c r="N9" s="37">
        <v>102</v>
      </c>
      <c r="O9" s="37">
        <v>0</v>
      </c>
      <c r="P9" s="37">
        <v>0</v>
      </c>
      <c r="Q9" s="37">
        <v>0</v>
      </c>
      <c r="R9" s="37">
        <v>0</v>
      </c>
      <c r="S9" s="38">
        <v>482</v>
      </c>
      <c r="T9" s="38">
        <v>182</v>
      </c>
      <c r="U9" s="38">
        <v>3</v>
      </c>
      <c r="V9" s="38">
        <v>0</v>
      </c>
      <c r="W9" s="38">
        <v>7947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40</v>
      </c>
      <c r="F10" s="37">
        <v>40</v>
      </c>
      <c r="G10" s="42">
        <v>0</v>
      </c>
      <c r="H10" s="42">
        <v>23</v>
      </c>
      <c r="I10" s="37">
        <v>921</v>
      </c>
      <c r="J10" s="37">
        <v>921</v>
      </c>
      <c r="K10" s="37">
        <v>661</v>
      </c>
      <c r="L10" s="37">
        <v>661</v>
      </c>
      <c r="M10" s="37">
        <v>9</v>
      </c>
      <c r="N10" s="37">
        <v>9</v>
      </c>
      <c r="O10" s="37">
        <v>0</v>
      </c>
      <c r="P10" s="37">
        <v>0</v>
      </c>
      <c r="Q10" s="37">
        <v>0</v>
      </c>
      <c r="R10" s="37">
        <v>0</v>
      </c>
      <c r="S10" s="37">
        <v>361</v>
      </c>
      <c r="T10" s="37">
        <v>361</v>
      </c>
      <c r="U10" s="37">
        <v>5</v>
      </c>
      <c r="V10" s="37">
        <v>5</v>
      </c>
      <c r="W10" s="37">
        <v>450</v>
      </c>
      <c r="X10" s="56">
        <v>6040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18</v>
      </c>
      <c r="F11" s="37">
        <v>18</v>
      </c>
      <c r="G11" s="37">
        <v>30</v>
      </c>
      <c r="H11" s="37">
        <v>30</v>
      </c>
      <c r="I11" s="37">
        <v>82</v>
      </c>
      <c r="J11" s="37">
        <v>82</v>
      </c>
      <c r="K11" s="37">
        <v>95</v>
      </c>
      <c r="L11" s="37">
        <v>95</v>
      </c>
      <c r="M11" s="37">
        <v>146</v>
      </c>
      <c r="N11" s="37">
        <v>146</v>
      </c>
      <c r="O11" s="37">
        <v>12</v>
      </c>
      <c r="P11" s="37">
        <v>12</v>
      </c>
      <c r="Q11" s="37">
        <v>5</v>
      </c>
      <c r="R11" s="37">
        <v>5</v>
      </c>
      <c r="S11" s="37">
        <v>44</v>
      </c>
      <c r="T11" s="37">
        <v>44</v>
      </c>
      <c r="U11" s="37">
        <v>1</v>
      </c>
      <c r="V11" s="37">
        <v>1</v>
      </c>
      <c r="W11" s="37">
        <v>3328</v>
      </c>
      <c r="X11" s="56">
        <v>3328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38">
        <v>19</v>
      </c>
      <c r="F12" s="38">
        <v>8</v>
      </c>
      <c r="G12" s="37">
        <v>0</v>
      </c>
      <c r="H12" s="37">
        <v>0</v>
      </c>
      <c r="I12" s="42">
        <v>84</v>
      </c>
      <c r="J12" s="42">
        <v>97</v>
      </c>
      <c r="K12" s="42">
        <v>81</v>
      </c>
      <c r="L12" s="42">
        <v>95</v>
      </c>
      <c r="M12" s="38">
        <v>158</v>
      </c>
      <c r="N12" s="38">
        <v>155</v>
      </c>
      <c r="O12" s="38">
        <v>11</v>
      </c>
      <c r="P12" s="38">
        <v>0</v>
      </c>
      <c r="Q12" s="37">
        <v>0</v>
      </c>
      <c r="R12" s="37">
        <v>0</v>
      </c>
      <c r="S12" s="42">
        <v>189</v>
      </c>
      <c r="T12" s="42">
        <v>239</v>
      </c>
      <c r="U12" s="37">
        <v>0</v>
      </c>
      <c r="V12" s="37">
        <v>0</v>
      </c>
      <c r="W12" s="38">
        <v>8945</v>
      </c>
      <c r="X12" s="48">
        <v>60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7">
        <v>10</v>
      </c>
      <c r="F13" s="47">
        <v>10</v>
      </c>
      <c r="G13" s="47">
        <v>0</v>
      </c>
      <c r="H13" s="47">
        <v>0</v>
      </c>
      <c r="I13" s="45">
        <v>71</v>
      </c>
      <c r="J13" s="45">
        <v>77</v>
      </c>
      <c r="K13" s="45">
        <v>79</v>
      </c>
      <c r="L13" s="45">
        <v>81</v>
      </c>
      <c r="M13" s="45">
        <v>111</v>
      </c>
      <c r="N13" s="45">
        <v>117</v>
      </c>
      <c r="O13" s="47">
        <v>0</v>
      </c>
      <c r="P13" s="47">
        <v>0</v>
      </c>
      <c r="Q13" s="45">
        <v>25</v>
      </c>
      <c r="R13" s="45">
        <v>28</v>
      </c>
      <c r="S13" s="45">
        <v>72</v>
      </c>
      <c r="T13" s="45">
        <v>117</v>
      </c>
      <c r="U13" s="45">
        <v>2</v>
      </c>
      <c r="V13" s="45">
        <v>4</v>
      </c>
      <c r="W13" s="45">
        <v>2700</v>
      </c>
      <c r="X13" s="49">
        <v>3720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127</v>
      </c>
      <c r="F14" s="21">
        <f t="shared" ref="F14:X14" si="0">SUM(F7:F13)</f>
        <v>127</v>
      </c>
      <c r="G14" s="21">
        <f t="shared" si="0"/>
        <v>30</v>
      </c>
      <c r="H14" s="21">
        <f t="shared" si="0"/>
        <v>385</v>
      </c>
      <c r="I14" s="21">
        <f t="shared" si="0"/>
        <v>2435</v>
      </c>
      <c r="J14" s="21">
        <f t="shared" si="0"/>
        <v>2514</v>
      </c>
      <c r="K14" s="21">
        <f t="shared" si="0"/>
        <v>2323</v>
      </c>
      <c r="L14" s="21">
        <f t="shared" si="0"/>
        <v>2334</v>
      </c>
      <c r="M14" s="21">
        <f t="shared" si="0"/>
        <v>695</v>
      </c>
      <c r="N14" s="21">
        <f t="shared" si="0"/>
        <v>708</v>
      </c>
      <c r="O14" s="21">
        <f t="shared" si="0"/>
        <v>23</v>
      </c>
      <c r="P14" s="21">
        <f t="shared" si="0"/>
        <v>19</v>
      </c>
      <c r="Q14" s="21">
        <f t="shared" si="0"/>
        <v>30</v>
      </c>
      <c r="R14" s="21">
        <f t="shared" si="0"/>
        <v>50</v>
      </c>
      <c r="S14" s="21">
        <f t="shared" si="0"/>
        <v>7836</v>
      </c>
      <c r="T14" s="21">
        <f t="shared" si="0"/>
        <v>4480</v>
      </c>
      <c r="U14" s="21">
        <f t="shared" si="0"/>
        <v>11</v>
      </c>
      <c r="V14" s="21">
        <f t="shared" si="0"/>
        <v>16</v>
      </c>
      <c r="W14" s="21">
        <f t="shared" si="0"/>
        <v>395703</v>
      </c>
      <c r="X14" s="22">
        <f t="shared" si="0"/>
        <v>353425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Y29"/>
  <sheetViews>
    <sheetView showGridLines="0" topLeftCell="E1" workbookViewId="0">
      <selection activeCell="E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6.453125" customWidth="1"/>
    <col min="23" max="24" width="9.1796875" bestFit="1" customWidth="1"/>
    <col min="25" max="25" width="1.4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85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34">
        <v>185</v>
      </c>
      <c r="F7" s="34">
        <v>10</v>
      </c>
      <c r="G7" s="10">
        <v>0</v>
      </c>
      <c r="H7" s="10">
        <v>282</v>
      </c>
      <c r="I7" s="10">
        <v>320</v>
      </c>
      <c r="J7" s="10">
        <v>380</v>
      </c>
      <c r="K7" s="75">
        <v>289</v>
      </c>
      <c r="L7" s="75">
        <v>289</v>
      </c>
      <c r="M7" s="10">
        <v>97</v>
      </c>
      <c r="N7" s="10">
        <v>107</v>
      </c>
      <c r="O7" s="27">
        <v>0</v>
      </c>
      <c r="P7" s="27">
        <v>0</v>
      </c>
      <c r="Q7" s="34">
        <v>83</v>
      </c>
      <c r="R7" s="34">
        <v>20</v>
      </c>
      <c r="S7" s="73">
        <v>8301</v>
      </c>
      <c r="T7" s="73">
        <v>3236</v>
      </c>
      <c r="U7" s="27">
        <v>0</v>
      </c>
      <c r="V7" s="27">
        <v>0</v>
      </c>
      <c r="W7" s="73">
        <v>364213</v>
      </c>
      <c r="X7" s="74">
        <v>335147</v>
      </c>
    </row>
    <row r="8" spans="1:25" x14ac:dyDescent="0.35">
      <c r="A8" s="39"/>
      <c r="B8" s="36">
        <v>2</v>
      </c>
      <c r="C8" s="141" t="s">
        <v>2</v>
      </c>
      <c r="D8" s="142"/>
      <c r="E8" s="37">
        <v>21</v>
      </c>
      <c r="F8" s="37">
        <v>21</v>
      </c>
      <c r="G8" s="37">
        <v>0</v>
      </c>
      <c r="H8" s="37">
        <v>0</v>
      </c>
      <c r="I8" s="37">
        <v>322</v>
      </c>
      <c r="J8" s="37">
        <v>322</v>
      </c>
      <c r="K8" s="37">
        <v>415</v>
      </c>
      <c r="L8" s="37">
        <v>415</v>
      </c>
      <c r="M8" s="37">
        <v>50</v>
      </c>
      <c r="N8" s="37">
        <v>50</v>
      </c>
      <c r="O8" s="37">
        <v>0</v>
      </c>
      <c r="P8" s="37">
        <v>0</v>
      </c>
      <c r="Q8" s="37">
        <v>0</v>
      </c>
      <c r="R8" s="37">
        <v>0</v>
      </c>
      <c r="S8" s="42">
        <v>382</v>
      </c>
      <c r="T8" s="42">
        <v>1382</v>
      </c>
      <c r="U8" s="57">
        <v>0</v>
      </c>
      <c r="V8" s="57">
        <v>0</v>
      </c>
      <c r="W8" s="38">
        <v>7200</v>
      </c>
      <c r="X8" s="48">
        <v>4690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18</v>
      </c>
      <c r="F9" s="37">
        <v>18</v>
      </c>
      <c r="G9" s="37">
        <v>0</v>
      </c>
      <c r="H9" s="37">
        <v>0</v>
      </c>
      <c r="I9" s="37">
        <v>589</v>
      </c>
      <c r="J9" s="37">
        <v>589</v>
      </c>
      <c r="K9" s="37">
        <v>647</v>
      </c>
      <c r="L9" s="37">
        <v>647</v>
      </c>
      <c r="M9" s="37">
        <v>97</v>
      </c>
      <c r="N9" s="37">
        <v>97</v>
      </c>
      <c r="O9" s="37">
        <v>0</v>
      </c>
      <c r="P9" s="37">
        <v>0</v>
      </c>
      <c r="Q9" s="42">
        <v>3</v>
      </c>
      <c r="R9" s="42">
        <v>5</v>
      </c>
      <c r="S9" s="37">
        <v>445</v>
      </c>
      <c r="T9" s="37">
        <v>445</v>
      </c>
      <c r="U9" s="37">
        <v>3</v>
      </c>
      <c r="V9" s="37">
        <v>3</v>
      </c>
      <c r="W9" s="38">
        <v>6020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40</v>
      </c>
      <c r="F10" s="37">
        <v>40</v>
      </c>
      <c r="G10" s="42">
        <v>0</v>
      </c>
      <c r="H10" s="42">
        <v>23</v>
      </c>
      <c r="I10" s="37">
        <v>894</v>
      </c>
      <c r="J10" s="37">
        <v>894</v>
      </c>
      <c r="K10" s="37">
        <v>605</v>
      </c>
      <c r="L10" s="37">
        <v>605</v>
      </c>
      <c r="M10" s="37">
        <v>6</v>
      </c>
      <c r="N10" s="37">
        <v>6</v>
      </c>
      <c r="O10" s="42">
        <v>0</v>
      </c>
      <c r="P10" s="42">
        <v>7</v>
      </c>
      <c r="Q10" s="37">
        <v>0</v>
      </c>
      <c r="R10" s="37">
        <v>0</v>
      </c>
      <c r="S10" s="42">
        <v>291</v>
      </c>
      <c r="T10" s="42">
        <v>619</v>
      </c>
      <c r="U10" s="37">
        <v>5</v>
      </c>
      <c r="V10" s="37">
        <v>5</v>
      </c>
      <c r="W10" s="42">
        <v>2920</v>
      </c>
      <c r="X10" s="43">
        <v>6040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16</v>
      </c>
      <c r="F11" s="37">
        <v>16</v>
      </c>
      <c r="G11" s="37">
        <v>19</v>
      </c>
      <c r="H11" s="37">
        <v>19</v>
      </c>
      <c r="I11" s="37">
        <v>77</v>
      </c>
      <c r="J11" s="37">
        <v>77</v>
      </c>
      <c r="K11" s="37">
        <v>93</v>
      </c>
      <c r="L11" s="37">
        <v>93</v>
      </c>
      <c r="M11" s="37">
        <v>142</v>
      </c>
      <c r="N11" s="37">
        <v>142</v>
      </c>
      <c r="O11" s="37">
        <v>12</v>
      </c>
      <c r="P11" s="37">
        <v>12</v>
      </c>
      <c r="Q11" s="37">
        <v>5</v>
      </c>
      <c r="R11" s="37">
        <v>5</v>
      </c>
      <c r="S11" s="37">
        <v>24</v>
      </c>
      <c r="T11" s="37">
        <v>24</v>
      </c>
      <c r="U11" s="37">
        <v>1</v>
      </c>
      <c r="V11" s="37">
        <v>1</v>
      </c>
      <c r="W11" s="37">
        <v>2781</v>
      </c>
      <c r="X11" s="56">
        <v>2781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38">
        <v>14</v>
      </c>
      <c r="F12" s="38">
        <v>8</v>
      </c>
      <c r="G12" s="37">
        <v>0</v>
      </c>
      <c r="H12" s="37">
        <v>0</v>
      </c>
      <c r="I12" s="42">
        <v>74</v>
      </c>
      <c r="J12" s="42">
        <v>97</v>
      </c>
      <c r="K12" s="42">
        <v>68</v>
      </c>
      <c r="L12" s="42">
        <v>95</v>
      </c>
      <c r="M12" s="38">
        <v>156</v>
      </c>
      <c r="N12" s="38">
        <v>155</v>
      </c>
      <c r="O12" s="38">
        <v>10</v>
      </c>
      <c r="P12" s="38">
        <v>0</v>
      </c>
      <c r="Q12" s="37">
        <v>0</v>
      </c>
      <c r="R12" s="37">
        <v>0</v>
      </c>
      <c r="S12" s="42">
        <v>90</v>
      </c>
      <c r="T12" s="42">
        <v>239</v>
      </c>
      <c r="U12" s="37">
        <v>0</v>
      </c>
      <c r="V12" s="37">
        <v>0</v>
      </c>
      <c r="W12" s="42">
        <v>7765</v>
      </c>
      <c r="X12" s="43">
        <v>12060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7">
        <v>10</v>
      </c>
      <c r="F13" s="47">
        <v>10</v>
      </c>
      <c r="G13" s="47">
        <v>0</v>
      </c>
      <c r="H13" s="47">
        <v>0</v>
      </c>
      <c r="I13" s="45">
        <v>71</v>
      </c>
      <c r="J13" s="45">
        <v>77</v>
      </c>
      <c r="K13" s="45">
        <v>70</v>
      </c>
      <c r="L13" s="45">
        <v>81</v>
      </c>
      <c r="M13" s="45">
        <v>110</v>
      </c>
      <c r="N13" s="45">
        <v>117</v>
      </c>
      <c r="O13" s="47">
        <v>0</v>
      </c>
      <c r="P13" s="47">
        <v>0</v>
      </c>
      <c r="Q13" s="45">
        <v>22</v>
      </c>
      <c r="R13" s="45">
        <v>28</v>
      </c>
      <c r="S13" s="45">
        <v>52</v>
      </c>
      <c r="T13" s="45">
        <v>117</v>
      </c>
      <c r="U13" s="45">
        <v>2</v>
      </c>
      <c r="V13" s="45">
        <v>4</v>
      </c>
      <c r="W13" s="45">
        <v>1900</v>
      </c>
      <c r="X13" s="49">
        <v>3720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304</v>
      </c>
      <c r="F14" s="21">
        <f t="shared" ref="F14:X14" si="0">SUM(F7:F13)</f>
        <v>123</v>
      </c>
      <c r="G14" s="21">
        <f t="shared" si="0"/>
        <v>19</v>
      </c>
      <c r="H14" s="21">
        <f t="shared" si="0"/>
        <v>324</v>
      </c>
      <c r="I14" s="21">
        <f t="shared" si="0"/>
        <v>2347</v>
      </c>
      <c r="J14" s="21">
        <f t="shared" si="0"/>
        <v>2436</v>
      </c>
      <c r="K14" s="21">
        <f t="shared" si="0"/>
        <v>2187</v>
      </c>
      <c r="L14" s="21">
        <f t="shared" si="0"/>
        <v>2225</v>
      </c>
      <c r="M14" s="21">
        <f t="shared" si="0"/>
        <v>658</v>
      </c>
      <c r="N14" s="21">
        <f t="shared" si="0"/>
        <v>674</v>
      </c>
      <c r="O14" s="21">
        <f t="shared" si="0"/>
        <v>22</v>
      </c>
      <c r="P14" s="21">
        <f t="shared" si="0"/>
        <v>19</v>
      </c>
      <c r="Q14" s="21">
        <f t="shared" si="0"/>
        <v>113</v>
      </c>
      <c r="R14" s="21">
        <f t="shared" si="0"/>
        <v>58</v>
      </c>
      <c r="S14" s="21">
        <f t="shared" si="0"/>
        <v>9585</v>
      </c>
      <c r="T14" s="21">
        <f t="shared" si="0"/>
        <v>6062</v>
      </c>
      <c r="U14" s="21">
        <f t="shared" si="0"/>
        <v>11</v>
      </c>
      <c r="V14" s="21">
        <f t="shared" si="0"/>
        <v>13</v>
      </c>
      <c r="W14" s="21">
        <f t="shared" si="0"/>
        <v>392799</v>
      </c>
      <c r="X14" s="22">
        <f t="shared" si="0"/>
        <v>364463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Y29"/>
  <sheetViews>
    <sheetView showGridLines="0" topLeftCell="E1" workbookViewId="0">
      <selection activeCell="E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6.453125" customWidth="1"/>
    <col min="23" max="24" width="9.1796875" bestFit="1" customWidth="1"/>
    <col min="25" max="25" width="1.4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87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27">
        <v>185</v>
      </c>
      <c r="F7" s="27">
        <v>10</v>
      </c>
      <c r="G7" s="27">
        <v>0</v>
      </c>
      <c r="H7" s="27">
        <v>282</v>
      </c>
      <c r="I7" s="27">
        <v>320</v>
      </c>
      <c r="J7" s="27">
        <v>380</v>
      </c>
      <c r="K7" s="75">
        <v>289</v>
      </c>
      <c r="L7" s="75">
        <v>289</v>
      </c>
      <c r="M7" s="27">
        <v>0</v>
      </c>
      <c r="N7" s="27">
        <v>107</v>
      </c>
      <c r="O7" s="27">
        <v>109</v>
      </c>
      <c r="P7" s="27">
        <v>0</v>
      </c>
      <c r="Q7" s="27">
        <v>0</v>
      </c>
      <c r="R7" s="27">
        <v>20</v>
      </c>
      <c r="S7" s="27">
        <v>6551</v>
      </c>
      <c r="T7" s="27">
        <v>3236</v>
      </c>
      <c r="U7" s="27">
        <v>0</v>
      </c>
      <c r="V7" s="27">
        <v>0</v>
      </c>
      <c r="W7" s="27">
        <v>364213</v>
      </c>
      <c r="X7" s="52">
        <v>335147</v>
      </c>
    </row>
    <row r="8" spans="1:25" x14ac:dyDescent="0.35">
      <c r="A8" s="39"/>
      <c r="B8" s="36">
        <v>2</v>
      </c>
      <c r="C8" s="141" t="s">
        <v>2</v>
      </c>
      <c r="D8" s="142"/>
      <c r="E8" s="37">
        <v>19</v>
      </c>
      <c r="F8" s="37">
        <v>19</v>
      </c>
      <c r="G8" s="37">
        <v>0</v>
      </c>
      <c r="H8" s="37">
        <v>0</v>
      </c>
      <c r="I8" s="37">
        <v>253</v>
      </c>
      <c r="J8" s="37">
        <v>253</v>
      </c>
      <c r="K8" s="37">
        <v>377</v>
      </c>
      <c r="L8" s="37">
        <v>377</v>
      </c>
      <c r="M8" s="37">
        <v>29</v>
      </c>
      <c r="N8" s="37">
        <v>29</v>
      </c>
      <c r="O8" s="38">
        <v>47</v>
      </c>
      <c r="P8" s="38">
        <v>0</v>
      </c>
      <c r="Q8" s="38">
        <v>5</v>
      </c>
      <c r="R8" s="38">
        <v>0</v>
      </c>
      <c r="S8" s="37">
        <v>307</v>
      </c>
      <c r="T8" s="37">
        <v>307</v>
      </c>
      <c r="U8" s="57">
        <v>0</v>
      </c>
      <c r="V8" s="57">
        <v>0</v>
      </c>
      <c r="W8" s="38">
        <v>6825</v>
      </c>
      <c r="X8" s="48">
        <v>4420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18</v>
      </c>
      <c r="F9" s="37">
        <v>18</v>
      </c>
      <c r="G9" s="37">
        <v>0</v>
      </c>
      <c r="H9" s="37">
        <v>0</v>
      </c>
      <c r="I9" s="37">
        <v>566</v>
      </c>
      <c r="J9" s="37">
        <v>566</v>
      </c>
      <c r="K9" s="37">
        <v>613</v>
      </c>
      <c r="L9" s="37">
        <v>613</v>
      </c>
      <c r="M9" s="37">
        <v>76</v>
      </c>
      <c r="N9" s="37">
        <v>76</v>
      </c>
      <c r="O9" s="37">
        <v>0</v>
      </c>
      <c r="P9" s="37">
        <v>0</v>
      </c>
      <c r="Q9" s="38">
        <v>17</v>
      </c>
      <c r="R9" s="38">
        <v>0</v>
      </c>
      <c r="S9" s="37">
        <v>391</v>
      </c>
      <c r="T9" s="37">
        <v>391</v>
      </c>
      <c r="U9" s="37">
        <v>1</v>
      </c>
      <c r="V9" s="37">
        <v>1</v>
      </c>
      <c r="W9" s="38">
        <v>5640</v>
      </c>
      <c r="X9" s="48">
        <v>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36</v>
      </c>
      <c r="F10" s="37">
        <v>36</v>
      </c>
      <c r="G10" s="42">
        <v>0</v>
      </c>
      <c r="H10" s="42">
        <v>23</v>
      </c>
      <c r="I10" s="42">
        <v>585</v>
      </c>
      <c r="J10" s="42">
        <v>863</v>
      </c>
      <c r="K10" s="42">
        <v>551</v>
      </c>
      <c r="L10" s="42">
        <v>585</v>
      </c>
      <c r="M10" s="38">
        <v>89</v>
      </c>
      <c r="N10" s="38">
        <v>3</v>
      </c>
      <c r="O10" s="37">
        <v>0</v>
      </c>
      <c r="P10" s="37">
        <v>0</v>
      </c>
      <c r="Q10" s="38">
        <v>9</v>
      </c>
      <c r="R10" s="38">
        <v>0</v>
      </c>
      <c r="S10" s="38">
        <v>1436</v>
      </c>
      <c r="T10" s="38">
        <v>544</v>
      </c>
      <c r="U10" s="37">
        <v>4</v>
      </c>
      <c r="V10" s="37">
        <v>4</v>
      </c>
      <c r="W10" s="42">
        <v>1860</v>
      </c>
      <c r="X10" s="43">
        <v>6040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12</v>
      </c>
      <c r="F11" s="37">
        <v>12</v>
      </c>
      <c r="G11" s="37">
        <v>0</v>
      </c>
      <c r="H11" s="37">
        <v>0</v>
      </c>
      <c r="I11" s="37">
        <v>72</v>
      </c>
      <c r="J11" s="37">
        <v>72</v>
      </c>
      <c r="K11" s="37">
        <v>92</v>
      </c>
      <c r="L11" s="37">
        <v>92</v>
      </c>
      <c r="M11" s="37">
        <v>139</v>
      </c>
      <c r="N11" s="37">
        <v>139</v>
      </c>
      <c r="O11" s="37">
        <v>12</v>
      </c>
      <c r="P11" s="37">
        <v>12</v>
      </c>
      <c r="Q11" s="37">
        <v>4</v>
      </c>
      <c r="R11" s="37">
        <v>4</v>
      </c>
      <c r="S11" s="37">
        <v>11</v>
      </c>
      <c r="T11" s="37">
        <v>11</v>
      </c>
      <c r="U11" s="37">
        <v>1</v>
      </c>
      <c r="V11" s="37">
        <v>1</v>
      </c>
      <c r="W11" s="37">
        <v>2445</v>
      </c>
      <c r="X11" s="56">
        <v>2445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38">
        <v>14</v>
      </c>
      <c r="F12" s="38">
        <v>0</v>
      </c>
      <c r="G12" s="37">
        <v>0</v>
      </c>
      <c r="H12" s="37">
        <v>0</v>
      </c>
      <c r="I12" s="38">
        <v>74</v>
      </c>
      <c r="J12" s="38">
        <v>72</v>
      </c>
      <c r="K12" s="38">
        <v>68</v>
      </c>
      <c r="L12" s="38">
        <v>66</v>
      </c>
      <c r="M12" s="38">
        <v>156</v>
      </c>
      <c r="N12" s="38">
        <v>139</v>
      </c>
      <c r="O12" s="38">
        <v>10</v>
      </c>
      <c r="P12" s="38">
        <v>0</v>
      </c>
      <c r="Q12" s="38">
        <v>5</v>
      </c>
      <c r="R12" s="38">
        <v>0</v>
      </c>
      <c r="S12" s="38">
        <v>379</v>
      </c>
      <c r="T12" s="38">
        <v>37</v>
      </c>
      <c r="U12" s="37">
        <v>0</v>
      </c>
      <c r="V12" s="37">
        <v>0</v>
      </c>
      <c r="W12" s="38">
        <v>7458</v>
      </c>
      <c r="X12" s="48">
        <v>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7">
        <v>10</v>
      </c>
      <c r="F13" s="47">
        <v>10</v>
      </c>
      <c r="G13" s="47">
        <v>0</v>
      </c>
      <c r="H13" s="47">
        <v>0</v>
      </c>
      <c r="I13" s="45">
        <v>69</v>
      </c>
      <c r="J13" s="45">
        <v>77</v>
      </c>
      <c r="K13" s="45">
        <v>66</v>
      </c>
      <c r="L13" s="45">
        <v>81</v>
      </c>
      <c r="M13" s="45">
        <v>110</v>
      </c>
      <c r="N13" s="45">
        <v>117</v>
      </c>
      <c r="O13" s="47">
        <v>0</v>
      </c>
      <c r="P13" s="47">
        <v>0</v>
      </c>
      <c r="Q13" s="45">
        <v>21</v>
      </c>
      <c r="R13" s="45">
        <v>28</v>
      </c>
      <c r="S13" s="45">
        <v>7</v>
      </c>
      <c r="T13" s="45">
        <v>85</v>
      </c>
      <c r="U13" s="45">
        <v>2</v>
      </c>
      <c r="V13" s="45">
        <v>4</v>
      </c>
      <c r="W13" s="45">
        <v>1400</v>
      </c>
      <c r="X13" s="49">
        <v>3720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294</v>
      </c>
      <c r="F14" s="21">
        <f t="shared" ref="F14:X14" si="0">SUM(F7:F13)</f>
        <v>105</v>
      </c>
      <c r="G14" s="21">
        <f t="shared" si="0"/>
        <v>0</v>
      </c>
      <c r="H14" s="21">
        <f t="shared" si="0"/>
        <v>305</v>
      </c>
      <c r="I14" s="21">
        <f t="shared" si="0"/>
        <v>1939</v>
      </c>
      <c r="J14" s="21">
        <f t="shared" si="0"/>
        <v>2283</v>
      </c>
      <c r="K14" s="21">
        <f t="shared" si="0"/>
        <v>2056</v>
      </c>
      <c r="L14" s="21">
        <f t="shared" si="0"/>
        <v>2103</v>
      </c>
      <c r="M14" s="21">
        <f t="shared" si="0"/>
        <v>599</v>
      </c>
      <c r="N14" s="21">
        <f t="shared" si="0"/>
        <v>610</v>
      </c>
      <c r="O14" s="21">
        <f t="shared" si="0"/>
        <v>178</v>
      </c>
      <c r="P14" s="21">
        <f t="shared" si="0"/>
        <v>12</v>
      </c>
      <c r="Q14" s="21">
        <f t="shared" si="0"/>
        <v>61</v>
      </c>
      <c r="R14" s="21">
        <f t="shared" si="0"/>
        <v>52</v>
      </c>
      <c r="S14" s="21">
        <f t="shared" si="0"/>
        <v>9082</v>
      </c>
      <c r="T14" s="21">
        <f t="shared" si="0"/>
        <v>4611</v>
      </c>
      <c r="U14" s="21">
        <f t="shared" si="0"/>
        <v>8</v>
      </c>
      <c r="V14" s="21">
        <f t="shared" si="0"/>
        <v>10</v>
      </c>
      <c r="W14" s="21">
        <f t="shared" si="0"/>
        <v>389841</v>
      </c>
      <c r="X14" s="22">
        <f t="shared" si="0"/>
        <v>351797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9"/>
  <sheetViews>
    <sheetView topLeftCell="B1" workbookViewId="0">
      <selection activeCell="B1" sqref="A1:XFD1048576"/>
    </sheetView>
  </sheetViews>
  <sheetFormatPr defaultRowHeight="14.5" x14ac:dyDescent="0.35"/>
  <cols>
    <col min="1" max="1" width="3.269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35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23" t="s">
        <v>1</v>
      </c>
      <c r="D7" s="124"/>
      <c r="E7" s="50">
        <v>100</v>
      </c>
      <c r="F7" s="50">
        <v>100</v>
      </c>
      <c r="G7" s="34">
        <v>0</v>
      </c>
      <c r="H7" s="34">
        <v>474</v>
      </c>
      <c r="I7" s="34">
        <v>130</v>
      </c>
      <c r="J7" s="34">
        <v>530</v>
      </c>
      <c r="K7" s="34">
        <v>104</v>
      </c>
      <c r="L7" s="34">
        <v>1298</v>
      </c>
      <c r="M7" s="34">
        <v>407</v>
      </c>
      <c r="N7" s="34">
        <v>1501</v>
      </c>
      <c r="O7" s="27">
        <v>0</v>
      </c>
      <c r="P7" s="27">
        <v>0</v>
      </c>
      <c r="Q7" s="34">
        <v>0</v>
      </c>
      <c r="R7" s="34">
        <v>200</v>
      </c>
      <c r="S7" s="34">
        <v>333</v>
      </c>
      <c r="T7" s="34">
        <v>2237</v>
      </c>
      <c r="U7" s="34">
        <v>208</v>
      </c>
      <c r="V7" s="34">
        <v>238</v>
      </c>
      <c r="W7" s="34">
        <v>269843</v>
      </c>
      <c r="X7" s="35">
        <v>299863</v>
      </c>
    </row>
    <row r="8" spans="1:25" x14ac:dyDescent="0.35">
      <c r="A8" s="39"/>
      <c r="B8" s="36">
        <v>2</v>
      </c>
      <c r="C8" s="141" t="s">
        <v>2</v>
      </c>
      <c r="D8" s="142"/>
      <c r="E8" s="37">
        <v>12</v>
      </c>
      <c r="F8" s="37">
        <v>12</v>
      </c>
      <c r="G8" s="42">
        <v>30</v>
      </c>
      <c r="H8" s="42">
        <v>35</v>
      </c>
      <c r="I8" s="38">
        <v>289</v>
      </c>
      <c r="J8" s="38">
        <v>181</v>
      </c>
      <c r="K8" s="38">
        <v>158</v>
      </c>
      <c r="L8" s="38">
        <v>0</v>
      </c>
      <c r="M8" s="38">
        <v>223</v>
      </c>
      <c r="N8" s="38">
        <v>0</v>
      </c>
      <c r="O8" s="42">
        <v>0</v>
      </c>
      <c r="P8" s="42">
        <v>4</v>
      </c>
      <c r="Q8" s="38">
        <v>2</v>
      </c>
      <c r="R8" s="38">
        <v>0</v>
      </c>
      <c r="S8" s="38">
        <v>166</v>
      </c>
      <c r="T8" s="38">
        <v>0</v>
      </c>
      <c r="U8" s="38">
        <v>26</v>
      </c>
      <c r="V8" s="38">
        <v>15</v>
      </c>
      <c r="W8" s="38">
        <v>8430</v>
      </c>
      <c r="X8" s="48">
        <v>3787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11</v>
      </c>
      <c r="F9" s="37">
        <v>11</v>
      </c>
      <c r="G9" s="38">
        <v>50</v>
      </c>
      <c r="H9" s="38">
        <v>31</v>
      </c>
      <c r="I9" s="42">
        <v>171</v>
      </c>
      <c r="J9" s="42">
        <v>191</v>
      </c>
      <c r="K9" s="38">
        <v>174</v>
      </c>
      <c r="L9" s="38">
        <v>0</v>
      </c>
      <c r="M9" s="38">
        <v>231</v>
      </c>
      <c r="N9" s="38">
        <v>80</v>
      </c>
      <c r="O9" s="37">
        <v>42</v>
      </c>
      <c r="P9" s="37">
        <v>42</v>
      </c>
      <c r="Q9" s="38">
        <v>35</v>
      </c>
      <c r="R9" s="38">
        <v>0</v>
      </c>
      <c r="S9" s="38">
        <v>106</v>
      </c>
      <c r="T9" s="38">
        <v>0</v>
      </c>
      <c r="U9" s="38">
        <v>14</v>
      </c>
      <c r="V9" s="38">
        <v>0</v>
      </c>
      <c r="W9" s="38">
        <v>7517</v>
      </c>
      <c r="X9" s="48">
        <v>4617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9</v>
      </c>
      <c r="F10" s="37">
        <v>9</v>
      </c>
      <c r="G10" s="38">
        <v>375</v>
      </c>
      <c r="H10" s="38">
        <v>230</v>
      </c>
      <c r="I10" s="38">
        <v>585</v>
      </c>
      <c r="J10" s="38">
        <v>486</v>
      </c>
      <c r="K10" s="38">
        <v>148</v>
      </c>
      <c r="L10" s="38">
        <v>0</v>
      </c>
      <c r="M10" s="38">
        <v>272</v>
      </c>
      <c r="N10" s="38">
        <v>24</v>
      </c>
      <c r="O10" s="42">
        <v>29</v>
      </c>
      <c r="P10" s="42">
        <v>33</v>
      </c>
      <c r="Q10" s="38">
        <v>95</v>
      </c>
      <c r="R10" s="38">
        <v>2</v>
      </c>
      <c r="S10" s="38">
        <v>1582</v>
      </c>
      <c r="T10" s="38">
        <v>36</v>
      </c>
      <c r="U10" s="38">
        <v>5</v>
      </c>
      <c r="V10" s="38">
        <v>0</v>
      </c>
      <c r="W10" s="38">
        <v>9924</v>
      </c>
      <c r="X10" s="48">
        <v>490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8">
        <v>16</v>
      </c>
      <c r="F11" s="38">
        <v>6</v>
      </c>
      <c r="G11" s="38">
        <v>18</v>
      </c>
      <c r="H11" s="38">
        <v>0</v>
      </c>
      <c r="I11" s="37">
        <v>353</v>
      </c>
      <c r="J11" s="37">
        <v>353</v>
      </c>
      <c r="K11" s="38">
        <v>186</v>
      </c>
      <c r="L11" s="38">
        <v>141</v>
      </c>
      <c r="M11" s="38">
        <v>191</v>
      </c>
      <c r="N11" s="38">
        <v>142</v>
      </c>
      <c r="O11" s="37">
        <v>80</v>
      </c>
      <c r="P11" s="37">
        <v>80</v>
      </c>
      <c r="Q11" s="38">
        <v>26</v>
      </c>
      <c r="R11" s="38">
        <v>6</v>
      </c>
      <c r="S11" s="38">
        <v>86</v>
      </c>
      <c r="T11" s="38">
        <v>0</v>
      </c>
      <c r="U11" s="37">
        <v>4</v>
      </c>
      <c r="V11" s="37">
        <v>4</v>
      </c>
      <c r="W11" s="42">
        <v>2527</v>
      </c>
      <c r="X11" s="43">
        <v>3453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31</v>
      </c>
      <c r="F12" s="42">
        <v>64</v>
      </c>
      <c r="G12" s="42">
        <v>25</v>
      </c>
      <c r="H12" s="42">
        <v>311</v>
      </c>
      <c r="I12" s="42">
        <v>107</v>
      </c>
      <c r="J12" s="42">
        <v>113</v>
      </c>
      <c r="K12" s="38">
        <v>366</v>
      </c>
      <c r="L12" s="38">
        <v>0</v>
      </c>
      <c r="M12" s="38">
        <v>213</v>
      </c>
      <c r="N12" s="38">
        <v>118</v>
      </c>
      <c r="O12" s="42">
        <v>16</v>
      </c>
      <c r="P12" s="42">
        <v>19</v>
      </c>
      <c r="Q12" s="42">
        <v>0</v>
      </c>
      <c r="R12" s="42">
        <v>2</v>
      </c>
      <c r="S12" s="38">
        <v>242</v>
      </c>
      <c r="T12" s="38">
        <v>8</v>
      </c>
      <c r="U12" s="42">
        <v>0</v>
      </c>
      <c r="V12" s="42">
        <v>5</v>
      </c>
      <c r="W12" s="38">
        <v>4715</v>
      </c>
      <c r="X12" s="48">
        <v>4170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15</v>
      </c>
      <c r="F13" s="45">
        <v>26</v>
      </c>
      <c r="G13" s="45">
        <v>50</v>
      </c>
      <c r="H13" s="45">
        <v>89</v>
      </c>
      <c r="I13" s="46">
        <v>230</v>
      </c>
      <c r="J13" s="46">
        <v>213</v>
      </c>
      <c r="K13" s="46">
        <v>70</v>
      </c>
      <c r="L13" s="46">
        <v>26</v>
      </c>
      <c r="M13" s="46">
        <v>96</v>
      </c>
      <c r="N13" s="46">
        <v>48</v>
      </c>
      <c r="O13" s="45">
        <v>12</v>
      </c>
      <c r="P13" s="45">
        <v>13</v>
      </c>
      <c r="Q13" s="46">
        <v>33</v>
      </c>
      <c r="R13" s="46">
        <v>24</v>
      </c>
      <c r="S13" s="46">
        <v>87</v>
      </c>
      <c r="T13" s="46">
        <v>0</v>
      </c>
      <c r="U13" s="47">
        <v>2</v>
      </c>
      <c r="V13" s="47">
        <v>2</v>
      </c>
      <c r="W13" s="45">
        <v>2500</v>
      </c>
      <c r="X13" s="49">
        <v>3451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194</v>
      </c>
      <c r="F14" s="21">
        <f t="shared" ref="F14:X14" si="0">SUM(F7:F13)</f>
        <v>228</v>
      </c>
      <c r="G14" s="21">
        <f t="shared" si="0"/>
        <v>548</v>
      </c>
      <c r="H14" s="21">
        <f t="shared" si="0"/>
        <v>1170</v>
      </c>
      <c r="I14" s="21">
        <f t="shared" si="0"/>
        <v>1865</v>
      </c>
      <c r="J14" s="21">
        <f t="shared" si="0"/>
        <v>2067</v>
      </c>
      <c r="K14" s="21">
        <f t="shared" si="0"/>
        <v>1206</v>
      </c>
      <c r="L14" s="21">
        <f t="shared" si="0"/>
        <v>1465</v>
      </c>
      <c r="M14" s="21">
        <f t="shared" si="0"/>
        <v>1633</v>
      </c>
      <c r="N14" s="21">
        <f t="shared" si="0"/>
        <v>1913</v>
      </c>
      <c r="O14" s="21">
        <f t="shared" si="0"/>
        <v>179</v>
      </c>
      <c r="P14" s="21">
        <f t="shared" si="0"/>
        <v>191</v>
      </c>
      <c r="Q14" s="21">
        <f t="shared" si="0"/>
        <v>191</v>
      </c>
      <c r="R14" s="21">
        <f t="shared" si="0"/>
        <v>234</v>
      </c>
      <c r="S14" s="21">
        <f t="shared" si="0"/>
        <v>2602</v>
      </c>
      <c r="T14" s="21">
        <f t="shared" si="0"/>
        <v>2281</v>
      </c>
      <c r="U14" s="21">
        <f t="shared" si="0"/>
        <v>259</v>
      </c>
      <c r="V14" s="21">
        <f t="shared" si="0"/>
        <v>264</v>
      </c>
      <c r="W14" s="21">
        <f t="shared" si="0"/>
        <v>305456</v>
      </c>
      <c r="X14" s="22">
        <f t="shared" si="0"/>
        <v>319831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5" x14ac:dyDescent="0.35">
      <c r="B17" t="s">
        <v>22</v>
      </c>
      <c r="D17" s="19"/>
      <c r="E17" s="25" t="s">
        <v>28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Y29"/>
  <sheetViews>
    <sheetView showGridLines="0" topLeftCell="E1" workbookViewId="0">
      <selection activeCell="E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6.453125" customWidth="1"/>
    <col min="23" max="24" width="9.1796875" bestFit="1" customWidth="1"/>
    <col min="25" max="25" width="1.4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88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27">
        <v>185</v>
      </c>
      <c r="F7" s="27">
        <v>185</v>
      </c>
      <c r="G7" s="10">
        <v>0</v>
      </c>
      <c r="H7" s="10">
        <v>182</v>
      </c>
      <c r="I7" s="10">
        <v>320</v>
      </c>
      <c r="J7" s="10">
        <v>380</v>
      </c>
      <c r="K7" s="75">
        <v>289</v>
      </c>
      <c r="L7" s="75">
        <v>289</v>
      </c>
      <c r="M7" s="10">
        <v>0</v>
      </c>
      <c r="N7" s="10">
        <v>10</v>
      </c>
      <c r="O7" s="27">
        <v>25</v>
      </c>
      <c r="P7" s="27">
        <v>25</v>
      </c>
      <c r="Q7" s="10">
        <v>0</v>
      </c>
      <c r="R7" s="10">
        <v>25</v>
      </c>
      <c r="S7" s="14">
        <v>6301</v>
      </c>
      <c r="T7" s="14">
        <v>4156</v>
      </c>
      <c r="U7" s="27">
        <v>0</v>
      </c>
      <c r="V7" s="27">
        <v>0</v>
      </c>
      <c r="W7" s="14">
        <v>361213</v>
      </c>
      <c r="X7" s="15">
        <v>336147</v>
      </c>
    </row>
    <row r="8" spans="1:25" x14ac:dyDescent="0.35">
      <c r="A8" s="39"/>
      <c r="B8" s="36">
        <v>2</v>
      </c>
      <c r="C8" s="141" t="s">
        <v>2</v>
      </c>
      <c r="D8" s="142"/>
      <c r="E8" s="37">
        <v>19</v>
      </c>
      <c r="F8" s="37">
        <v>19</v>
      </c>
      <c r="G8" s="37">
        <v>0</v>
      </c>
      <c r="H8" s="37">
        <v>0</v>
      </c>
      <c r="I8" s="37">
        <v>99</v>
      </c>
      <c r="J8" s="37">
        <v>99</v>
      </c>
      <c r="K8" s="37">
        <v>370</v>
      </c>
      <c r="L8" s="37">
        <v>370</v>
      </c>
      <c r="M8" s="37">
        <v>28</v>
      </c>
      <c r="N8" s="37">
        <v>28</v>
      </c>
      <c r="O8" s="37">
        <v>29</v>
      </c>
      <c r="P8" s="37">
        <v>29</v>
      </c>
      <c r="Q8" s="37">
        <v>0</v>
      </c>
      <c r="R8" s="37">
        <v>0</v>
      </c>
      <c r="S8" s="37">
        <v>342</v>
      </c>
      <c r="T8" s="37">
        <v>342</v>
      </c>
      <c r="U8" s="57">
        <v>0</v>
      </c>
      <c r="V8" s="57">
        <v>0</v>
      </c>
      <c r="W8" s="38">
        <v>5130</v>
      </c>
      <c r="X8" s="48">
        <v>1925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18</v>
      </c>
      <c r="F9" s="37">
        <v>18</v>
      </c>
      <c r="G9" s="37">
        <v>0</v>
      </c>
      <c r="H9" s="37">
        <v>0</v>
      </c>
      <c r="I9" s="37">
        <v>566</v>
      </c>
      <c r="J9" s="37">
        <v>566</v>
      </c>
      <c r="K9" s="37">
        <v>610</v>
      </c>
      <c r="L9" s="37">
        <v>610</v>
      </c>
      <c r="M9" s="37">
        <v>75</v>
      </c>
      <c r="N9" s="37">
        <v>75</v>
      </c>
      <c r="O9" s="37">
        <v>63</v>
      </c>
      <c r="P9" s="37">
        <v>63</v>
      </c>
      <c r="Q9" s="37">
        <v>0</v>
      </c>
      <c r="R9" s="37">
        <v>0</v>
      </c>
      <c r="S9" s="37">
        <v>326</v>
      </c>
      <c r="T9" s="37">
        <v>326</v>
      </c>
      <c r="U9" s="37">
        <v>0</v>
      </c>
      <c r="V9" s="37">
        <v>0</v>
      </c>
      <c r="W9" s="38">
        <v>8476</v>
      </c>
      <c r="X9" s="48">
        <v>3025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35</v>
      </c>
      <c r="F10" s="37">
        <v>35</v>
      </c>
      <c r="G10" s="42">
        <v>0</v>
      </c>
      <c r="H10" s="42">
        <v>23</v>
      </c>
      <c r="I10" s="42">
        <v>335</v>
      </c>
      <c r="J10" s="42">
        <v>450</v>
      </c>
      <c r="K10" s="37">
        <v>535</v>
      </c>
      <c r="L10" s="37">
        <v>535</v>
      </c>
      <c r="M10" s="42">
        <v>62</v>
      </c>
      <c r="N10" s="42">
        <v>100</v>
      </c>
      <c r="O10" s="37">
        <v>0</v>
      </c>
      <c r="P10" s="37">
        <v>0</v>
      </c>
      <c r="Q10" s="37">
        <v>7</v>
      </c>
      <c r="R10" s="37">
        <v>7</v>
      </c>
      <c r="S10" s="42">
        <v>759</v>
      </c>
      <c r="T10" s="42">
        <v>905</v>
      </c>
      <c r="U10" s="37">
        <v>4</v>
      </c>
      <c r="V10" s="37">
        <v>4</v>
      </c>
      <c r="W10" s="42">
        <v>3219</v>
      </c>
      <c r="X10" s="43">
        <v>12040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11</v>
      </c>
      <c r="F11" s="37">
        <v>11</v>
      </c>
      <c r="G11" s="37">
        <v>0</v>
      </c>
      <c r="H11" s="37">
        <v>0</v>
      </c>
      <c r="I11" s="37">
        <v>55</v>
      </c>
      <c r="J11" s="37">
        <v>55</v>
      </c>
      <c r="K11" s="37">
        <v>92</v>
      </c>
      <c r="L11" s="37">
        <v>92</v>
      </c>
      <c r="M11" s="37">
        <v>137</v>
      </c>
      <c r="N11" s="37">
        <v>137</v>
      </c>
      <c r="O11" s="37">
        <v>9</v>
      </c>
      <c r="P11" s="37">
        <v>9</v>
      </c>
      <c r="Q11" s="37">
        <v>7</v>
      </c>
      <c r="R11" s="37">
        <v>7</v>
      </c>
      <c r="S11" s="37">
        <v>216</v>
      </c>
      <c r="T11" s="37">
        <v>216</v>
      </c>
      <c r="U11" s="37">
        <v>0</v>
      </c>
      <c r="V11" s="37">
        <v>0</v>
      </c>
      <c r="W11" s="37">
        <v>1970</v>
      </c>
      <c r="X11" s="56">
        <v>1970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38">
        <v>9</v>
      </c>
      <c r="F12" s="38">
        <v>0</v>
      </c>
      <c r="G12" s="37">
        <v>0</v>
      </c>
      <c r="H12" s="37">
        <v>0</v>
      </c>
      <c r="I12" s="42">
        <v>65</v>
      </c>
      <c r="J12" s="42">
        <v>72</v>
      </c>
      <c r="K12" s="42">
        <v>63</v>
      </c>
      <c r="L12" s="42">
        <v>66</v>
      </c>
      <c r="M12" s="38">
        <v>156</v>
      </c>
      <c r="N12" s="38">
        <v>139</v>
      </c>
      <c r="O12" s="38">
        <v>10</v>
      </c>
      <c r="P12" s="38">
        <v>0</v>
      </c>
      <c r="Q12" s="38">
        <v>5</v>
      </c>
      <c r="R12" s="38">
        <v>0</v>
      </c>
      <c r="S12" s="42">
        <v>322</v>
      </c>
      <c r="T12" s="42">
        <v>337</v>
      </c>
      <c r="U12" s="37">
        <v>0</v>
      </c>
      <c r="V12" s="37">
        <v>0</v>
      </c>
      <c r="W12" s="42">
        <v>6048</v>
      </c>
      <c r="X12" s="43">
        <v>26801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7">
        <v>10</v>
      </c>
      <c r="F13" s="47">
        <v>10</v>
      </c>
      <c r="G13" s="47">
        <v>0</v>
      </c>
      <c r="H13" s="47">
        <v>0</v>
      </c>
      <c r="I13" s="45">
        <v>60</v>
      </c>
      <c r="J13" s="45">
        <v>77</v>
      </c>
      <c r="K13" s="45">
        <v>66</v>
      </c>
      <c r="L13" s="45">
        <v>81</v>
      </c>
      <c r="M13" s="45">
        <v>109</v>
      </c>
      <c r="N13" s="45">
        <v>117</v>
      </c>
      <c r="O13" s="47">
        <v>0</v>
      </c>
      <c r="P13" s="47">
        <v>0</v>
      </c>
      <c r="Q13" s="45">
        <v>21</v>
      </c>
      <c r="R13" s="45">
        <v>28</v>
      </c>
      <c r="S13" s="45">
        <v>250</v>
      </c>
      <c r="T13" s="45">
        <f>85+250</f>
        <v>335</v>
      </c>
      <c r="U13" s="45">
        <v>2</v>
      </c>
      <c r="V13" s="45">
        <v>4</v>
      </c>
      <c r="W13" s="45">
        <v>900</v>
      </c>
      <c r="X13" s="49">
        <v>3720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287</v>
      </c>
      <c r="F14" s="21">
        <f t="shared" ref="F14:X14" si="0">SUM(F7:F13)</f>
        <v>278</v>
      </c>
      <c r="G14" s="21">
        <f t="shared" si="0"/>
        <v>0</v>
      </c>
      <c r="H14" s="21">
        <f t="shared" si="0"/>
        <v>205</v>
      </c>
      <c r="I14" s="21">
        <f t="shared" si="0"/>
        <v>1500</v>
      </c>
      <c r="J14" s="21">
        <f t="shared" si="0"/>
        <v>1699</v>
      </c>
      <c r="K14" s="21">
        <f t="shared" si="0"/>
        <v>2025</v>
      </c>
      <c r="L14" s="21">
        <f t="shared" si="0"/>
        <v>2043</v>
      </c>
      <c r="M14" s="21">
        <f t="shared" si="0"/>
        <v>567</v>
      </c>
      <c r="N14" s="21">
        <f t="shared" si="0"/>
        <v>606</v>
      </c>
      <c r="O14" s="21">
        <f t="shared" si="0"/>
        <v>136</v>
      </c>
      <c r="P14" s="21">
        <f t="shared" si="0"/>
        <v>126</v>
      </c>
      <c r="Q14" s="21">
        <f t="shared" si="0"/>
        <v>40</v>
      </c>
      <c r="R14" s="21">
        <f t="shared" si="0"/>
        <v>67</v>
      </c>
      <c r="S14" s="21">
        <f t="shared" si="0"/>
        <v>8516</v>
      </c>
      <c r="T14" s="21">
        <f t="shared" si="0"/>
        <v>6617</v>
      </c>
      <c r="U14" s="21">
        <f t="shared" si="0"/>
        <v>6</v>
      </c>
      <c r="V14" s="21">
        <f t="shared" si="0"/>
        <v>8</v>
      </c>
      <c r="W14" s="21">
        <f t="shared" si="0"/>
        <v>386956</v>
      </c>
      <c r="X14" s="22">
        <f t="shared" si="0"/>
        <v>385628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Y29"/>
  <sheetViews>
    <sheetView showGridLines="0" topLeftCell="F3" workbookViewId="0">
      <selection activeCell="H12" sqref="H12"/>
    </sheetView>
  </sheetViews>
  <sheetFormatPr defaultRowHeight="14.5" x14ac:dyDescent="0.35"/>
  <cols>
    <col min="1" max="1" width="1.453125" customWidth="1"/>
    <col min="2" max="2" width="4.26953125" customWidth="1"/>
    <col min="4" max="4" width="6.453125" customWidth="1"/>
    <col min="23" max="24" width="9.1796875" bestFit="1" customWidth="1"/>
    <col min="25" max="25" width="1.4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89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4">
        <v>185</v>
      </c>
      <c r="F7" s="14">
        <v>165</v>
      </c>
      <c r="G7" s="10">
        <v>0</v>
      </c>
      <c r="H7" s="10">
        <v>182</v>
      </c>
      <c r="I7" s="10">
        <v>320</v>
      </c>
      <c r="J7" s="10">
        <v>380</v>
      </c>
      <c r="K7" s="75">
        <v>289</v>
      </c>
      <c r="L7" s="75">
        <v>289</v>
      </c>
      <c r="M7" s="10">
        <v>0</v>
      </c>
      <c r="N7" s="10">
        <v>10</v>
      </c>
      <c r="O7" s="27">
        <v>10</v>
      </c>
      <c r="P7" s="27">
        <v>10</v>
      </c>
      <c r="Q7" s="10">
        <v>0</v>
      </c>
      <c r="R7" s="10">
        <v>25</v>
      </c>
      <c r="S7" s="14">
        <v>6210</v>
      </c>
      <c r="T7" s="14">
        <v>3806</v>
      </c>
      <c r="U7" s="27">
        <v>47</v>
      </c>
      <c r="V7" s="27">
        <v>47</v>
      </c>
      <c r="W7" s="14">
        <v>355213</v>
      </c>
      <c r="X7" s="15">
        <v>330147</v>
      </c>
    </row>
    <row r="8" spans="1:25" x14ac:dyDescent="0.35">
      <c r="A8" s="39"/>
      <c r="B8" s="36">
        <v>2</v>
      </c>
      <c r="C8" s="141" t="s">
        <v>2</v>
      </c>
      <c r="D8" s="142"/>
      <c r="E8" s="37">
        <v>19</v>
      </c>
      <c r="F8" s="37">
        <v>19</v>
      </c>
      <c r="G8" s="37">
        <v>0</v>
      </c>
      <c r="H8" s="37">
        <v>0</v>
      </c>
      <c r="I8" s="37">
        <v>65</v>
      </c>
      <c r="J8" s="37">
        <v>65</v>
      </c>
      <c r="K8" s="37">
        <v>362</v>
      </c>
      <c r="L8" s="37">
        <v>362</v>
      </c>
      <c r="M8" s="37">
        <v>25</v>
      </c>
      <c r="N8" s="37">
        <v>25</v>
      </c>
      <c r="O8" s="37">
        <v>28</v>
      </c>
      <c r="P8" s="37">
        <v>28</v>
      </c>
      <c r="Q8" s="37">
        <v>0</v>
      </c>
      <c r="R8" s="37">
        <v>0</v>
      </c>
      <c r="S8" s="37">
        <v>295</v>
      </c>
      <c r="T8" s="37">
        <v>295</v>
      </c>
      <c r="U8" s="57">
        <v>7</v>
      </c>
      <c r="V8" s="57">
        <v>7</v>
      </c>
      <c r="W8" s="38">
        <v>4300</v>
      </c>
      <c r="X8" s="48">
        <v>1305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15</v>
      </c>
      <c r="F9" s="37">
        <v>15</v>
      </c>
      <c r="G9" s="37">
        <v>0</v>
      </c>
      <c r="H9" s="37">
        <v>0</v>
      </c>
      <c r="I9" s="37">
        <v>550</v>
      </c>
      <c r="J9" s="37">
        <v>550</v>
      </c>
      <c r="K9" s="37">
        <v>603</v>
      </c>
      <c r="L9" s="37">
        <v>603</v>
      </c>
      <c r="M9" s="37">
        <v>70</v>
      </c>
      <c r="N9" s="37">
        <v>70</v>
      </c>
      <c r="O9" s="37">
        <v>61</v>
      </c>
      <c r="P9" s="37">
        <v>61</v>
      </c>
      <c r="Q9" s="37">
        <v>0</v>
      </c>
      <c r="R9" s="37">
        <v>0</v>
      </c>
      <c r="S9" s="37">
        <v>268</v>
      </c>
      <c r="T9" s="37">
        <v>268</v>
      </c>
      <c r="U9" s="38">
        <v>6</v>
      </c>
      <c r="V9" s="38">
        <v>0</v>
      </c>
      <c r="W9" s="38">
        <v>8084</v>
      </c>
      <c r="X9" s="48">
        <v>3025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34</v>
      </c>
      <c r="F10" s="37">
        <v>34</v>
      </c>
      <c r="G10" s="42">
        <v>0</v>
      </c>
      <c r="H10" s="42">
        <v>23</v>
      </c>
      <c r="I10" s="42">
        <v>332</v>
      </c>
      <c r="J10" s="42">
        <v>453</v>
      </c>
      <c r="K10" s="42">
        <v>533</v>
      </c>
      <c r="L10" s="42">
        <v>540</v>
      </c>
      <c r="M10" s="37">
        <v>61</v>
      </c>
      <c r="N10" s="37">
        <v>61</v>
      </c>
      <c r="O10" s="37">
        <v>15</v>
      </c>
      <c r="P10" s="37">
        <v>15</v>
      </c>
      <c r="Q10" s="42">
        <v>7</v>
      </c>
      <c r="R10" s="42">
        <v>9</v>
      </c>
      <c r="S10" s="57">
        <v>660</v>
      </c>
      <c r="T10" s="57">
        <v>660</v>
      </c>
      <c r="U10" s="37">
        <v>16</v>
      </c>
      <c r="V10" s="37">
        <v>16</v>
      </c>
      <c r="W10" s="42">
        <v>2679</v>
      </c>
      <c r="X10" s="43">
        <v>6040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8</v>
      </c>
      <c r="F11" s="37">
        <v>8</v>
      </c>
      <c r="G11" s="37">
        <v>0</v>
      </c>
      <c r="H11" s="37">
        <v>0</v>
      </c>
      <c r="I11" s="37">
        <v>35</v>
      </c>
      <c r="J11" s="37">
        <v>35</v>
      </c>
      <c r="K11" s="37">
        <v>91</v>
      </c>
      <c r="L11" s="37">
        <v>91</v>
      </c>
      <c r="M11" s="37">
        <v>137</v>
      </c>
      <c r="N11" s="37">
        <v>137</v>
      </c>
      <c r="O11" s="37">
        <v>9</v>
      </c>
      <c r="P11" s="37">
        <v>9</v>
      </c>
      <c r="Q11" s="37">
        <v>7</v>
      </c>
      <c r="R11" s="37">
        <v>7</v>
      </c>
      <c r="S11" s="37">
        <v>177</v>
      </c>
      <c r="T11" s="37">
        <v>177</v>
      </c>
      <c r="U11" s="37">
        <v>0</v>
      </c>
      <c r="V11" s="37">
        <v>0</v>
      </c>
      <c r="W11" s="37">
        <v>1396</v>
      </c>
      <c r="X11" s="56">
        <v>1396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9</v>
      </c>
      <c r="F12" s="42">
        <v>30</v>
      </c>
      <c r="G12" s="37">
        <v>0</v>
      </c>
      <c r="H12" s="37">
        <v>0</v>
      </c>
      <c r="I12" s="42">
        <v>65</v>
      </c>
      <c r="J12" s="42">
        <v>72</v>
      </c>
      <c r="K12" s="42">
        <v>63</v>
      </c>
      <c r="L12" s="42">
        <v>66</v>
      </c>
      <c r="M12" s="38">
        <v>156</v>
      </c>
      <c r="N12" s="38">
        <v>139</v>
      </c>
      <c r="O12" s="38">
        <v>10</v>
      </c>
      <c r="P12" s="38">
        <v>0</v>
      </c>
      <c r="Q12" s="38">
        <v>4</v>
      </c>
      <c r="R12" s="38">
        <v>0</v>
      </c>
      <c r="S12" s="42">
        <v>250</v>
      </c>
      <c r="T12" s="42">
        <v>337</v>
      </c>
      <c r="U12" s="37">
        <v>0</v>
      </c>
      <c r="V12" s="37">
        <v>0</v>
      </c>
      <c r="W12" s="42">
        <v>5123</v>
      </c>
      <c r="X12" s="43">
        <v>26801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7">
        <v>10</v>
      </c>
      <c r="F13" s="47">
        <v>10</v>
      </c>
      <c r="G13" s="47">
        <v>0</v>
      </c>
      <c r="H13" s="47">
        <v>0</v>
      </c>
      <c r="I13" s="45">
        <v>34</v>
      </c>
      <c r="J13" s="45">
        <v>77</v>
      </c>
      <c r="K13" s="45">
        <v>63</v>
      </c>
      <c r="L13" s="45">
        <v>81</v>
      </c>
      <c r="M13" s="45">
        <v>106</v>
      </c>
      <c r="N13" s="45">
        <v>117</v>
      </c>
      <c r="O13" s="47">
        <v>0</v>
      </c>
      <c r="P13" s="47">
        <v>0</v>
      </c>
      <c r="Q13" s="45">
        <v>21</v>
      </c>
      <c r="R13" s="45">
        <v>28</v>
      </c>
      <c r="S13" s="45">
        <v>97</v>
      </c>
      <c r="T13" s="45">
        <f>85+250</f>
        <v>335</v>
      </c>
      <c r="U13" s="45">
        <v>2</v>
      </c>
      <c r="V13" s="45">
        <v>4</v>
      </c>
      <c r="W13" s="46">
        <v>4500</v>
      </c>
      <c r="X13" s="51">
        <v>3720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280</v>
      </c>
      <c r="F14" s="21">
        <f t="shared" ref="F14:X14" si="0">SUM(F7:F13)</f>
        <v>281</v>
      </c>
      <c r="G14" s="21">
        <f t="shared" si="0"/>
        <v>0</v>
      </c>
      <c r="H14" s="21">
        <f t="shared" si="0"/>
        <v>205</v>
      </c>
      <c r="I14" s="21">
        <f t="shared" si="0"/>
        <v>1401</v>
      </c>
      <c r="J14" s="21">
        <f t="shared" si="0"/>
        <v>1632</v>
      </c>
      <c r="K14" s="21">
        <f t="shared" si="0"/>
        <v>2004</v>
      </c>
      <c r="L14" s="21">
        <f t="shared" si="0"/>
        <v>2032</v>
      </c>
      <c r="M14" s="21">
        <f t="shared" si="0"/>
        <v>555</v>
      </c>
      <c r="N14" s="21">
        <f t="shared" si="0"/>
        <v>559</v>
      </c>
      <c r="O14" s="21">
        <f t="shared" si="0"/>
        <v>133</v>
      </c>
      <c r="P14" s="21">
        <f t="shared" si="0"/>
        <v>123</v>
      </c>
      <c r="Q14" s="21">
        <f t="shared" si="0"/>
        <v>39</v>
      </c>
      <c r="R14" s="21">
        <f t="shared" si="0"/>
        <v>69</v>
      </c>
      <c r="S14" s="21">
        <f t="shared" si="0"/>
        <v>7957</v>
      </c>
      <c r="T14" s="21">
        <f t="shared" si="0"/>
        <v>5878</v>
      </c>
      <c r="U14" s="21">
        <f t="shared" si="0"/>
        <v>78</v>
      </c>
      <c r="V14" s="21">
        <f t="shared" si="0"/>
        <v>74</v>
      </c>
      <c r="W14" s="21">
        <f t="shared" si="0"/>
        <v>381295</v>
      </c>
      <c r="X14" s="22">
        <f t="shared" si="0"/>
        <v>372434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Y29"/>
  <sheetViews>
    <sheetView showGridLines="0" topLeftCell="F1" workbookViewId="0">
      <selection activeCell="F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6.453125" customWidth="1"/>
    <col min="23" max="24" width="9.1796875" bestFit="1" customWidth="1"/>
    <col min="25" max="25" width="1.4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90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34">
        <v>185</v>
      </c>
      <c r="F7" s="34">
        <v>163</v>
      </c>
      <c r="G7" s="34">
        <v>5057</v>
      </c>
      <c r="H7" s="34">
        <v>182</v>
      </c>
      <c r="I7" s="10">
        <v>320</v>
      </c>
      <c r="J7" s="10">
        <v>360</v>
      </c>
      <c r="K7" s="34">
        <f>289+950</f>
        <v>1239</v>
      </c>
      <c r="L7" s="34">
        <v>279</v>
      </c>
      <c r="M7" s="10">
        <v>0</v>
      </c>
      <c r="N7" s="10">
        <v>10</v>
      </c>
      <c r="O7" s="27">
        <v>10</v>
      </c>
      <c r="P7" s="27">
        <v>10</v>
      </c>
      <c r="Q7" s="10">
        <v>0</v>
      </c>
      <c r="R7" s="10">
        <v>15</v>
      </c>
      <c r="S7" s="73">
        <v>6210</v>
      </c>
      <c r="T7" s="73">
        <v>3806</v>
      </c>
      <c r="U7" s="27">
        <v>43</v>
      </c>
      <c r="V7" s="27">
        <v>43</v>
      </c>
      <c r="W7" s="73">
        <v>355213</v>
      </c>
      <c r="X7" s="74">
        <v>330175</v>
      </c>
    </row>
    <row r="8" spans="1:25" x14ac:dyDescent="0.35">
      <c r="A8" s="39"/>
      <c r="B8" s="36">
        <v>2</v>
      </c>
      <c r="C8" s="141" t="s">
        <v>2</v>
      </c>
      <c r="D8" s="142"/>
      <c r="E8" s="37">
        <v>17</v>
      </c>
      <c r="F8" s="37">
        <v>17</v>
      </c>
      <c r="G8" s="37">
        <v>0</v>
      </c>
      <c r="H8" s="37">
        <v>0</v>
      </c>
      <c r="I8" s="37">
        <v>28</v>
      </c>
      <c r="J8" s="37">
        <v>28</v>
      </c>
      <c r="K8" s="37">
        <v>302</v>
      </c>
      <c r="L8" s="37">
        <v>302</v>
      </c>
      <c r="M8" s="37">
        <v>24</v>
      </c>
      <c r="N8" s="37">
        <v>24</v>
      </c>
      <c r="O8" s="37">
        <v>27</v>
      </c>
      <c r="P8" s="37">
        <v>27</v>
      </c>
      <c r="Q8" s="37">
        <v>0</v>
      </c>
      <c r="R8" s="37">
        <v>0</v>
      </c>
      <c r="S8" s="37">
        <v>251</v>
      </c>
      <c r="T8" s="37">
        <v>251</v>
      </c>
      <c r="U8" s="57">
        <v>6</v>
      </c>
      <c r="V8" s="57">
        <v>6</v>
      </c>
      <c r="W8" s="38">
        <v>3000</v>
      </c>
      <c r="X8" s="48">
        <v>740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15</v>
      </c>
      <c r="F9" s="37">
        <v>15</v>
      </c>
      <c r="G9" s="37">
        <v>0</v>
      </c>
      <c r="H9" s="37">
        <v>0</v>
      </c>
      <c r="I9" s="37">
        <v>530</v>
      </c>
      <c r="J9" s="37">
        <v>530</v>
      </c>
      <c r="K9" s="37">
        <v>594</v>
      </c>
      <c r="L9" s="37">
        <v>594</v>
      </c>
      <c r="M9" s="37">
        <v>70</v>
      </c>
      <c r="N9" s="37">
        <v>70</v>
      </c>
      <c r="O9" s="37">
        <v>61</v>
      </c>
      <c r="P9" s="37">
        <v>61</v>
      </c>
      <c r="Q9" s="37">
        <v>0</v>
      </c>
      <c r="R9" s="37">
        <v>0</v>
      </c>
      <c r="S9" s="37">
        <v>187</v>
      </c>
      <c r="T9" s="37">
        <v>187</v>
      </c>
      <c r="U9" s="38">
        <v>6</v>
      </c>
      <c r="V9" s="38">
        <v>0</v>
      </c>
      <c r="W9" s="38">
        <v>7694</v>
      </c>
      <c r="X9" s="48">
        <v>3025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25</v>
      </c>
      <c r="F10" s="37">
        <v>25</v>
      </c>
      <c r="G10" s="42">
        <v>0</v>
      </c>
      <c r="H10" s="42">
        <v>23</v>
      </c>
      <c r="I10" s="42">
        <v>88</v>
      </c>
      <c r="J10" s="42">
        <v>321</v>
      </c>
      <c r="K10" s="37">
        <v>496</v>
      </c>
      <c r="L10" s="37">
        <v>496</v>
      </c>
      <c r="M10" s="37">
        <v>51</v>
      </c>
      <c r="N10" s="37">
        <v>51</v>
      </c>
      <c r="O10" s="37">
        <v>15</v>
      </c>
      <c r="P10" s="37">
        <v>15</v>
      </c>
      <c r="Q10" s="42">
        <v>6</v>
      </c>
      <c r="R10" s="42">
        <v>8</v>
      </c>
      <c r="S10" s="42">
        <v>303</v>
      </c>
      <c r="T10" s="42">
        <v>407</v>
      </c>
      <c r="U10" s="37">
        <v>13</v>
      </c>
      <c r="V10" s="37">
        <v>13</v>
      </c>
      <c r="W10" s="42">
        <v>5665</v>
      </c>
      <c r="X10" s="43">
        <v>6040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8</v>
      </c>
      <c r="F11" s="37">
        <v>8</v>
      </c>
      <c r="G11" s="37">
        <v>0</v>
      </c>
      <c r="H11" s="37">
        <v>0</v>
      </c>
      <c r="I11" s="37">
        <v>28</v>
      </c>
      <c r="J11" s="37">
        <v>28</v>
      </c>
      <c r="K11" s="37">
        <v>90</v>
      </c>
      <c r="L11" s="37">
        <v>90</v>
      </c>
      <c r="M11" s="37">
        <v>136</v>
      </c>
      <c r="N11" s="37">
        <v>136</v>
      </c>
      <c r="O11" s="37">
        <v>6</v>
      </c>
      <c r="P11" s="37">
        <v>6</v>
      </c>
      <c r="Q11" s="37">
        <v>7</v>
      </c>
      <c r="R11" s="37">
        <v>7</v>
      </c>
      <c r="S11" s="37">
        <v>121</v>
      </c>
      <c r="T11" s="37">
        <v>121</v>
      </c>
      <c r="U11" s="37">
        <v>2</v>
      </c>
      <c r="V11" s="37">
        <v>2</v>
      </c>
      <c r="W11" s="37">
        <v>1119</v>
      </c>
      <c r="X11" s="56">
        <v>1119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9</v>
      </c>
      <c r="F12" s="42">
        <v>30</v>
      </c>
      <c r="G12" s="37">
        <v>0</v>
      </c>
      <c r="H12" s="37">
        <v>0</v>
      </c>
      <c r="I12" s="42">
        <v>65</v>
      </c>
      <c r="J12" s="42">
        <v>72</v>
      </c>
      <c r="K12" s="42">
        <v>63</v>
      </c>
      <c r="L12" s="42">
        <v>66</v>
      </c>
      <c r="M12" s="38">
        <v>156</v>
      </c>
      <c r="N12" s="38">
        <v>139</v>
      </c>
      <c r="O12" s="38">
        <v>10</v>
      </c>
      <c r="P12" s="38">
        <v>0</v>
      </c>
      <c r="Q12" s="38">
        <v>4</v>
      </c>
      <c r="R12" s="38">
        <v>0</v>
      </c>
      <c r="S12" s="42">
        <v>250</v>
      </c>
      <c r="T12" s="42">
        <v>337</v>
      </c>
      <c r="U12" s="37">
        <v>0</v>
      </c>
      <c r="V12" s="37">
        <v>0</v>
      </c>
      <c r="W12" s="38">
        <v>4635</v>
      </c>
      <c r="X12" s="48">
        <v>1210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7</v>
      </c>
      <c r="F13" s="45">
        <v>10</v>
      </c>
      <c r="G13" s="47">
        <v>0</v>
      </c>
      <c r="H13" s="47">
        <v>0</v>
      </c>
      <c r="I13" s="45">
        <v>24</v>
      </c>
      <c r="J13" s="45">
        <v>77</v>
      </c>
      <c r="K13" s="45">
        <v>60</v>
      </c>
      <c r="L13" s="45">
        <v>81</v>
      </c>
      <c r="M13" s="45">
        <v>107</v>
      </c>
      <c r="N13" s="45">
        <v>117</v>
      </c>
      <c r="O13" s="47">
        <v>0</v>
      </c>
      <c r="P13" s="47">
        <v>0</v>
      </c>
      <c r="Q13" s="45">
        <v>16</v>
      </c>
      <c r="R13" s="45">
        <v>28</v>
      </c>
      <c r="S13" s="45">
        <v>32</v>
      </c>
      <c r="T13" s="45">
        <v>85</v>
      </c>
      <c r="U13" s="45">
        <v>2</v>
      </c>
      <c r="V13" s="45">
        <v>4</v>
      </c>
      <c r="W13" s="46">
        <v>4200</v>
      </c>
      <c r="X13" s="51">
        <v>3720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266</v>
      </c>
      <c r="F14" s="21">
        <f t="shared" ref="F14:X14" si="0">SUM(F7:F13)</f>
        <v>268</v>
      </c>
      <c r="G14" s="21">
        <f t="shared" si="0"/>
        <v>5057</v>
      </c>
      <c r="H14" s="21">
        <f t="shared" si="0"/>
        <v>205</v>
      </c>
      <c r="I14" s="21">
        <f t="shared" si="0"/>
        <v>1083</v>
      </c>
      <c r="J14" s="21">
        <f t="shared" si="0"/>
        <v>1416</v>
      </c>
      <c r="K14" s="21">
        <f t="shared" si="0"/>
        <v>2844</v>
      </c>
      <c r="L14" s="21">
        <f t="shared" si="0"/>
        <v>1908</v>
      </c>
      <c r="M14" s="21">
        <f t="shared" si="0"/>
        <v>544</v>
      </c>
      <c r="N14" s="21">
        <f t="shared" si="0"/>
        <v>547</v>
      </c>
      <c r="O14" s="21">
        <f t="shared" si="0"/>
        <v>129</v>
      </c>
      <c r="P14" s="21">
        <f t="shared" si="0"/>
        <v>119</v>
      </c>
      <c r="Q14" s="21">
        <f t="shared" si="0"/>
        <v>33</v>
      </c>
      <c r="R14" s="21">
        <f t="shared" si="0"/>
        <v>58</v>
      </c>
      <c r="S14" s="21">
        <f t="shared" si="0"/>
        <v>7354</v>
      </c>
      <c r="T14" s="21">
        <f t="shared" si="0"/>
        <v>5194</v>
      </c>
      <c r="U14" s="21">
        <f t="shared" si="0"/>
        <v>72</v>
      </c>
      <c r="V14" s="21">
        <f t="shared" si="0"/>
        <v>68</v>
      </c>
      <c r="W14" s="21">
        <f t="shared" si="0"/>
        <v>381526</v>
      </c>
      <c r="X14" s="22">
        <f t="shared" si="0"/>
        <v>346029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Y29"/>
  <sheetViews>
    <sheetView showGridLines="0" topLeftCell="F1" workbookViewId="0">
      <selection activeCell="F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6.453125" customWidth="1"/>
    <col min="23" max="24" width="9.1796875" bestFit="1" customWidth="1"/>
    <col min="25" max="25" width="1.4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91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34">
        <v>185</v>
      </c>
      <c r="F7" s="34">
        <v>163</v>
      </c>
      <c r="G7" s="10">
        <v>57</v>
      </c>
      <c r="H7" s="10">
        <v>182</v>
      </c>
      <c r="I7" s="34">
        <v>320</v>
      </c>
      <c r="J7" s="34">
        <v>40</v>
      </c>
      <c r="K7" s="34">
        <v>289</v>
      </c>
      <c r="L7" s="34">
        <v>189</v>
      </c>
      <c r="M7" s="10">
        <v>0</v>
      </c>
      <c r="N7" s="10">
        <v>10</v>
      </c>
      <c r="O7" s="27">
        <v>10</v>
      </c>
      <c r="P7" s="27">
        <v>10</v>
      </c>
      <c r="Q7" s="10">
        <v>0</v>
      </c>
      <c r="R7" s="10">
        <v>25</v>
      </c>
      <c r="S7" s="73">
        <f>3701+2333</f>
        <v>6034</v>
      </c>
      <c r="T7" s="73">
        <v>2006</v>
      </c>
      <c r="U7" s="27">
        <v>0</v>
      </c>
      <c r="V7" s="27">
        <v>0</v>
      </c>
      <c r="W7" s="10">
        <v>249173</v>
      </c>
      <c r="X7" s="53">
        <v>321195</v>
      </c>
    </row>
    <row r="8" spans="1:25" x14ac:dyDescent="0.35">
      <c r="A8" s="39"/>
      <c r="B8" s="36">
        <v>2</v>
      </c>
      <c r="C8" s="141" t="s">
        <v>2</v>
      </c>
      <c r="D8" s="142"/>
      <c r="E8" s="42">
        <v>16</v>
      </c>
      <c r="F8" s="42">
        <v>17</v>
      </c>
      <c r="G8" s="38">
        <v>917</v>
      </c>
      <c r="H8" s="38">
        <v>0</v>
      </c>
      <c r="I8" s="37">
        <v>115</v>
      </c>
      <c r="J8" s="37">
        <v>115</v>
      </c>
      <c r="K8" s="38">
        <v>590</v>
      </c>
      <c r="L8" s="38">
        <v>296</v>
      </c>
      <c r="M8" s="37">
        <v>23</v>
      </c>
      <c r="N8" s="37">
        <v>23</v>
      </c>
      <c r="O8" s="37">
        <v>26</v>
      </c>
      <c r="P8" s="37">
        <v>26</v>
      </c>
      <c r="Q8" s="37">
        <v>0</v>
      </c>
      <c r="R8" s="37">
        <v>0</v>
      </c>
      <c r="S8" s="37">
        <v>208</v>
      </c>
      <c r="T8" s="37">
        <v>208</v>
      </c>
      <c r="U8" s="57">
        <v>3</v>
      </c>
      <c r="V8" s="57">
        <v>3</v>
      </c>
      <c r="W8" s="38">
        <v>2825</v>
      </c>
      <c r="X8" s="48">
        <v>240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15</v>
      </c>
      <c r="F9" s="37">
        <v>15</v>
      </c>
      <c r="G9" s="38">
        <v>876</v>
      </c>
      <c r="H9" s="38">
        <v>0</v>
      </c>
      <c r="I9" s="37">
        <v>521</v>
      </c>
      <c r="J9" s="77">
        <v>521</v>
      </c>
      <c r="K9" s="38">
        <v>876</v>
      </c>
      <c r="L9" s="38">
        <v>576</v>
      </c>
      <c r="M9" s="37">
        <v>65</v>
      </c>
      <c r="N9" s="37">
        <v>65</v>
      </c>
      <c r="O9" s="37">
        <v>59</v>
      </c>
      <c r="P9" s="37">
        <v>59</v>
      </c>
      <c r="Q9" s="37">
        <v>0</v>
      </c>
      <c r="R9" s="37">
        <v>0</v>
      </c>
      <c r="S9" s="42">
        <v>215</v>
      </c>
      <c r="T9" s="42">
        <v>344</v>
      </c>
      <c r="U9" s="38">
        <v>19</v>
      </c>
      <c r="V9" s="38">
        <v>16</v>
      </c>
      <c r="W9" s="38">
        <v>6000</v>
      </c>
      <c r="X9" s="48">
        <v>3025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22</v>
      </c>
      <c r="F10" s="37">
        <v>22</v>
      </c>
      <c r="G10" s="38">
        <v>1500</v>
      </c>
      <c r="H10" s="76">
        <v>23</v>
      </c>
      <c r="I10" s="42">
        <v>217</v>
      </c>
      <c r="J10" s="42">
        <v>250</v>
      </c>
      <c r="K10" s="38">
        <v>788</v>
      </c>
      <c r="L10" s="38">
        <v>490</v>
      </c>
      <c r="M10" s="37">
        <v>51</v>
      </c>
      <c r="N10" s="37">
        <v>51</v>
      </c>
      <c r="O10" s="37">
        <v>12</v>
      </c>
      <c r="P10" s="37">
        <v>12</v>
      </c>
      <c r="Q10" s="38">
        <v>12</v>
      </c>
      <c r="R10" s="38">
        <v>8</v>
      </c>
      <c r="S10" s="38">
        <v>1700</v>
      </c>
      <c r="T10" s="38">
        <v>345</v>
      </c>
      <c r="U10" s="37">
        <v>12</v>
      </c>
      <c r="V10" s="37">
        <v>12</v>
      </c>
      <c r="W10" s="42">
        <v>4955</v>
      </c>
      <c r="X10" s="43">
        <v>6040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4</v>
      </c>
      <c r="F11" s="37">
        <v>4</v>
      </c>
      <c r="G11" s="38">
        <v>378</v>
      </c>
      <c r="H11" s="38">
        <v>0</v>
      </c>
      <c r="I11" s="37">
        <v>25</v>
      </c>
      <c r="J11" s="37">
        <v>25</v>
      </c>
      <c r="K11" s="37">
        <v>138</v>
      </c>
      <c r="L11" s="37">
        <v>138</v>
      </c>
      <c r="M11" s="37">
        <v>135</v>
      </c>
      <c r="N11" s="37">
        <v>135</v>
      </c>
      <c r="O11" s="37">
        <v>6</v>
      </c>
      <c r="P11" s="37">
        <v>6</v>
      </c>
      <c r="Q11" s="37">
        <v>6</v>
      </c>
      <c r="R11" s="37">
        <v>6</v>
      </c>
      <c r="S11" s="37">
        <v>94</v>
      </c>
      <c r="T11" s="37">
        <v>94</v>
      </c>
      <c r="U11" s="37">
        <v>2</v>
      </c>
      <c r="V11" s="37">
        <v>2</v>
      </c>
      <c r="W11" s="37">
        <v>6584</v>
      </c>
      <c r="X11" s="56">
        <v>6584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9</v>
      </c>
      <c r="F12" s="42">
        <v>30</v>
      </c>
      <c r="G12" s="38">
        <v>460</v>
      </c>
      <c r="H12" s="38">
        <v>0</v>
      </c>
      <c r="I12" s="42">
        <v>57</v>
      </c>
      <c r="J12" s="42">
        <v>72</v>
      </c>
      <c r="K12" s="38">
        <v>110</v>
      </c>
      <c r="L12" s="38">
        <v>66</v>
      </c>
      <c r="M12" s="38">
        <v>155</v>
      </c>
      <c r="N12" s="38">
        <v>139</v>
      </c>
      <c r="O12" s="38">
        <v>10</v>
      </c>
      <c r="P12" s="38">
        <v>0</v>
      </c>
      <c r="Q12" s="38">
        <v>3</v>
      </c>
      <c r="R12" s="38">
        <v>0</v>
      </c>
      <c r="S12" s="42">
        <v>228</v>
      </c>
      <c r="T12" s="42">
        <v>437</v>
      </c>
      <c r="U12" s="37">
        <v>0</v>
      </c>
      <c r="V12" s="37">
        <v>0</v>
      </c>
      <c r="W12" s="38">
        <v>6398</v>
      </c>
      <c r="X12" s="48">
        <v>5680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7</v>
      </c>
      <c r="F13" s="45">
        <v>10</v>
      </c>
      <c r="G13" s="46">
        <v>97</v>
      </c>
      <c r="H13" s="46">
        <v>50</v>
      </c>
      <c r="I13" s="45">
        <v>75</v>
      </c>
      <c r="J13" s="45">
        <v>77</v>
      </c>
      <c r="K13" s="46">
        <v>105</v>
      </c>
      <c r="L13" s="46">
        <v>81</v>
      </c>
      <c r="M13" s="45">
        <v>107</v>
      </c>
      <c r="N13" s="45">
        <v>117</v>
      </c>
      <c r="O13" s="47">
        <v>0</v>
      </c>
      <c r="P13" s="47">
        <v>0</v>
      </c>
      <c r="Q13" s="45">
        <v>10</v>
      </c>
      <c r="R13" s="45">
        <v>28</v>
      </c>
      <c r="S13" s="45">
        <v>18</v>
      </c>
      <c r="T13" s="45">
        <v>85</v>
      </c>
      <c r="U13" s="45">
        <v>2</v>
      </c>
      <c r="V13" s="45">
        <v>4</v>
      </c>
      <c r="W13" s="45">
        <v>3100</v>
      </c>
      <c r="X13" s="49">
        <v>3720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258</v>
      </c>
      <c r="F14" s="21">
        <f t="shared" ref="F14:X14" si="0">SUM(F7:F13)</f>
        <v>261</v>
      </c>
      <c r="G14" s="21">
        <f t="shared" si="0"/>
        <v>4285</v>
      </c>
      <c r="H14" s="21">
        <f t="shared" si="0"/>
        <v>255</v>
      </c>
      <c r="I14" s="21">
        <f t="shared" si="0"/>
        <v>1330</v>
      </c>
      <c r="J14" s="21">
        <f t="shared" si="0"/>
        <v>1100</v>
      </c>
      <c r="K14" s="21">
        <f t="shared" si="0"/>
        <v>2896</v>
      </c>
      <c r="L14" s="21">
        <f t="shared" si="0"/>
        <v>1836</v>
      </c>
      <c r="M14" s="21">
        <f t="shared" si="0"/>
        <v>536</v>
      </c>
      <c r="N14" s="21">
        <f t="shared" si="0"/>
        <v>540</v>
      </c>
      <c r="O14" s="21">
        <f t="shared" si="0"/>
        <v>123</v>
      </c>
      <c r="P14" s="21">
        <f t="shared" si="0"/>
        <v>113</v>
      </c>
      <c r="Q14" s="21">
        <f t="shared" si="0"/>
        <v>31</v>
      </c>
      <c r="R14" s="21">
        <f t="shared" si="0"/>
        <v>67</v>
      </c>
      <c r="S14" s="21">
        <f t="shared" si="0"/>
        <v>8497</v>
      </c>
      <c r="T14" s="21">
        <f t="shared" si="0"/>
        <v>3519</v>
      </c>
      <c r="U14" s="21">
        <f t="shared" si="0"/>
        <v>38</v>
      </c>
      <c r="V14" s="21">
        <f t="shared" si="0"/>
        <v>37</v>
      </c>
      <c r="W14" s="21">
        <f t="shared" si="0"/>
        <v>279035</v>
      </c>
      <c r="X14" s="22">
        <f t="shared" si="0"/>
        <v>346484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29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6.4531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92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79">
        <v>185</v>
      </c>
      <c r="F7" s="79">
        <v>163</v>
      </c>
      <c r="G7" s="80">
        <v>57</v>
      </c>
      <c r="H7" s="80">
        <v>239</v>
      </c>
      <c r="I7" s="80">
        <v>0</v>
      </c>
      <c r="J7" s="80">
        <v>40</v>
      </c>
      <c r="K7" s="75">
        <v>189</v>
      </c>
      <c r="L7" s="75">
        <v>189</v>
      </c>
      <c r="M7" s="80">
        <v>0</v>
      </c>
      <c r="N7" s="80">
        <v>10</v>
      </c>
      <c r="O7" s="80">
        <v>0</v>
      </c>
      <c r="P7" s="80">
        <v>10</v>
      </c>
      <c r="Q7" s="80">
        <v>0</v>
      </c>
      <c r="R7" s="80">
        <v>25</v>
      </c>
      <c r="S7" s="81">
        <v>5334</v>
      </c>
      <c r="T7" s="81">
        <v>606</v>
      </c>
      <c r="U7" s="75">
        <v>0</v>
      </c>
      <c r="V7" s="75">
        <v>0</v>
      </c>
      <c r="W7" s="80">
        <v>237137</v>
      </c>
      <c r="X7" s="82">
        <v>309195</v>
      </c>
    </row>
    <row r="8" spans="1:25" x14ac:dyDescent="0.35">
      <c r="A8" s="39"/>
      <c r="B8" s="36">
        <v>2</v>
      </c>
      <c r="C8" s="141" t="s">
        <v>2</v>
      </c>
      <c r="D8" s="142"/>
      <c r="E8" s="37">
        <v>16</v>
      </c>
      <c r="F8" s="37">
        <v>16</v>
      </c>
      <c r="G8" s="37">
        <v>746</v>
      </c>
      <c r="H8" s="37">
        <v>746</v>
      </c>
      <c r="I8" s="37">
        <v>108</v>
      </c>
      <c r="J8" s="37">
        <v>108</v>
      </c>
      <c r="K8" s="37">
        <v>582</v>
      </c>
      <c r="L8" s="37">
        <v>582</v>
      </c>
      <c r="M8" s="37">
        <v>19</v>
      </c>
      <c r="N8" s="37">
        <v>19</v>
      </c>
      <c r="O8" s="37">
        <v>25</v>
      </c>
      <c r="P8" s="37">
        <v>25</v>
      </c>
      <c r="Q8" s="37">
        <v>0</v>
      </c>
      <c r="R8" s="37">
        <v>0</v>
      </c>
      <c r="S8" s="37">
        <v>726</v>
      </c>
      <c r="T8" s="37">
        <v>726</v>
      </c>
      <c r="U8" s="57">
        <v>1</v>
      </c>
      <c r="V8" s="57">
        <v>1</v>
      </c>
      <c r="W8" s="38">
        <v>12010</v>
      </c>
      <c r="X8" s="48">
        <v>10490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15</v>
      </c>
      <c r="F9" s="37">
        <v>15</v>
      </c>
      <c r="G9" s="42">
        <v>828</v>
      </c>
      <c r="H9" s="42">
        <v>1000</v>
      </c>
      <c r="I9" s="37">
        <v>517</v>
      </c>
      <c r="J9" s="37">
        <v>517</v>
      </c>
      <c r="K9" s="37">
        <v>874</v>
      </c>
      <c r="L9" s="37">
        <v>874</v>
      </c>
      <c r="M9" s="37">
        <v>65</v>
      </c>
      <c r="N9" s="37">
        <v>65</v>
      </c>
      <c r="O9" s="37">
        <v>57</v>
      </c>
      <c r="P9" s="37">
        <v>57</v>
      </c>
      <c r="Q9" s="37">
        <v>0</v>
      </c>
      <c r="R9" s="37">
        <v>0</v>
      </c>
      <c r="S9" s="42">
        <v>842</v>
      </c>
      <c r="T9" s="42">
        <v>1033</v>
      </c>
      <c r="U9" s="37">
        <v>16</v>
      </c>
      <c r="V9" s="37">
        <v>16</v>
      </c>
      <c r="W9" s="38">
        <v>5615</v>
      </c>
      <c r="X9" s="48">
        <v>3025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21</v>
      </c>
      <c r="F10" s="37">
        <v>21</v>
      </c>
      <c r="G10" s="42">
        <v>1488</v>
      </c>
      <c r="H10" s="42">
        <v>1500</v>
      </c>
      <c r="I10" s="42">
        <v>217</v>
      </c>
      <c r="J10" s="42">
        <v>250</v>
      </c>
      <c r="K10" s="37">
        <v>777</v>
      </c>
      <c r="L10" s="37">
        <v>777</v>
      </c>
      <c r="M10" s="37">
        <v>51</v>
      </c>
      <c r="N10" s="37">
        <v>51</v>
      </c>
      <c r="O10" s="37">
        <v>8</v>
      </c>
      <c r="P10" s="37">
        <v>8</v>
      </c>
      <c r="Q10" s="38">
        <v>11</v>
      </c>
      <c r="R10" s="38">
        <v>7</v>
      </c>
      <c r="S10" s="37">
        <v>1519</v>
      </c>
      <c r="T10" s="37">
        <v>1519</v>
      </c>
      <c r="U10" s="38">
        <v>12</v>
      </c>
      <c r="V10" s="38">
        <v>10</v>
      </c>
      <c r="W10" s="42">
        <v>4428</v>
      </c>
      <c r="X10" s="43">
        <v>6040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7">
        <v>2</v>
      </c>
      <c r="F11" s="37">
        <v>2</v>
      </c>
      <c r="G11" s="37">
        <v>366</v>
      </c>
      <c r="H11" s="37">
        <v>366</v>
      </c>
      <c r="I11" s="37">
        <v>24</v>
      </c>
      <c r="J11" s="37">
        <v>24</v>
      </c>
      <c r="K11" s="37">
        <v>138</v>
      </c>
      <c r="L11" s="37">
        <v>138</v>
      </c>
      <c r="M11" s="37">
        <v>135</v>
      </c>
      <c r="N11" s="37">
        <v>135</v>
      </c>
      <c r="O11" s="37">
        <v>6</v>
      </c>
      <c r="P11" s="37">
        <v>6</v>
      </c>
      <c r="Q11" s="37">
        <v>6</v>
      </c>
      <c r="R11" s="37">
        <v>6</v>
      </c>
      <c r="S11" s="37">
        <v>85</v>
      </c>
      <c r="T11" s="37">
        <v>85</v>
      </c>
      <c r="U11" s="37">
        <v>2</v>
      </c>
      <c r="V11" s="37">
        <v>2</v>
      </c>
      <c r="W11" s="37">
        <v>6308</v>
      </c>
      <c r="X11" s="56">
        <v>6308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38">
        <v>5</v>
      </c>
      <c r="F12" s="38">
        <v>0</v>
      </c>
      <c r="G12" s="38">
        <v>422</v>
      </c>
      <c r="H12" s="38">
        <v>0</v>
      </c>
      <c r="I12" s="42">
        <v>44</v>
      </c>
      <c r="J12" s="42">
        <v>72</v>
      </c>
      <c r="K12" s="38">
        <v>95</v>
      </c>
      <c r="L12" s="38">
        <v>66</v>
      </c>
      <c r="M12" s="38">
        <v>154</v>
      </c>
      <c r="N12" s="38">
        <v>139</v>
      </c>
      <c r="O12" s="38">
        <v>9</v>
      </c>
      <c r="P12" s="38">
        <v>0</v>
      </c>
      <c r="Q12" s="38">
        <v>2</v>
      </c>
      <c r="R12" s="38">
        <v>0</v>
      </c>
      <c r="S12" s="42">
        <v>202</v>
      </c>
      <c r="T12" s="42">
        <v>437</v>
      </c>
      <c r="U12" s="37">
        <v>0</v>
      </c>
      <c r="V12" s="37">
        <v>0</v>
      </c>
      <c r="W12" s="42">
        <v>5673</v>
      </c>
      <c r="X12" s="43">
        <v>5680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7</v>
      </c>
      <c r="F13" s="45">
        <v>10</v>
      </c>
      <c r="G13" s="45">
        <v>376</v>
      </c>
      <c r="H13" s="45">
        <v>450</v>
      </c>
      <c r="I13" s="45">
        <v>72</v>
      </c>
      <c r="J13" s="45">
        <v>127</v>
      </c>
      <c r="K13" s="45">
        <v>109</v>
      </c>
      <c r="L13" s="45">
        <v>131</v>
      </c>
      <c r="M13" s="45">
        <v>105</v>
      </c>
      <c r="N13" s="45">
        <v>117</v>
      </c>
      <c r="O13" s="46">
        <v>11</v>
      </c>
      <c r="P13" s="46">
        <v>0</v>
      </c>
      <c r="Q13" s="45">
        <v>10</v>
      </c>
      <c r="R13" s="45">
        <v>28</v>
      </c>
      <c r="S13" s="45">
        <v>0</v>
      </c>
      <c r="T13" s="45">
        <v>85</v>
      </c>
      <c r="U13" s="45">
        <v>2</v>
      </c>
      <c r="V13" s="45">
        <v>4</v>
      </c>
      <c r="W13" s="45">
        <v>2870</v>
      </c>
      <c r="X13" s="49">
        <v>9720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251</v>
      </c>
      <c r="F14" s="21">
        <f t="shared" ref="F14:X14" si="0">SUM(F7:F13)</f>
        <v>227</v>
      </c>
      <c r="G14" s="21">
        <f t="shared" si="0"/>
        <v>4283</v>
      </c>
      <c r="H14" s="21">
        <f t="shared" si="0"/>
        <v>4301</v>
      </c>
      <c r="I14" s="21">
        <f t="shared" si="0"/>
        <v>982</v>
      </c>
      <c r="J14" s="21">
        <f t="shared" si="0"/>
        <v>1138</v>
      </c>
      <c r="K14" s="21">
        <f t="shared" si="0"/>
        <v>2764</v>
      </c>
      <c r="L14" s="21">
        <f t="shared" si="0"/>
        <v>2757</v>
      </c>
      <c r="M14" s="21">
        <f t="shared" si="0"/>
        <v>529</v>
      </c>
      <c r="N14" s="21">
        <f t="shared" si="0"/>
        <v>536</v>
      </c>
      <c r="O14" s="21">
        <f t="shared" si="0"/>
        <v>116</v>
      </c>
      <c r="P14" s="21">
        <f t="shared" si="0"/>
        <v>106</v>
      </c>
      <c r="Q14" s="21">
        <f t="shared" si="0"/>
        <v>29</v>
      </c>
      <c r="R14" s="21">
        <f t="shared" si="0"/>
        <v>66</v>
      </c>
      <c r="S14" s="21">
        <f t="shared" si="0"/>
        <v>8708</v>
      </c>
      <c r="T14" s="21">
        <f t="shared" si="0"/>
        <v>4491</v>
      </c>
      <c r="U14" s="21">
        <f t="shared" si="0"/>
        <v>33</v>
      </c>
      <c r="V14" s="21">
        <f t="shared" si="0"/>
        <v>33</v>
      </c>
      <c r="W14" s="21">
        <f t="shared" si="0"/>
        <v>274041</v>
      </c>
      <c r="X14" s="22">
        <f t="shared" si="0"/>
        <v>350458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Y29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93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 t="s">
        <v>94</v>
      </c>
      <c r="C7" s="145" t="s">
        <v>1</v>
      </c>
      <c r="D7" s="146"/>
      <c r="E7" s="79">
        <v>135</v>
      </c>
      <c r="F7" s="79">
        <v>113</v>
      </c>
      <c r="G7" s="80">
        <v>57</v>
      </c>
      <c r="H7" s="80">
        <v>239</v>
      </c>
      <c r="I7" s="79">
        <v>80</v>
      </c>
      <c r="J7" s="79">
        <v>40</v>
      </c>
      <c r="K7" s="75">
        <v>189</v>
      </c>
      <c r="L7" s="75">
        <v>189</v>
      </c>
      <c r="M7" s="80">
        <v>0</v>
      </c>
      <c r="N7" s="80">
        <v>10</v>
      </c>
      <c r="O7" s="79">
        <f>261-71</f>
        <v>190</v>
      </c>
      <c r="P7" s="79">
        <v>0</v>
      </c>
      <c r="Q7" s="79">
        <v>110</v>
      </c>
      <c r="R7" s="79">
        <v>25</v>
      </c>
      <c r="S7" s="81">
        <v>4884</v>
      </c>
      <c r="T7" s="81">
        <v>156</v>
      </c>
      <c r="U7" s="75">
        <v>78</v>
      </c>
      <c r="V7" s="75">
        <v>78</v>
      </c>
      <c r="W7" s="80">
        <v>222173</v>
      </c>
      <c r="X7" s="82">
        <v>294195</v>
      </c>
    </row>
    <row r="8" spans="1:25" x14ac:dyDescent="0.35">
      <c r="A8" s="39"/>
      <c r="B8" s="36">
        <v>1</v>
      </c>
      <c r="C8" s="141" t="s">
        <v>2</v>
      </c>
      <c r="D8" s="142"/>
      <c r="E8" s="37">
        <v>13</v>
      </c>
      <c r="F8" s="37">
        <v>13</v>
      </c>
      <c r="G8" s="37">
        <v>665</v>
      </c>
      <c r="H8" s="37">
        <v>665</v>
      </c>
      <c r="I8" s="38">
        <v>102</v>
      </c>
      <c r="J8" s="38">
        <v>82</v>
      </c>
      <c r="K8" s="37">
        <v>573</v>
      </c>
      <c r="L8" s="37">
        <v>573</v>
      </c>
      <c r="M8" s="37">
        <v>14</v>
      </c>
      <c r="N8" s="37">
        <v>14</v>
      </c>
      <c r="O8" s="38">
        <f>24+71</f>
        <v>95</v>
      </c>
      <c r="P8" s="38">
        <v>24</v>
      </c>
      <c r="Q8" s="38">
        <v>40</v>
      </c>
      <c r="R8" s="38">
        <v>0</v>
      </c>
      <c r="S8" s="37">
        <v>627</v>
      </c>
      <c r="T8" s="37">
        <v>627</v>
      </c>
      <c r="U8" s="57">
        <v>0</v>
      </c>
      <c r="V8" s="57">
        <v>0</v>
      </c>
      <c r="W8" s="38">
        <v>11020</v>
      </c>
      <c r="X8" s="48">
        <v>8597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37">
        <v>4</v>
      </c>
      <c r="F9" s="37">
        <v>4</v>
      </c>
      <c r="G9" s="37">
        <v>788</v>
      </c>
      <c r="H9" s="37">
        <v>788</v>
      </c>
      <c r="I9" s="37">
        <v>503</v>
      </c>
      <c r="J9" s="37">
        <v>503</v>
      </c>
      <c r="K9" s="37">
        <v>866</v>
      </c>
      <c r="L9" s="37">
        <v>866</v>
      </c>
      <c r="M9" s="37">
        <v>50</v>
      </c>
      <c r="N9" s="37">
        <v>50</v>
      </c>
      <c r="O9" s="37">
        <v>45</v>
      </c>
      <c r="P9" s="37">
        <v>45</v>
      </c>
      <c r="Q9" s="37">
        <v>0</v>
      </c>
      <c r="R9" s="37">
        <v>0</v>
      </c>
      <c r="S9" s="37">
        <v>797</v>
      </c>
      <c r="T9" s="37">
        <v>797</v>
      </c>
      <c r="U9" s="37">
        <v>16</v>
      </c>
      <c r="V9" s="37">
        <v>16</v>
      </c>
      <c r="W9" s="38">
        <v>5215</v>
      </c>
      <c r="X9" s="48">
        <v>3025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18</v>
      </c>
      <c r="F10" s="37">
        <v>18</v>
      </c>
      <c r="G10" s="37">
        <v>1296</v>
      </c>
      <c r="H10" s="37">
        <v>1296</v>
      </c>
      <c r="I10" s="42">
        <v>164</v>
      </c>
      <c r="J10" s="42">
        <v>328</v>
      </c>
      <c r="K10" s="37">
        <v>734</v>
      </c>
      <c r="L10" s="37">
        <v>734</v>
      </c>
      <c r="M10" s="37">
        <v>44</v>
      </c>
      <c r="N10" s="37">
        <v>44</v>
      </c>
      <c r="O10" s="37">
        <v>2</v>
      </c>
      <c r="P10" s="37">
        <v>2</v>
      </c>
      <c r="Q10" s="38">
        <v>10</v>
      </c>
      <c r="R10" s="38">
        <v>6</v>
      </c>
      <c r="S10" s="42">
        <v>1143</v>
      </c>
      <c r="T10" s="42">
        <v>1249</v>
      </c>
      <c r="U10" s="37">
        <v>6</v>
      </c>
      <c r="V10" s="37">
        <v>6</v>
      </c>
      <c r="W10" s="42">
        <v>0</v>
      </c>
      <c r="X10" s="43">
        <v>0</v>
      </c>
      <c r="Y10" s="39"/>
    </row>
    <row r="11" spans="1:25" x14ac:dyDescent="0.35">
      <c r="A11" s="39"/>
      <c r="B11" s="36">
        <v>4</v>
      </c>
      <c r="C11" s="141" t="s">
        <v>5</v>
      </c>
      <c r="D11" s="142"/>
      <c r="E11" s="37">
        <v>2</v>
      </c>
      <c r="F11" s="37">
        <v>2</v>
      </c>
      <c r="G11" s="37">
        <v>314</v>
      </c>
      <c r="H11" s="37">
        <v>314</v>
      </c>
      <c r="I11" s="37">
        <v>23</v>
      </c>
      <c r="J11" s="37">
        <v>23</v>
      </c>
      <c r="K11" s="37">
        <v>138</v>
      </c>
      <c r="L11" s="37">
        <v>138</v>
      </c>
      <c r="M11" s="37">
        <v>135</v>
      </c>
      <c r="N11" s="37">
        <v>135</v>
      </c>
      <c r="O11" s="37">
        <v>6</v>
      </c>
      <c r="P11" s="37">
        <v>6</v>
      </c>
      <c r="Q11" s="37">
        <v>6</v>
      </c>
      <c r="R11" s="37">
        <v>6</v>
      </c>
      <c r="S11" s="37">
        <v>73</v>
      </c>
      <c r="T11" s="37">
        <v>73</v>
      </c>
      <c r="U11" s="37">
        <v>2</v>
      </c>
      <c r="V11" s="37">
        <v>2</v>
      </c>
      <c r="W11" s="37">
        <v>5548</v>
      </c>
      <c r="X11" s="56">
        <v>5548</v>
      </c>
      <c r="Y11" s="39"/>
    </row>
    <row r="12" spans="1:25" x14ac:dyDescent="0.35">
      <c r="A12" s="39"/>
      <c r="B12" s="36">
        <v>5</v>
      </c>
      <c r="C12" s="141" t="s">
        <v>95</v>
      </c>
      <c r="D12" s="142"/>
      <c r="E12" s="38">
        <v>5</v>
      </c>
      <c r="F12" s="38">
        <v>0</v>
      </c>
      <c r="G12" s="38">
        <v>422</v>
      </c>
      <c r="H12" s="38">
        <v>0</v>
      </c>
      <c r="I12" s="42">
        <v>44</v>
      </c>
      <c r="J12" s="42">
        <v>72</v>
      </c>
      <c r="K12" s="38">
        <v>95</v>
      </c>
      <c r="L12" s="38">
        <v>66</v>
      </c>
      <c r="M12" s="38">
        <v>154</v>
      </c>
      <c r="N12" s="38">
        <v>139</v>
      </c>
      <c r="O12" s="38">
        <v>9</v>
      </c>
      <c r="P12" s="38">
        <v>0</v>
      </c>
      <c r="Q12" s="38">
        <v>2</v>
      </c>
      <c r="R12" s="38">
        <v>0</v>
      </c>
      <c r="S12" s="42">
        <v>202</v>
      </c>
      <c r="T12" s="42">
        <v>437</v>
      </c>
      <c r="U12" s="37">
        <v>0</v>
      </c>
      <c r="V12" s="37">
        <v>0</v>
      </c>
      <c r="W12" s="42">
        <v>5673</v>
      </c>
      <c r="X12" s="43">
        <v>5680</v>
      </c>
      <c r="Y12" s="39"/>
    </row>
    <row r="13" spans="1:25" ht="15" thickBot="1" x14ac:dyDescent="0.4">
      <c r="A13" s="39"/>
      <c r="B13" s="44">
        <v>6</v>
      </c>
      <c r="C13" s="143" t="s">
        <v>96</v>
      </c>
      <c r="D13" s="144"/>
      <c r="E13" s="45">
        <v>7</v>
      </c>
      <c r="F13" s="45">
        <v>10</v>
      </c>
      <c r="G13" s="45">
        <v>376</v>
      </c>
      <c r="H13" s="45">
        <v>450</v>
      </c>
      <c r="I13" s="45">
        <v>72</v>
      </c>
      <c r="J13" s="45">
        <v>127</v>
      </c>
      <c r="K13" s="45">
        <v>109</v>
      </c>
      <c r="L13" s="45">
        <v>131</v>
      </c>
      <c r="M13" s="45">
        <v>105</v>
      </c>
      <c r="N13" s="45">
        <v>117</v>
      </c>
      <c r="O13" s="46">
        <v>11</v>
      </c>
      <c r="P13" s="46">
        <v>0</v>
      </c>
      <c r="Q13" s="45">
        <v>10</v>
      </c>
      <c r="R13" s="45">
        <v>28</v>
      </c>
      <c r="S13" s="45">
        <v>0</v>
      </c>
      <c r="T13" s="45">
        <v>85</v>
      </c>
      <c r="U13" s="45">
        <v>2</v>
      </c>
      <c r="V13" s="45">
        <v>4</v>
      </c>
      <c r="W13" s="45">
        <v>2870</v>
      </c>
      <c r="X13" s="49">
        <v>9720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184</v>
      </c>
      <c r="F14" s="21">
        <f t="shared" ref="F14:X14" si="0">SUM(F7:F13)</f>
        <v>160</v>
      </c>
      <c r="G14" s="21">
        <f t="shared" si="0"/>
        <v>3918</v>
      </c>
      <c r="H14" s="21">
        <f t="shared" si="0"/>
        <v>3752</v>
      </c>
      <c r="I14" s="21">
        <f t="shared" si="0"/>
        <v>988</v>
      </c>
      <c r="J14" s="21">
        <f t="shared" si="0"/>
        <v>1175</v>
      </c>
      <c r="K14" s="21">
        <f t="shared" si="0"/>
        <v>2704</v>
      </c>
      <c r="L14" s="21">
        <f t="shared" si="0"/>
        <v>2697</v>
      </c>
      <c r="M14" s="21">
        <f t="shared" si="0"/>
        <v>502</v>
      </c>
      <c r="N14" s="21">
        <f t="shared" si="0"/>
        <v>509</v>
      </c>
      <c r="O14" s="21">
        <f t="shared" si="0"/>
        <v>358</v>
      </c>
      <c r="P14" s="21">
        <f t="shared" si="0"/>
        <v>77</v>
      </c>
      <c r="Q14" s="21">
        <f t="shared" si="0"/>
        <v>178</v>
      </c>
      <c r="R14" s="21">
        <f t="shared" si="0"/>
        <v>65</v>
      </c>
      <c r="S14" s="21">
        <f t="shared" si="0"/>
        <v>7726</v>
      </c>
      <c r="T14" s="21">
        <f t="shared" si="0"/>
        <v>3424</v>
      </c>
      <c r="U14" s="21">
        <f t="shared" si="0"/>
        <v>104</v>
      </c>
      <c r="V14" s="21">
        <f t="shared" si="0"/>
        <v>106</v>
      </c>
      <c r="W14" s="21">
        <f t="shared" si="0"/>
        <v>252499</v>
      </c>
      <c r="X14" s="22">
        <f t="shared" si="0"/>
        <v>326765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Y29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97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 t="s">
        <v>94</v>
      </c>
      <c r="C7" s="145" t="s">
        <v>1</v>
      </c>
      <c r="D7" s="146"/>
      <c r="E7" s="79">
        <v>111</v>
      </c>
      <c r="F7" s="79">
        <v>89</v>
      </c>
      <c r="G7" s="80">
        <v>57</v>
      </c>
      <c r="H7" s="80">
        <v>239</v>
      </c>
      <c r="I7" s="80">
        <v>20</v>
      </c>
      <c r="J7" s="80">
        <v>70</v>
      </c>
      <c r="K7" s="75">
        <v>189</v>
      </c>
      <c r="L7" s="75">
        <v>189</v>
      </c>
      <c r="M7" s="80">
        <v>0</v>
      </c>
      <c r="N7" s="80">
        <v>10</v>
      </c>
      <c r="O7" s="80">
        <v>30</v>
      </c>
      <c r="P7" s="80">
        <v>40</v>
      </c>
      <c r="Q7" s="80">
        <v>15</v>
      </c>
      <c r="R7" s="80">
        <v>45</v>
      </c>
      <c r="S7" s="79">
        <v>5001</v>
      </c>
      <c r="T7" s="79">
        <v>2389</v>
      </c>
      <c r="U7" s="75">
        <v>58</v>
      </c>
      <c r="V7" s="75">
        <v>58</v>
      </c>
      <c r="W7" s="80">
        <v>213173</v>
      </c>
      <c r="X7" s="82">
        <v>291195</v>
      </c>
    </row>
    <row r="8" spans="1:25" x14ac:dyDescent="0.35">
      <c r="A8" s="39"/>
      <c r="B8" s="36">
        <v>1</v>
      </c>
      <c r="C8" s="141" t="s">
        <v>2</v>
      </c>
      <c r="D8" s="142"/>
      <c r="E8" s="37">
        <v>13</v>
      </c>
      <c r="F8" s="37">
        <v>13</v>
      </c>
      <c r="G8" s="37">
        <v>582</v>
      </c>
      <c r="H8" s="37">
        <v>582</v>
      </c>
      <c r="I8" s="37">
        <v>82</v>
      </c>
      <c r="J8" s="37">
        <v>82</v>
      </c>
      <c r="K8" s="37">
        <v>571</v>
      </c>
      <c r="L8" s="37">
        <v>571</v>
      </c>
      <c r="M8" s="37">
        <v>14</v>
      </c>
      <c r="N8" s="37">
        <v>14</v>
      </c>
      <c r="O8" s="37">
        <f>24+71</f>
        <v>95</v>
      </c>
      <c r="P8" s="37">
        <v>95</v>
      </c>
      <c r="Q8" s="42">
        <v>24</v>
      </c>
      <c r="R8" s="42">
        <v>40</v>
      </c>
      <c r="S8" s="42">
        <v>521</v>
      </c>
      <c r="T8" s="42">
        <v>621</v>
      </c>
      <c r="U8" s="57">
        <v>20</v>
      </c>
      <c r="V8" s="57">
        <v>20</v>
      </c>
      <c r="W8" s="38">
        <v>10630</v>
      </c>
      <c r="X8" s="48">
        <v>7247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38">
        <v>27</v>
      </c>
      <c r="F9" s="38">
        <v>3</v>
      </c>
      <c r="G9" s="37">
        <v>726</v>
      </c>
      <c r="H9" s="37">
        <v>726</v>
      </c>
      <c r="I9" s="37">
        <v>490</v>
      </c>
      <c r="J9" s="37">
        <v>490</v>
      </c>
      <c r="K9" s="37">
        <v>850</v>
      </c>
      <c r="L9" s="37">
        <v>850</v>
      </c>
      <c r="M9" s="37">
        <v>48</v>
      </c>
      <c r="N9" s="37">
        <v>48</v>
      </c>
      <c r="O9" s="38">
        <v>143</v>
      </c>
      <c r="P9" s="38">
        <v>43</v>
      </c>
      <c r="Q9" s="38">
        <v>38</v>
      </c>
      <c r="R9" s="38">
        <v>0</v>
      </c>
      <c r="S9" s="37">
        <v>687</v>
      </c>
      <c r="T9" s="37">
        <v>687</v>
      </c>
      <c r="U9" s="37">
        <v>15</v>
      </c>
      <c r="V9" s="37">
        <v>15</v>
      </c>
      <c r="W9" s="38">
        <v>6280</v>
      </c>
      <c r="X9" s="48">
        <v>3025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18</v>
      </c>
      <c r="F10" s="37">
        <v>18</v>
      </c>
      <c r="G10" s="37">
        <v>1170</v>
      </c>
      <c r="H10" s="37">
        <v>1170</v>
      </c>
      <c r="I10" s="42">
        <v>113</v>
      </c>
      <c r="J10" s="42">
        <v>328</v>
      </c>
      <c r="K10" s="37">
        <v>618</v>
      </c>
      <c r="L10" s="37">
        <v>612</v>
      </c>
      <c r="M10" s="37">
        <v>42</v>
      </c>
      <c r="N10" s="37">
        <v>42</v>
      </c>
      <c r="O10" s="37">
        <v>50</v>
      </c>
      <c r="P10" s="37">
        <v>50</v>
      </c>
      <c r="Q10" s="38">
        <v>47</v>
      </c>
      <c r="R10" s="38">
        <v>3</v>
      </c>
      <c r="S10" s="42">
        <v>717</v>
      </c>
      <c r="T10" s="42">
        <v>907</v>
      </c>
      <c r="U10" s="37">
        <v>11</v>
      </c>
      <c r="V10" s="37">
        <v>11</v>
      </c>
      <c r="W10" s="42">
        <v>7376</v>
      </c>
      <c r="X10" s="43">
        <v>14013</v>
      </c>
      <c r="Y10" s="39"/>
    </row>
    <row r="11" spans="1:25" x14ac:dyDescent="0.35">
      <c r="A11" s="39"/>
      <c r="B11" s="36">
        <v>4</v>
      </c>
      <c r="C11" s="141" t="s">
        <v>5</v>
      </c>
      <c r="D11" s="142"/>
      <c r="E11" s="37">
        <v>2</v>
      </c>
      <c r="F11" s="37">
        <v>2</v>
      </c>
      <c r="G11" s="37">
        <v>307</v>
      </c>
      <c r="H11" s="37">
        <v>307</v>
      </c>
      <c r="I11" s="37">
        <v>22</v>
      </c>
      <c r="J11" s="37">
        <v>22</v>
      </c>
      <c r="K11" s="37">
        <v>138</v>
      </c>
      <c r="L11" s="37">
        <v>138</v>
      </c>
      <c r="M11" s="37">
        <v>135</v>
      </c>
      <c r="N11" s="37">
        <v>135</v>
      </c>
      <c r="O11" s="37">
        <v>6</v>
      </c>
      <c r="P11" s="37">
        <v>6</v>
      </c>
      <c r="Q11" s="37">
        <v>6</v>
      </c>
      <c r="R11" s="37">
        <v>6</v>
      </c>
      <c r="S11" s="37">
        <v>57</v>
      </c>
      <c r="T11" s="37">
        <v>57</v>
      </c>
      <c r="U11" s="37">
        <v>2</v>
      </c>
      <c r="V11" s="37">
        <v>2</v>
      </c>
      <c r="W11" s="37">
        <v>5333</v>
      </c>
      <c r="X11" s="56">
        <v>5333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8">
        <v>52</v>
      </c>
      <c r="F12" s="38">
        <v>0</v>
      </c>
      <c r="G12" s="38">
        <v>358</v>
      </c>
      <c r="H12" s="38">
        <v>339</v>
      </c>
      <c r="I12" s="42">
        <v>31</v>
      </c>
      <c r="J12" s="42">
        <v>39</v>
      </c>
      <c r="K12" s="38">
        <v>94</v>
      </c>
      <c r="L12" s="38">
        <v>92</v>
      </c>
      <c r="M12" s="38">
        <v>153</v>
      </c>
      <c r="N12" s="38">
        <v>137</v>
      </c>
      <c r="O12" s="38">
        <v>9</v>
      </c>
      <c r="P12" s="38">
        <v>0</v>
      </c>
      <c r="Q12" s="38">
        <v>2</v>
      </c>
      <c r="R12" s="38">
        <v>1</v>
      </c>
      <c r="S12" s="38">
        <v>234</v>
      </c>
      <c r="T12" s="38">
        <v>113</v>
      </c>
      <c r="U12" s="37">
        <v>0</v>
      </c>
      <c r="V12" s="37">
        <v>0</v>
      </c>
      <c r="W12" s="38">
        <v>3798</v>
      </c>
      <c r="X12" s="48">
        <v>415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5">
        <v>7</v>
      </c>
      <c r="F13" s="45">
        <v>10</v>
      </c>
      <c r="G13" s="45">
        <v>75</v>
      </c>
      <c r="H13" s="45">
        <v>331</v>
      </c>
      <c r="I13" s="45">
        <v>64</v>
      </c>
      <c r="J13" s="45">
        <v>104</v>
      </c>
      <c r="K13" s="47">
        <v>110</v>
      </c>
      <c r="L13" s="47">
        <v>110</v>
      </c>
      <c r="M13" s="47">
        <v>107</v>
      </c>
      <c r="N13" s="47">
        <v>107</v>
      </c>
      <c r="O13" s="47">
        <v>10</v>
      </c>
      <c r="P13" s="47">
        <v>10</v>
      </c>
      <c r="Q13" s="45">
        <v>8</v>
      </c>
      <c r="R13" s="45">
        <v>19</v>
      </c>
      <c r="S13" s="45">
        <v>261</v>
      </c>
      <c r="T13" s="45">
        <v>526</v>
      </c>
      <c r="U13" s="47">
        <v>0</v>
      </c>
      <c r="V13" s="47">
        <v>0</v>
      </c>
      <c r="W13" s="45">
        <v>1300</v>
      </c>
      <c r="X13" s="49">
        <v>3812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230</v>
      </c>
      <c r="F14" s="21">
        <f t="shared" ref="F14:X14" si="0">SUM(F7:F13)</f>
        <v>135</v>
      </c>
      <c r="G14" s="21">
        <f t="shared" si="0"/>
        <v>3275</v>
      </c>
      <c r="H14" s="21">
        <f t="shared" si="0"/>
        <v>3694</v>
      </c>
      <c r="I14" s="21">
        <f t="shared" si="0"/>
        <v>822</v>
      </c>
      <c r="J14" s="21">
        <f t="shared" si="0"/>
        <v>1135</v>
      </c>
      <c r="K14" s="21">
        <f t="shared" si="0"/>
        <v>2570</v>
      </c>
      <c r="L14" s="21">
        <f t="shared" si="0"/>
        <v>2562</v>
      </c>
      <c r="M14" s="21">
        <f t="shared" si="0"/>
        <v>499</v>
      </c>
      <c r="N14" s="21">
        <f t="shared" si="0"/>
        <v>493</v>
      </c>
      <c r="O14" s="21">
        <f t="shared" si="0"/>
        <v>343</v>
      </c>
      <c r="P14" s="21">
        <f t="shared" si="0"/>
        <v>244</v>
      </c>
      <c r="Q14" s="21">
        <f t="shared" si="0"/>
        <v>140</v>
      </c>
      <c r="R14" s="21">
        <f t="shared" si="0"/>
        <v>114</v>
      </c>
      <c r="S14" s="21">
        <f t="shared" si="0"/>
        <v>7478</v>
      </c>
      <c r="T14" s="21">
        <f t="shared" si="0"/>
        <v>5300</v>
      </c>
      <c r="U14" s="21">
        <f t="shared" si="0"/>
        <v>106</v>
      </c>
      <c r="V14" s="21">
        <f t="shared" si="0"/>
        <v>106</v>
      </c>
      <c r="W14" s="21">
        <f t="shared" si="0"/>
        <v>247890</v>
      </c>
      <c r="X14" s="22">
        <f t="shared" si="0"/>
        <v>325040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Y29"/>
  <sheetViews>
    <sheetView showGridLines="0" topLeftCell="F1" workbookViewId="0">
      <selection activeCell="F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99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111</v>
      </c>
      <c r="F7" s="79">
        <v>89</v>
      </c>
      <c r="G7" s="80">
        <v>57</v>
      </c>
      <c r="H7" s="80">
        <v>239</v>
      </c>
      <c r="I7" s="80">
        <v>20</v>
      </c>
      <c r="J7" s="80">
        <v>60</v>
      </c>
      <c r="K7" s="75">
        <v>189</v>
      </c>
      <c r="L7" s="75">
        <v>189</v>
      </c>
      <c r="M7" s="80">
        <v>0</v>
      </c>
      <c r="N7" s="80">
        <v>10</v>
      </c>
      <c r="O7" s="75">
        <v>30</v>
      </c>
      <c r="P7" s="75">
        <v>30</v>
      </c>
      <c r="Q7" s="80">
        <v>15</v>
      </c>
      <c r="R7" s="80">
        <v>40</v>
      </c>
      <c r="S7" s="79">
        <v>4001</v>
      </c>
      <c r="T7" s="79">
        <v>1606</v>
      </c>
      <c r="U7" s="75">
        <v>58</v>
      </c>
      <c r="V7" s="75">
        <v>58</v>
      </c>
      <c r="W7" s="80">
        <v>207173</v>
      </c>
      <c r="X7" s="82">
        <v>279155</v>
      </c>
    </row>
    <row r="8" spans="1:25" x14ac:dyDescent="0.35">
      <c r="A8" s="39"/>
      <c r="B8" s="36">
        <v>1</v>
      </c>
      <c r="C8" s="141" t="s">
        <v>2</v>
      </c>
      <c r="D8" s="142"/>
      <c r="E8" s="37">
        <v>7</v>
      </c>
      <c r="F8" s="37">
        <v>7</v>
      </c>
      <c r="G8" s="37">
        <v>395</v>
      </c>
      <c r="H8" s="37">
        <v>395</v>
      </c>
      <c r="I8" s="37">
        <v>29</v>
      </c>
      <c r="J8" s="37">
        <v>29</v>
      </c>
      <c r="K8" s="37">
        <v>547</v>
      </c>
      <c r="L8" s="37">
        <v>547</v>
      </c>
      <c r="M8" s="37">
        <v>0</v>
      </c>
      <c r="N8" s="37">
        <v>0</v>
      </c>
      <c r="O8" s="37">
        <v>90</v>
      </c>
      <c r="P8" s="37">
        <v>90</v>
      </c>
      <c r="Q8" s="37">
        <v>16</v>
      </c>
      <c r="R8" s="37">
        <v>16</v>
      </c>
      <c r="S8" s="37">
        <v>291</v>
      </c>
      <c r="T8" s="37">
        <v>291</v>
      </c>
      <c r="U8" s="37">
        <v>19</v>
      </c>
      <c r="V8" s="37">
        <v>19</v>
      </c>
      <c r="W8" s="38">
        <v>6520</v>
      </c>
      <c r="X8" s="48">
        <v>4293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37">
        <v>26</v>
      </c>
      <c r="F9" s="37">
        <v>26</v>
      </c>
      <c r="G9" s="37">
        <v>645</v>
      </c>
      <c r="H9" s="37">
        <v>645</v>
      </c>
      <c r="I9" s="37">
        <v>484</v>
      </c>
      <c r="J9" s="37">
        <v>484</v>
      </c>
      <c r="K9" s="37">
        <v>843</v>
      </c>
      <c r="L9" s="37">
        <v>843</v>
      </c>
      <c r="M9" s="37">
        <v>40</v>
      </c>
      <c r="N9" s="37">
        <v>40</v>
      </c>
      <c r="O9" s="37">
        <v>138</v>
      </c>
      <c r="P9" s="37">
        <v>138</v>
      </c>
      <c r="Q9" s="37">
        <v>30</v>
      </c>
      <c r="R9" s="37">
        <v>30</v>
      </c>
      <c r="S9" s="37">
        <v>305</v>
      </c>
      <c r="T9" s="37">
        <v>305</v>
      </c>
      <c r="U9" s="37">
        <v>13</v>
      </c>
      <c r="V9" s="37">
        <v>13</v>
      </c>
      <c r="W9" s="37">
        <v>4942</v>
      </c>
      <c r="X9" s="56">
        <v>4942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18</v>
      </c>
      <c r="F10" s="37">
        <v>18</v>
      </c>
      <c r="G10" s="37">
        <v>985</v>
      </c>
      <c r="H10" s="37">
        <v>985</v>
      </c>
      <c r="I10" s="42">
        <v>85</v>
      </c>
      <c r="J10" s="42">
        <v>135</v>
      </c>
      <c r="K10" s="37">
        <v>566</v>
      </c>
      <c r="L10" s="37">
        <v>566</v>
      </c>
      <c r="M10" s="37">
        <v>36</v>
      </c>
      <c r="N10" s="37">
        <v>36</v>
      </c>
      <c r="O10" s="37">
        <v>43</v>
      </c>
      <c r="P10" s="37">
        <v>43</v>
      </c>
      <c r="Q10" s="37">
        <v>42</v>
      </c>
      <c r="R10" s="37">
        <v>42</v>
      </c>
      <c r="S10" s="37">
        <v>1142</v>
      </c>
      <c r="T10" s="37">
        <v>1142</v>
      </c>
      <c r="U10" s="37">
        <v>2</v>
      </c>
      <c r="V10" s="37">
        <v>2</v>
      </c>
      <c r="W10" s="42">
        <v>7166</v>
      </c>
      <c r="X10" s="43">
        <v>7754</v>
      </c>
      <c r="Y10" s="39"/>
    </row>
    <row r="11" spans="1:25" x14ac:dyDescent="0.35">
      <c r="A11" s="39"/>
      <c r="B11" s="36">
        <v>4</v>
      </c>
      <c r="C11" s="141" t="s">
        <v>5</v>
      </c>
      <c r="D11" s="142"/>
      <c r="E11" s="37">
        <v>2</v>
      </c>
      <c r="F11" s="37">
        <v>2</v>
      </c>
      <c r="G11" s="37">
        <v>280</v>
      </c>
      <c r="H11" s="37">
        <v>280</v>
      </c>
      <c r="I11" s="37">
        <v>27</v>
      </c>
      <c r="J11" s="37">
        <v>27</v>
      </c>
      <c r="K11" s="37">
        <v>134</v>
      </c>
      <c r="L11" s="37">
        <v>134</v>
      </c>
      <c r="M11" s="37">
        <v>99</v>
      </c>
      <c r="N11" s="37">
        <v>99</v>
      </c>
      <c r="O11" s="37">
        <v>16</v>
      </c>
      <c r="P11" s="37">
        <v>16</v>
      </c>
      <c r="Q11" s="37">
        <v>9</v>
      </c>
      <c r="R11" s="37">
        <v>9</v>
      </c>
      <c r="S11" s="37">
        <v>13</v>
      </c>
      <c r="T11" s="37">
        <v>13</v>
      </c>
      <c r="U11" s="37">
        <v>2</v>
      </c>
      <c r="V11" s="37">
        <v>2</v>
      </c>
      <c r="W11" s="37">
        <v>4059</v>
      </c>
      <c r="X11" s="56">
        <v>4059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8">
        <v>45</v>
      </c>
      <c r="F12" s="38">
        <v>42</v>
      </c>
      <c r="G12" s="38">
        <v>298</v>
      </c>
      <c r="H12" s="38">
        <v>265</v>
      </c>
      <c r="I12" s="42">
        <v>20</v>
      </c>
      <c r="J12" s="42">
        <v>21</v>
      </c>
      <c r="K12" s="42">
        <v>82</v>
      </c>
      <c r="L12" s="42">
        <v>84</v>
      </c>
      <c r="M12" s="38">
        <v>153</v>
      </c>
      <c r="N12" s="38">
        <v>136</v>
      </c>
      <c r="O12" s="38">
        <v>8</v>
      </c>
      <c r="P12" s="38">
        <v>0</v>
      </c>
      <c r="Q12" s="38">
        <v>2</v>
      </c>
      <c r="R12" s="38">
        <v>1</v>
      </c>
      <c r="S12" s="42">
        <v>129</v>
      </c>
      <c r="T12" s="42">
        <v>137</v>
      </c>
      <c r="U12" s="37">
        <v>0</v>
      </c>
      <c r="V12" s="37">
        <v>0</v>
      </c>
      <c r="W12" s="38">
        <v>2549</v>
      </c>
      <c r="X12" s="48">
        <v>1735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5">
        <v>7</v>
      </c>
      <c r="F13" s="45">
        <v>10</v>
      </c>
      <c r="G13" s="45">
        <v>46</v>
      </c>
      <c r="H13" s="45">
        <v>314</v>
      </c>
      <c r="I13" s="45">
        <v>61</v>
      </c>
      <c r="J13" s="45">
        <v>97</v>
      </c>
      <c r="K13" s="47">
        <v>108</v>
      </c>
      <c r="L13" s="47">
        <v>108</v>
      </c>
      <c r="M13" s="47">
        <v>107</v>
      </c>
      <c r="N13" s="47">
        <v>107</v>
      </c>
      <c r="O13" s="47">
        <v>10</v>
      </c>
      <c r="P13" s="47">
        <v>10</v>
      </c>
      <c r="Q13" s="45">
        <v>7</v>
      </c>
      <c r="R13" s="45">
        <v>19</v>
      </c>
      <c r="S13" s="45">
        <v>224</v>
      </c>
      <c r="T13" s="45">
        <v>500</v>
      </c>
      <c r="U13" s="47">
        <v>0</v>
      </c>
      <c r="V13" s="47">
        <v>0</v>
      </c>
      <c r="W13" s="46">
        <v>3050</v>
      </c>
      <c r="X13" s="51">
        <v>2872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216</v>
      </c>
      <c r="F14" s="21">
        <f t="shared" ref="F14:X14" si="0">SUM(F7:F13)</f>
        <v>194</v>
      </c>
      <c r="G14" s="21">
        <f t="shared" si="0"/>
        <v>2706</v>
      </c>
      <c r="H14" s="21">
        <f t="shared" si="0"/>
        <v>3123</v>
      </c>
      <c r="I14" s="21">
        <f t="shared" si="0"/>
        <v>726</v>
      </c>
      <c r="J14" s="21">
        <f t="shared" si="0"/>
        <v>853</v>
      </c>
      <c r="K14" s="21">
        <f t="shared" si="0"/>
        <v>2469</v>
      </c>
      <c r="L14" s="21">
        <f t="shared" si="0"/>
        <v>2471</v>
      </c>
      <c r="M14" s="21">
        <f t="shared" si="0"/>
        <v>435</v>
      </c>
      <c r="N14" s="21">
        <f t="shared" si="0"/>
        <v>428</v>
      </c>
      <c r="O14" s="21">
        <f t="shared" si="0"/>
        <v>335</v>
      </c>
      <c r="P14" s="21">
        <f t="shared" si="0"/>
        <v>327</v>
      </c>
      <c r="Q14" s="21">
        <f t="shared" si="0"/>
        <v>121</v>
      </c>
      <c r="R14" s="21">
        <f t="shared" si="0"/>
        <v>157</v>
      </c>
      <c r="S14" s="21">
        <f t="shared" si="0"/>
        <v>6105</v>
      </c>
      <c r="T14" s="21">
        <f t="shared" si="0"/>
        <v>3994</v>
      </c>
      <c r="U14" s="21">
        <f t="shared" si="0"/>
        <v>94</v>
      </c>
      <c r="V14" s="21">
        <f t="shared" si="0"/>
        <v>94</v>
      </c>
      <c r="W14" s="21">
        <f t="shared" si="0"/>
        <v>235459</v>
      </c>
      <c r="X14" s="22">
        <f t="shared" si="0"/>
        <v>304810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X31"/>
  <sheetViews>
    <sheetView showGridLines="0" workbookViewId="0">
      <selection activeCell="A2" sqref="A2:X16"/>
    </sheetView>
  </sheetViews>
  <sheetFormatPr defaultRowHeight="14.5" x14ac:dyDescent="0.35"/>
  <cols>
    <col min="1" max="1" width="0.453125" customWidth="1"/>
    <col min="2" max="2" width="4.26953125" customWidth="1"/>
    <col min="4" max="4" width="6.453125" customWidth="1"/>
    <col min="5" max="5" width="9.54296875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1" max="21" width="9.54296875" customWidth="1"/>
    <col min="22" max="22" width="0" hidden="1" customWidth="1"/>
    <col min="23" max="23" width="9.7265625" customWidth="1"/>
    <col min="24" max="24" width="0.453125" customWidth="1"/>
  </cols>
  <sheetData>
    <row r="2" spans="1:24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</row>
    <row r="3" spans="1:24" ht="15.5" x14ac:dyDescent="0.35">
      <c r="B3" s="136" t="s">
        <v>70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</row>
    <row r="4" spans="1:24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4" x14ac:dyDescent="0.35">
      <c r="A5" s="1"/>
      <c r="B5" s="139" t="s">
        <v>0</v>
      </c>
      <c r="C5" s="125" t="s">
        <v>26</v>
      </c>
      <c r="D5" s="126"/>
      <c r="E5" s="62"/>
      <c r="F5" s="60"/>
      <c r="G5" s="161" t="s">
        <v>100</v>
      </c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61"/>
      <c r="U5" s="125" t="s">
        <v>66</v>
      </c>
      <c r="V5" s="153"/>
      <c r="W5" s="154"/>
      <c r="X5" s="1"/>
    </row>
    <row r="6" spans="1:24" x14ac:dyDescent="0.35">
      <c r="A6" s="1"/>
      <c r="B6" s="162"/>
      <c r="C6" s="163"/>
      <c r="D6" s="164"/>
      <c r="E6" s="58" t="s">
        <v>68</v>
      </c>
      <c r="F6" s="59"/>
      <c r="G6" s="158" t="s">
        <v>69</v>
      </c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60"/>
      <c r="T6" s="58"/>
      <c r="U6" s="155"/>
      <c r="V6" s="156"/>
      <c r="W6" s="157"/>
      <c r="X6" s="1"/>
    </row>
    <row r="7" spans="1:24" ht="15" thickBot="1" x14ac:dyDescent="0.4">
      <c r="B7" s="140"/>
      <c r="C7" s="127"/>
      <c r="D7" s="128"/>
      <c r="E7" s="17" t="s">
        <v>57</v>
      </c>
      <c r="F7" s="18" t="s">
        <v>10</v>
      </c>
      <c r="G7" s="17" t="s">
        <v>58</v>
      </c>
      <c r="H7" s="17" t="s">
        <v>10</v>
      </c>
      <c r="I7" s="17" t="s">
        <v>59</v>
      </c>
      <c r="J7" s="17" t="s">
        <v>10</v>
      </c>
      <c r="K7" s="17" t="s">
        <v>60</v>
      </c>
      <c r="L7" s="17" t="s">
        <v>10</v>
      </c>
      <c r="M7" s="17" t="s">
        <v>61</v>
      </c>
      <c r="N7" s="17" t="s">
        <v>10</v>
      </c>
      <c r="O7" s="17" t="s">
        <v>62</v>
      </c>
      <c r="P7" s="17" t="s">
        <v>10</v>
      </c>
      <c r="Q7" s="17" t="s">
        <v>63</v>
      </c>
      <c r="R7" s="17" t="s">
        <v>10</v>
      </c>
      <c r="S7" s="17" t="s">
        <v>64</v>
      </c>
      <c r="T7" s="17" t="s">
        <v>10</v>
      </c>
      <c r="U7" s="17" t="s">
        <v>65</v>
      </c>
      <c r="V7" s="17" t="s">
        <v>10</v>
      </c>
      <c r="W7" s="18" t="s">
        <v>18</v>
      </c>
    </row>
    <row r="8" spans="1:24" x14ac:dyDescent="0.35">
      <c r="B8" s="65">
        <v>1</v>
      </c>
      <c r="C8" s="165" t="s">
        <v>1</v>
      </c>
      <c r="D8" s="166"/>
      <c r="E8" s="63">
        <v>207173</v>
      </c>
      <c r="F8" s="64">
        <v>113501</v>
      </c>
      <c r="G8" s="63">
        <v>111</v>
      </c>
      <c r="H8" s="63">
        <v>32</v>
      </c>
      <c r="I8" s="63">
        <v>57</v>
      </c>
      <c r="J8" s="63">
        <v>732</v>
      </c>
      <c r="K8" s="63">
        <v>20</v>
      </c>
      <c r="L8" s="63">
        <v>80</v>
      </c>
      <c r="M8" s="63">
        <v>189</v>
      </c>
      <c r="N8" s="63">
        <v>115</v>
      </c>
      <c r="O8" s="63">
        <v>0</v>
      </c>
      <c r="P8" s="63">
        <v>157</v>
      </c>
      <c r="Q8" s="63">
        <v>30</v>
      </c>
      <c r="R8" s="63">
        <v>43</v>
      </c>
      <c r="S8" s="63">
        <v>15</v>
      </c>
      <c r="T8" s="63">
        <v>83</v>
      </c>
      <c r="U8" s="63">
        <v>4001</v>
      </c>
      <c r="V8" s="63">
        <v>4980</v>
      </c>
      <c r="W8" s="64">
        <v>58</v>
      </c>
      <c r="X8">
        <v>24</v>
      </c>
    </row>
    <row r="9" spans="1:24" x14ac:dyDescent="0.35">
      <c r="A9" s="39"/>
      <c r="B9" s="36">
        <v>1</v>
      </c>
      <c r="C9" s="141" t="s">
        <v>2</v>
      </c>
      <c r="D9" s="142"/>
      <c r="E9" s="37">
        <v>6520</v>
      </c>
      <c r="F9" s="56">
        <v>3019</v>
      </c>
      <c r="G9" s="37">
        <v>7</v>
      </c>
      <c r="H9" s="37">
        <v>16</v>
      </c>
      <c r="I9" s="37">
        <v>395</v>
      </c>
      <c r="J9" s="37">
        <v>200</v>
      </c>
      <c r="K9" s="37">
        <v>29</v>
      </c>
      <c r="L9" s="37">
        <v>50</v>
      </c>
      <c r="M9" s="37">
        <v>547</v>
      </c>
      <c r="N9" s="37">
        <v>50</v>
      </c>
      <c r="O9" s="37">
        <v>0</v>
      </c>
      <c r="P9" s="37">
        <v>138</v>
      </c>
      <c r="Q9" s="37">
        <v>90</v>
      </c>
      <c r="R9" s="37">
        <v>3</v>
      </c>
      <c r="S9" s="37">
        <v>16</v>
      </c>
      <c r="T9" s="37">
        <v>0</v>
      </c>
      <c r="U9" s="37">
        <v>291</v>
      </c>
      <c r="V9" s="37">
        <v>421</v>
      </c>
      <c r="W9" s="56">
        <v>19</v>
      </c>
      <c r="X9" s="39">
        <v>6</v>
      </c>
    </row>
    <row r="10" spans="1:24" x14ac:dyDescent="0.35">
      <c r="A10" s="39"/>
      <c r="B10" s="36">
        <v>2</v>
      </c>
      <c r="C10" s="141" t="s">
        <v>3</v>
      </c>
      <c r="D10" s="142"/>
      <c r="E10" s="37">
        <v>4942</v>
      </c>
      <c r="F10" s="56">
        <v>25</v>
      </c>
      <c r="G10" s="37">
        <v>26</v>
      </c>
      <c r="H10" s="37">
        <v>14</v>
      </c>
      <c r="I10" s="37">
        <v>645</v>
      </c>
      <c r="J10" s="37">
        <v>104</v>
      </c>
      <c r="K10" s="37">
        <v>484</v>
      </c>
      <c r="L10" s="37">
        <v>0</v>
      </c>
      <c r="M10" s="37">
        <v>843</v>
      </c>
      <c r="N10" s="37">
        <v>63</v>
      </c>
      <c r="O10" s="37">
        <v>40</v>
      </c>
      <c r="P10" s="37">
        <v>190</v>
      </c>
      <c r="Q10" s="37">
        <v>138</v>
      </c>
      <c r="R10" s="37">
        <v>0</v>
      </c>
      <c r="S10" s="37">
        <v>30</v>
      </c>
      <c r="T10" s="37">
        <v>15</v>
      </c>
      <c r="U10" s="37">
        <v>305</v>
      </c>
      <c r="V10" s="37">
        <v>150</v>
      </c>
      <c r="W10" s="56">
        <v>13</v>
      </c>
      <c r="X10" s="39">
        <v>7</v>
      </c>
    </row>
    <row r="11" spans="1:24" x14ac:dyDescent="0.35">
      <c r="A11" s="39"/>
      <c r="B11" s="36">
        <v>3</v>
      </c>
      <c r="C11" s="40" t="s">
        <v>4</v>
      </c>
      <c r="D11" s="41"/>
      <c r="E11" s="37">
        <v>7166</v>
      </c>
      <c r="F11" s="56">
        <v>40</v>
      </c>
      <c r="G11" s="37">
        <v>18</v>
      </c>
      <c r="H11" s="37">
        <v>49</v>
      </c>
      <c r="I11" s="37">
        <v>985</v>
      </c>
      <c r="J11" s="37">
        <v>338</v>
      </c>
      <c r="K11" s="37">
        <v>85</v>
      </c>
      <c r="L11" s="37">
        <v>12</v>
      </c>
      <c r="M11" s="37">
        <v>566</v>
      </c>
      <c r="N11" s="37">
        <v>95</v>
      </c>
      <c r="O11" s="37">
        <v>36</v>
      </c>
      <c r="P11" s="37">
        <v>94</v>
      </c>
      <c r="Q11" s="37">
        <v>43</v>
      </c>
      <c r="R11" s="37">
        <v>19</v>
      </c>
      <c r="S11" s="37">
        <v>42</v>
      </c>
      <c r="T11" s="37">
        <v>58</v>
      </c>
      <c r="U11" s="37">
        <v>1142</v>
      </c>
      <c r="V11" s="37">
        <v>257</v>
      </c>
      <c r="W11" s="56">
        <v>2</v>
      </c>
      <c r="X11" s="39">
        <v>18</v>
      </c>
    </row>
    <row r="12" spans="1:24" x14ac:dyDescent="0.35">
      <c r="A12" s="39"/>
      <c r="B12" s="36">
        <v>4</v>
      </c>
      <c r="C12" s="141" t="s">
        <v>5</v>
      </c>
      <c r="D12" s="142"/>
      <c r="E12" s="37">
        <v>4059</v>
      </c>
      <c r="F12" s="37">
        <v>1481</v>
      </c>
      <c r="G12" s="37">
        <v>2</v>
      </c>
      <c r="H12" s="37">
        <v>107</v>
      </c>
      <c r="I12" s="37">
        <v>280</v>
      </c>
      <c r="J12" s="37">
        <v>62</v>
      </c>
      <c r="K12" s="37">
        <v>27</v>
      </c>
      <c r="L12" s="37">
        <v>0</v>
      </c>
      <c r="M12" s="37">
        <v>134</v>
      </c>
      <c r="N12" s="37">
        <v>8</v>
      </c>
      <c r="O12" s="37">
        <v>99</v>
      </c>
      <c r="P12" s="37">
        <v>155</v>
      </c>
      <c r="Q12" s="37">
        <v>16</v>
      </c>
      <c r="R12" s="37">
        <v>13</v>
      </c>
      <c r="S12" s="37">
        <v>9</v>
      </c>
      <c r="T12" s="37">
        <v>30</v>
      </c>
      <c r="U12" s="37">
        <v>13</v>
      </c>
      <c r="V12" s="37">
        <v>171</v>
      </c>
      <c r="W12" s="56">
        <v>2</v>
      </c>
      <c r="X12" s="39">
        <v>1</v>
      </c>
    </row>
    <row r="13" spans="1:24" x14ac:dyDescent="0.35">
      <c r="A13" s="39"/>
      <c r="B13" s="36">
        <v>5</v>
      </c>
      <c r="C13" s="141" t="s">
        <v>6</v>
      </c>
      <c r="D13" s="142"/>
      <c r="E13" s="37">
        <v>2549</v>
      </c>
      <c r="F13" s="56">
        <v>0</v>
      </c>
      <c r="G13" s="37">
        <v>45</v>
      </c>
      <c r="H13" s="37">
        <v>39</v>
      </c>
      <c r="I13" s="37">
        <v>298</v>
      </c>
      <c r="J13" s="37">
        <v>144</v>
      </c>
      <c r="K13" s="37">
        <v>20</v>
      </c>
      <c r="L13" s="37">
        <v>0</v>
      </c>
      <c r="M13" s="37">
        <v>82</v>
      </c>
      <c r="N13" s="37">
        <v>28</v>
      </c>
      <c r="O13" s="37">
        <v>153</v>
      </c>
      <c r="P13" s="37">
        <v>167</v>
      </c>
      <c r="Q13" s="37">
        <v>8</v>
      </c>
      <c r="R13" s="37">
        <v>4</v>
      </c>
      <c r="S13" s="37">
        <v>2</v>
      </c>
      <c r="T13" s="37">
        <v>0</v>
      </c>
      <c r="U13" s="37">
        <v>129</v>
      </c>
      <c r="V13" s="37">
        <v>18</v>
      </c>
      <c r="W13" s="56">
        <v>0</v>
      </c>
      <c r="X13" s="39">
        <v>4</v>
      </c>
    </row>
    <row r="14" spans="1:24" ht="15" thickBot="1" x14ac:dyDescent="0.4">
      <c r="A14" s="39"/>
      <c r="B14" s="44">
        <v>6</v>
      </c>
      <c r="C14" s="143" t="s">
        <v>7</v>
      </c>
      <c r="D14" s="144"/>
      <c r="E14" s="47">
        <v>3050</v>
      </c>
      <c r="F14" s="66">
        <v>4422</v>
      </c>
      <c r="G14" s="47">
        <v>7</v>
      </c>
      <c r="H14" s="47">
        <v>15</v>
      </c>
      <c r="I14" s="47">
        <v>46</v>
      </c>
      <c r="J14" s="47">
        <v>11</v>
      </c>
      <c r="K14" s="47">
        <v>61</v>
      </c>
      <c r="L14" s="47">
        <v>26</v>
      </c>
      <c r="M14" s="47">
        <v>108</v>
      </c>
      <c r="N14" s="47">
        <v>10</v>
      </c>
      <c r="O14" s="47">
        <v>107</v>
      </c>
      <c r="P14" s="47">
        <v>127</v>
      </c>
      <c r="Q14" s="47">
        <v>10</v>
      </c>
      <c r="R14" s="47">
        <v>2</v>
      </c>
      <c r="S14" s="47">
        <v>7</v>
      </c>
      <c r="T14" s="47">
        <v>34</v>
      </c>
      <c r="U14" s="47">
        <v>224</v>
      </c>
      <c r="V14" s="47">
        <v>369</v>
      </c>
      <c r="W14" s="66">
        <v>0</v>
      </c>
      <c r="X14" s="39">
        <v>6</v>
      </c>
    </row>
    <row r="15" spans="1:24" ht="15" thickBot="1" x14ac:dyDescent="0.4">
      <c r="B15" s="133" t="s">
        <v>20</v>
      </c>
      <c r="C15" s="134"/>
      <c r="D15" s="135"/>
      <c r="E15" s="21">
        <f>SUM(E8:E14)</f>
        <v>235459</v>
      </c>
      <c r="F15" s="22">
        <f>SUM(F8:F14)</f>
        <v>122488</v>
      </c>
      <c r="G15" s="21">
        <f>SUM(G8:G14)</f>
        <v>216</v>
      </c>
      <c r="H15" s="21">
        <f t="shared" ref="H15:W15" si="0">SUM(H8:H14)</f>
        <v>272</v>
      </c>
      <c r="I15" s="21">
        <f t="shared" si="0"/>
        <v>2706</v>
      </c>
      <c r="J15" s="21">
        <f t="shared" si="0"/>
        <v>1591</v>
      </c>
      <c r="K15" s="21">
        <f t="shared" si="0"/>
        <v>726</v>
      </c>
      <c r="L15" s="21">
        <f t="shared" si="0"/>
        <v>168</v>
      </c>
      <c r="M15" s="21">
        <f t="shared" si="0"/>
        <v>2469</v>
      </c>
      <c r="N15" s="21">
        <f t="shared" si="0"/>
        <v>369</v>
      </c>
      <c r="O15" s="21">
        <f t="shared" si="0"/>
        <v>435</v>
      </c>
      <c r="P15" s="21">
        <f t="shared" si="0"/>
        <v>1028</v>
      </c>
      <c r="Q15" s="21">
        <f t="shared" si="0"/>
        <v>335</v>
      </c>
      <c r="R15" s="21">
        <f t="shared" si="0"/>
        <v>84</v>
      </c>
      <c r="S15" s="21">
        <f t="shared" si="0"/>
        <v>121</v>
      </c>
      <c r="T15" s="21">
        <f t="shared" si="0"/>
        <v>220</v>
      </c>
      <c r="U15" s="21">
        <f t="shared" si="0"/>
        <v>6105</v>
      </c>
      <c r="V15" s="21">
        <f t="shared" si="0"/>
        <v>6366</v>
      </c>
      <c r="W15" s="22">
        <f t="shared" si="0"/>
        <v>94</v>
      </c>
    </row>
    <row r="16" spans="1:24" ht="3" customHeight="1" x14ac:dyDescent="0.35">
      <c r="B16" s="71"/>
      <c r="C16" s="71"/>
      <c r="D16" s="71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</row>
    <row r="17" spans="2:19" x14ac:dyDescent="0.35">
      <c r="S17" s="1" t="s">
        <v>86</v>
      </c>
    </row>
    <row r="18" spans="2:19" x14ac:dyDescent="0.35">
      <c r="B18" t="s">
        <v>21</v>
      </c>
    </row>
    <row r="19" spans="2:19" x14ac:dyDescent="0.35">
      <c r="B19" t="s">
        <v>22</v>
      </c>
      <c r="D19" s="19"/>
      <c r="E19" s="25" t="s">
        <v>38</v>
      </c>
    </row>
    <row r="20" spans="2:19" x14ac:dyDescent="0.35">
      <c r="B20" t="s">
        <v>22</v>
      </c>
      <c r="D20" s="20"/>
      <c r="E20" s="25" t="s">
        <v>29</v>
      </c>
    </row>
    <row r="21" spans="2:19" x14ac:dyDescent="0.35">
      <c r="B21" t="s">
        <v>22</v>
      </c>
      <c r="D21" s="33"/>
      <c r="E21" s="25" t="s">
        <v>31</v>
      </c>
    </row>
    <row r="26" spans="2:19" x14ac:dyDescent="0.35">
      <c r="S26">
        <v>500</v>
      </c>
    </row>
    <row r="27" spans="2:19" x14ac:dyDescent="0.35">
      <c r="S27">
        <v>500</v>
      </c>
    </row>
    <row r="28" spans="2:19" x14ac:dyDescent="0.35">
      <c r="S28">
        <v>1000</v>
      </c>
    </row>
    <row r="29" spans="2:19" x14ac:dyDescent="0.35">
      <c r="S29">
        <v>200</v>
      </c>
    </row>
    <row r="30" spans="2:19" x14ac:dyDescent="0.35">
      <c r="S30">
        <v>300</v>
      </c>
    </row>
    <row r="31" spans="2:19" x14ac:dyDescent="0.35">
      <c r="S31">
        <v>100</v>
      </c>
    </row>
  </sheetData>
  <mergeCells count="14">
    <mergeCell ref="B2:W2"/>
    <mergeCell ref="B3:W3"/>
    <mergeCell ref="B5:B7"/>
    <mergeCell ref="C5:D7"/>
    <mergeCell ref="G5:S5"/>
    <mergeCell ref="U5:W6"/>
    <mergeCell ref="G6:S6"/>
    <mergeCell ref="B15:D15"/>
    <mergeCell ref="C8:D8"/>
    <mergeCell ref="C9:D9"/>
    <mergeCell ref="C10:D10"/>
    <mergeCell ref="C12:D12"/>
    <mergeCell ref="C13:D13"/>
    <mergeCell ref="C14:D14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Y29"/>
  <sheetViews>
    <sheetView showGridLines="0" topLeftCell="F1" workbookViewId="0">
      <selection activeCell="F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99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611</v>
      </c>
      <c r="F7" s="79">
        <v>589</v>
      </c>
      <c r="G7" s="80">
        <v>57</v>
      </c>
      <c r="H7" s="80">
        <v>239</v>
      </c>
      <c r="I7" s="80">
        <v>20</v>
      </c>
      <c r="J7" s="80">
        <v>60</v>
      </c>
      <c r="K7" s="75">
        <v>189</v>
      </c>
      <c r="L7" s="75">
        <v>189</v>
      </c>
      <c r="M7" s="80">
        <v>0</v>
      </c>
      <c r="N7" s="80">
        <v>10</v>
      </c>
      <c r="O7" s="75">
        <v>30</v>
      </c>
      <c r="P7" s="75">
        <v>30</v>
      </c>
      <c r="Q7" s="80">
        <v>15</v>
      </c>
      <c r="R7" s="80">
        <v>40</v>
      </c>
      <c r="S7" s="79">
        <v>2701</v>
      </c>
      <c r="T7" s="79">
        <v>306</v>
      </c>
      <c r="U7" s="75">
        <v>42</v>
      </c>
      <c r="V7" s="75">
        <v>42</v>
      </c>
      <c r="W7" s="80">
        <v>162073</v>
      </c>
      <c r="X7" s="82">
        <v>271595</v>
      </c>
    </row>
    <row r="8" spans="1:25" x14ac:dyDescent="0.35">
      <c r="A8" s="39"/>
      <c r="B8" s="36">
        <v>1</v>
      </c>
      <c r="C8" s="141" t="s">
        <v>2</v>
      </c>
      <c r="D8" s="142"/>
      <c r="E8" s="42">
        <v>7</v>
      </c>
      <c r="F8" s="42">
        <v>10</v>
      </c>
      <c r="G8" s="42">
        <v>46</v>
      </c>
      <c r="H8" s="42">
        <v>314</v>
      </c>
      <c r="I8" s="42">
        <v>61</v>
      </c>
      <c r="J8" s="42">
        <v>97</v>
      </c>
      <c r="K8" s="37">
        <v>108</v>
      </c>
      <c r="L8" s="37">
        <v>108</v>
      </c>
      <c r="M8" s="37">
        <v>107</v>
      </c>
      <c r="N8" s="37">
        <v>107</v>
      </c>
      <c r="O8" s="37">
        <v>10</v>
      </c>
      <c r="P8" s="37">
        <v>10</v>
      </c>
      <c r="Q8" s="42">
        <v>7</v>
      </c>
      <c r="R8" s="42">
        <v>19</v>
      </c>
      <c r="S8" s="42">
        <v>224</v>
      </c>
      <c r="T8" s="42">
        <v>500</v>
      </c>
      <c r="U8" s="37">
        <v>0</v>
      </c>
      <c r="V8" s="37">
        <v>0</v>
      </c>
      <c r="W8" s="38">
        <v>3050</v>
      </c>
      <c r="X8" s="48">
        <v>2872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37">
        <v>25</v>
      </c>
      <c r="F9" s="37">
        <v>25</v>
      </c>
      <c r="G9" s="37">
        <v>626</v>
      </c>
      <c r="H9" s="37">
        <v>626</v>
      </c>
      <c r="I9" s="37">
        <v>476</v>
      </c>
      <c r="J9" s="37">
        <v>476</v>
      </c>
      <c r="K9" s="37">
        <v>836</v>
      </c>
      <c r="L9" s="37">
        <v>836</v>
      </c>
      <c r="M9" s="37">
        <v>36</v>
      </c>
      <c r="N9" s="37">
        <v>36</v>
      </c>
      <c r="O9" s="37">
        <v>137</v>
      </c>
      <c r="P9" s="37">
        <v>137</v>
      </c>
      <c r="Q9" s="37">
        <v>29</v>
      </c>
      <c r="R9" s="37">
        <v>29</v>
      </c>
      <c r="S9" s="37">
        <v>547</v>
      </c>
      <c r="T9" s="37">
        <v>547</v>
      </c>
      <c r="U9" s="37">
        <v>13</v>
      </c>
      <c r="V9" s="37">
        <v>13</v>
      </c>
      <c r="W9" s="37">
        <v>7703</v>
      </c>
      <c r="X9" s="56">
        <v>7703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18</v>
      </c>
      <c r="F10" s="37">
        <v>18</v>
      </c>
      <c r="G10" s="37">
        <v>977</v>
      </c>
      <c r="H10" s="37">
        <v>977</v>
      </c>
      <c r="I10" s="42">
        <v>25</v>
      </c>
      <c r="J10" s="42">
        <v>45</v>
      </c>
      <c r="K10" s="37">
        <v>558</v>
      </c>
      <c r="L10" s="37">
        <v>558</v>
      </c>
      <c r="M10" s="37">
        <v>31</v>
      </c>
      <c r="N10" s="37">
        <v>31</v>
      </c>
      <c r="O10" s="37">
        <v>42</v>
      </c>
      <c r="P10" s="37">
        <v>42</v>
      </c>
      <c r="Q10" s="37">
        <v>42</v>
      </c>
      <c r="R10" s="37">
        <v>42</v>
      </c>
      <c r="S10" s="37">
        <v>949</v>
      </c>
      <c r="T10" s="37">
        <v>949</v>
      </c>
      <c r="U10" s="37">
        <v>2</v>
      </c>
      <c r="V10" s="37">
        <v>2</v>
      </c>
      <c r="W10" s="37">
        <v>6550</v>
      </c>
      <c r="X10" s="56">
        <v>6550</v>
      </c>
      <c r="Y10" s="39"/>
    </row>
    <row r="11" spans="1:25" x14ac:dyDescent="0.35">
      <c r="A11" s="39"/>
      <c r="B11" s="36">
        <v>4</v>
      </c>
      <c r="C11" s="141" t="s">
        <v>5</v>
      </c>
      <c r="D11" s="142"/>
      <c r="E11" s="37">
        <v>2</v>
      </c>
      <c r="F11" s="37">
        <v>2</v>
      </c>
      <c r="G11" s="37">
        <v>264</v>
      </c>
      <c r="H11" s="37">
        <v>264</v>
      </c>
      <c r="I11" s="37">
        <v>24</v>
      </c>
      <c r="J11" s="37">
        <v>24</v>
      </c>
      <c r="K11" s="37">
        <v>133</v>
      </c>
      <c r="L11" s="37">
        <v>133</v>
      </c>
      <c r="M11" s="37">
        <v>99</v>
      </c>
      <c r="N11" s="37">
        <v>99</v>
      </c>
      <c r="O11" s="37">
        <v>12</v>
      </c>
      <c r="P11" s="37">
        <v>12</v>
      </c>
      <c r="Q11" s="37">
        <v>9</v>
      </c>
      <c r="R11" s="37">
        <v>9</v>
      </c>
      <c r="S11" s="37">
        <v>195</v>
      </c>
      <c r="T11" s="37">
        <v>195</v>
      </c>
      <c r="U11" s="37">
        <v>2</v>
      </c>
      <c r="V11" s="37">
        <v>2</v>
      </c>
      <c r="W11" s="37">
        <v>6345</v>
      </c>
      <c r="X11" s="56">
        <v>6345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8">
        <v>45</v>
      </c>
      <c r="F12" s="38">
        <v>42</v>
      </c>
      <c r="G12" s="38">
        <v>294</v>
      </c>
      <c r="H12" s="38">
        <v>265</v>
      </c>
      <c r="I12" s="42">
        <v>17</v>
      </c>
      <c r="J12" s="42">
        <v>21</v>
      </c>
      <c r="K12" s="42">
        <v>82</v>
      </c>
      <c r="L12" s="42">
        <v>84</v>
      </c>
      <c r="M12" s="38">
        <v>153</v>
      </c>
      <c r="N12" s="38">
        <v>136</v>
      </c>
      <c r="O12" s="38">
        <v>8</v>
      </c>
      <c r="P12" s="38">
        <v>0</v>
      </c>
      <c r="Q12" s="37">
        <v>1</v>
      </c>
      <c r="R12" s="37">
        <v>1</v>
      </c>
      <c r="S12" s="38">
        <v>301</v>
      </c>
      <c r="T12" s="38">
        <v>137</v>
      </c>
      <c r="U12" s="37">
        <v>0</v>
      </c>
      <c r="V12" s="37">
        <v>0</v>
      </c>
      <c r="W12" s="38">
        <v>5350</v>
      </c>
      <c r="X12" s="48">
        <v>1735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5">
        <v>7</v>
      </c>
      <c r="F13" s="45">
        <v>10</v>
      </c>
      <c r="G13" s="46">
        <v>327</v>
      </c>
      <c r="H13" s="46">
        <v>314</v>
      </c>
      <c r="I13" s="45">
        <v>57</v>
      </c>
      <c r="J13" s="45">
        <v>97</v>
      </c>
      <c r="K13" s="45">
        <v>104</v>
      </c>
      <c r="L13" s="45">
        <v>108</v>
      </c>
      <c r="M13" s="45">
        <v>102</v>
      </c>
      <c r="N13" s="45">
        <v>107</v>
      </c>
      <c r="O13" s="47">
        <v>10</v>
      </c>
      <c r="P13" s="47">
        <v>10</v>
      </c>
      <c r="Q13" s="45">
        <v>6</v>
      </c>
      <c r="R13" s="45">
        <v>19</v>
      </c>
      <c r="S13" s="45">
        <v>303</v>
      </c>
      <c r="T13" s="45">
        <v>500</v>
      </c>
      <c r="U13" s="47">
        <v>0</v>
      </c>
      <c r="V13" s="47">
        <v>0</v>
      </c>
      <c r="W13" s="47">
        <v>2872</v>
      </c>
      <c r="X13" s="66">
        <v>2872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715</v>
      </c>
      <c r="F14" s="21">
        <f t="shared" ref="F14:X14" si="0">SUM(F7:F13)</f>
        <v>696</v>
      </c>
      <c r="G14" s="21">
        <f t="shared" si="0"/>
        <v>2591</v>
      </c>
      <c r="H14" s="21">
        <f t="shared" si="0"/>
        <v>2999</v>
      </c>
      <c r="I14" s="21">
        <f t="shared" si="0"/>
        <v>680</v>
      </c>
      <c r="J14" s="21">
        <f t="shared" si="0"/>
        <v>820</v>
      </c>
      <c r="K14" s="21">
        <f t="shared" si="0"/>
        <v>2010</v>
      </c>
      <c r="L14" s="21">
        <f t="shared" si="0"/>
        <v>2016</v>
      </c>
      <c r="M14" s="21">
        <f t="shared" si="0"/>
        <v>528</v>
      </c>
      <c r="N14" s="21">
        <f t="shared" si="0"/>
        <v>526</v>
      </c>
      <c r="O14" s="21">
        <f t="shared" si="0"/>
        <v>249</v>
      </c>
      <c r="P14" s="21">
        <f t="shared" si="0"/>
        <v>241</v>
      </c>
      <c r="Q14" s="21">
        <f t="shared" si="0"/>
        <v>109</v>
      </c>
      <c r="R14" s="21">
        <f t="shared" si="0"/>
        <v>159</v>
      </c>
      <c r="S14" s="21">
        <f t="shared" si="0"/>
        <v>5220</v>
      </c>
      <c r="T14" s="21">
        <f t="shared" si="0"/>
        <v>3134</v>
      </c>
      <c r="U14" s="21">
        <f t="shared" si="0"/>
        <v>59</v>
      </c>
      <c r="V14" s="21">
        <f t="shared" si="0"/>
        <v>59</v>
      </c>
      <c r="W14" s="21">
        <f t="shared" si="0"/>
        <v>193943</v>
      </c>
      <c r="X14" s="22">
        <f t="shared" si="0"/>
        <v>299672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9" x14ac:dyDescent="0.35">
      <c r="B17" t="s">
        <v>22</v>
      </c>
      <c r="D17" s="19"/>
      <c r="E17" s="25" t="s">
        <v>38</v>
      </c>
    </row>
    <row r="18" spans="2:19" x14ac:dyDescent="0.35">
      <c r="B18" t="s">
        <v>22</v>
      </c>
      <c r="D18" s="20"/>
      <c r="E18" s="25" t="s">
        <v>29</v>
      </c>
    </row>
    <row r="19" spans="2:19" x14ac:dyDescent="0.35">
      <c r="B19" t="s">
        <v>22</v>
      </c>
      <c r="D19" s="33"/>
      <c r="E19" s="25" t="s">
        <v>31</v>
      </c>
    </row>
    <row r="20" spans="2:19" ht="8.15" customHeight="1" x14ac:dyDescent="0.35"/>
    <row r="24" spans="2:19" x14ac:dyDescent="0.35">
      <c r="S24">
        <v>500</v>
      </c>
    </row>
    <row r="25" spans="2:19" x14ac:dyDescent="0.35">
      <c r="S25">
        <v>500</v>
      </c>
    </row>
    <row r="26" spans="2:19" x14ac:dyDescent="0.35">
      <c r="S26">
        <v>1000</v>
      </c>
    </row>
    <row r="27" spans="2:19" x14ac:dyDescent="0.35">
      <c r="S27">
        <v>200</v>
      </c>
    </row>
    <row r="28" spans="2:19" x14ac:dyDescent="0.35">
      <c r="S28">
        <v>300</v>
      </c>
    </row>
    <row r="29" spans="2:19" x14ac:dyDescent="0.35">
      <c r="S29">
        <v>100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19"/>
  <sheetViews>
    <sheetView showGridLines="0" workbookViewId="0">
      <selection sqref="A1:XFD1048576"/>
    </sheetView>
  </sheetViews>
  <sheetFormatPr defaultRowHeight="14.5" x14ac:dyDescent="0.35"/>
  <cols>
    <col min="1" max="1" width="3.269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37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23" t="s">
        <v>1</v>
      </c>
      <c r="D7" s="124"/>
      <c r="E7" s="34">
        <v>16</v>
      </c>
      <c r="F7" s="34">
        <v>26</v>
      </c>
      <c r="G7" s="27">
        <v>0</v>
      </c>
      <c r="H7" s="27">
        <v>0</v>
      </c>
      <c r="I7" s="27">
        <v>60</v>
      </c>
      <c r="J7" s="27">
        <v>60</v>
      </c>
      <c r="K7" s="27">
        <v>40</v>
      </c>
      <c r="L7" s="27">
        <v>40</v>
      </c>
      <c r="M7" s="27">
        <v>157</v>
      </c>
      <c r="N7" s="27">
        <v>157</v>
      </c>
      <c r="O7" s="27">
        <v>0</v>
      </c>
      <c r="P7" s="27">
        <v>0</v>
      </c>
      <c r="Q7" s="27">
        <v>0</v>
      </c>
      <c r="R7" s="27">
        <v>0</v>
      </c>
      <c r="S7" s="34">
        <v>4002</v>
      </c>
      <c r="T7" s="34">
        <v>0</v>
      </c>
      <c r="U7" s="34">
        <v>80</v>
      </c>
      <c r="V7" s="34">
        <v>65</v>
      </c>
      <c r="W7" s="34">
        <v>120749</v>
      </c>
      <c r="X7" s="35">
        <v>110769</v>
      </c>
    </row>
    <row r="8" spans="1:25" x14ac:dyDescent="0.35">
      <c r="A8" s="39"/>
      <c r="B8" s="36">
        <v>2</v>
      </c>
      <c r="C8" s="141" t="s">
        <v>2</v>
      </c>
      <c r="D8" s="142"/>
      <c r="E8" s="37">
        <v>13</v>
      </c>
      <c r="F8" s="37">
        <v>13</v>
      </c>
      <c r="G8" s="37">
        <v>0</v>
      </c>
      <c r="H8" s="37">
        <v>0</v>
      </c>
      <c r="I8" s="37">
        <v>170</v>
      </c>
      <c r="J8" s="37">
        <v>170</v>
      </c>
      <c r="K8" s="37">
        <v>66</v>
      </c>
      <c r="L8" s="37">
        <v>66</v>
      </c>
      <c r="M8" s="37">
        <v>277</v>
      </c>
      <c r="N8" s="37">
        <v>277</v>
      </c>
      <c r="O8" s="37">
        <v>0</v>
      </c>
      <c r="P8" s="37">
        <v>0</v>
      </c>
      <c r="Q8" s="37">
        <v>3</v>
      </c>
      <c r="R8" s="37">
        <v>3</v>
      </c>
      <c r="S8" s="38">
        <v>401</v>
      </c>
      <c r="T8" s="38">
        <v>0</v>
      </c>
      <c r="U8" s="38">
        <v>18</v>
      </c>
      <c r="V8" s="38">
        <v>5</v>
      </c>
      <c r="W8" s="38">
        <v>5800</v>
      </c>
      <c r="X8" s="48">
        <v>0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11</v>
      </c>
      <c r="F9" s="37">
        <v>11</v>
      </c>
      <c r="G9" s="37">
        <v>1</v>
      </c>
      <c r="H9" s="37">
        <v>1</v>
      </c>
      <c r="I9" s="37">
        <v>101</v>
      </c>
      <c r="J9" s="37">
        <v>101</v>
      </c>
      <c r="K9" s="38">
        <v>136</v>
      </c>
      <c r="L9" s="38">
        <v>132</v>
      </c>
      <c r="M9" s="37">
        <v>307</v>
      </c>
      <c r="N9" s="37">
        <v>307</v>
      </c>
      <c r="O9" s="38">
        <v>15</v>
      </c>
      <c r="P9" s="38">
        <v>14</v>
      </c>
      <c r="Q9" s="37">
        <v>7</v>
      </c>
      <c r="R9" s="37">
        <v>6</v>
      </c>
      <c r="S9" s="38">
        <v>441</v>
      </c>
      <c r="T9" s="38">
        <v>0</v>
      </c>
      <c r="U9" s="37">
        <v>13</v>
      </c>
      <c r="V9" s="37">
        <v>13</v>
      </c>
      <c r="W9" s="38">
        <v>8345</v>
      </c>
      <c r="X9" s="48">
        <v>1115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8">
        <v>31</v>
      </c>
      <c r="F10" s="38">
        <v>26</v>
      </c>
      <c r="G10" s="42">
        <v>4</v>
      </c>
      <c r="H10" s="42">
        <v>43</v>
      </c>
      <c r="I10" s="38">
        <v>377</v>
      </c>
      <c r="J10" s="38">
        <v>12</v>
      </c>
      <c r="K10" s="42">
        <v>4</v>
      </c>
      <c r="L10" s="42">
        <v>53</v>
      </c>
      <c r="M10" s="42">
        <v>234</v>
      </c>
      <c r="N10" s="42">
        <v>239</v>
      </c>
      <c r="O10" s="37">
        <v>15</v>
      </c>
      <c r="P10" s="37">
        <v>15</v>
      </c>
      <c r="Q10" s="38">
        <v>45</v>
      </c>
      <c r="R10" s="38">
        <v>43</v>
      </c>
      <c r="S10" s="38">
        <v>669</v>
      </c>
      <c r="T10" s="38">
        <v>30</v>
      </c>
      <c r="U10" s="38">
        <v>21</v>
      </c>
      <c r="V10" s="38">
        <v>10</v>
      </c>
      <c r="W10" s="38">
        <v>423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8">
        <v>7</v>
      </c>
      <c r="F11" s="38">
        <v>0</v>
      </c>
      <c r="G11" s="37">
        <v>0</v>
      </c>
      <c r="H11" s="37">
        <v>0</v>
      </c>
      <c r="I11" s="37">
        <v>336</v>
      </c>
      <c r="J11" s="37">
        <v>336</v>
      </c>
      <c r="K11" s="42">
        <v>177</v>
      </c>
      <c r="L11" s="42">
        <v>179</v>
      </c>
      <c r="M11" s="37">
        <v>189</v>
      </c>
      <c r="N11" s="37">
        <v>189</v>
      </c>
      <c r="O11" s="37">
        <v>77</v>
      </c>
      <c r="P11" s="37">
        <v>77</v>
      </c>
      <c r="Q11" s="37">
        <v>24</v>
      </c>
      <c r="R11" s="37">
        <v>24</v>
      </c>
      <c r="S11" s="38">
        <v>14</v>
      </c>
      <c r="T11" s="38">
        <v>0</v>
      </c>
      <c r="U11" s="37">
        <v>2</v>
      </c>
      <c r="V11" s="37">
        <v>2</v>
      </c>
      <c r="W11" s="38">
        <v>1001</v>
      </c>
      <c r="X11" s="48">
        <v>0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29</v>
      </c>
      <c r="F12" s="42">
        <v>39</v>
      </c>
      <c r="G12" s="42">
        <v>0</v>
      </c>
      <c r="H12" s="42">
        <v>0</v>
      </c>
      <c r="I12" s="42">
        <v>58</v>
      </c>
      <c r="J12" s="42">
        <v>81</v>
      </c>
      <c r="K12" s="38">
        <v>322</v>
      </c>
      <c r="L12" s="38">
        <v>314</v>
      </c>
      <c r="M12" s="38">
        <v>205</v>
      </c>
      <c r="N12" s="38">
        <v>202</v>
      </c>
      <c r="O12" s="38">
        <v>15</v>
      </c>
      <c r="P12" s="38">
        <v>13</v>
      </c>
      <c r="Q12" s="37">
        <v>0</v>
      </c>
      <c r="R12" s="37">
        <v>0</v>
      </c>
      <c r="S12" s="38">
        <v>296</v>
      </c>
      <c r="T12" s="38">
        <v>96</v>
      </c>
      <c r="U12" s="42">
        <v>3</v>
      </c>
      <c r="V12" s="42">
        <v>5</v>
      </c>
      <c r="W12" s="38">
        <v>4745</v>
      </c>
      <c r="X12" s="48">
        <v>1345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18</v>
      </c>
      <c r="F13" s="45">
        <v>46</v>
      </c>
      <c r="G13" s="45">
        <v>0</v>
      </c>
      <c r="H13" s="45">
        <v>35</v>
      </c>
      <c r="I13" s="45">
        <v>212</v>
      </c>
      <c r="J13" s="45">
        <v>230</v>
      </c>
      <c r="K13" s="45">
        <v>69</v>
      </c>
      <c r="L13" s="45">
        <v>81</v>
      </c>
      <c r="M13" s="45">
        <v>142</v>
      </c>
      <c r="N13" s="45">
        <v>154</v>
      </c>
      <c r="O13" s="45">
        <v>8</v>
      </c>
      <c r="P13" s="45">
        <v>11</v>
      </c>
      <c r="Q13" s="45">
        <v>30</v>
      </c>
      <c r="R13" s="45">
        <v>33</v>
      </c>
      <c r="S13" s="46">
        <v>131</v>
      </c>
      <c r="T13" s="46">
        <v>45</v>
      </c>
      <c r="U13" s="47">
        <v>2</v>
      </c>
      <c r="V13" s="47">
        <v>2</v>
      </c>
      <c r="W13" s="46">
        <v>2500</v>
      </c>
      <c r="X13" s="51">
        <v>1356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125</v>
      </c>
      <c r="F14" s="21">
        <f t="shared" ref="F14:X14" si="0">SUM(F7:F13)</f>
        <v>161</v>
      </c>
      <c r="G14" s="21">
        <f t="shared" si="0"/>
        <v>5</v>
      </c>
      <c r="H14" s="21">
        <f t="shared" si="0"/>
        <v>79</v>
      </c>
      <c r="I14" s="21">
        <f t="shared" si="0"/>
        <v>1314</v>
      </c>
      <c r="J14" s="21">
        <f t="shared" si="0"/>
        <v>990</v>
      </c>
      <c r="K14" s="21">
        <f t="shared" si="0"/>
        <v>814</v>
      </c>
      <c r="L14" s="21">
        <f t="shared" si="0"/>
        <v>865</v>
      </c>
      <c r="M14" s="21">
        <f t="shared" si="0"/>
        <v>1511</v>
      </c>
      <c r="N14" s="21">
        <f t="shared" si="0"/>
        <v>1525</v>
      </c>
      <c r="O14" s="21">
        <f t="shared" si="0"/>
        <v>130</v>
      </c>
      <c r="P14" s="21">
        <f t="shared" si="0"/>
        <v>130</v>
      </c>
      <c r="Q14" s="21">
        <f t="shared" si="0"/>
        <v>109</v>
      </c>
      <c r="R14" s="21">
        <f t="shared" si="0"/>
        <v>109</v>
      </c>
      <c r="S14" s="21">
        <f t="shared" si="0"/>
        <v>5954</v>
      </c>
      <c r="T14" s="21">
        <f t="shared" si="0"/>
        <v>171</v>
      </c>
      <c r="U14" s="21">
        <f t="shared" si="0"/>
        <v>139</v>
      </c>
      <c r="V14" s="21">
        <f t="shared" si="0"/>
        <v>102</v>
      </c>
      <c r="W14" s="21">
        <f t="shared" si="0"/>
        <v>143563</v>
      </c>
      <c r="X14" s="22">
        <f t="shared" si="0"/>
        <v>114625</v>
      </c>
    </row>
    <row r="15" spans="1:25" x14ac:dyDescent="0.35">
      <c r="S15" s="1" t="s">
        <v>36</v>
      </c>
    </row>
    <row r="16" spans="1:25" x14ac:dyDescent="0.35">
      <c r="B16" t="s">
        <v>21</v>
      </c>
    </row>
    <row r="17" spans="2:5" x14ac:dyDescent="0.35">
      <c r="B17" t="s">
        <v>22</v>
      </c>
      <c r="D17" s="19"/>
      <c r="E17" s="25" t="s">
        <v>28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Y28"/>
  <sheetViews>
    <sheetView showGridLines="0" zoomScale="70" zoomScaleNormal="70" workbookViewId="0">
      <selection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101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611</v>
      </c>
      <c r="F7" s="79">
        <v>589</v>
      </c>
      <c r="G7" s="80">
        <v>57</v>
      </c>
      <c r="H7" s="80">
        <v>239</v>
      </c>
      <c r="I7" s="80">
        <v>20</v>
      </c>
      <c r="J7" s="80">
        <v>60</v>
      </c>
      <c r="K7" s="75">
        <v>189</v>
      </c>
      <c r="L7" s="75">
        <v>189</v>
      </c>
      <c r="M7" s="80">
        <v>0</v>
      </c>
      <c r="N7" s="80">
        <v>10</v>
      </c>
      <c r="O7" s="75">
        <v>30</v>
      </c>
      <c r="P7" s="75">
        <v>30</v>
      </c>
      <c r="Q7" s="80">
        <v>15</v>
      </c>
      <c r="R7" s="80">
        <v>40</v>
      </c>
      <c r="S7" s="79">
        <v>2501</v>
      </c>
      <c r="T7" s="79">
        <v>106</v>
      </c>
      <c r="U7" s="75">
        <v>42</v>
      </c>
      <c r="V7" s="75">
        <v>42</v>
      </c>
      <c r="W7" s="80">
        <v>162073</v>
      </c>
      <c r="X7" s="82">
        <v>235595</v>
      </c>
    </row>
    <row r="8" spans="1:25" x14ac:dyDescent="0.35">
      <c r="A8" s="39"/>
      <c r="B8" s="36">
        <v>1</v>
      </c>
      <c r="C8" s="171" t="s">
        <v>2</v>
      </c>
      <c r="D8" s="172"/>
      <c r="E8" s="42">
        <v>7</v>
      </c>
      <c r="F8" s="42">
        <v>7</v>
      </c>
      <c r="G8" s="42">
        <v>362</v>
      </c>
      <c r="H8" s="42">
        <v>362</v>
      </c>
      <c r="I8" s="42">
        <v>0</v>
      </c>
      <c r="J8" s="42">
        <v>0</v>
      </c>
      <c r="K8" s="37">
        <v>536</v>
      </c>
      <c r="L8" s="37">
        <v>536</v>
      </c>
      <c r="M8" s="37">
        <v>0</v>
      </c>
      <c r="N8" s="37">
        <v>0</v>
      </c>
      <c r="O8" s="37">
        <v>88</v>
      </c>
      <c r="P8" s="37">
        <v>88</v>
      </c>
      <c r="Q8" s="42">
        <v>9</v>
      </c>
      <c r="R8" s="42">
        <v>9</v>
      </c>
      <c r="S8" s="42">
        <v>510</v>
      </c>
      <c r="T8" s="42">
        <v>510</v>
      </c>
      <c r="U8" s="37">
        <v>10</v>
      </c>
      <c r="V8" s="37">
        <v>10</v>
      </c>
      <c r="W8" s="38">
        <v>6000</v>
      </c>
      <c r="X8" s="48">
        <v>3243</v>
      </c>
      <c r="Y8" s="39"/>
    </row>
    <row r="9" spans="1:25" x14ac:dyDescent="0.35">
      <c r="A9" s="39"/>
      <c r="B9" s="36">
        <v>2</v>
      </c>
      <c r="C9" s="171" t="s">
        <v>3</v>
      </c>
      <c r="D9" s="172"/>
      <c r="E9" s="37">
        <v>20</v>
      </c>
      <c r="F9" s="37">
        <v>20</v>
      </c>
      <c r="G9" s="37">
        <v>561</v>
      </c>
      <c r="H9" s="37">
        <v>561</v>
      </c>
      <c r="I9" s="37">
        <v>463</v>
      </c>
      <c r="J9" s="37">
        <v>463</v>
      </c>
      <c r="K9" s="37">
        <v>830</v>
      </c>
      <c r="L9" s="37">
        <v>830</v>
      </c>
      <c r="M9" s="37">
        <v>33</v>
      </c>
      <c r="N9" s="37">
        <v>33</v>
      </c>
      <c r="O9" s="37">
        <v>135</v>
      </c>
      <c r="P9" s="37">
        <v>135</v>
      </c>
      <c r="Q9" s="37">
        <v>23</v>
      </c>
      <c r="R9" s="37">
        <v>23</v>
      </c>
      <c r="S9" s="37">
        <v>471</v>
      </c>
      <c r="T9" s="37">
        <v>471</v>
      </c>
      <c r="U9" s="37">
        <v>13</v>
      </c>
      <c r="V9" s="37">
        <v>13</v>
      </c>
      <c r="W9" s="37">
        <v>7124</v>
      </c>
      <c r="X9" s="56">
        <v>7124</v>
      </c>
      <c r="Y9" s="39"/>
    </row>
    <row r="10" spans="1:25" x14ac:dyDescent="0.35">
      <c r="A10" s="39"/>
      <c r="B10" s="36">
        <v>3</v>
      </c>
      <c r="C10" s="69" t="s">
        <v>4</v>
      </c>
      <c r="D10" s="41"/>
      <c r="E10" s="37">
        <v>17</v>
      </c>
      <c r="F10" s="37">
        <v>17</v>
      </c>
      <c r="G10" s="37">
        <v>767</v>
      </c>
      <c r="H10" s="37">
        <v>767</v>
      </c>
      <c r="I10" s="42">
        <v>0</v>
      </c>
      <c r="J10" s="42">
        <v>0</v>
      </c>
      <c r="K10" s="37">
        <v>539</v>
      </c>
      <c r="L10" s="37">
        <v>539</v>
      </c>
      <c r="M10" s="37">
        <v>27</v>
      </c>
      <c r="N10" s="37">
        <v>27</v>
      </c>
      <c r="O10" s="37">
        <v>39</v>
      </c>
      <c r="P10" s="37">
        <v>39</v>
      </c>
      <c r="Q10" s="37">
        <v>42</v>
      </c>
      <c r="R10" s="37">
        <v>42</v>
      </c>
      <c r="S10" s="38">
        <v>791</v>
      </c>
      <c r="T10" s="38">
        <v>591</v>
      </c>
      <c r="U10" s="37">
        <v>12</v>
      </c>
      <c r="V10" s="37">
        <v>12</v>
      </c>
      <c r="W10" s="37">
        <v>3396</v>
      </c>
      <c r="X10" s="56">
        <v>3396</v>
      </c>
      <c r="Y10" s="39"/>
    </row>
    <row r="11" spans="1:25" x14ac:dyDescent="0.35">
      <c r="A11" s="39"/>
      <c r="B11" s="36">
        <v>4</v>
      </c>
      <c r="C11" s="171" t="s">
        <v>5</v>
      </c>
      <c r="D11" s="172"/>
      <c r="E11" s="37">
        <v>2</v>
      </c>
      <c r="F11" s="37">
        <v>2</v>
      </c>
      <c r="G11" s="37">
        <v>257</v>
      </c>
      <c r="H11" s="37">
        <v>257</v>
      </c>
      <c r="I11" s="37">
        <v>23</v>
      </c>
      <c r="J11" s="37">
        <v>23</v>
      </c>
      <c r="K11" s="37">
        <v>133</v>
      </c>
      <c r="L11" s="37">
        <v>133</v>
      </c>
      <c r="M11" s="37">
        <v>99</v>
      </c>
      <c r="N11" s="37">
        <v>99</v>
      </c>
      <c r="O11" s="37">
        <v>12</v>
      </c>
      <c r="P11" s="37">
        <v>12</v>
      </c>
      <c r="Q11" s="37">
        <v>9</v>
      </c>
      <c r="R11" s="37">
        <v>9</v>
      </c>
      <c r="S11" s="37">
        <v>176</v>
      </c>
      <c r="T11" s="37">
        <v>176</v>
      </c>
      <c r="U11" s="37">
        <v>2</v>
      </c>
      <c r="V11" s="37">
        <v>2</v>
      </c>
      <c r="W11" s="37">
        <v>5894</v>
      </c>
      <c r="X11" s="56">
        <v>5894</v>
      </c>
      <c r="Y11" s="39"/>
    </row>
    <row r="12" spans="1:25" x14ac:dyDescent="0.35">
      <c r="A12" s="39"/>
      <c r="B12" s="36">
        <v>5</v>
      </c>
      <c r="C12" s="171" t="s">
        <v>6</v>
      </c>
      <c r="D12" s="172"/>
      <c r="E12" s="37">
        <v>41</v>
      </c>
      <c r="F12" s="37">
        <v>41</v>
      </c>
      <c r="G12" s="38">
        <v>236</v>
      </c>
      <c r="H12" s="38">
        <v>214</v>
      </c>
      <c r="I12" s="42">
        <v>13</v>
      </c>
      <c r="J12" s="42">
        <v>13</v>
      </c>
      <c r="K12" s="42">
        <v>71</v>
      </c>
      <c r="L12" s="42">
        <v>79</v>
      </c>
      <c r="M12" s="38">
        <v>152</v>
      </c>
      <c r="N12" s="38">
        <v>136</v>
      </c>
      <c r="O12" s="38">
        <v>5</v>
      </c>
      <c r="P12" s="38">
        <v>0</v>
      </c>
      <c r="Q12" s="37">
        <v>0</v>
      </c>
      <c r="R12" s="37">
        <v>0</v>
      </c>
      <c r="S12" s="42">
        <v>200</v>
      </c>
      <c r="T12" s="42">
        <v>270</v>
      </c>
      <c r="U12" s="37">
        <v>4</v>
      </c>
      <c r="V12" s="37">
        <v>4</v>
      </c>
      <c r="W12" s="42">
        <v>3215</v>
      </c>
      <c r="X12" s="43">
        <v>3325</v>
      </c>
      <c r="Y12" s="39"/>
    </row>
    <row r="13" spans="1:25" ht="15" thickBot="1" x14ac:dyDescent="0.4">
      <c r="A13" s="39"/>
      <c r="B13" s="44">
        <v>6</v>
      </c>
      <c r="C13" s="173" t="s">
        <v>102</v>
      </c>
      <c r="D13" s="174"/>
      <c r="E13" s="45">
        <v>7</v>
      </c>
      <c r="F13" s="45">
        <v>10</v>
      </c>
      <c r="G13" s="46">
        <v>319</v>
      </c>
      <c r="H13" s="46">
        <v>314</v>
      </c>
      <c r="I13" s="45">
        <v>57</v>
      </c>
      <c r="J13" s="45">
        <v>97</v>
      </c>
      <c r="K13" s="45">
        <v>104</v>
      </c>
      <c r="L13" s="45">
        <v>108</v>
      </c>
      <c r="M13" s="45">
        <v>102</v>
      </c>
      <c r="N13" s="45">
        <v>107</v>
      </c>
      <c r="O13" s="47">
        <v>10</v>
      </c>
      <c r="P13" s="47">
        <v>10</v>
      </c>
      <c r="Q13" s="45">
        <v>6</v>
      </c>
      <c r="R13" s="45">
        <v>19</v>
      </c>
      <c r="S13" s="45">
        <v>280</v>
      </c>
      <c r="T13" s="45">
        <v>570</v>
      </c>
      <c r="U13" s="47">
        <v>0</v>
      </c>
      <c r="V13" s="47">
        <v>0</v>
      </c>
      <c r="W13" s="45">
        <v>2700</v>
      </c>
      <c r="X13" s="49">
        <v>8872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705</v>
      </c>
      <c r="F14" s="21">
        <f t="shared" ref="F14:X14" si="0">SUM(F7:F13)</f>
        <v>686</v>
      </c>
      <c r="G14" s="21">
        <f t="shared" si="0"/>
        <v>2559</v>
      </c>
      <c r="H14" s="21">
        <f t="shared" si="0"/>
        <v>2714</v>
      </c>
      <c r="I14" s="21">
        <f t="shared" si="0"/>
        <v>576</v>
      </c>
      <c r="J14" s="21">
        <f t="shared" si="0"/>
        <v>656</v>
      </c>
      <c r="K14" s="21">
        <f t="shared" si="0"/>
        <v>2402</v>
      </c>
      <c r="L14" s="21">
        <f t="shared" si="0"/>
        <v>2414</v>
      </c>
      <c r="M14" s="21">
        <f t="shared" si="0"/>
        <v>413</v>
      </c>
      <c r="N14" s="21">
        <f t="shared" si="0"/>
        <v>412</v>
      </c>
      <c r="O14" s="21">
        <f t="shared" si="0"/>
        <v>319</v>
      </c>
      <c r="P14" s="21">
        <f t="shared" si="0"/>
        <v>314</v>
      </c>
      <c r="Q14" s="21">
        <f t="shared" si="0"/>
        <v>104</v>
      </c>
      <c r="R14" s="21">
        <f t="shared" si="0"/>
        <v>142</v>
      </c>
      <c r="S14" s="21">
        <f t="shared" si="0"/>
        <v>4929</v>
      </c>
      <c r="T14" s="21">
        <f t="shared" si="0"/>
        <v>2694</v>
      </c>
      <c r="U14" s="21">
        <f t="shared" si="0"/>
        <v>83</v>
      </c>
      <c r="V14" s="21">
        <f t="shared" si="0"/>
        <v>83</v>
      </c>
      <c r="W14" s="21">
        <f t="shared" si="0"/>
        <v>190402</v>
      </c>
      <c r="X14" s="22">
        <f t="shared" si="0"/>
        <v>267449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1" t="s">
        <v>106</v>
      </c>
      <c r="M27" s="181"/>
      <c r="N27" s="181"/>
      <c r="O27" s="85">
        <v>13</v>
      </c>
      <c r="P27" s="86" t="s">
        <v>110</v>
      </c>
    </row>
    <row r="28" spans="2:16" ht="15" thickBot="1" x14ac:dyDescent="0.4">
      <c r="K28" s="84">
        <v>6</v>
      </c>
      <c r="L28" s="182" t="s">
        <v>107</v>
      </c>
      <c r="M28" s="182"/>
      <c r="N28" s="182"/>
      <c r="O28" s="87">
        <v>4</v>
      </c>
      <c r="P28" s="88" t="s">
        <v>110</v>
      </c>
    </row>
  </sheetData>
  <mergeCells count="3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L27:N27"/>
    <mergeCell ref="L28:N28"/>
    <mergeCell ref="C9:D9"/>
    <mergeCell ref="C11:D11"/>
    <mergeCell ref="C12:D12"/>
    <mergeCell ref="C13:D13"/>
    <mergeCell ref="B14:D14"/>
    <mergeCell ref="K21:K22"/>
    <mergeCell ref="O21:O22"/>
    <mergeCell ref="P21:P22"/>
    <mergeCell ref="L25:N25"/>
    <mergeCell ref="L26:N26"/>
    <mergeCell ref="L21:N22"/>
    <mergeCell ref="L23:N23"/>
    <mergeCell ref="L24:N24"/>
  </mergeCells>
  <pageMargins left="0.7" right="0.7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Y29"/>
  <sheetViews>
    <sheetView showGridLines="0" topLeftCell="G10" workbookViewId="0">
      <selection activeCell="G10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5" max="18" width="8.7265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114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611</v>
      </c>
      <c r="F7" s="79">
        <v>589</v>
      </c>
      <c r="G7" s="80">
        <v>57</v>
      </c>
      <c r="H7" s="80">
        <v>239</v>
      </c>
      <c r="I7" s="80">
        <v>20</v>
      </c>
      <c r="J7" s="80">
        <v>60</v>
      </c>
      <c r="K7" s="75">
        <v>189</v>
      </c>
      <c r="L7" s="75">
        <v>189</v>
      </c>
      <c r="M7" s="80">
        <v>0</v>
      </c>
      <c r="N7" s="80">
        <v>10</v>
      </c>
      <c r="O7" s="75">
        <v>30</v>
      </c>
      <c r="P7" s="75">
        <v>30</v>
      </c>
      <c r="Q7" s="80">
        <v>15</v>
      </c>
      <c r="R7" s="80">
        <v>40</v>
      </c>
      <c r="S7" s="79">
        <v>2301</v>
      </c>
      <c r="T7" s="79">
        <v>106</v>
      </c>
      <c r="U7" s="75">
        <v>42</v>
      </c>
      <c r="V7" s="75">
        <v>42</v>
      </c>
      <c r="W7" s="79">
        <v>270933</v>
      </c>
      <c r="X7" s="93">
        <v>235595</v>
      </c>
    </row>
    <row r="8" spans="1:25" x14ac:dyDescent="0.35">
      <c r="A8" s="39"/>
      <c r="B8" s="36">
        <v>1</v>
      </c>
      <c r="C8" s="141" t="s">
        <v>2</v>
      </c>
      <c r="D8" s="142"/>
      <c r="E8" s="42">
        <v>6</v>
      </c>
      <c r="F8" s="42">
        <v>7</v>
      </c>
      <c r="G8" s="37">
        <v>274</v>
      </c>
      <c r="H8" s="37">
        <v>274</v>
      </c>
      <c r="I8" s="37">
        <v>87</v>
      </c>
      <c r="J8" s="37">
        <v>87</v>
      </c>
      <c r="K8" s="37">
        <v>526</v>
      </c>
      <c r="L8" s="37">
        <v>526</v>
      </c>
      <c r="M8" s="38">
        <v>29</v>
      </c>
      <c r="N8" s="38">
        <v>0</v>
      </c>
      <c r="O8" s="37">
        <v>87</v>
      </c>
      <c r="P8" s="37">
        <v>87</v>
      </c>
      <c r="Q8" s="42">
        <v>6</v>
      </c>
      <c r="R8" s="42">
        <v>7</v>
      </c>
      <c r="S8" s="37">
        <v>398</v>
      </c>
      <c r="T8" s="37">
        <v>398</v>
      </c>
      <c r="U8" s="42">
        <v>9</v>
      </c>
      <c r="V8" s="42">
        <v>10</v>
      </c>
      <c r="W8" s="38">
        <v>5015</v>
      </c>
      <c r="X8" s="48">
        <v>1983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37">
        <v>16</v>
      </c>
      <c r="F9" s="37">
        <v>16</v>
      </c>
      <c r="G9" s="37">
        <v>515</v>
      </c>
      <c r="H9" s="37">
        <v>515</v>
      </c>
      <c r="I9" s="37">
        <v>166</v>
      </c>
      <c r="J9" s="37">
        <v>166</v>
      </c>
      <c r="K9" s="37">
        <v>803</v>
      </c>
      <c r="L9" s="37">
        <v>803</v>
      </c>
      <c r="M9" s="37">
        <v>28</v>
      </c>
      <c r="N9" s="37">
        <v>28</v>
      </c>
      <c r="O9" s="37">
        <v>132</v>
      </c>
      <c r="P9" s="37">
        <v>132</v>
      </c>
      <c r="Q9" s="37">
        <v>18</v>
      </c>
      <c r="R9" s="37">
        <v>18</v>
      </c>
      <c r="S9" s="37">
        <v>380</v>
      </c>
      <c r="T9" s="37">
        <v>380</v>
      </c>
      <c r="U9" s="37">
        <v>12</v>
      </c>
      <c r="V9" s="37">
        <v>12</v>
      </c>
      <c r="W9" s="37">
        <v>6287</v>
      </c>
      <c r="X9" s="56">
        <v>6287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16</v>
      </c>
      <c r="F10" s="37">
        <v>16</v>
      </c>
      <c r="G10" s="37">
        <v>522</v>
      </c>
      <c r="H10" s="37">
        <v>522</v>
      </c>
      <c r="I10" s="42">
        <v>0</v>
      </c>
      <c r="J10" s="42">
        <v>12</v>
      </c>
      <c r="K10" s="37">
        <v>515</v>
      </c>
      <c r="L10" s="37">
        <v>515</v>
      </c>
      <c r="M10" s="37">
        <v>15</v>
      </c>
      <c r="N10" s="37">
        <v>15</v>
      </c>
      <c r="O10" s="37">
        <v>35</v>
      </c>
      <c r="P10" s="37">
        <v>35</v>
      </c>
      <c r="Q10" s="37">
        <v>37</v>
      </c>
      <c r="R10" s="37">
        <v>37</v>
      </c>
      <c r="S10" s="37">
        <v>324</v>
      </c>
      <c r="T10" s="37">
        <v>324</v>
      </c>
      <c r="U10" s="37">
        <v>6</v>
      </c>
      <c r="V10" s="37">
        <v>6</v>
      </c>
      <c r="W10" s="37">
        <v>3802</v>
      </c>
      <c r="X10" s="56">
        <v>3802</v>
      </c>
      <c r="Y10" s="39"/>
    </row>
    <row r="11" spans="1:25" x14ac:dyDescent="0.35">
      <c r="A11" s="39"/>
      <c r="B11" s="36">
        <v>4</v>
      </c>
      <c r="C11" s="141" t="s">
        <v>5</v>
      </c>
      <c r="D11" s="142"/>
      <c r="E11" s="37">
        <v>2</v>
      </c>
      <c r="F11" s="37">
        <v>2</v>
      </c>
      <c r="G11" s="37">
        <v>202</v>
      </c>
      <c r="H11" s="37">
        <v>202</v>
      </c>
      <c r="I11" s="37">
        <v>20</v>
      </c>
      <c r="J11" s="37">
        <v>20</v>
      </c>
      <c r="K11" s="37">
        <v>130</v>
      </c>
      <c r="L11" s="37">
        <v>130</v>
      </c>
      <c r="M11" s="37">
        <v>99</v>
      </c>
      <c r="N11" s="37">
        <v>99</v>
      </c>
      <c r="O11" s="37">
        <v>12</v>
      </c>
      <c r="P11" s="37">
        <v>12</v>
      </c>
      <c r="Q11" s="37">
        <v>9</v>
      </c>
      <c r="R11" s="37">
        <v>9</v>
      </c>
      <c r="S11" s="37">
        <v>116</v>
      </c>
      <c r="T11" s="37">
        <v>116</v>
      </c>
      <c r="U11" s="37">
        <v>2</v>
      </c>
      <c r="V11" s="37">
        <v>2</v>
      </c>
      <c r="W11" s="37">
        <v>4565</v>
      </c>
      <c r="X11" s="56">
        <v>4565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7">
        <v>37</v>
      </c>
      <c r="F12" s="37">
        <v>36</v>
      </c>
      <c r="G12" s="38">
        <v>148</v>
      </c>
      <c r="H12" s="38">
        <v>100</v>
      </c>
      <c r="I12" s="38">
        <v>6</v>
      </c>
      <c r="J12" s="38">
        <v>0</v>
      </c>
      <c r="K12" s="38">
        <v>64</v>
      </c>
      <c r="L12" s="38">
        <v>63</v>
      </c>
      <c r="M12" s="38">
        <v>150</v>
      </c>
      <c r="N12" s="38">
        <v>134</v>
      </c>
      <c r="O12" s="38">
        <v>3</v>
      </c>
      <c r="P12" s="38">
        <v>0</v>
      </c>
      <c r="Q12" s="37">
        <v>0</v>
      </c>
      <c r="R12" s="37">
        <v>0</v>
      </c>
      <c r="S12" s="38">
        <v>40</v>
      </c>
      <c r="T12" s="38">
        <v>30</v>
      </c>
      <c r="U12" s="38">
        <v>4</v>
      </c>
      <c r="V12" s="38">
        <v>3</v>
      </c>
      <c r="W12" s="38">
        <v>1510</v>
      </c>
      <c r="X12" s="48">
        <v>185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7">
        <v>4</v>
      </c>
      <c r="F13" s="47">
        <v>4</v>
      </c>
      <c r="G13" s="47">
        <v>262</v>
      </c>
      <c r="H13" s="47">
        <v>262</v>
      </c>
      <c r="I13" s="47">
        <v>48</v>
      </c>
      <c r="J13" s="47">
        <v>48</v>
      </c>
      <c r="K13" s="47">
        <v>103</v>
      </c>
      <c r="L13" s="47">
        <v>103</v>
      </c>
      <c r="M13" s="47">
        <v>98</v>
      </c>
      <c r="N13" s="47">
        <v>98</v>
      </c>
      <c r="O13" s="47">
        <v>10</v>
      </c>
      <c r="P13" s="47">
        <v>10</v>
      </c>
      <c r="Q13" s="47">
        <v>2</v>
      </c>
      <c r="R13" s="47">
        <v>2</v>
      </c>
      <c r="S13" s="47">
        <v>207</v>
      </c>
      <c r="T13" s="47">
        <v>207</v>
      </c>
      <c r="U13" s="47">
        <v>0</v>
      </c>
      <c r="V13" s="47">
        <v>0</v>
      </c>
      <c r="W13" s="47">
        <v>5010</v>
      </c>
      <c r="X13" s="66">
        <v>5010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692</v>
      </c>
      <c r="F14" s="21">
        <f t="shared" ref="F14:X14" si="0">SUM(F7:F13)</f>
        <v>670</v>
      </c>
      <c r="G14" s="21">
        <f t="shared" si="0"/>
        <v>1980</v>
      </c>
      <c r="H14" s="21">
        <f t="shared" si="0"/>
        <v>2114</v>
      </c>
      <c r="I14" s="21">
        <f t="shared" si="0"/>
        <v>347</v>
      </c>
      <c r="J14" s="21">
        <f t="shared" si="0"/>
        <v>393</v>
      </c>
      <c r="K14" s="21">
        <f t="shared" si="0"/>
        <v>2330</v>
      </c>
      <c r="L14" s="21">
        <f t="shared" si="0"/>
        <v>2329</v>
      </c>
      <c r="M14" s="21">
        <f t="shared" si="0"/>
        <v>419</v>
      </c>
      <c r="N14" s="21">
        <f t="shared" si="0"/>
        <v>384</v>
      </c>
      <c r="O14" s="21">
        <f t="shared" si="0"/>
        <v>309</v>
      </c>
      <c r="P14" s="21">
        <f t="shared" si="0"/>
        <v>306</v>
      </c>
      <c r="Q14" s="21">
        <f t="shared" si="0"/>
        <v>87</v>
      </c>
      <c r="R14" s="21">
        <f t="shared" si="0"/>
        <v>113</v>
      </c>
      <c r="S14" s="21">
        <f t="shared" si="0"/>
        <v>3766</v>
      </c>
      <c r="T14" s="21">
        <f t="shared" si="0"/>
        <v>1561</v>
      </c>
      <c r="U14" s="21">
        <f t="shared" si="0"/>
        <v>75</v>
      </c>
      <c r="V14" s="21">
        <f t="shared" si="0"/>
        <v>75</v>
      </c>
      <c r="W14" s="21">
        <f t="shared" si="0"/>
        <v>297122</v>
      </c>
      <c r="X14" s="22">
        <f t="shared" si="0"/>
        <v>257427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5">
        <v>6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L29:N29"/>
    <mergeCell ref="L27:N27"/>
    <mergeCell ref="L21:N22"/>
    <mergeCell ref="L23:N23"/>
    <mergeCell ref="L24:N24"/>
    <mergeCell ref="L25:N25"/>
    <mergeCell ref="L26:N26"/>
    <mergeCell ref="L28:N28"/>
    <mergeCell ref="C9:D9"/>
    <mergeCell ref="C11:D11"/>
    <mergeCell ref="C12:D12"/>
    <mergeCell ref="C13:D13"/>
    <mergeCell ref="B14:D14"/>
    <mergeCell ref="K21:K22"/>
    <mergeCell ref="Q5:R5"/>
    <mergeCell ref="S5:T5"/>
    <mergeCell ref="U5:V5"/>
    <mergeCell ref="W5:X5"/>
    <mergeCell ref="O21:O22"/>
    <mergeCell ref="P21:P22"/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Y29"/>
  <sheetViews>
    <sheetView showGridLines="0" topLeftCell="G9" workbookViewId="0">
      <selection activeCell="G9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116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611</v>
      </c>
      <c r="F7" s="79">
        <v>589</v>
      </c>
      <c r="G7" s="80">
        <v>57</v>
      </c>
      <c r="H7" s="80">
        <v>239</v>
      </c>
      <c r="I7" s="80">
        <v>20</v>
      </c>
      <c r="J7" s="80">
        <v>60</v>
      </c>
      <c r="K7" s="75">
        <v>189</v>
      </c>
      <c r="L7" s="75">
        <v>189</v>
      </c>
      <c r="M7" s="80">
        <v>0</v>
      </c>
      <c r="N7" s="80">
        <v>10</v>
      </c>
      <c r="O7" s="75">
        <v>30</v>
      </c>
      <c r="P7" s="75">
        <v>30</v>
      </c>
      <c r="Q7" s="80">
        <v>15</v>
      </c>
      <c r="R7" s="80">
        <v>40</v>
      </c>
      <c r="S7" s="79">
        <v>3317</v>
      </c>
      <c r="T7" s="79">
        <v>256</v>
      </c>
      <c r="U7" s="75">
        <v>42</v>
      </c>
      <c r="V7" s="75">
        <v>42</v>
      </c>
      <c r="W7" s="80">
        <v>270933</v>
      </c>
      <c r="X7" s="82">
        <v>344595</v>
      </c>
    </row>
    <row r="8" spans="1:25" x14ac:dyDescent="0.35">
      <c r="A8" s="39"/>
      <c r="B8" s="36">
        <v>1</v>
      </c>
      <c r="C8" s="141" t="s">
        <v>2</v>
      </c>
      <c r="D8" s="142"/>
      <c r="E8" s="42">
        <v>6</v>
      </c>
      <c r="F8" s="42">
        <v>7</v>
      </c>
      <c r="G8" s="42">
        <v>256</v>
      </c>
      <c r="H8" s="42">
        <v>274</v>
      </c>
      <c r="I8" s="42">
        <v>79</v>
      </c>
      <c r="J8" s="42">
        <v>87</v>
      </c>
      <c r="K8" s="42">
        <v>514</v>
      </c>
      <c r="L8" s="42">
        <v>526</v>
      </c>
      <c r="M8" s="38">
        <v>26</v>
      </c>
      <c r="N8" s="38">
        <v>0</v>
      </c>
      <c r="O8" s="37">
        <v>87</v>
      </c>
      <c r="P8" s="37">
        <v>87</v>
      </c>
      <c r="Q8" s="42">
        <v>0</v>
      </c>
      <c r="R8" s="42">
        <v>7</v>
      </c>
      <c r="S8" s="37">
        <v>395</v>
      </c>
      <c r="T8" s="37">
        <v>398</v>
      </c>
      <c r="U8" s="42">
        <v>8</v>
      </c>
      <c r="V8" s="42">
        <v>10</v>
      </c>
      <c r="W8" s="38">
        <v>4905</v>
      </c>
      <c r="X8" s="48">
        <v>1983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37">
        <v>16</v>
      </c>
      <c r="F9" s="37">
        <v>16</v>
      </c>
      <c r="G9" s="37">
        <v>513</v>
      </c>
      <c r="H9" s="37">
        <v>513</v>
      </c>
      <c r="I9" s="37">
        <v>166</v>
      </c>
      <c r="J9" s="37">
        <v>166</v>
      </c>
      <c r="K9" s="37">
        <v>800</v>
      </c>
      <c r="L9" s="37">
        <v>800</v>
      </c>
      <c r="M9" s="37">
        <v>26</v>
      </c>
      <c r="N9" s="37">
        <v>26</v>
      </c>
      <c r="O9" s="37">
        <v>132</v>
      </c>
      <c r="P9" s="37">
        <v>132</v>
      </c>
      <c r="Q9" s="37">
        <v>18</v>
      </c>
      <c r="R9" s="37">
        <v>18</v>
      </c>
      <c r="S9" s="37">
        <v>375</v>
      </c>
      <c r="T9" s="37">
        <v>375</v>
      </c>
      <c r="U9" s="37">
        <v>11</v>
      </c>
      <c r="V9" s="37">
        <v>11</v>
      </c>
      <c r="W9" s="37">
        <v>6063</v>
      </c>
      <c r="X9" s="56">
        <v>6063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16</v>
      </c>
      <c r="F10" s="37">
        <v>16</v>
      </c>
      <c r="G10" s="37">
        <v>513</v>
      </c>
      <c r="H10" s="37">
        <v>513</v>
      </c>
      <c r="I10" s="42">
        <v>0</v>
      </c>
      <c r="J10" s="42">
        <v>12</v>
      </c>
      <c r="K10" s="37">
        <v>515</v>
      </c>
      <c r="L10" s="37">
        <v>515</v>
      </c>
      <c r="M10" s="37">
        <v>15</v>
      </c>
      <c r="N10" s="37">
        <v>15</v>
      </c>
      <c r="O10" s="37">
        <v>35</v>
      </c>
      <c r="P10" s="37">
        <v>35</v>
      </c>
      <c r="Q10" s="37">
        <v>37</v>
      </c>
      <c r="R10" s="37">
        <v>37</v>
      </c>
      <c r="S10" s="37">
        <v>314</v>
      </c>
      <c r="T10" s="37">
        <v>314</v>
      </c>
      <c r="U10" s="37">
        <v>6</v>
      </c>
      <c r="V10" s="37">
        <v>6</v>
      </c>
      <c r="W10" s="37">
        <v>3690</v>
      </c>
      <c r="X10" s="56">
        <v>3690</v>
      </c>
      <c r="Y10" s="39"/>
    </row>
    <row r="11" spans="1:25" x14ac:dyDescent="0.35">
      <c r="A11" s="39"/>
      <c r="B11" s="36">
        <v>4</v>
      </c>
      <c r="C11" s="141" t="s">
        <v>5</v>
      </c>
      <c r="D11" s="142"/>
      <c r="E11" s="37">
        <v>2</v>
      </c>
      <c r="F11" s="37">
        <v>2</v>
      </c>
      <c r="G11" s="37">
        <v>195</v>
      </c>
      <c r="H11" s="37">
        <v>195</v>
      </c>
      <c r="I11" s="37">
        <v>19</v>
      </c>
      <c r="J11" s="37">
        <v>19</v>
      </c>
      <c r="K11" s="37">
        <v>129</v>
      </c>
      <c r="L11" s="37">
        <v>129</v>
      </c>
      <c r="M11" s="37">
        <v>99</v>
      </c>
      <c r="N11" s="37">
        <v>99</v>
      </c>
      <c r="O11" s="37">
        <v>12</v>
      </c>
      <c r="P11" s="37">
        <v>12</v>
      </c>
      <c r="Q11" s="37">
        <v>9</v>
      </c>
      <c r="R11" s="37">
        <v>9</v>
      </c>
      <c r="S11" s="37">
        <v>106</v>
      </c>
      <c r="T11" s="37">
        <v>106</v>
      </c>
      <c r="U11" s="37">
        <v>2</v>
      </c>
      <c r="V11" s="37">
        <v>2</v>
      </c>
      <c r="W11" s="37">
        <v>4385</v>
      </c>
      <c r="X11" s="56">
        <v>4385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7">
        <v>37</v>
      </c>
      <c r="F12" s="37">
        <v>36</v>
      </c>
      <c r="G12" s="38">
        <v>148</v>
      </c>
      <c r="H12" s="38">
        <v>100</v>
      </c>
      <c r="I12" s="38">
        <v>6</v>
      </c>
      <c r="J12" s="38">
        <v>0</v>
      </c>
      <c r="K12" s="38">
        <v>64</v>
      </c>
      <c r="L12" s="38">
        <v>63</v>
      </c>
      <c r="M12" s="38">
        <v>150</v>
      </c>
      <c r="N12" s="38">
        <v>134</v>
      </c>
      <c r="O12" s="38">
        <v>3</v>
      </c>
      <c r="P12" s="38">
        <v>0</v>
      </c>
      <c r="Q12" s="37">
        <v>0</v>
      </c>
      <c r="R12" s="37">
        <v>0</v>
      </c>
      <c r="S12" s="38">
        <v>40</v>
      </c>
      <c r="T12" s="38">
        <v>30</v>
      </c>
      <c r="U12" s="38">
        <v>4</v>
      </c>
      <c r="V12" s="38">
        <v>3</v>
      </c>
      <c r="W12" s="38">
        <v>1510</v>
      </c>
      <c r="X12" s="48">
        <v>185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7">
        <v>4</v>
      </c>
      <c r="F13" s="47">
        <v>4</v>
      </c>
      <c r="G13" s="47">
        <v>260</v>
      </c>
      <c r="H13" s="47">
        <v>260</v>
      </c>
      <c r="I13" s="47">
        <v>48</v>
      </c>
      <c r="J13" s="47">
        <v>48</v>
      </c>
      <c r="K13" s="47">
        <v>103</v>
      </c>
      <c r="L13" s="47">
        <v>103</v>
      </c>
      <c r="M13" s="47">
        <v>98</v>
      </c>
      <c r="N13" s="47">
        <v>98</v>
      </c>
      <c r="O13" s="47">
        <v>10</v>
      </c>
      <c r="P13" s="47">
        <v>10</v>
      </c>
      <c r="Q13" s="47">
        <v>2</v>
      </c>
      <c r="R13" s="47">
        <v>2</v>
      </c>
      <c r="S13" s="47">
        <v>207</v>
      </c>
      <c r="T13" s="47">
        <v>207</v>
      </c>
      <c r="U13" s="47">
        <v>0</v>
      </c>
      <c r="V13" s="47">
        <v>0</v>
      </c>
      <c r="W13" s="47">
        <v>5010</v>
      </c>
      <c r="X13" s="66">
        <v>5010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692</v>
      </c>
      <c r="F14" s="21">
        <f t="shared" ref="F14:X14" si="0">SUM(F7:F13)</f>
        <v>670</v>
      </c>
      <c r="G14" s="21">
        <f t="shared" si="0"/>
        <v>1942</v>
      </c>
      <c r="H14" s="21">
        <f t="shared" si="0"/>
        <v>2094</v>
      </c>
      <c r="I14" s="21">
        <f t="shared" si="0"/>
        <v>338</v>
      </c>
      <c r="J14" s="21">
        <f t="shared" si="0"/>
        <v>392</v>
      </c>
      <c r="K14" s="21">
        <f t="shared" si="0"/>
        <v>2314</v>
      </c>
      <c r="L14" s="21">
        <f t="shared" si="0"/>
        <v>2325</v>
      </c>
      <c r="M14" s="21">
        <f t="shared" si="0"/>
        <v>414</v>
      </c>
      <c r="N14" s="21">
        <f t="shared" si="0"/>
        <v>382</v>
      </c>
      <c r="O14" s="21">
        <f t="shared" si="0"/>
        <v>309</v>
      </c>
      <c r="P14" s="21">
        <f t="shared" si="0"/>
        <v>306</v>
      </c>
      <c r="Q14" s="21">
        <f t="shared" si="0"/>
        <v>81</v>
      </c>
      <c r="R14" s="21">
        <f t="shared" si="0"/>
        <v>113</v>
      </c>
      <c r="S14" s="21">
        <f t="shared" si="0"/>
        <v>4754</v>
      </c>
      <c r="T14" s="21">
        <f t="shared" si="0"/>
        <v>1686</v>
      </c>
      <c r="U14" s="21">
        <f t="shared" si="0"/>
        <v>73</v>
      </c>
      <c r="V14" s="21">
        <f t="shared" si="0"/>
        <v>74</v>
      </c>
      <c r="W14" s="21">
        <f t="shared" si="0"/>
        <v>296496</v>
      </c>
      <c r="X14" s="22">
        <f t="shared" si="0"/>
        <v>365911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5">
        <v>6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K21:K22"/>
    <mergeCell ref="Q5:R5"/>
    <mergeCell ref="S5:T5"/>
    <mergeCell ref="U5:V5"/>
    <mergeCell ref="W5:X5"/>
    <mergeCell ref="O21:O22"/>
    <mergeCell ref="P21:P22"/>
    <mergeCell ref="C9:D9"/>
    <mergeCell ref="C11:D11"/>
    <mergeCell ref="C12:D12"/>
    <mergeCell ref="C13:D13"/>
    <mergeCell ref="B14:D14"/>
    <mergeCell ref="L28:N28"/>
    <mergeCell ref="L29:N29"/>
    <mergeCell ref="L21:N22"/>
    <mergeCell ref="L23:N23"/>
    <mergeCell ref="L24:N24"/>
    <mergeCell ref="L25:N25"/>
    <mergeCell ref="L26:N26"/>
    <mergeCell ref="L27:N2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Y29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117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791</v>
      </c>
      <c r="F7" s="79">
        <v>769</v>
      </c>
      <c r="G7" s="79">
        <v>1050</v>
      </c>
      <c r="H7" s="79">
        <v>332</v>
      </c>
      <c r="I7" s="79">
        <v>178</v>
      </c>
      <c r="J7" s="79">
        <v>52</v>
      </c>
      <c r="K7" s="79">
        <v>122</v>
      </c>
      <c r="L7" s="79">
        <v>30</v>
      </c>
      <c r="M7" s="79">
        <v>40</v>
      </c>
      <c r="N7" s="79">
        <v>36</v>
      </c>
      <c r="O7" s="79">
        <v>55</v>
      </c>
      <c r="P7" s="79">
        <v>20</v>
      </c>
      <c r="Q7" s="79">
        <v>75</v>
      </c>
      <c r="R7" s="79">
        <v>50</v>
      </c>
      <c r="S7" s="79">
        <v>2458</v>
      </c>
      <c r="T7" s="79">
        <v>65</v>
      </c>
      <c r="U7" s="80">
        <v>0</v>
      </c>
      <c r="V7" s="80">
        <v>8</v>
      </c>
      <c r="W7" s="80">
        <v>250358</v>
      </c>
      <c r="X7" s="82">
        <v>317355</v>
      </c>
    </row>
    <row r="8" spans="1:25" x14ac:dyDescent="0.35">
      <c r="A8" s="39"/>
      <c r="B8" s="36">
        <v>1</v>
      </c>
      <c r="C8" s="141" t="s">
        <v>2</v>
      </c>
      <c r="D8" s="142"/>
      <c r="E8" s="37">
        <v>6</v>
      </c>
      <c r="F8" s="37">
        <v>6</v>
      </c>
      <c r="G8" s="42">
        <v>247</v>
      </c>
      <c r="H8" s="42">
        <v>277</v>
      </c>
      <c r="I8" s="42">
        <v>13</v>
      </c>
      <c r="J8" s="42">
        <v>25</v>
      </c>
      <c r="K8" s="42">
        <v>437</v>
      </c>
      <c r="L8" s="42">
        <v>451</v>
      </c>
      <c r="M8" s="38">
        <v>4</v>
      </c>
      <c r="N8" s="38">
        <v>0</v>
      </c>
      <c r="O8" s="37">
        <v>90</v>
      </c>
      <c r="P8" s="37">
        <v>90</v>
      </c>
      <c r="Q8" s="37">
        <v>25</v>
      </c>
      <c r="R8" s="37">
        <v>25</v>
      </c>
      <c r="S8" s="38">
        <v>245</v>
      </c>
      <c r="T8" s="38">
        <v>11</v>
      </c>
      <c r="U8" s="37">
        <v>0</v>
      </c>
      <c r="V8" s="37">
        <v>0</v>
      </c>
      <c r="W8" s="42">
        <v>8050</v>
      </c>
      <c r="X8" s="43">
        <v>8495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42">
        <v>86</v>
      </c>
      <c r="F9" s="42">
        <v>87</v>
      </c>
      <c r="G9" s="42">
        <v>270</v>
      </c>
      <c r="H9" s="42">
        <v>291</v>
      </c>
      <c r="I9" s="42">
        <v>25</v>
      </c>
      <c r="J9" s="42">
        <v>35</v>
      </c>
      <c r="K9" s="42">
        <v>752</v>
      </c>
      <c r="L9" s="42">
        <v>767</v>
      </c>
      <c r="M9" s="37">
        <v>0</v>
      </c>
      <c r="N9" s="37">
        <v>0</v>
      </c>
      <c r="O9" s="42">
        <v>123</v>
      </c>
      <c r="P9" s="42">
        <v>126</v>
      </c>
      <c r="Q9" s="42">
        <v>17</v>
      </c>
      <c r="R9" s="42">
        <v>19</v>
      </c>
      <c r="S9" s="38">
        <v>401</v>
      </c>
      <c r="T9" s="38">
        <v>9</v>
      </c>
      <c r="U9" s="42">
        <v>10</v>
      </c>
      <c r="V9" s="42">
        <v>15</v>
      </c>
      <c r="W9" s="42">
        <v>2550</v>
      </c>
      <c r="X9" s="43">
        <v>2858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7</v>
      </c>
      <c r="F10" s="37">
        <v>7</v>
      </c>
      <c r="G10" s="37">
        <v>359</v>
      </c>
      <c r="H10" s="37">
        <v>359</v>
      </c>
      <c r="I10" s="37">
        <v>66</v>
      </c>
      <c r="J10" s="37">
        <v>66</v>
      </c>
      <c r="K10" s="37">
        <v>614</v>
      </c>
      <c r="L10" s="37">
        <v>614</v>
      </c>
      <c r="M10" s="37">
        <v>5</v>
      </c>
      <c r="N10" s="37">
        <v>5</v>
      </c>
      <c r="O10" s="37">
        <v>41</v>
      </c>
      <c r="P10" s="37">
        <v>41</v>
      </c>
      <c r="Q10" s="37">
        <v>41</v>
      </c>
      <c r="R10" s="37">
        <v>41</v>
      </c>
      <c r="S10" s="38">
        <v>1001</v>
      </c>
      <c r="T10" s="38">
        <v>0</v>
      </c>
      <c r="U10" s="37">
        <v>20</v>
      </c>
      <c r="V10" s="37">
        <v>20</v>
      </c>
      <c r="W10" s="42">
        <v>4516</v>
      </c>
      <c r="X10" s="43">
        <v>6473</v>
      </c>
      <c r="Y10" s="39"/>
    </row>
    <row r="11" spans="1:25" x14ac:dyDescent="0.35">
      <c r="A11" s="39"/>
      <c r="B11" s="36">
        <v>4</v>
      </c>
      <c r="C11" s="141" t="s">
        <v>5</v>
      </c>
      <c r="D11" s="142"/>
      <c r="E11" s="37">
        <v>0</v>
      </c>
      <c r="F11" s="37">
        <v>0</v>
      </c>
      <c r="G11" s="37">
        <v>84</v>
      </c>
      <c r="H11" s="37">
        <v>84</v>
      </c>
      <c r="I11" s="37">
        <v>12</v>
      </c>
      <c r="J11" s="37">
        <v>12</v>
      </c>
      <c r="K11" s="37">
        <v>125</v>
      </c>
      <c r="L11" s="37">
        <v>125</v>
      </c>
      <c r="M11" s="37">
        <v>91</v>
      </c>
      <c r="N11" s="37">
        <v>91</v>
      </c>
      <c r="O11" s="37">
        <v>11</v>
      </c>
      <c r="P11" s="37">
        <v>11</v>
      </c>
      <c r="Q11" s="37">
        <v>8</v>
      </c>
      <c r="R11" s="37">
        <v>8</v>
      </c>
      <c r="S11" s="38">
        <v>207</v>
      </c>
      <c r="T11" s="38">
        <v>7</v>
      </c>
      <c r="U11" s="37">
        <v>2</v>
      </c>
      <c r="V11" s="37">
        <v>2</v>
      </c>
      <c r="W11" s="37">
        <v>1438</v>
      </c>
      <c r="X11" s="56">
        <v>1438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7">
        <v>10</v>
      </c>
      <c r="F12" s="37">
        <v>10</v>
      </c>
      <c r="G12" s="38">
        <v>148</v>
      </c>
      <c r="H12" s="38">
        <v>0</v>
      </c>
      <c r="I12" s="38">
        <v>22</v>
      </c>
      <c r="J12" s="38">
        <v>0</v>
      </c>
      <c r="K12" s="38">
        <v>57</v>
      </c>
      <c r="L12" s="38">
        <v>16</v>
      </c>
      <c r="M12" s="37">
        <v>100</v>
      </c>
      <c r="N12" s="37">
        <v>100</v>
      </c>
      <c r="O12" s="38">
        <v>10</v>
      </c>
      <c r="P12" s="38">
        <v>0</v>
      </c>
      <c r="Q12" s="38">
        <v>16</v>
      </c>
      <c r="R12" s="38">
        <v>0</v>
      </c>
      <c r="S12" s="38">
        <v>158</v>
      </c>
      <c r="T12" s="38">
        <v>12</v>
      </c>
      <c r="U12" s="37">
        <v>0</v>
      </c>
      <c r="V12" s="37">
        <v>0</v>
      </c>
      <c r="W12" s="38">
        <v>3130</v>
      </c>
      <c r="X12" s="48">
        <v>2535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7">
        <v>4</v>
      </c>
      <c r="F13" s="47">
        <v>4</v>
      </c>
      <c r="G13" s="47">
        <v>229</v>
      </c>
      <c r="H13" s="47">
        <v>229</v>
      </c>
      <c r="I13" s="47">
        <v>41</v>
      </c>
      <c r="J13" s="47">
        <v>41</v>
      </c>
      <c r="K13" s="47">
        <v>94</v>
      </c>
      <c r="L13" s="47">
        <v>94</v>
      </c>
      <c r="M13" s="47">
        <v>96</v>
      </c>
      <c r="N13" s="47">
        <v>96</v>
      </c>
      <c r="O13" s="45">
        <v>13</v>
      </c>
      <c r="P13" s="45">
        <v>15</v>
      </c>
      <c r="Q13" s="45">
        <v>9</v>
      </c>
      <c r="R13" s="45">
        <v>10</v>
      </c>
      <c r="S13" s="47">
        <v>171</v>
      </c>
      <c r="T13" s="47">
        <v>171</v>
      </c>
      <c r="U13" s="47">
        <v>0</v>
      </c>
      <c r="V13" s="47">
        <v>0</v>
      </c>
      <c r="W13" s="45">
        <v>2900</v>
      </c>
      <c r="X13" s="49">
        <v>3000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904</v>
      </c>
      <c r="F14" s="21">
        <f t="shared" ref="F14:X14" si="0">SUM(F7:F13)</f>
        <v>883</v>
      </c>
      <c r="G14" s="21">
        <f t="shared" si="0"/>
        <v>2387</v>
      </c>
      <c r="H14" s="21">
        <f t="shared" si="0"/>
        <v>1572</v>
      </c>
      <c r="I14" s="21">
        <f t="shared" si="0"/>
        <v>357</v>
      </c>
      <c r="J14" s="21">
        <f t="shared" si="0"/>
        <v>231</v>
      </c>
      <c r="K14" s="21">
        <f t="shared" si="0"/>
        <v>2201</v>
      </c>
      <c r="L14" s="21">
        <f t="shared" si="0"/>
        <v>2097</v>
      </c>
      <c r="M14" s="21">
        <f t="shared" si="0"/>
        <v>336</v>
      </c>
      <c r="N14" s="21">
        <f t="shared" si="0"/>
        <v>328</v>
      </c>
      <c r="O14" s="21">
        <f t="shared" si="0"/>
        <v>343</v>
      </c>
      <c r="P14" s="21">
        <f t="shared" si="0"/>
        <v>303</v>
      </c>
      <c r="Q14" s="21">
        <f t="shared" si="0"/>
        <v>191</v>
      </c>
      <c r="R14" s="21">
        <f t="shared" si="0"/>
        <v>153</v>
      </c>
      <c r="S14" s="21">
        <f t="shared" si="0"/>
        <v>4641</v>
      </c>
      <c r="T14" s="21">
        <f t="shared" si="0"/>
        <v>275</v>
      </c>
      <c r="U14" s="21">
        <f t="shared" si="0"/>
        <v>32</v>
      </c>
      <c r="V14" s="21">
        <f t="shared" si="0"/>
        <v>45</v>
      </c>
      <c r="W14" s="21">
        <f t="shared" si="0"/>
        <v>272942</v>
      </c>
      <c r="X14" s="22">
        <f t="shared" si="0"/>
        <v>342154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5">
        <v>6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L28:N28"/>
    <mergeCell ref="L29:N29"/>
    <mergeCell ref="L21:N22"/>
    <mergeCell ref="L23:N23"/>
    <mergeCell ref="L24:N24"/>
    <mergeCell ref="L25:N25"/>
    <mergeCell ref="L26:N26"/>
    <mergeCell ref="L27:N27"/>
    <mergeCell ref="C9:D9"/>
    <mergeCell ref="C11:D11"/>
    <mergeCell ref="C12:D12"/>
    <mergeCell ref="C13:D13"/>
    <mergeCell ref="B14:D14"/>
    <mergeCell ref="K21:K22"/>
    <mergeCell ref="Q5:R5"/>
    <mergeCell ref="S5:T5"/>
    <mergeCell ref="U5:V5"/>
    <mergeCell ref="W5:X5"/>
    <mergeCell ref="O21:O22"/>
    <mergeCell ref="P21:P22"/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Y29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118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791</v>
      </c>
      <c r="F7" s="79">
        <v>769</v>
      </c>
      <c r="G7" s="79">
        <v>1050</v>
      </c>
      <c r="H7" s="79">
        <v>332</v>
      </c>
      <c r="I7" s="79">
        <v>178</v>
      </c>
      <c r="J7" s="79">
        <v>52</v>
      </c>
      <c r="K7" s="79">
        <v>122</v>
      </c>
      <c r="L7" s="79">
        <v>30</v>
      </c>
      <c r="M7" s="79">
        <v>40</v>
      </c>
      <c r="N7" s="79">
        <v>36</v>
      </c>
      <c r="O7" s="79">
        <v>55</v>
      </c>
      <c r="P7" s="79">
        <v>15</v>
      </c>
      <c r="Q7" s="79">
        <v>75</v>
      </c>
      <c r="R7" s="79">
        <v>40</v>
      </c>
      <c r="S7" s="79">
        <v>2458</v>
      </c>
      <c r="T7" s="79">
        <v>65</v>
      </c>
      <c r="U7" s="80">
        <v>0</v>
      </c>
      <c r="V7" s="80">
        <v>0</v>
      </c>
      <c r="W7" s="80">
        <v>250358</v>
      </c>
      <c r="X7" s="82">
        <v>317355</v>
      </c>
    </row>
    <row r="8" spans="1:25" x14ac:dyDescent="0.35">
      <c r="A8" s="39"/>
      <c r="B8" s="36">
        <v>1</v>
      </c>
      <c r="C8" s="141" t="s">
        <v>2</v>
      </c>
      <c r="D8" s="142"/>
      <c r="E8" s="37">
        <v>6</v>
      </c>
      <c r="F8" s="37">
        <v>6</v>
      </c>
      <c r="G8" s="42">
        <v>230</v>
      </c>
      <c r="H8" s="42">
        <v>275</v>
      </c>
      <c r="I8" s="42">
        <v>10</v>
      </c>
      <c r="J8" s="42">
        <v>23</v>
      </c>
      <c r="K8" s="42">
        <v>442</v>
      </c>
      <c r="L8" s="42">
        <v>450</v>
      </c>
      <c r="M8" s="38">
        <v>1</v>
      </c>
      <c r="N8" s="38">
        <v>0</v>
      </c>
      <c r="O8" s="37">
        <v>90</v>
      </c>
      <c r="P8" s="37">
        <v>90</v>
      </c>
      <c r="Q8" s="37">
        <v>23</v>
      </c>
      <c r="R8" s="37">
        <v>23</v>
      </c>
      <c r="S8" s="38">
        <v>217</v>
      </c>
      <c r="T8" s="38">
        <v>6</v>
      </c>
      <c r="U8" s="37">
        <v>0</v>
      </c>
      <c r="V8" s="37">
        <v>0</v>
      </c>
      <c r="W8" s="42">
        <v>7315</v>
      </c>
      <c r="X8" s="43">
        <v>8495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37">
        <v>86</v>
      </c>
      <c r="F9" s="37">
        <v>86</v>
      </c>
      <c r="G9" s="37">
        <v>249</v>
      </c>
      <c r="H9" s="37">
        <v>249</v>
      </c>
      <c r="I9" s="37">
        <v>19</v>
      </c>
      <c r="J9" s="37">
        <v>19</v>
      </c>
      <c r="K9" s="37">
        <v>747</v>
      </c>
      <c r="L9" s="37">
        <v>747</v>
      </c>
      <c r="M9" s="37">
        <v>0</v>
      </c>
      <c r="N9" s="37">
        <v>0</v>
      </c>
      <c r="O9" s="37">
        <v>122</v>
      </c>
      <c r="P9" s="37">
        <v>122</v>
      </c>
      <c r="Q9" s="37">
        <v>12</v>
      </c>
      <c r="R9" s="37">
        <v>12</v>
      </c>
      <c r="S9" s="37">
        <v>382</v>
      </c>
      <c r="T9" s="37">
        <v>382</v>
      </c>
      <c r="U9" s="37">
        <v>10</v>
      </c>
      <c r="V9" s="37">
        <v>10</v>
      </c>
      <c r="W9" s="37">
        <v>2177</v>
      </c>
      <c r="X9" s="56">
        <v>2177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7</v>
      </c>
      <c r="F10" s="37">
        <v>7</v>
      </c>
      <c r="G10" s="37">
        <v>263</v>
      </c>
      <c r="H10" s="37">
        <v>263</v>
      </c>
      <c r="I10" s="37">
        <v>39</v>
      </c>
      <c r="J10" s="37">
        <v>39</v>
      </c>
      <c r="K10" s="37">
        <v>602</v>
      </c>
      <c r="L10" s="37">
        <v>602</v>
      </c>
      <c r="M10" s="37">
        <v>4</v>
      </c>
      <c r="N10" s="37">
        <v>4</v>
      </c>
      <c r="O10" s="37">
        <v>41</v>
      </c>
      <c r="P10" s="37">
        <v>41</v>
      </c>
      <c r="Q10" s="37">
        <v>37</v>
      </c>
      <c r="R10" s="37">
        <v>37</v>
      </c>
      <c r="S10" s="38">
        <v>833</v>
      </c>
      <c r="T10" s="38">
        <v>0</v>
      </c>
      <c r="U10" s="37">
        <v>17</v>
      </c>
      <c r="V10" s="37">
        <v>17</v>
      </c>
      <c r="W10" s="42">
        <v>2189</v>
      </c>
      <c r="X10" s="43">
        <v>4404</v>
      </c>
      <c r="Y10" s="39"/>
    </row>
    <row r="11" spans="1:25" x14ac:dyDescent="0.35">
      <c r="A11" s="39"/>
      <c r="B11" s="36">
        <v>4</v>
      </c>
      <c r="C11" s="188" t="s">
        <v>5</v>
      </c>
      <c r="D11" s="189"/>
      <c r="E11" s="37">
        <v>0</v>
      </c>
      <c r="F11" s="37">
        <v>0</v>
      </c>
      <c r="G11" s="37">
        <v>79</v>
      </c>
      <c r="H11" s="37">
        <v>79</v>
      </c>
      <c r="I11" s="37">
        <v>11</v>
      </c>
      <c r="J11" s="37">
        <v>11</v>
      </c>
      <c r="K11" s="37">
        <v>125</v>
      </c>
      <c r="L11" s="37">
        <v>125</v>
      </c>
      <c r="M11" s="37">
        <v>91</v>
      </c>
      <c r="N11" s="37">
        <v>91</v>
      </c>
      <c r="O11" s="37">
        <v>11</v>
      </c>
      <c r="P11" s="37">
        <v>11</v>
      </c>
      <c r="Q11" s="37">
        <v>8</v>
      </c>
      <c r="R11" s="37">
        <v>8</v>
      </c>
      <c r="S11" s="37">
        <v>191</v>
      </c>
      <c r="T11" s="37">
        <v>191</v>
      </c>
      <c r="U11" s="37">
        <v>1</v>
      </c>
      <c r="V11" s="37">
        <v>1</v>
      </c>
      <c r="W11" s="37">
        <v>1113</v>
      </c>
      <c r="X11" s="56">
        <v>1113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7">
        <v>10</v>
      </c>
      <c r="F12" s="37">
        <v>10</v>
      </c>
      <c r="G12" s="37">
        <v>73</v>
      </c>
      <c r="H12" s="37">
        <v>73</v>
      </c>
      <c r="I12" s="37">
        <v>6</v>
      </c>
      <c r="J12" s="37">
        <v>6</v>
      </c>
      <c r="K12" s="37">
        <v>55</v>
      </c>
      <c r="L12" s="37">
        <v>55</v>
      </c>
      <c r="M12" s="37">
        <v>96</v>
      </c>
      <c r="N12" s="37">
        <v>96</v>
      </c>
      <c r="O12" s="37">
        <v>10</v>
      </c>
      <c r="P12" s="37">
        <v>10</v>
      </c>
      <c r="Q12" s="37">
        <v>16</v>
      </c>
      <c r="R12" s="37">
        <v>16</v>
      </c>
      <c r="S12" s="37">
        <v>83</v>
      </c>
      <c r="T12" s="37">
        <v>83</v>
      </c>
      <c r="U12" s="37">
        <v>0</v>
      </c>
      <c r="V12" s="37">
        <v>0</v>
      </c>
      <c r="W12" s="38">
        <v>2380</v>
      </c>
      <c r="X12" s="48">
        <v>1688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5">
        <v>1</v>
      </c>
      <c r="F13" s="45">
        <v>4</v>
      </c>
      <c r="G13" s="45">
        <v>188</v>
      </c>
      <c r="H13" s="45">
        <v>229</v>
      </c>
      <c r="I13" s="45">
        <v>30</v>
      </c>
      <c r="J13" s="45">
        <v>41</v>
      </c>
      <c r="K13" s="45">
        <v>92</v>
      </c>
      <c r="L13" s="45">
        <v>94</v>
      </c>
      <c r="M13" s="45">
        <v>93</v>
      </c>
      <c r="N13" s="45">
        <v>96</v>
      </c>
      <c r="O13" s="45">
        <v>14</v>
      </c>
      <c r="P13" s="45">
        <v>15</v>
      </c>
      <c r="Q13" s="45">
        <v>4</v>
      </c>
      <c r="R13" s="45">
        <v>10</v>
      </c>
      <c r="S13" s="45">
        <v>164</v>
      </c>
      <c r="T13" s="45">
        <v>171</v>
      </c>
      <c r="U13" s="47">
        <v>0</v>
      </c>
      <c r="V13" s="47">
        <v>0</v>
      </c>
      <c r="W13" s="45">
        <v>2900</v>
      </c>
      <c r="X13" s="49">
        <v>3000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901</v>
      </c>
      <c r="F14" s="21">
        <f t="shared" ref="F14:X14" si="0">SUM(F7:F13)</f>
        <v>882</v>
      </c>
      <c r="G14" s="21">
        <f t="shared" si="0"/>
        <v>2132</v>
      </c>
      <c r="H14" s="21">
        <f t="shared" si="0"/>
        <v>1500</v>
      </c>
      <c r="I14" s="21">
        <f t="shared" si="0"/>
        <v>293</v>
      </c>
      <c r="J14" s="21">
        <f t="shared" si="0"/>
        <v>191</v>
      </c>
      <c r="K14" s="21">
        <f t="shared" si="0"/>
        <v>2185</v>
      </c>
      <c r="L14" s="21">
        <f t="shared" si="0"/>
        <v>2103</v>
      </c>
      <c r="M14" s="21">
        <f t="shared" si="0"/>
        <v>325</v>
      </c>
      <c r="N14" s="21">
        <f t="shared" si="0"/>
        <v>323</v>
      </c>
      <c r="O14" s="21">
        <f t="shared" si="0"/>
        <v>343</v>
      </c>
      <c r="P14" s="21">
        <f t="shared" si="0"/>
        <v>304</v>
      </c>
      <c r="Q14" s="21">
        <f t="shared" si="0"/>
        <v>175</v>
      </c>
      <c r="R14" s="21">
        <f t="shared" si="0"/>
        <v>146</v>
      </c>
      <c r="S14" s="21">
        <f t="shared" si="0"/>
        <v>4328</v>
      </c>
      <c r="T14" s="21">
        <f t="shared" si="0"/>
        <v>898</v>
      </c>
      <c r="U14" s="21">
        <f t="shared" si="0"/>
        <v>28</v>
      </c>
      <c r="V14" s="21">
        <f t="shared" si="0"/>
        <v>28</v>
      </c>
      <c r="W14" s="21">
        <f t="shared" si="0"/>
        <v>268432</v>
      </c>
      <c r="X14" s="22">
        <f t="shared" si="0"/>
        <v>338232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5">
        <v>6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K21:K22"/>
    <mergeCell ref="Q5:R5"/>
    <mergeCell ref="S5:T5"/>
    <mergeCell ref="U5:V5"/>
    <mergeCell ref="W5:X5"/>
    <mergeCell ref="O21:O22"/>
    <mergeCell ref="P21:P22"/>
    <mergeCell ref="C9:D9"/>
    <mergeCell ref="C11:D11"/>
    <mergeCell ref="C12:D12"/>
    <mergeCell ref="C13:D13"/>
    <mergeCell ref="B14:D14"/>
    <mergeCell ref="L28:N28"/>
    <mergeCell ref="L29:N29"/>
    <mergeCell ref="L21:N22"/>
    <mergeCell ref="L23:N23"/>
    <mergeCell ref="L24:N24"/>
    <mergeCell ref="L25:N25"/>
    <mergeCell ref="L26:N26"/>
    <mergeCell ref="L27:N2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Y29"/>
  <sheetViews>
    <sheetView showGridLines="0" topLeftCell="F1" workbookViewId="0">
      <selection activeCell="F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119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791</v>
      </c>
      <c r="F7" s="79">
        <v>769</v>
      </c>
      <c r="G7" s="79">
        <v>1050</v>
      </c>
      <c r="H7" s="79">
        <v>332</v>
      </c>
      <c r="I7" s="79">
        <v>178</v>
      </c>
      <c r="J7" s="79">
        <v>52</v>
      </c>
      <c r="K7" s="79">
        <v>122</v>
      </c>
      <c r="L7" s="79">
        <v>30</v>
      </c>
      <c r="M7" s="79">
        <v>40</v>
      </c>
      <c r="N7" s="79">
        <v>36</v>
      </c>
      <c r="O7" s="79">
        <v>55</v>
      </c>
      <c r="P7" s="79">
        <v>15</v>
      </c>
      <c r="Q7" s="79">
        <v>75</v>
      </c>
      <c r="R7" s="79">
        <v>40</v>
      </c>
      <c r="S7" s="79">
        <v>2458</v>
      </c>
      <c r="T7" s="79">
        <v>65</v>
      </c>
      <c r="U7" s="80">
        <v>0</v>
      </c>
      <c r="V7" s="80">
        <v>0</v>
      </c>
      <c r="W7" s="80">
        <v>250358</v>
      </c>
      <c r="X7" s="82">
        <v>317355</v>
      </c>
    </row>
    <row r="8" spans="1:25" x14ac:dyDescent="0.35">
      <c r="A8" s="39"/>
      <c r="B8" s="36">
        <v>1</v>
      </c>
      <c r="C8" s="141" t="s">
        <v>2</v>
      </c>
      <c r="D8" s="142"/>
      <c r="E8" s="37">
        <v>6</v>
      </c>
      <c r="F8" s="37">
        <v>6</v>
      </c>
      <c r="G8" s="42">
        <v>230</v>
      </c>
      <c r="H8" s="42">
        <v>275</v>
      </c>
      <c r="I8" s="42">
        <v>10</v>
      </c>
      <c r="J8" s="42">
        <v>23</v>
      </c>
      <c r="K8" s="42">
        <v>442</v>
      </c>
      <c r="L8" s="42">
        <v>450</v>
      </c>
      <c r="M8" s="38">
        <v>1</v>
      </c>
      <c r="N8" s="38">
        <v>0</v>
      </c>
      <c r="O8" s="37">
        <v>90</v>
      </c>
      <c r="P8" s="37">
        <v>90</v>
      </c>
      <c r="Q8" s="37">
        <v>23</v>
      </c>
      <c r="R8" s="37">
        <v>23</v>
      </c>
      <c r="S8" s="38">
        <v>217</v>
      </c>
      <c r="T8" s="38">
        <v>6</v>
      </c>
      <c r="U8" s="37">
        <v>0</v>
      </c>
      <c r="V8" s="37">
        <v>0</v>
      </c>
      <c r="W8" s="42">
        <v>7315</v>
      </c>
      <c r="X8" s="43">
        <v>8495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37">
        <v>86</v>
      </c>
      <c r="F9" s="37">
        <v>86</v>
      </c>
      <c r="G9" s="37">
        <v>249</v>
      </c>
      <c r="H9" s="37">
        <v>249</v>
      </c>
      <c r="I9" s="37">
        <v>19</v>
      </c>
      <c r="J9" s="37">
        <v>19</v>
      </c>
      <c r="K9" s="37">
        <v>747</v>
      </c>
      <c r="L9" s="37">
        <v>747</v>
      </c>
      <c r="M9" s="37">
        <v>0</v>
      </c>
      <c r="N9" s="37">
        <v>0</v>
      </c>
      <c r="O9" s="37">
        <v>122</v>
      </c>
      <c r="P9" s="37">
        <v>122</v>
      </c>
      <c r="Q9" s="37">
        <v>12</v>
      </c>
      <c r="R9" s="37">
        <v>12</v>
      </c>
      <c r="S9" s="37">
        <v>382</v>
      </c>
      <c r="T9" s="37">
        <v>382</v>
      </c>
      <c r="U9" s="37">
        <v>10</v>
      </c>
      <c r="V9" s="37">
        <v>10</v>
      </c>
      <c r="W9" s="37">
        <v>2177</v>
      </c>
      <c r="X9" s="56">
        <v>2177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7</v>
      </c>
      <c r="F10" s="37">
        <v>7</v>
      </c>
      <c r="G10" s="37">
        <v>263</v>
      </c>
      <c r="H10" s="37">
        <v>263</v>
      </c>
      <c r="I10" s="37">
        <v>39</v>
      </c>
      <c r="J10" s="37">
        <v>39</v>
      </c>
      <c r="K10" s="37">
        <v>602</v>
      </c>
      <c r="L10" s="37">
        <v>602</v>
      </c>
      <c r="M10" s="37">
        <v>4</v>
      </c>
      <c r="N10" s="37">
        <v>4</v>
      </c>
      <c r="O10" s="37">
        <v>41</v>
      </c>
      <c r="P10" s="37">
        <v>41</v>
      </c>
      <c r="Q10" s="37">
        <v>37</v>
      </c>
      <c r="R10" s="37">
        <v>37</v>
      </c>
      <c r="S10" s="38">
        <v>833</v>
      </c>
      <c r="T10" s="38">
        <v>0</v>
      </c>
      <c r="U10" s="37">
        <v>17</v>
      </c>
      <c r="V10" s="37">
        <v>17</v>
      </c>
      <c r="W10" s="42">
        <v>2189</v>
      </c>
      <c r="X10" s="43">
        <v>4404</v>
      </c>
      <c r="Y10" s="39"/>
    </row>
    <row r="11" spans="1:25" x14ac:dyDescent="0.35">
      <c r="A11" s="39"/>
      <c r="B11" s="36">
        <v>4</v>
      </c>
      <c r="C11" s="188" t="s">
        <v>5</v>
      </c>
      <c r="D11" s="189"/>
      <c r="E11" s="37">
        <v>0</v>
      </c>
      <c r="F11" s="37">
        <v>0</v>
      </c>
      <c r="G11" s="37">
        <v>79</v>
      </c>
      <c r="H11" s="37">
        <v>79</v>
      </c>
      <c r="I11" s="37">
        <v>11</v>
      </c>
      <c r="J11" s="37">
        <v>11</v>
      </c>
      <c r="K11" s="37">
        <v>125</v>
      </c>
      <c r="L11" s="37">
        <v>125</v>
      </c>
      <c r="M11" s="37">
        <v>91</v>
      </c>
      <c r="N11" s="37">
        <v>91</v>
      </c>
      <c r="O11" s="37">
        <v>11</v>
      </c>
      <c r="P11" s="37">
        <v>11</v>
      </c>
      <c r="Q11" s="37">
        <v>8</v>
      </c>
      <c r="R11" s="37">
        <v>8</v>
      </c>
      <c r="S11" s="37">
        <v>191</v>
      </c>
      <c r="T11" s="37">
        <v>191</v>
      </c>
      <c r="U11" s="37">
        <v>1</v>
      </c>
      <c r="V11" s="37">
        <v>1</v>
      </c>
      <c r="W11" s="37">
        <v>1113</v>
      </c>
      <c r="X11" s="56">
        <v>1113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7">
        <v>10</v>
      </c>
      <c r="F12" s="37">
        <v>10</v>
      </c>
      <c r="G12" s="37">
        <v>73</v>
      </c>
      <c r="H12" s="37">
        <v>73</v>
      </c>
      <c r="I12" s="37">
        <v>6</v>
      </c>
      <c r="J12" s="37">
        <v>6</v>
      </c>
      <c r="K12" s="37">
        <v>55</v>
      </c>
      <c r="L12" s="37">
        <v>55</v>
      </c>
      <c r="M12" s="37">
        <v>96</v>
      </c>
      <c r="N12" s="37">
        <v>96</v>
      </c>
      <c r="O12" s="37">
        <v>10</v>
      </c>
      <c r="P12" s="37">
        <v>10</v>
      </c>
      <c r="Q12" s="37">
        <v>16</v>
      </c>
      <c r="R12" s="37">
        <v>16</v>
      </c>
      <c r="S12" s="37">
        <v>83</v>
      </c>
      <c r="T12" s="37">
        <v>83</v>
      </c>
      <c r="U12" s="37">
        <v>0</v>
      </c>
      <c r="V12" s="37">
        <v>0</v>
      </c>
      <c r="W12" s="38">
        <v>2380</v>
      </c>
      <c r="X12" s="48">
        <v>1688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5">
        <v>1</v>
      </c>
      <c r="F13" s="45">
        <v>4</v>
      </c>
      <c r="G13" s="45">
        <v>188</v>
      </c>
      <c r="H13" s="45">
        <v>229</v>
      </c>
      <c r="I13" s="45">
        <v>30</v>
      </c>
      <c r="J13" s="45">
        <v>41</v>
      </c>
      <c r="K13" s="45">
        <v>92</v>
      </c>
      <c r="L13" s="45">
        <v>94</v>
      </c>
      <c r="M13" s="45">
        <v>93</v>
      </c>
      <c r="N13" s="45">
        <v>96</v>
      </c>
      <c r="O13" s="45">
        <v>14</v>
      </c>
      <c r="P13" s="45">
        <v>15</v>
      </c>
      <c r="Q13" s="45">
        <v>4</v>
      </c>
      <c r="R13" s="45">
        <v>10</v>
      </c>
      <c r="S13" s="45">
        <v>164</v>
      </c>
      <c r="T13" s="45">
        <v>171</v>
      </c>
      <c r="U13" s="47">
        <v>0</v>
      </c>
      <c r="V13" s="47">
        <v>0</v>
      </c>
      <c r="W13" s="45">
        <v>2900</v>
      </c>
      <c r="X13" s="49">
        <v>3000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901</v>
      </c>
      <c r="F14" s="21">
        <f t="shared" ref="F14:X14" si="0">SUM(F7:F13)</f>
        <v>882</v>
      </c>
      <c r="G14" s="21">
        <f t="shared" si="0"/>
        <v>2132</v>
      </c>
      <c r="H14" s="21">
        <f t="shared" si="0"/>
        <v>1500</v>
      </c>
      <c r="I14" s="21">
        <f t="shared" si="0"/>
        <v>293</v>
      </c>
      <c r="J14" s="21">
        <f t="shared" si="0"/>
        <v>191</v>
      </c>
      <c r="K14" s="21">
        <f t="shared" si="0"/>
        <v>2185</v>
      </c>
      <c r="L14" s="21">
        <f t="shared" si="0"/>
        <v>2103</v>
      </c>
      <c r="M14" s="21">
        <f t="shared" si="0"/>
        <v>325</v>
      </c>
      <c r="N14" s="21">
        <f t="shared" si="0"/>
        <v>323</v>
      </c>
      <c r="O14" s="21">
        <f t="shared" si="0"/>
        <v>343</v>
      </c>
      <c r="P14" s="21">
        <f t="shared" si="0"/>
        <v>304</v>
      </c>
      <c r="Q14" s="21">
        <f t="shared" si="0"/>
        <v>175</v>
      </c>
      <c r="R14" s="21">
        <f t="shared" si="0"/>
        <v>146</v>
      </c>
      <c r="S14" s="21">
        <f t="shared" si="0"/>
        <v>4328</v>
      </c>
      <c r="T14" s="21">
        <f t="shared" si="0"/>
        <v>898</v>
      </c>
      <c r="U14" s="21">
        <f t="shared" si="0"/>
        <v>28</v>
      </c>
      <c r="V14" s="21">
        <f t="shared" si="0"/>
        <v>28</v>
      </c>
      <c r="W14" s="21">
        <f t="shared" si="0"/>
        <v>268432</v>
      </c>
      <c r="X14" s="22">
        <f t="shared" si="0"/>
        <v>338232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5">
        <v>6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K21:K22"/>
    <mergeCell ref="Q5:R5"/>
    <mergeCell ref="S5:T5"/>
    <mergeCell ref="U5:V5"/>
    <mergeCell ref="W5:X5"/>
    <mergeCell ref="O21:O22"/>
    <mergeCell ref="P21:P22"/>
    <mergeCell ref="C9:D9"/>
    <mergeCell ref="C11:D11"/>
    <mergeCell ref="C12:D12"/>
    <mergeCell ref="C13:D13"/>
    <mergeCell ref="B14:D14"/>
    <mergeCell ref="L28:N28"/>
    <mergeCell ref="L29:N29"/>
    <mergeCell ref="L21:N22"/>
    <mergeCell ref="L23:N23"/>
    <mergeCell ref="L24:N24"/>
    <mergeCell ref="L25:N25"/>
    <mergeCell ref="L26:N26"/>
    <mergeCell ref="L27:N2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Y29"/>
  <sheetViews>
    <sheetView showGridLines="0" topLeftCell="B1" workbookViewId="0">
      <selection activeCell="B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120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791</v>
      </c>
      <c r="F7" s="79">
        <v>769</v>
      </c>
      <c r="G7" s="80">
        <v>636</v>
      </c>
      <c r="H7" s="80">
        <v>674</v>
      </c>
      <c r="I7" s="79">
        <f>12+192</f>
        <v>204</v>
      </c>
      <c r="J7" s="79">
        <v>52</v>
      </c>
      <c r="K7" s="75">
        <v>112</v>
      </c>
      <c r="L7" s="75">
        <v>112</v>
      </c>
      <c r="M7" s="80">
        <v>0</v>
      </c>
      <c r="N7" s="80">
        <v>36</v>
      </c>
      <c r="O7" s="75">
        <v>45</v>
      </c>
      <c r="P7" s="75">
        <v>45</v>
      </c>
      <c r="Q7" s="75">
        <v>45</v>
      </c>
      <c r="R7" s="75">
        <v>45</v>
      </c>
      <c r="S7" s="79">
        <v>1958</v>
      </c>
      <c r="T7" s="79"/>
      <c r="U7" s="75">
        <v>0</v>
      </c>
      <c r="V7" s="75">
        <v>0</v>
      </c>
      <c r="W7" s="80">
        <v>250298</v>
      </c>
      <c r="X7" s="82">
        <v>269720</v>
      </c>
    </row>
    <row r="8" spans="1:25" x14ac:dyDescent="0.35">
      <c r="A8" s="39"/>
      <c r="B8" s="36">
        <v>1</v>
      </c>
      <c r="C8" s="141" t="s">
        <v>2</v>
      </c>
      <c r="D8" s="142"/>
      <c r="E8" s="37">
        <v>3</v>
      </c>
      <c r="F8" s="37">
        <v>3</v>
      </c>
      <c r="G8" s="37">
        <v>46</v>
      </c>
      <c r="H8" s="37">
        <v>46</v>
      </c>
      <c r="I8" s="37">
        <v>2</v>
      </c>
      <c r="J8" s="37">
        <v>2</v>
      </c>
      <c r="K8" s="37">
        <v>406</v>
      </c>
      <c r="L8" s="37">
        <v>406</v>
      </c>
      <c r="M8" s="38">
        <v>30</v>
      </c>
      <c r="N8" s="38">
        <v>0</v>
      </c>
      <c r="O8" s="37">
        <v>76</v>
      </c>
      <c r="P8" s="37">
        <v>76</v>
      </c>
      <c r="Q8" s="37">
        <v>8</v>
      </c>
      <c r="R8" s="37">
        <v>8</v>
      </c>
      <c r="S8" s="38">
        <v>302</v>
      </c>
      <c r="T8" s="38">
        <v>63</v>
      </c>
      <c r="U8" s="37">
        <v>0</v>
      </c>
      <c r="V8" s="37">
        <v>0</v>
      </c>
      <c r="W8" s="37">
        <v>5440</v>
      </c>
      <c r="X8" s="56">
        <v>5440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37">
        <v>35</v>
      </c>
      <c r="F9" s="37">
        <v>35</v>
      </c>
      <c r="G9" s="37">
        <v>117</v>
      </c>
      <c r="H9" s="37">
        <v>117</v>
      </c>
      <c r="I9" s="38">
        <v>4</v>
      </c>
      <c r="J9" s="38">
        <v>0</v>
      </c>
      <c r="K9" s="37">
        <v>721</v>
      </c>
      <c r="L9" s="37">
        <v>721</v>
      </c>
      <c r="M9" s="38">
        <v>34</v>
      </c>
      <c r="N9" s="38">
        <v>20</v>
      </c>
      <c r="O9" s="37">
        <v>119</v>
      </c>
      <c r="P9" s="37">
        <v>119</v>
      </c>
      <c r="Q9" s="37">
        <v>3</v>
      </c>
      <c r="R9" s="37">
        <v>3</v>
      </c>
      <c r="S9" s="37">
        <v>223</v>
      </c>
      <c r="T9" s="37">
        <v>223</v>
      </c>
      <c r="U9" s="37">
        <v>4</v>
      </c>
      <c r="V9" s="37">
        <v>4</v>
      </c>
      <c r="W9" s="37">
        <v>593</v>
      </c>
      <c r="X9" s="56">
        <v>593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3</v>
      </c>
      <c r="F10" s="37">
        <v>3</v>
      </c>
      <c r="G10" s="37">
        <v>141</v>
      </c>
      <c r="H10" s="37">
        <v>141</v>
      </c>
      <c r="I10" s="37">
        <v>63</v>
      </c>
      <c r="J10" s="37">
        <v>63</v>
      </c>
      <c r="K10" s="37">
        <v>564</v>
      </c>
      <c r="L10" s="37">
        <v>564</v>
      </c>
      <c r="M10" s="37">
        <v>20</v>
      </c>
      <c r="N10" s="37">
        <v>20</v>
      </c>
      <c r="O10" s="37">
        <v>32</v>
      </c>
      <c r="P10" s="37">
        <v>32</v>
      </c>
      <c r="Q10" s="37">
        <v>26</v>
      </c>
      <c r="R10" s="37">
        <v>26</v>
      </c>
      <c r="S10" s="37">
        <v>444</v>
      </c>
      <c r="T10" s="37">
        <v>444</v>
      </c>
      <c r="U10" s="37">
        <v>0</v>
      </c>
      <c r="V10" s="37">
        <v>0</v>
      </c>
      <c r="W10" s="37">
        <v>1690</v>
      </c>
      <c r="X10" s="56">
        <v>1690</v>
      </c>
      <c r="Y10" s="39"/>
    </row>
    <row r="11" spans="1:25" x14ac:dyDescent="0.35">
      <c r="A11" s="39"/>
      <c r="B11" s="36">
        <v>4</v>
      </c>
      <c r="C11" s="188" t="s">
        <v>5</v>
      </c>
      <c r="D11" s="189"/>
      <c r="E11" s="37">
        <v>26</v>
      </c>
      <c r="F11" s="37">
        <v>26</v>
      </c>
      <c r="G11" s="37">
        <v>48</v>
      </c>
      <c r="H11" s="37">
        <v>51</v>
      </c>
      <c r="I11" s="37">
        <v>6</v>
      </c>
      <c r="J11" s="37">
        <v>6</v>
      </c>
      <c r="K11" s="37">
        <v>130</v>
      </c>
      <c r="L11" s="37">
        <v>130</v>
      </c>
      <c r="M11" s="37">
        <v>40</v>
      </c>
      <c r="N11" s="37">
        <v>40</v>
      </c>
      <c r="O11" s="37">
        <v>21</v>
      </c>
      <c r="P11" s="37">
        <v>21</v>
      </c>
      <c r="Q11" s="37">
        <v>17</v>
      </c>
      <c r="R11" s="37">
        <v>17</v>
      </c>
      <c r="S11" s="37">
        <v>93</v>
      </c>
      <c r="T11" s="37">
        <v>93</v>
      </c>
      <c r="U11" s="37">
        <v>0</v>
      </c>
      <c r="V11" s="37">
        <v>0</v>
      </c>
      <c r="W11" s="37">
        <v>4915</v>
      </c>
      <c r="X11" s="56">
        <v>4915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8">
        <v>19</v>
      </c>
      <c r="F12" s="38">
        <v>10</v>
      </c>
      <c r="G12" s="42">
        <v>100</v>
      </c>
      <c r="H12" s="42">
        <v>108</v>
      </c>
      <c r="I12" s="42">
        <v>55</v>
      </c>
      <c r="J12" s="42">
        <v>56</v>
      </c>
      <c r="K12" s="42">
        <v>33</v>
      </c>
      <c r="L12" s="42">
        <v>34</v>
      </c>
      <c r="M12" s="42">
        <v>95</v>
      </c>
      <c r="N12" s="42">
        <v>96</v>
      </c>
      <c r="O12" s="37">
        <v>10</v>
      </c>
      <c r="P12" s="37">
        <v>10</v>
      </c>
      <c r="Q12" s="37">
        <v>13</v>
      </c>
      <c r="R12" s="37">
        <v>13</v>
      </c>
      <c r="S12" s="42">
        <v>192</v>
      </c>
      <c r="T12" s="42">
        <v>193</v>
      </c>
      <c r="U12" s="37">
        <v>0</v>
      </c>
      <c r="V12" s="37">
        <v>0</v>
      </c>
      <c r="W12" s="42">
        <v>5470</v>
      </c>
      <c r="X12" s="43">
        <v>5588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5">
        <v>1</v>
      </c>
      <c r="F13" s="45">
        <v>4</v>
      </c>
      <c r="G13" s="45">
        <v>162</v>
      </c>
      <c r="H13" s="45">
        <v>229</v>
      </c>
      <c r="I13" s="45">
        <v>21</v>
      </c>
      <c r="J13" s="45">
        <v>41</v>
      </c>
      <c r="K13" s="46">
        <v>87</v>
      </c>
      <c r="L13" s="46">
        <v>32</v>
      </c>
      <c r="M13" s="46">
        <v>60</v>
      </c>
      <c r="N13" s="46">
        <v>3</v>
      </c>
      <c r="O13" s="46">
        <v>13</v>
      </c>
      <c r="P13" s="46">
        <v>4</v>
      </c>
      <c r="Q13" s="46">
        <v>25</v>
      </c>
      <c r="R13" s="46">
        <v>7</v>
      </c>
      <c r="S13" s="45">
        <v>137</v>
      </c>
      <c r="T13" s="45">
        <v>171</v>
      </c>
      <c r="U13" s="47">
        <v>0</v>
      </c>
      <c r="V13" s="47">
        <v>0</v>
      </c>
      <c r="W13" s="46">
        <v>5800</v>
      </c>
      <c r="X13" s="51">
        <v>3000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878</v>
      </c>
      <c r="F14" s="21">
        <f t="shared" ref="F14:X14" si="0">SUM(F7:F13)</f>
        <v>850</v>
      </c>
      <c r="G14" s="21">
        <f t="shared" si="0"/>
        <v>1250</v>
      </c>
      <c r="H14" s="21">
        <f t="shared" si="0"/>
        <v>1366</v>
      </c>
      <c r="I14" s="21">
        <f t="shared" si="0"/>
        <v>355</v>
      </c>
      <c r="J14" s="21">
        <f t="shared" si="0"/>
        <v>220</v>
      </c>
      <c r="K14" s="21">
        <f t="shared" si="0"/>
        <v>2053</v>
      </c>
      <c r="L14" s="21">
        <f t="shared" si="0"/>
        <v>1999</v>
      </c>
      <c r="M14" s="21">
        <f t="shared" si="0"/>
        <v>279</v>
      </c>
      <c r="N14" s="21">
        <f t="shared" si="0"/>
        <v>215</v>
      </c>
      <c r="O14" s="21">
        <f t="shared" si="0"/>
        <v>316</v>
      </c>
      <c r="P14" s="21">
        <f t="shared" si="0"/>
        <v>307</v>
      </c>
      <c r="Q14" s="21">
        <f t="shared" si="0"/>
        <v>137</v>
      </c>
      <c r="R14" s="21">
        <f t="shared" si="0"/>
        <v>119</v>
      </c>
      <c r="S14" s="21">
        <f t="shared" si="0"/>
        <v>3349</v>
      </c>
      <c r="T14" s="21">
        <f t="shared" si="0"/>
        <v>1187</v>
      </c>
      <c r="U14" s="21">
        <f t="shared" si="0"/>
        <v>4</v>
      </c>
      <c r="V14" s="21">
        <f t="shared" si="0"/>
        <v>4</v>
      </c>
      <c r="W14" s="21">
        <f t="shared" si="0"/>
        <v>274206</v>
      </c>
      <c r="X14" s="22">
        <f t="shared" si="0"/>
        <v>290946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5">
        <v>6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L28:N28"/>
    <mergeCell ref="L29:N29"/>
    <mergeCell ref="L21:N22"/>
    <mergeCell ref="L23:N23"/>
    <mergeCell ref="L24:N24"/>
    <mergeCell ref="L25:N25"/>
    <mergeCell ref="L26:N26"/>
    <mergeCell ref="L27:N27"/>
    <mergeCell ref="C9:D9"/>
    <mergeCell ref="C11:D11"/>
    <mergeCell ref="C12:D12"/>
    <mergeCell ref="C13:D13"/>
    <mergeCell ref="B14:D14"/>
    <mergeCell ref="K21:K22"/>
    <mergeCell ref="Q5:R5"/>
    <mergeCell ref="S5:T5"/>
    <mergeCell ref="U5:V5"/>
    <mergeCell ref="W5:X5"/>
    <mergeCell ref="O21:O22"/>
    <mergeCell ref="P21:P22"/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Y29"/>
  <sheetViews>
    <sheetView showGridLines="0" topLeftCell="F10" workbookViewId="0">
      <selection activeCell="F10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121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741</v>
      </c>
      <c r="F7" s="79">
        <v>719</v>
      </c>
      <c r="G7" s="80">
        <v>174</v>
      </c>
      <c r="H7" s="80">
        <v>356</v>
      </c>
      <c r="I7" s="79">
        <v>64</v>
      </c>
      <c r="J7" s="79">
        <v>52</v>
      </c>
      <c r="K7" s="75">
        <v>112</v>
      </c>
      <c r="L7" s="75">
        <v>112</v>
      </c>
      <c r="M7" s="80">
        <v>0</v>
      </c>
      <c r="N7" s="80">
        <v>36</v>
      </c>
      <c r="O7" s="75">
        <v>45</v>
      </c>
      <c r="P7" s="75">
        <v>45</v>
      </c>
      <c r="Q7" s="75">
        <v>0</v>
      </c>
      <c r="R7" s="75">
        <v>45</v>
      </c>
      <c r="S7" s="79">
        <v>1769</v>
      </c>
      <c r="T7" s="79"/>
      <c r="U7" s="75">
        <v>0</v>
      </c>
      <c r="V7" s="75">
        <v>13</v>
      </c>
      <c r="W7" s="80">
        <v>196298</v>
      </c>
      <c r="X7" s="82">
        <v>263720</v>
      </c>
    </row>
    <row r="8" spans="1:25" x14ac:dyDescent="0.35">
      <c r="A8" s="39"/>
      <c r="B8" s="36">
        <v>1</v>
      </c>
      <c r="C8" s="141" t="s">
        <v>2</v>
      </c>
      <c r="D8" s="142"/>
      <c r="E8" s="37">
        <v>3</v>
      </c>
      <c r="F8" s="37">
        <v>3</v>
      </c>
      <c r="G8" s="37">
        <v>30</v>
      </c>
      <c r="H8" s="37">
        <v>30</v>
      </c>
      <c r="I8" s="37">
        <v>45</v>
      </c>
      <c r="J8" s="37">
        <v>0</v>
      </c>
      <c r="K8" s="37">
        <v>391</v>
      </c>
      <c r="L8" s="37">
        <v>391</v>
      </c>
      <c r="M8" s="38">
        <v>25</v>
      </c>
      <c r="N8" s="38">
        <v>0</v>
      </c>
      <c r="O8" s="42">
        <v>73</v>
      </c>
      <c r="P8" s="42">
        <v>76</v>
      </c>
      <c r="Q8" s="37">
        <v>7</v>
      </c>
      <c r="R8" s="37">
        <v>7</v>
      </c>
      <c r="S8" s="37">
        <v>264</v>
      </c>
      <c r="T8" s="37">
        <v>264</v>
      </c>
      <c r="U8" s="37">
        <v>0</v>
      </c>
      <c r="V8" s="37">
        <v>0</v>
      </c>
      <c r="W8" s="37">
        <v>4960</v>
      </c>
      <c r="X8" s="56">
        <v>4960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37">
        <v>35</v>
      </c>
      <c r="F9" s="37">
        <v>35</v>
      </c>
      <c r="G9" s="38">
        <v>133</v>
      </c>
      <c r="H9" s="38">
        <v>89</v>
      </c>
      <c r="I9" s="37">
        <v>0</v>
      </c>
      <c r="J9" s="37">
        <v>0</v>
      </c>
      <c r="K9" s="38">
        <v>718</v>
      </c>
      <c r="L9" s="38">
        <v>712</v>
      </c>
      <c r="M9" s="38">
        <v>30</v>
      </c>
      <c r="N9" s="38">
        <v>29</v>
      </c>
      <c r="O9" s="37">
        <v>56</v>
      </c>
      <c r="P9" s="37">
        <v>56</v>
      </c>
      <c r="Q9" s="42">
        <v>29</v>
      </c>
      <c r="R9" s="42">
        <v>30</v>
      </c>
      <c r="S9" s="37">
        <v>71</v>
      </c>
      <c r="T9" s="37">
        <v>71</v>
      </c>
      <c r="U9" s="37">
        <v>4</v>
      </c>
      <c r="V9" s="37">
        <v>4</v>
      </c>
      <c r="W9" s="37">
        <v>3038</v>
      </c>
      <c r="X9" s="56">
        <v>3038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53</v>
      </c>
      <c r="F10" s="37">
        <v>53</v>
      </c>
      <c r="G10" s="37">
        <v>378</v>
      </c>
      <c r="H10" s="37">
        <v>378</v>
      </c>
      <c r="I10" s="38">
        <v>92</v>
      </c>
      <c r="J10" s="38">
        <v>37</v>
      </c>
      <c r="K10" s="37">
        <v>553</v>
      </c>
      <c r="L10" s="37">
        <v>553</v>
      </c>
      <c r="M10" s="37">
        <v>20</v>
      </c>
      <c r="N10" s="37">
        <v>20</v>
      </c>
      <c r="O10" s="37">
        <v>14</v>
      </c>
      <c r="P10" s="37">
        <v>14</v>
      </c>
      <c r="Q10" s="37">
        <v>24</v>
      </c>
      <c r="R10" s="37">
        <v>24</v>
      </c>
      <c r="S10" s="38">
        <v>1320</v>
      </c>
      <c r="T10" s="38">
        <v>371</v>
      </c>
      <c r="U10" s="37">
        <v>0</v>
      </c>
      <c r="V10" s="37">
        <v>0</v>
      </c>
      <c r="W10" s="37">
        <v>6177</v>
      </c>
      <c r="X10" s="56">
        <v>6177</v>
      </c>
      <c r="Y10" s="39"/>
    </row>
    <row r="11" spans="1:25" x14ac:dyDescent="0.35">
      <c r="A11" s="39"/>
      <c r="B11" s="36">
        <v>4</v>
      </c>
      <c r="C11" s="188" t="s">
        <v>5</v>
      </c>
      <c r="D11" s="189"/>
      <c r="E11" s="37">
        <v>16</v>
      </c>
      <c r="F11" s="37">
        <v>16</v>
      </c>
      <c r="G11" s="37">
        <v>35</v>
      </c>
      <c r="H11" s="37">
        <v>35</v>
      </c>
      <c r="I11" s="37">
        <v>4</v>
      </c>
      <c r="J11" s="37">
        <v>4</v>
      </c>
      <c r="K11" s="37">
        <v>129</v>
      </c>
      <c r="L11" s="37">
        <v>129</v>
      </c>
      <c r="M11" s="37">
        <v>40</v>
      </c>
      <c r="N11" s="37">
        <v>40</v>
      </c>
      <c r="O11" s="37">
        <v>18</v>
      </c>
      <c r="P11" s="37">
        <v>18</v>
      </c>
      <c r="Q11" s="37">
        <v>17</v>
      </c>
      <c r="R11" s="37">
        <v>17</v>
      </c>
      <c r="S11" s="37">
        <v>83</v>
      </c>
      <c r="T11" s="37">
        <v>83</v>
      </c>
      <c r="U11" s="37">
        <v>0</v>
      </c>
      <c r="V11" s="37">
        <v>0</v>
      </c>
      <c r="W11" s="37">
        <v>4695</v>
      </c>
      <c r="X11" s="56">
        <v>4695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7">
        <v>9</v>
      </c>
      <c r="F12" s="37">
        <v>9</v>
      </c>
      <c r="G12" s="42">
        <v>220</v>
      </c>
      <c r="H12" s="42">
        <v>225</v>
      </c>
      <c r="I12" s="37">
        <v>52</v>
      </c>
      <c r="J12" s="37">
        <v>52</v>
      </c>
      <c r="K12" s="37">
        <v>32</v>
      </c>
      <c r="L12" s="37">
        <v>32</v>
      </c>
      <c r="M12" s="38">
        <v>95</v>
      </c>
      <c r="N12" s="38">
        <v>94</v>
      </c>
      <c r="O12" s="37">
        <v>10</v>
      </c>
      <c r="P12" s="37">
        <v>10</v>
      </c>
      <c r="Q12" s="37">
        <v>13</v>
      </c>
      <c r="R12" s="37">
        <v>13</v>
      </c>
      <c r="S12" s="38">
        <v>660</v>
      </c>
      <c r="T12" s="38">
        <v>157</v>
      </c>
      <c r="U12" s="37">
        <v>0</v>
      </c>
      <c r="V12" s="37">
        <v>0</v>
      </c>
      <c r="W12" s="42">
        <v>5010</v>
      </c>
      <c r="X12" s="43">
        <v>5078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5">
        <v>0</v>
      </c>
      <c r="F13" s="45">
        <v>4</v>
      </c>
      <c r="G13" s="45">
        <v>149</v>
      </c>
      <c r="H13" s="45">
        <v>229</v>
      </c>
      <c r="I13" s="45">
        <v>19</v>
      </c>
      <c r="J13" s="45">
        <v>41</v>
      </c>
      <c r="K13" s="46">
        <v>84</v>
      </c>
      <c r="L13" s="46">
        <v>32</v>
      </c>
      <c r="M13" s="46">
        <v>60</v>
      </c>
      <c r="N13" s="46">
        <v>3</v>
      </c>
      <c r="O13" s="46">
        <v>13</v>
      </c>
      <c r="P13" s="46">
        <v>4</v>
      </c>
      <c r="Q13" s="46">
        <v>25</v>
      </c>
      <c r="R13" s="46">
        <v>7</v>
      </c>
      <c r="S13" s="45">
        <v>118</v>
      </c>
      <c r="T13" s="45">
        <v>171</v>
      </c>
      <c r="U13" s="47">
        <v>0</v>
      </c>
      <c r="V13" s="47">
        <v>0</v>
      </c>
      <c r="W13" s="45">
        <v>5750</v>
      </c>
      <c r="X13" s="49">
        <v>3000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857</v>
      </c>
      <c r="F14" s="21">
        <f t="shared" ref="F14:X14" si="0">SUM(F7:F13)</f>
        <v>839</v>
      </c>
      <c r="G14" s="21">
        <f t="shared" si="0"/>
        <v>1119</v>
      </c>
      <c r="H14" s="21">
        <f t="shared" si="0"/>
        <v>1342</v>
      </c>
      <c r="I14" s="21">
        <f t="shared" si="0"/>
        <v>276</v>
      </c>
      <c r="J14" s="21">
        <f t="shared" si="0"/>
        <v>186</v>
      </c>
      <c r="K14" s="21">
        <f t="shared" si="0"/>
        <v>2019</v>
      </c>
      <c r="L14" s="21">
        <f t="shared" si="0"/>
        <v>1961</v>
      </c>
      <c r="M14" s="21">
        <f t="shared" si="0"/>
        <v>270</v>
      </c>
      <c r="N14" s="21">
        <f t="shared" si="0"/>
        <v>222</v>
      </c>
      <c r="O14" s="21">
        <f t="shared" si="0"/>
        <v>229</v>
      </c>
      <c r="P14" s="21">
        <f t="shared" si="0"/>
        <v>223</v>
      </c>
      <c r="Q14" s="21">
        <f t="shared" si="0"/>
        <v>115</v>
      </c>
      <c r="R14" s="21">
        <f t="shared" si="0"/>
        <v>143</v>
      </c>
      <c r="S14" s="21">
        <f t="shared" si="0"/>
        <v>4285</v>
      </c>
      <c r="T14" s="21">
        <f t="shared" si="0"/>
        <v>1117</v>
      </c>
      <c r="U14" s="21">
        <f t="shared" si="0"/>
        <v>4</v>
      </c>
      <c r="V14" s="21">
        <f t="shared" si="0"/>
        <v>17</v>
      </c>
      <c r="W14" s="21">
        <f t="shared" si="0"/>
        <v>225928</v>
      </c>
      <c r="X14" s="22">
        <f t="shared" si="0"/>
        <v>290668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5">
        <v>6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L28:N28"/>
    <mergeCell ref="L29:N29"/>
    <mergeCell ref="L21:N22"/>
    <mergeCell ref="L23:N23"/>
    <mergeCell ref="L24:N24"/>
    <mergeCell ref="L25:N25"/>
    <mergeCell ref="L26:N26"/>
    <mergeCell ref="L27:N27"/>
    <mergeCell ref="C9:D9"/>
    <mergeCell ref="C11:D11"/>
    <mergeCell ref="C12:D12"/>
    <mergeCell ref="C13:D13"/>
    <mergeCell ref="B14:D14"/>
    <mergeCell ref="K21:K22"/>
    <mergeCell ref="Q5:R5"/>
    <mergeCell ref="S5:T5"/>
    <mergeCell ref="U5:V5"/>
    <mergeCell ref="W5:X5"/>
    <mergeCell ref="O21:O22"/>
    <mergeCell ref="P21:P22"/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X29"/>
  <sheetViews>
    <sheetView workbookViewId="0">
      <selection sqref="A1:XFD1048576"/>
    </sheetView>
  </sheetViews>
  <sheetFormatPr defaultRowHeight="14.5" x14ac:dyDescent="0.35"/>
  <cols>
    <col min="23" max="24" width="9.1796875" bestFit="1" customWidth="1"/>
  </cols>
  <sheetData>
    <row r="1" spans="1:24" x14ac:dyDescent="0.35">
      <c r="R1" s="78"/>
      <c r="S1" s="78"/>
    </row>
    <row r="2" spans="1:24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4" ht="15.5" x14ac:dyDescent="0.35">
      <c r="B3" s="136" t="s">
        <v>123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4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</row>
    <row r="6" spans="1:24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4" x14ac:dyDescent="0.35">
      <c r="B7" s="83" t="s">
        <v>94</v>
      </c>
      <c r="C7" s="145" t="s">
        <v>1</v>
      </c>
      <c r="D7" s="146"/>
      <c r="E7" s="79">
        <v>741</v>
      </c>
      <c r="F7" s="79">
        <v>719</v>
      </c>
      <c r="G7" s="80">
        <v>0</v>
      </c>
      <c r="H7" s="80">
        <v>182</v>
      </c>
      <c r="I7" s="80">
        <v>20</v>
      </c>
      <c r="J7" s="80">
        <v>60</v>
      </c>
      <c r="K7" s="75">
        <v>112</v>
      </c>
      <c r="L7" s="75">
        <v>112</v>
      </c>
      <c r="M7" s="80">
        <v>0</v>
      </c>
      <c r="N7" s="80">
        <v>36</v>
      </c>
      <c r="O7" s="75">
        <v>45</v>
      </c>
      <c r="P7" s="75">
        <v>45</v>
      </c>
      <c r="Q7" s="80">
        <v>0</v>
      </c>
      <c r="R7" s="80">
        <v>45</v>
      </c>
      <c r="S7" s="79">
        <v>1069</v>
      </c>
      <c r="T7" s="79">
        <v>11</v>
      </c>
      <c r="U7" s="80">
        <v>0</v>
      </c>
      <c r="V7" s="80">
        <v>13</v>
      </c>
      <c r="W7" s="80">
        <v>182298</v>
      </c>
      <c r="X7" s="82">
        <v>251720</v>
      </c>
    </row>
    <row r="8" spans="1:24" x14ac:dyDescent="0.35">
      <c r="A8" s="39"/>
      <c r="B8" s="36">
        <v>1</v>
      </c>
      <c r="C8" s="141" t="s">
        <v>2</v>
      </c>
      <c r="D8" s="142"/>
      <c r="E8" s="37">
        <v>2</v>
      </c>
      <c r="F8" s="37">
        <v>2</v>
      </c>
      <c r="G8" s="37">
        <v>44</v>
      </c>
      <c r="H8" s="37">
        <v>44</v>
      </c>
      <c r="I8" s="42">
        <v>26</v>
      </c>
      <c r="J8" s="42">
        <v>0</v>
      </c>
      <c r="K8" s="37">
        <v>358</v>
      </c>
      <c r="L8" s="37">
        <v>358</v>
      </c>
      <c r="M8" s="38">
        <v>20</v>
      </c>
      <c r="N8" s="38">
        <v>0</v>
      </c>
      <c r="O8" s="37">
        <v>69</v>
      </c>
      <c r="P8" s="37">
        <v>69</v>
      </c>
      <c r="Q8" s="37">
        <v>2</v>
      </c>
      <c r="R8" s="37">
        <v>2</v>
      </c>
      <c r="S8" s="38">
        <v>512</v>
      </c>
      <c r="T8" s="38">
        <v>59</v>
      </c>
      <c r="U8" s="42">
        <v>0</v>
      </c>
      <c r="V8" s="42">
        <v>0</v>
      </c>
      <c r="W8" s="42">
        <v>12550</v>
      </c>
      <c r="X8" s="43">
        <v>12772</v>
      </c>
    </row>
    <row r="9" spans="1:24" x14ac:dyDescent="0.35">
      <c r="A9" s="39"/>
      <c r="B9" s="36">
        <v>2</v>
      </c>
      <c r="C9" s="141" t="s">
        <v>3</v>
      </c>
      <c r="D9" s="142"/>
      <c r="E9" s="57">
        <v>35</v>
      </c>
      <c r="F9" s="57">
        <v>35</v>
      </c>
      <c r="G9" s="37">
        <v>81</v>
      </c>
      <c r="H9" s="37">
        <v>81</v>
      </c>
      <c r="I9" s="38">
        <v>36</v>
      </c>
      <c r="J9" s="38">
        <v>0</v>
      </c>
      <c r="K9" s="37">
        <v>710</v>
      </c>
      <c r="L9" s="37">
        <v>710</v>
      </c>
      <c r="M9" s="57">
        <v>30</v>
      </c>
      <c r="N9" s="57">
        <v>30</v>
      </c>
      <c r="O9" s="37">
        <v>56</v>
      </c>
      <c r="P9" s="37">
        <v>56</v>
      </c>
      <c r="Q9" s="37">
        <v>27</v>
      </c>
      <c r="R9" s="37">
        <v>27</v>
      </c>
      <c r="S9" s="38">
        <v>234</v>
      </c>
      <c r="T9" s="38">
        <v>34</v>
      </c>
      <c r="U9" s="37">
        <v>0</v>
      </c>
      <c r="V9" s="37">
        <v>0</v>
      </c>
      <c r="W9" s="38">
        <v>5940</v>
      </c>
      <c r="X9" s="48">
        <v>2940</v>
      </c>
    </row>
    <row r="10" spans="1:24" x14ac:dyDescent="0.35">
      <c r="A10" s="39"/>
      <c r="B10" s="36">
        <v>3</v>
      </c>
      <c r="C10" s="40" t="s">
        <v>4</v>
      </c>
      <c r="D10" s="41"/>
      <c r="E10" s="37">
        <v>52</v>
      </c>
      <c r="F10" s="37">
        <v>52</v>
      </c>
      <c r="G10" s="37">
        <v>184</v>
      </c>
      <c r="H10" s="37">
        <v>184</v>
      </c>
      <c r="I10" s="38">
        <v>42</v>
      </c>
      <c r="J10" s="38">
        <v>28</v>
      </c>
      <c r="K10" s="37">
        <v>539</v>
      </c>
      <c r="L10" s="37">
        <v>539</v>
      </c>
      <c r="M10" s="37">
        <v>7</v>
      </c>
      <c r="N10" s="37">
        <v>7</v>
      </c>
      <c r="O10" s="37">
        <v>30</v>
      </c>
      <c r="P10" s="37">
        <v>30</v>
      </c>
      <c r="Q10" s="37">
        <v>24</v>
      </c>
      <c r="R10" s="37">
        <v>24</v>
      </c>
      <c r="S10" s="38">
        <v>998</v>
      </c>
      <c r="T10" s="38">
        <v>34</v>
      </c>
      <c r="U10" s="37">
        <v>0</v>
      </c>
      <c r="V10" s="37">
        <v>0</v>
      </c>
      <c r="W10" s="42">
        <v>1849</v>
      </c>
      <c r="X10" s="43">
        <v>2535</v>
      </c>
    </row>
    <row r="11" spans="1:24" x14ac:dyDescent="0.35">
      <c r="A11" s="39"/>
      <c r="B11" s="36">
        <v>4</v>
      </c>
      <c r="C11" s="188" t="s">
        <v>5</v>
      </c>
      <c r="D11" s="189"/>
      <c r="E11" s="37">
        <v>16</v>
      </c>
      <c r="F11" s="37">
        <v>16</v>
      </c>
      <c r="G11" s="37">
        <v>1</v>
      </c>
      <c r="H11" s="37">
        <v>1</v>
      </c>
      <c r="I11" s="37">
        <v>0</v>
      </c>
      <c r="J11" s="37">
        <v>0</v>
      </c>
      <c r="K11" s="37">
        <v>128</v>
      </c>
      <c r="L11" s="37">
        <v>128</v>
      </c>
      <c r="M11" s="37">
        <v>40</v>
      </c>
      <c r="N11" s="37">
        <v>40</v>
      </c>
      <c r="O11" s="37">
        <v>18</v>
      </c>
      <c r="P11" s="37">
        <v>18</v>
      </c>
      <c r="Q11" s="37">
        <v>17</v>
      </c>
      <c r="R11" s="37">
        <v>17</v>
      </c>
      <c r="S11" s="38">
        <v>44</v>
      </c>
      <c r="T11" s="38">
        <v>4</v>
      </c>
      <c r="U11" s="37">
        <v>0</v>
      </c>
      <c r="V11" s="37">
        <v>0</v>
      </c>
      <c r="W11" s="37">
        <v>3407</v>
      </c>
      <c r="X11" s="56">
        <v>3407</v>
      </c>
    </row>
    <row r="12" spans="1:24" x14ac:dyDescent="0.35">
      <c r="A12" s="39"/>
      <c r="B12" s="36">
        <v>5</v>
      </c>
      <c r="C12" s="141" t="s">
        <v>6</v>
      </c>
      <c r="D12" s="142"/>
      <c r="E12" s="37">
        <v>9</v>
      </c>
      <c r="F12" s="37">
        <v>9</v>
      </c>
      <c r="G12" s="37">
        <v>251</v>
      </c>
      <c r="H12" s="37">
        <v>251</v>
      </c>
      <c r="I12" s="37">
        <v>50</v>
      </c>
      <c r="J12" s="37">
        <v>50</v>
      </c>
      <c r="K12" s="37">
        <v>32</v>
      </c>
      <c r="L12" s="37">
        <v>32</v>
      </c>
      <c r="M12" s="37">
        <v>90</v>
      </c>
      <c r="N12" s="37">
        <v>90</v>
      </c>
      <c r="O12" s="37">
        <v>10</v>
      </c>
      <c r="P12" s="37">
        <v>10</v>
      </c>
      <c r="Q12" s="37">
        <v>11</v>
      </c>
      <c r="R12" s="37">
        <v>11</v>
      </c>
      <c r="S12" s="38">
        <v>597</v>
      </c>
      <c r="T12" s="38">
        <v>108</v>
      </c>
      <c r="U12" s="37">
        <v>0</v>
      </c>
      <c r="V12" s="37">
        <v>0</v>
      </c>
      <c r="W12" s="42">
        <v>4420</v>
      </c>
      <c r="X12" s="43">
        <v>4428</v>
      </c>
    </row>
    <row r="13" spans="1:24" ht="15" thickBot="1" x14ac:dyDescent="0.4">
      <c r="A13" s="39"/>
      <c r="B13" s="44">
        <v>6</v>
      </c>
      <c r="C13" s="143" t="s">
        <v>98</v>
      </c>
      <c r="D13" s="144"/>
      <c r="E13" s="45">
        <v>0</v>
      </c>
      <c r="F13" s="45">
        <v>52</v>
      </c>
      <c r="G13" s="45">
        <v>144</v>
      </c>
      <c r="H13" s="45">
        <v>168</v>
      </c>
      <c r="I13" s="45">
        <v>19</v>
      </c>
      <c r="J13" s="45">
        <v>26</v>
      </c>
      <c r="K13" s="45">
        <v>82</v>
      </c>
      <c r="L13" s="45">
        <v>92</v>
      </c>
      <c r="M13" s="45">
        <v>59</v>
      </c>
      <c r="N13" s="45">
        <v>95</v>
      </c>
      <c r="O13" s="45">
        <v>13</v>
      </c>
      <c r="P13" s="45">
        <v>15</v>
      </c>
      <c r="Q13" s="46">
        <v>25</v>
      </c>
      <c r="R13" s="46">
        <v>15</v>
      </c>
      <c r="S13" s="47">
        <v>133</v>
      </c>
      <c r="T13" s="47">
        <v>133</v>
      </c>
      <c r="U13" s="47">
        <v>0</v>
      </c>
      <c r="V13" s="47">
        <v>0</v>
      </c>
      <c r="W13" s="46">
        <v>5720</v>
      </c>
      <c r="X13" s="51">
        <v>3000</v>
      </c>
    </row>
    <row r="14" spans="1:24" ht="15" thickBot="1" x14ac:dyDescent="0.4">
      <c r="B14" s="133" t="s">
        <v>20</v>
      </c>
      <c r="C14" s="134"/>
      <c r="D14" s="135"/>
      <c r="E14" s="21">
        <f>SUM(E7:E13)</f>
        <v>855</v>
      </c>
      <c r="F14" s="21">
        <f t="shared" ref="F14:X14" si="0">SUM(F7:F13)</f>
        <v>885</v>
      </c>
      <c r="G14" s="21">
        <f t="shared" si="0"/>
        <v>705</v>
      </c>
      <c r="H14" s="21">
        <f t="shared" si="0"/>
        <v>911</v>
      </c>
      <c r="I14" s="21">
        <f t="shared" si="0"/>
        <v>193</v>
      </c>
      <c r="J14" s="21">
        <f t="shared" si="0"/>
        <v>164</v>
      </c>
      <c r="K14" s="21">
        <f t="shared" si="0"/>
        <v>1961</v>
      </c>
      <c r="L14" s="21">
        <f t="shared" si="0"/>
        <v>1971</v>
      </c>
      <c r="M14" s="21">
        <f t="shared" si="0"/>
        <v>246</v>
      </c>
      <c r="N14" s="21">
        <f t="shared" si="0"/>
        <v>298</v>
      </c>
      <c r="O14" s="21">
        <f t="shared" si="0"/>
        <v>241</v>
      </c>
      <c r="P14" s="21">
        <f t="shared" si="0"/>
        <v>243</v>
      </c>
      <c r="Q14" s="21">
        <f t="shared" si="0"/>
        <v>106</v>
      </c>
      <c r="R14" s="21">
        <f t="shared" si="0"/>
        <v>141</v>
      </c>
      <c r="S14" s="21">
        <f t="shared" si="0"/>
        <v>3587</v>
      </c>
      <c r="T14" s="21">
        <f t="shared" si="0"/>
        <v>383</v>
      </c>
      <c r="U14" s="21">
        <f t="shared" si="0"/>
        <v>0</v>
      </c>
      <c r="V14" s="21">
        <f t="shared" si="0"/>
        <v>13</v>
      </c>
      <c r="W14" s="21">
        <f t="shared" si="0"/>
        <v>216184</v>
      </c>
      <c r="X14" s="22">
        <f t="shared" si="0"/>
        <v>280802</v>
      </c>
    </row>
    <row r="15" spans="1:24" x14ac:dyDescent="0.35">
      <c r="S15" s="1" t="s">
        <v>86</v>
      </c>
    </row>
    <row r="16" spans="1:24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5">
        <v>6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L28:N28"/>
    <mergeCell ref="L29:N29"/>
    <mergeCell ref="L21:N22"/>
    <mergeCell ref="L23:N23"/>
    <mergeCell ref="L24:N24"/>
    <mergeCell ref="L25:N25"/>
    <mergeCell ref="L26:N26"/>
    <mergeCell ref="L27:N27"/>
    <mergeCell ref="C9:D9"/>
    <mergeCell ref="C11:D11"/>
    <mergeCell ref="C12:D12"/>
    <mergeCell ref="C13:D13"/>
    <mergeCell ref="B14:D14"/>
    <mergeCell ref="K21:K22"/>
    <mergeCell ref="Q5:R5"/>
    <mergeCell ref="S5:T5"/>
    <mergeCell ref="U5:V5"/>
    <mergeCell ref="W5:X5"/>
    <mergeCell ref="O21:O22"/>
    <mergeCell ref="P21:P22"/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Y19"/>
  <sheetViews>
    <sheetView showGridLines="0" workbookViewId="0">
      <selection sqref="A1:XFD1048576"/>
    </sheetView>
  </sheetViews>
  <sheetFormatPr defaultRowHeight="14.5" x14ac:dyDescent="0.35"/>
  <cols>
    <col min="1" max="1" width="3.269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39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23" t="s">
        <v>1</v>
      </c>
      <c r="D7" s="124"/>
      <c r="E7" s="10">
        <v>16</v>
      </c>
      <c r="F7" s="10">
        <v>26</v>
      </c>
      <c r="G7" s="10">
        <v>0</v>
      </c>
      <c r="H7" s="10">
        <v>825</v>
      </c>
      <c r="I7" s="10">
        <v>0</v>
      </c>
      <c r="J7" s="10">
        <v>60</v>
      </c>
      <c r="K7" s="10">
        <v>0</v>
      </c>
      <c r="L7" s="10">
        <v>16</v>
      </c>
      <c r="M7" s="27">
        <v>157</v>
      </c>
      <c r="N7" s="27">
        <v>157</v>
      </c>
      <c r="O7" s="10">
        <v>0</v>
      </c>
      <c r="P7" s="10">
        <v>37</v>
      </c>
      <c r="Q7" s="10">
        <v>0</v>
      </c>
      <c r="R7" s="10">
        <v>105</v>
      </c>
      <c r="S7" s="10">
        <v>9355</v>
      </c>
      <c r="T7" s="10">
        <v>10019</v>
      </c>
      <c r="U7" s="27">
        <v>150</v>
      </c>
      <c r="V7" s="27">
        <v>190</v>
      </c>
      <c r="W7" s="27">
        <v>126649</v>
      </c>
      <c r="X7" s="52">
        <v>140769</v>
      </c>
    </row>
    <row r="8" spans="1:25" x14ac:dyDescent="0.35">
      <c r="A8" s="39"/>
      <c r="B8" s="36">
        <v>2</v>
      </c>
      <c r="C8" s="141" t="s">
        <v>2</v>
      </c>
      <c r="D8" s="142"/>
      <c r="E8" s="37">
        <v>5</v>
      </c>
      <c r="F8" s="37">
        <v>5</v>
      </c>
      <c r="G8" s="38">
        <v>160</v>
      </c>
      <c r="H8" s="38">
        <v>0</v>
      </c>
      <c r="I8" s="37">
        <v>156</v>
      </c>
      <c r="J8" s="37">
        <v>156</v>
      </c>
      <c r="K8" s="37">
        <v>33</v>
      </c>
      <c r="L8" s="37">
        <v>33</v>
      </c>
      <c r="M8" s="37">
        <v>259</v>
      </c>
      <c r="N8" s="37">
        <v>259</v>
      </c>
      <c r="O8" s="38">
        <v>11</v>
      </c>
      <c r="P8" s="38">
        <v>0</v>
      </c>
      <c r="Q8" s="38">
        <v>58</v>
      </c>
      <c r="R8" s="38">
        <v>0</v>
      </c>
      <c r="S8" s="38">
        <v>128</v>
      </c>
      <c r="T8" s="38">
        <v>0</v>
      </c>
      <c r="U8" s="38">
        <v>7</v>
      </c>
      <c r="V8" s="38">
        <v>2</v>
      </c>
      <c r="W8" s="38">
        <v>20865</v>
      </c>
      <c r="X8" s="48">
        <v>19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11</v>
      </c>
      <c r="F9" s="37">
        <v>11</v>
      </c>
      <c r="G9" s="37">
        <v>215</v>
      </c>
      <c r="H9" s="37">
        <v>215</v>
      </c>
      <c r="I9" s="42">
        <v>43</v>
      </c>
      <c r="J9" s="42">
        <v>41</v>
      </c>
      <c r="K9" s="37">
        <v>117</v>
      </c>
      <c r="L9" s="37">
        <v>117</v>
      </c>
      <c r="M9" s="37">
        <v>293</v>
      </c>
      <c r="N9" s="37">
        <v>293</v>
      </c>
      <c r="O9" s="37">
        <v>44</v>
      </c>
      <c r="P9" s="37">
        <v>44</v>
      </c>
      <c r="Q9" s="37">
        <v>61</v>
      </c>
      <c r="R9" s="37">
        <v>61</v>
      </c>
      <c r="S9" s="38">
        <v>175</v>
      </c>
      <c r="T9" s="38">
        <v>213</v>
      </c>
      <c r="U9" s="37">
        <v>6</v>
      </c>
      <c r="V9" s="37">
        <v>6</v>
      </c>
      <c r="W9" s="38">
        <v>8053</v>
      </c>
      <c r="X9" s="48">
        <v>566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8">
        <v>26</v>
      </c>
      <c r="F10" s="38">
        <v>21</v>
      </c>
      <c r="G10" s="38">
        <v>558</v>
      </c>
      <c r="H10" s="38">
        <v>543</v>
      </c>
      <c r="I10" s="38">
        <v>168</v>
      </c>
      <c r="J10" s="38">
        <v>11</v>
      </c>
      <c r="K10" s="37">
        <v>0</v>
      </c>
      <c r="L10" s="37">
        <v>0</v>
      </c>
      <c r="M10" s="38">
        <v>220</v>
      </c>
      <c r="N10" s="38">
        <v>2</v>
      </c>
      <c r="O10" s="38">
        <v>23</v>
      </c>
      <c r="P10" s="38">
        <v>6</v>
      </c>
      <c r="Q10" s="38">
        <v>119</v>
      </c>
      <c r="R10" s="38">
        <v>114</v>
      </c>
      <c r="S10" s="38">
        <v>1337</v>
      </c>
      <c r="T10" s="38">
        <v>30</v>
      </c>
      <c r="U10" s="38">
        <v>16</v>
      </c>
      <c r="V10" s="38">
        <v>10</v>
      </c>
      <c r="W10" s="38">
        <v>8865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8">
        <v>4</v>
      </c>
      <c r="F11" s="38">
        <v>0</v>
      </c>
      <c r="G11" s="38">
        <v>29</v>
      </c>
      <c r="H11" s="38">
        <v>0</v>
      </c>
      <c r="I11" s="37">
        <v>327</v>
      </c>
      <c r="J11" s="37">
        <v>327</v>
      </c>
      <c r="K11" s="37">
        <v>147</v>
      </c>
      <c r="L11" s="37">
        <v>147</v>
      </c>
      <c r="M11" s="37">
        <v>168</v>
      </c>
      <c r="N11" s="37">
        <v>168</v>
      </c>
      <c r="O11" s="38">
        <v>82</v>
      </c>
      <c r="P11" s="38">
        <v>77</v>
      </c>
      <c r="Q11" s="38">
        <v>34</v>
      </c>
      <c r="R11" s="38">
        <v>24</v>
      </c>
      <c r="S11" s="38">
        <v>52</v>
      </c>
      <c r="T11" s="38">
        <v>0</v>
      </c>
      <c r="U11" s="38">
        <v>4</v>
      </c>
      <c r="V11" s="38">
        <v>0</v>
      </c>
      <c r="W11" s="38">
        <v>3615</v>
      </c>
      <c r="X11" s="48">
        <v>0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23</v>
      </c>
      <c r="F12" s="42">
        <v>39</v>
      </c>
      <c r="G12" s="38">
        <v>68</v>
      </c>
      <c r="H12" s="38">
        <v>0</v>
      </c>
      <c r="I12" s="38">
        <v>34</v>
      </c>
      <c r="J12" s="38">
        <v>81</v>
      </c>
      <c r="K12" s="37">
        <v>314</v>
      </c>
      <c r="L12" s="37">
        <v>314</v>
      </c>
      <c r="M12" s="37">
        <v>202</v>
      </c>
      <c r="N12" s="37">
        <v>202</v>
      </c>
      <c r="O12" s="38">
        <v>15</v>
      </c>
      <c r="P12" s="38">
        <v>13</v>
      </c>
      <c r="Q12" s="38">
        <v>23</v>
      </c>
      <c r="R12" s="38">
        <v>2</v>
      </c>
      <c r="S12" s="42">
        <v>84</v>
      </c>
      <c r="T12" s="42">
        <v>351</v>
      </c>
      <c r="U12" s="42">
        <v>2</v>
      </c>
      <c r="V12" s="42">
        <v>5</v>
      </c>
      <c r="W12" s="38">
        <v>3100</v>
      </c>
      <c r="X12" s="48">
        <v>1345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7">
        <v>26</v>
      </c>
      <c r="F13" s="47">
        <v>26</v>
      </c>
      <c r="G13" s="46">
        <v>12</v>
      </c>
      <c r="H13" s="46">
        <v>0</v>
      </c>
      <c r="I13" s="45">
        <v>70</v>
      </c>
      <c r="J13" s="45">
        <v>222</v>
      </c>
      <c r="K13" s="45">
        <v>67</v>
      </c>
      <c r="L13" s="45">
        <v>72</v>
      </c>
      <c r="M13" s="45">
        <v>136</v>
      </c>
      <c r="N13" s="45">
        <v>140</v>
      </c>
      <c r="O13" s="46">
        <v>17</v>
      </c>
      <c r="P13" s="46">
        <v>7</v>
      </c>
      <c r="Q13" s="46">
        <v>40</v>
      </c>
      <c r="R13" s="46">
        <v>31</v>
      </c>
      <c r="S13" s="46">
        <v>79</v>
      </c>
      <c r="T13" s="46">
        <v>9</v>
      </c>
      <c r="U13" s="46">
        <v>4</v>
      </c>
      <c r="V13" s="46">
        <v>2</v>
      </c>
      <c r="W13" s="45">
        <v>0</v>
      </c>
      <c r="X13" s="49">
        <v>406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111</v>
      </c>
      <c r="F14" s="21">
        <f t="shared" ref="F14:X14" si="0">SUM(F7:F13)</f>
        <v>128</v>
      </c>
      <c r="G14" s="21">
        <f t="shared" si="0"/>
        <v>1042</v>
      </c>
      <c r="H14" s="21">
        <f t="shared" si="0"/>
        <v>1583</v>
      </c>
      <c r="I14" s="21">
        <f t="shared" si="0"/>
        <v>798</v>
      </c>
      <c r="J14" s="21">
        <f t="shared" si="0"/>
        <v>898</v>
      </c>
      <c r="K14" s="21">
        <f t="shared" si="0"/>
        <v>678</v>
      </c>
      <c r="L14" s="21">
        <f t="shared" si="0"/>
        <v>699</v>
      </c>
      <c r="M14" s="21">
        <f t="shared" si="0"/>
        <v>1435</v>
      </c>
      <c r="N14" s="21">
        <f t="shared" si="0"/>
        <v>1221</v>
      </c>
      <c r="O14" s="21">
        <f t="shared" si="0"/>
        <v>192</v>
      </c>
      <c r="P14" s="21">
        <f t="shared" si="0"/>
        <v>184</v>
      </c>
      <c r="Q14" s="21">
        <f t="shared" si="0"/>
        <v>335</v>
      </c>
      <c r="R14" s="21">
        <f t="shared" si="0"/>
        <v>337</v>
      </c>
      <c r="S14" s="21">
        <f t="shared" si="0"/>
        <v>11210</v>
      </c>
      <c r="T14" s="21">
        <f t="shared" si="0"/>
        <v>10622</v>
      </c>
      <c r="U14" s="21">
        <f t="shared" si="0"/>
        <v>189</v>
      </c>
      <c r="V14" s="21">
        <f t="shared" si="0"/>
        <v>215</v>
      </c>
      <c r="W14" s="21">
        <f t="shared" si="0"/>
        <v>171147</v>
      </c>
      <c r="X14" s="22">
        <f t="shared" si="0"/>
        <v>143145</v>
      </c>
    </row>
    <row r="15" spans="1:25" x14ac:dyDescent="0.35">
      <c r="S15" s="1" t="s">
        <v>36</v>
      </c>
    </row>
    <row r="16" spans="1:25" x14ac:dyDescent="0.35">
      <c r="B16" t="s">
        <v>21</v>
      </c>
    </row>
    <row r="17" spans="2:5" x14ac:dyDescent="0.35">
      <c r="B17" t="s">
        <v>22</v>
      </c>
      <c r="D17" s="19"/>
      <c r="E17" s="25" t="s">
        <v>38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Y29"/>
  <sheetViews>
    <sheetView showGridLines="0" topLeftCell="F11" workbookViewId="0">
      <selection activeCell="F1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124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741</v>
      </c>
      <c r="F7" s="79">
        <v>719</v>
      </c>
      <c r="G7" s="80">
        <v>104</v>
      </c>
      <c r="H7" s="80">
        <v>182</v>
      </c>
      <c r="I7" s="79">
        <v>218</v>
      </c>
      <c r="J7" s="79">
        <v>60</v>
      </c>
      <c r="K7" s="75">
        <v>112</v>
      </c>
      <c r="L7" s="75">
        <v>112</v>
      </c>
      <c r="M7" s="80">
        <v>0</v>
      </c>
      <c r="N7" s="80">
        <v>36</v>
      </c>
      <c r="O7" s="75">
        <v>45</v>
      </c>
      <c r="P7" s="75">
        <v>45</v>
      </c>
      <c r="Q7" s="80">
        <v>0</v>
      </c>
      <c r="R7" s="80">
        <v>45</v>
      </c>
      <c r="S7" s="79">
        <v>1069</v>
      </c>
      <c r="T7" s="79">
        <v>11</v>
      </c>
      <c r="U7" s="79">
        <v>130</v>
      </c>
      <c r="V7" s="79">
        <v>0</v>
      </c>
      <c r="W7" s="80">
        <v>152298</v>
      </c>
      <c r="X7" s="82">
        <v>249720</v>
      </c>
    </row>
    <row r="8" spans="1:25" x14ac:dyDescent="0.35">
      <c r="A8" s="39"/>
      <c r="B8" s="36">
        <v>1</v>
      </c>
      <c r="C8" s="141" t="s">
        <v>2</v>
      </c>
      <c r="D8" s="142"/>
      <c r="E8" s="37">
        <v>2</v>
      </c>
      <c r="F8" s="37">
        <v>2</v>
      </c>
      <c r="G8" s="38">
        <v>57</v>
      </c>
      <c r="H8" s="38">
        <v>35</v>
      </c>
      <c r="I8" s="38">
        <v>75</v>
      </c>
      <c r="J8" s="38">
        <v>1</v>
      </c>
      <c r="K8" s="42">
        <v>349</v>
      </c>
      <c r="L8" s="42">
        <v>355</v>
      </c>
      <c r="M8" s="38">
        <v>20</v>
      </c>
      <c r="N8" s="38">
        <v>0</v>
      </c>
      <c r="O8" s="37">
        <v>69</v>
      </c>
      <c r="P8" s="37">
        <v>69</v>
      </c>
      <c r="Q8" s="37">
        <v>1</v>
      </c>
      <c r="R8" s="37">
        <v>1</v>
      </c>
      <c r="S8" s="38">
        <v>460</v>
      </c>
      <c r="T8" s="38">
        <v>5</v>
      </c>
      <c r="U8" s="37">
        <v>0</v>
      </c>
      <c r="V8" s="37">
        <v>0</v>
      </c>
      <c r="W8" s="42">
        <v>11530</v>
      </c>
      <c r="X8" s="43">
        <v>12007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37">
        <v>35</v>
      </c>
      <c r="F9" s="37">
        <v>35</v>
      </c>
      <c r="G9" s="42">
        <v>58</v>
      </c>
      <c r="H9" s="42">
        <v>64</v>
      </c>
      <c r="I9" s="42">
        <v>17</v>
      </c>
      <c r="J9" s="42">
        <v>44</v>
      </c>
      <c r="K9" s="37">
        <v>709</v>
      </c>
      <c r="L9" s="37">
        <v>709</v>
      </c>
      <c r="M9" s="37">
        <v>29</v>
      </c>
      <c r="N9" s="37">
        <v>29</v>
      </c>
      <c r="O9" s="37">
        <v>56</v>
      </c>
      <c r="P9" s="37">
        <v>56</v>
      </c>
      <c r="Q9" s="37">
        <v>26</v>
      </c>
      <c r="R9" s="37">
        <v>26</v>
      </c>
      <c r="S9" s="37">
        <v>129</v>
      </c>
      <c r="T9" s="37">
        <v>129</v>
      </c>
      <c r="U9" s="37">
        <v>0</v>
      </c>
      <c r="V9" s="37">
        <v>0</v>
      </c>
      <c r="W9" s="37">
        <v>5932</v>
      </c>
      <c r="X9" s="56">
        <v>5932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52</v>
      </c>
      <c r="F10" s="37">
        <v>52</v>
      </c>
      <c r="G10" s="42">
        <v>179</v>
      </c>
      <c r="H10" s="42">
        <v>184</v>
      </c>
      <c r="I10" s="38">
        <v>39</v>
      </c>
      <c r="J10" s="38">
        <v>28</v>
      </c>
      <c r="K10" s="37">
        <v>535</v>
      </c>
      <c r="L10" s="37">
        <v>535</v>
      </c>
      <c r="M10" s="37">
        <v>7</v>
      </c>
      <c r="N10" s="37">
        <v>7</v>
      </c>
      <c r="O10" s="42">
        <v>29</v>
      </c>
      <c r="P10" s="42">
        <v>30</v>
      </c>
      <c r="Q10" s="37">
        <v>24</v>
      </c>
      <c r="R10" s="37">
        <v>24</v>
      </c>
      <c r="S10" s="37">
        <v>934</v>
      </c>
      <c r="T10" s="37">
        <v>934</v>
      </c>
      <c r="U10" s="37">
        <v>0</v>
      </c>
      <c r="V10" s="37">
        <v>0</v>
      </c>
      <c r="W10" s="42">
        <v>1777</v>
      </c>
      <c r="X10" s="43">
        <v>2454</v>
      </c>
      <c r="Y10" s="39"/>
    </row>
    <row r="11" spans="1:25" x14ac:dyDescent="0.35">
      <c r="A11" s="39"/>
      <c r="B11" s="36">
        <v>4</v>
      </c>
      <c r="C11" s="188" t="s">
        <v>5</v>
      </c>
      <c r="D11" s="189"/>
      <c r="E11" s="37">
        <v>16</v>
      </c>
      <c r="F11" s="37">
        <v>16</v>
      </c>
      <c r="G11" s="42">
        <v>0</v>
      </c>
      <c r="H11" s="42">
        <v>1</v>
      </c>
      <c r="I11" s="37">
        <v>0</v>
      </c>
      <c r="J11" s="37">
        <v>0</v>
      </c>
      <c r="K11" s="37">
        <v>128</v>
      </c>
      <c r="L11" s="37">
        <v>128</v>
      </c>
      <c r="M11" s="37">
        <v>40</v>
      </c>
      <c r="N11" s="37">
        <v>40</v>
      </c>
      <c r="O11" s="37">
        <v>18</v>
      </c>
      <c r="P11" s="37">
        <v>18</v>
      </c>
      <c r="Q11" s="42">
        <v>16</v>
      </c>
      <c r="R11" s="42">
        <v>17</v>
      </c>
      <c r="S11" s="42">
        <v>35</v>
      </c>
      <c r="T11" s="42">
        <v>44</v>
      </c>
      <c r="U11" s="37">
        <v>0</v>
      </c>
      <c r="V11" s="37">
        <v>0</v>
      </c>
      <c r="W11" s="42">
        <v>3197</v>
      </c>
      <c r="X11" s="43">
        <v>3407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7">
        <v>9</v>
      </c>
      <c r="F12" s="37">
        <v>9</v>
      </c>
      <c r="G12" s="42">
        <v>243</v>
      </c>
      <c r="H12" s="42">
        <v>251</v>
      </c>
      <c r="I12" s="42">
        <v>48</v>
      </c>
      <c r="J12" s="42">
        <v>50</v>
      </c>
      <c r="K12" s="42">
        <v>28</v>
      </c>
      <c r="L12" s="42">
        <v>32</v>
      </c>
      <c r="M12" s="42">
        <v>87</v>
      </c>
      <c r="N12" s="42">
        <v>90</v>
      </c>
      <c r="O12" s="37">
        <v>10</v>
      </c>
      <c r="P12" s="37">
        <v>10</v>
      </c>
      <c r="Q12" s="37">
        <v>11</v>
      </c>
      <c r="R12" s="37">
        <v>11</v>
      </c>
      <c r="S12" s="42">
        <v>553</v>
      </c>
      <c r="T12" s="42">
        <v>594</v>
      </c>
      <c r="U12" s="37">
        <v>0</v>
      </c>
      <c r="V12" s="37">
        <v>0</v>
      </c>
      <c r="W12" s="42">
        <v>4265</v>
      </c>
      <c r="X12" s="43">
        <v>4428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5">
        <v>0</v>
      </c>
      <c r="F13" s="45">
        <v>52</v>
      </c>
      <c r="G13" s="45">
        <v>152</v>
      </c>
      <c r="H13" s="45">
        <v>168</v>
      </c>
      <c r="I13" s="46">
        <v>39</v>
      </c>
      <c r="J13" s="46">
        <v>26</v>
      </c>
      <c r="K13" s="45">
        <v>82</v>
      </c>
      <c r="L13" s="45">
        <v>92</v>
      </c>
      <c r="M13" s="45">
        <v>56</v>
      </c>
      <c r="N13" s="45">
        <v>95</v>
      </c>
      <c r="O13" s="45">
        <v>12</v>
      </c>
      <c r="P13" s="45">
        <v>15</v>
      </c>
      <c r="Q13" s="46">
        <v>24</v>
      </c>
      <c r="R13" s="46">
        <v>15</v>
      </c>
      <c r="S13" s="45">
        <v>100</v>
      </c>
      <c r="T13" s="45">
        <v>133</v>
      </c>
      <c r="U13" s="47">
        <v>0</v>
      </c>
      <c r="V13" s="47">
        <v>0</v>
      </c>
      <c r="W13" s="46">
        <v>5700</v>
      </c>
      <c r="X13" s="51">
        <v>3000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855</v>
      </c>
      <c r="F14" s="21">
        <f t="shared" ref="F14:X14" si="0">SUM(F7:F13)</f>
        <v>885</v>
      </c>
      <c r="G14" s="21">
        <f t="shared" si="0"/>
        <v>793</v>
      </c>
      <c r="H14" s="21">
        <f t="shared" si="0"/>
        <v>885</v>
      </c>
      <c r="I14" s="21">
        <f t="shared" si="0"/>
        <v>436</v>
      </c>
      <c r="J14" s="21">
        <f t="shared" si="0"/>
        <v>209</v>
      </c>
      <c r="K14" s="21">
        <f t="shared" si="0"/>
        <v>1943</v>
      </c>
      <c r="L14" s="21">
        <f t="shared" si="0"/>
        <v>1963</v>
      </c>
      <c r="M14" s="21">
        <f t="shared" si="0"/>
        <v>239</v>
      </c>
      <c r="N14" s="21">
        <f t="shared" si="0"/>
        <v>297</v>
      </c>
      <c r="O14" s="21">
        <f t="shared" si="0"/>
        <v>239</v>
      </c>
      <c r="P14" s="21">
        <f t="shared" si="0"/>
        <v>243</v>
      </c>
      <c r="Q14" s="21">
        <f t="shared" si="0"/>
        <v>102</v>
      </c>
      <c r="R14" s="21">
        <f t="shared" si="0"/>
        <v>139</v>
      </c>
      <c r="S14" s="21">
        <f t="shared" si="0"/>
        <v>3280</v>
      </c>
      <c r="T14" s="21">
        <f t="shared" si="0"/>
        <v>1850</v>
      </c>
      <c r="U14" s="21">
        <f t="shared" si="0"/>
        <v>130</v>
      </c>
      <c r="V14" s="21">
        <f t="shared" si="0"/>
        <v>0</v>
      </c>
      <c r="W14" s="21">
        <f t="shared" si="0"/>
        <v>184699</v>
      </c>
      <c r="X14" s="22">
        <f t="shared" si="0"/>
        <v>280948</v>
      </c>
    </row>
    <row r="15" spans="1:25" x14ac:dyDescent="0.35">
      <c r="S15" s="1" t="s">
        <v>86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5">
        <v>6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L28:N28"/>
    <mergeCell ref="L29:N29"/>
    <mergeCell ref="L21:N22"/>
    <mergeCell ref="L23:N23"/>
    <mergeCell ref="L24:N24"/>
    <mergeCell ref="L25:N25"/>
    <mergeCell ref="L26:N26"/>
    <mergeCell ref="L27:N27"/>
    <mergeCell ref="C9:D9"/>
    <mergeCell ref="C11:D11"/>
    <mergeCell ref="C12:D12"/>
    <mergeCell ref="C13:D13"/>
    <mergeCell ref="B14:D14"/>
    <mergeCell ref="K21:K22"/>
    <mergeCell ref="Q5:R5"/>
    <mergeCell ref="S5:T5"/>
    <mergeCell ref="U5:V5"/>
    <mergeCell ref="W5:X5"/>
    <mergeCell ref="O21:O22"/>
    <mergeCell ref="P21:P22"/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Y29"/>
  <sheetViews>
    <sheetView showGridLines="0" topLeftCell="F1" workbookViewId="0">
      <selection activeCell="F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125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671</v>
      </c>
      <c r="F7" s="79">
        <v>669</v>
      </c>
      <c r="G7" s="80">
        <v>0</v>
      </c>
      <c r="H7" s="80">
        <v>152</v>
      </c>
      <c r="I7" s="75">
        <v>10</v>
      </c>
      <c r="J7" s="75">
        <v>10</v>
      </c>
      <c r="K7" s="75">
        <v>112</v>
      </c>
      <c r="L7" s="75">
        <v>112</v>
      </c>
      <c r="M7" s="80">
        <v>0</v>
      </c>
      <c r="N7" s="80">
        <v>36</v>
      </c>
      <c r="O7" s="75">
        <v>45</v>
      </c>
      <c r="P7" s="75">
        <v>45</v>
      </c>
      <c r="Q7" s="80">
        <v>0</v>
      </c>
      <c r="R7" s="80">
        <v>45</v>
      </c>
      <c r="S7" s="79">
        <f>1069+4189</f>
        <v>5258</v>
      </c>
      <c r="T7" s="79">
        <v>11</v>
      </c>
      <c r="U7" s="79">
        <v>130</v>
      </c>
      <c r="V7" s="79">
        <v>0</v>
      </c>
      <c r="W7" s="80">
        <v>146298</v>
      </c>
      <c r="X7" s="82">
        <v>249720</v>
      </c>
    </row>
    <row r="8" spans="1:25" x14ac:dyDescent="0.35">
      <c r="A8" s="39"/>
      <c r="B8" s="36">
        <v>1</v>
      </c>
      <c r="C8" s="141" t="s">
        <v>2</v>
      </c>
      <c r="D8" s="142"/>
      <c r="E8" s="37">
        <v>2</v>
      </c>
      <c r="F8" s="37">
        <v>2</v>
      </c>
      <c r="G8" s="42">
        <v>26</v>
      </c>
      <c r="H8" s="42">
        <v>35</v>
      </c>
      <c r="I8" s="38">
        <v>52</v>
      </c>
      <c r="J8" s="38">
        <v>1</v>
      </c>
      <c r="K8" s="37">
        <v>335</v>
      </c>
      <c r="L8" s="37">
        <v>355</v>
      </c>
      <c r="M8" s="38">
        <v>15</v>
      </c>
      <c r="N8" s="38">
        <v>0</v>
      </c>
      <c r="O8" s="37">
        <v>69</v>
      </c>
      <c r="P8" s="37">
        <v>69</v>
      </c>
      <c r="Q8" s="37">
        <v>1</v>
      </c>
      <c r="R8" s="37">
        <v>1</v>
      </c>
      <c r="S8" s="38">
        <v>423</v>
      </c>
      <c r="T8" s="38">
        <v>5</v>
      </c>
      <c r="U8" s="37">
        <v>0</v>
      </c>
      <c r="V8" s="37">
        <v>0</v>
      </c>
      <c r="W8" s="42">
        <v>10425</v>
      </c>
      <c r="X8" s="43">
        <v>12007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37">
        <v>35</v>
      </c>
      <c r="F9" s="37">
        <v>35</v>
      </c>
      <c r="G9" s="38">
        <v>69</v>
      </c>
      <c r="H9" s="38">
        <v>64</v>
      </c>
      <c r="I9" s="38">
        <v>74</v>
      </c>
      <c r="J9" s="38">
        <v>44</v>
      </c>
      <c r="K9" s="42">
        <v>703</v>
      </c>
      <c r="L9" s="42">
        <v>709</v>
      </c>
      <c r="M9" s="42">
        <v>28</v>
      </c>
      <c r="N9" s="42">
        <v>29</v>
      </c>
      <c r="O9" s="37">
        <v>56</v>
      </c>
      <c r="P9" s="37">
        <v>56</v>
      </c>
      <c r="Q9" s="42">
        <v>24</v>
      </c>
      <c r="R9" s="42">
        <v>26</v>
      </c>
      <c r="S9" s="38">
        <v>287</v>
      </c>
      <c r="T9" s="38">
        <v>129</v>
      </c>
      <c r="U9" s="38">
        <v>3</v>
      </c>
      <c r="V9" s="38">
        <v>0</v>
      </c>
      <c r="W9" s="38">
        <v>5692</v>
      </c>
      <c r="X9" s="48">
        <v>5632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52</v>
      </c>
      <c r="F10" s="37">
        <v>52</v>
      </c>
      <c r="G10" s="38">
        <v>192</v>
      </c>
      <c r="H10" s="38">
        <v>184</v>
      </c>
      <c r="I10" s="38">
        <v>141</v>
      </c>
      <c r="J10" s="38">
        <v>28</v>
      </c>
      <c r="K10" s="37">
        <v>530</v>
      </c>
      <c r="L10" s="37">
        <v>530</v>
      </c>
      <c r="M10" s="38">
        <v>5</v>
      </c>
      <c r="N10" s="38">
        <v>1</v>
      </c>
      <c r="O10" s="42">
        <v>29</v>
      </c>
      <c r="P10" s="42">
        <v>30</v>
      </c>
      <c r="Q10" s="37">
        <v>24</v>
      </c>
      <c r="R10" s="37">
        <v>24</v>
      </c>
      <c r="S10" s="38">
        <v>892</v>
      </c>
      <c r="T10" s="38">
        <v>34</v>
      </c>
      <c r="U10" s="37">
        <v>0</v>
      </c>
      <c r="V10" s="37">
        <v>0</v>
      </c>
      <c r="W10" s="38">
        <v>5250</v>
      </c>
      <c r="X10" s="48">
        <v>2454</v>
      </c>
      <c r="Y10" s="39"/>
    </row>
    <row r="11" spans="1:25" x14ac:dyDescent="0.35">
      <c r="A11" s="39"/>
      <c r="B11" s="36">
        <v>4</v>
      </c>
      <c r="C11" s="188" t="s">
        <v>5</v>
      </c>
      <c r="D11" s="189"/>
      <c r="E11" s="37">
        <v>66</v>
      </c>
      <c r="F11" s="37">
        <v>66</v>
      </c>
      <c r="G11" s="37">
        <v>7</v>
      </c>
      <c r="H11" s="37">
        <v>7</v>
      </c>
      <c r="I11" s="37">
        <v>29</v>
      </c>
      <c r="J11" s="37">
        <v>29</v>
      </c>
      <c r="K11" s="37">
        <v>128</v>
      </c>
      <c r="L11" s="37">
        <v>128</v>
      </c>
      <c r="M11" s="37">
        <v>39</v>
      </c>
      <c r="N11" s="37">
        <v>39</v>
      </c>
      <c r="O11" s="37">
        <v>18</v>
      </c>
      <c r="P11" s="37">
        <v>18</v>
      </c>
      <c r="Q11" s="37">
        <v>16</v>
      </c>
      <c r="R11" s="37">
        <v>16</v>
      </c>
      <c r="S11" s="37">
        <v>26</v>
      </c>
      <c r="T11" s="37">
        <v>26</v>
      </c>
      <c r="U11" s="37">
        <v>0</v>
      </c>
      <c r="V11" s="37">
        <v>0</v>
      </c>
      <c r="W11" s="37">
        <v>2807</v>
      </c>
      <c r="X11" s="56">
        <v>2807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7">
        <v>9</v>
      </c>
      <c r="F12" s="37">
        <v>9</v>
      </c>
      <c r="G12" s="42">
        <v>196</v>
      </c>
      <c r="H12" s="42">
        <v>227</v>
      </c>
      <c r="I12" s="42">
        <v>10</v>
      </c>
      <c r="J12" s="42">
        <v>32</v>
      </c>
      <c r="K12" s="42">
        <v>28</v>
      </c>
      <c r="L12" s="42">
        <v>29</v>
      </c>
      <c r="M12" s="37">
        <v>87</v>
      </c>
      <c r="N12" s="37">
        <v>87</v>
      </c>
      <c r="O12" s="37">
        <v>10</v>
      </c>
      <c r="P12" s="37">
        <v>10</v>
      </c>
      <c r="Q12" s="42">
        <v>8</v>
      </c>
      <c r="R12" s="42">
        <v>11</v>
      </c>
      <c r="S12" s="42">
        <v>442</v>
      </c>
      <c r="T12" s="42">
        <v>561</v>
      </c>
      <c r="U12" s="37">
        <v>0</v>
      </c>
      <c r="V12" s="37">
        <v>0</v>
      </c>
      <c r="W12" s="42">
        <v>2894</v>
      </c>
      <c r="X12" s="43">
        <v>3433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5">
        <v>0</v>
      </c>
      <c r="F13" s="45">
        <v>52</v>
      </c>
      <c r="G13" s="45">
        <v>152</v>
      </c>
      <c r="H13" s="45">
        <v>168</v>
      </c>
      <c r="I13" s="46">
        <v>39</v>
      </c>
      <c r="J13" s="46">
        <v>26</v>
      </c>
      <c r="K13" s="45">
        <v>82</v>
      </c>
      <c r="L13" s="45">
        <v>92</v>
      </c>
      <c r="M13" s="45">
        <v>56</v>
      </c>
      <c r="N13" s="45">
        <v>95</v>
      </c>
      <c r="O13" s="45">
        <v>12</v>
      </c>
      <c r="P13" s="45">
        <v>15</v>
      </c>
      <c r="Q13" s="46">
        <v>24</v>
      </c>
      <c r="R13" s="46">
        <v>15</v>
      </c>
      <c r="S13" s="45">
        <v>100</v>
      </c>
      <c r="T13" s="45">
        <v>133</v>
      </c>
      <c r="U13" s="47">
        <v>0</v>
      </c>
      <c r="V13" s="47">
        <v>0</v>
      </c>
      <c r="W13" s="46">
        <v>5700</v>
      </c>
      <c r="X13" s="51">
        <v>3000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835</v>
      </c>
      <c r="F14" s="21">
        <f t="shared" ref="F14:X14" si="0">SUM(F7:F13)</f>
        <v>885</v>
      </c>
      <c r="G14" s="21">
        <f t="shared" si="0"/>
        <v>642</v>
      </c>
      <c r="H14" s="21">
        <f t="shared" si="0"/>
        <v>837</v>
      </c>
      <c r="I14" s="21">
        <f t="shared" si="0"/>
        <v>355</v>
      </c>
      <c r="J14" s="21">
        <f t="shared" si="0"/>
        <v>170</v>
      </c>
      <c r="K14" s="21">
        <f t="shared" si="0"/>
        <v>1918</v>
      </c>
      <c r="L14" s="21">
        <f t="shared" si="0"/>
        <v>1955</v>
      </c>
      <c r="M14" s="21">
        <f t="shared" si="0"/>
        <v>230</v>
      </c>
      <c r="N14" s="21">
        <f t="shared" si="0"/>
        <v>287</v>
      </c>
      <c r="O14" s="21">
        <f t="shared" si="0"/>
        <v>239</v>
      </c>
      <c r="P14" s="21">
        <f t="shared" si="0"/>
        <v>243</v>
      </c>
      <c r="Q14" s="21">
        <f t="shared" si="0"/>
        <v>97</v>
      </c>
      <c r="R14" s="21">
        <f t="shared" si="0"/>
        <v>138</v>
      </c>
      <c r="S14" s="21">
        <f t="shared" si="0"/>
        <v>7428</v>
      </c>
      <c r="T14" s="21">
        <f t="shared" si="0"/>
        <v>899</v>
      </c>
      <c r="U14" s="21">
        <f t="shared" si="0"/>
        <v>133</v>
      </c>
      <c r="V14" s="21">
        <f t="shared" si="0"/>
        <v>0</v>
      </c>
      <c r="W14" s="21">
        <f t="shared" si="0"/>
        <v>179066</v>
      </c>
      <c r="X14" s="22">
        <f t="shared" si="0"/>
        <v>279053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5">
        <v>3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K21:K22"/>
    <mergeCell ref="Q5:R5"/>
    <mergeCell ref="S5:T5"/>
    <mergeCell ref="U5:V5"/>
    <mergeCell ref="W5:X5"/>
    <mergeCell ref="O21:O22"/>
    <mergeCell ref="P21:P22"/>
    <mergeCell ref="C9:D9"/>
    <mergeCell ref="C11:D11"/>
    <mergeCell ref="C12:D12"/>
    <mergeCell ref="C13:D13"/>
    <mergeCell ref="B14:D14"/>
    <mergeCell ref="L28:N28"/>
    <mergeCell ref="L29:N29"/>
    <mergeCell ref="L21:N22"/>
    <mergeCell ref="L23:N23"/>
    <mergeCell ref="L24:N24"/>
    <mergeCell ref="L25:N25"/>
    <mergeCell ref="L26:N26"/>
    <mergeCell ref="L27:N2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Y29"/>
  <sheetViews>
    <sheetView showGridLines="0" topLeftCell="F5" workbookViewId="0">
      <selection activeCell="X7" sqref="X7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127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f>691+500</f>
        <v>1191</v>
      </c>
      <c r="F7" s="79">
        <v>669</v>
      </c>
      <c r="G7" s="80">
        <f>3750+3023</f>
        <v>6773</v>
      </c>
      <c r="H7" s="80">
        <v>38</v>
      </c>
      <c r="I7" s="75">
        <f>10+608</f>
        <v>618</v>
      </c>
      <c r="J7" s="75">
        <v>10</v>
      </c>
      <c r="K7" s="75">
        <v>112</v>
      </c>
      <c r="L7" s="75">
        <v>112</v>
      </c>
      <c r="M7" s="80">
        <v>0</v>
      </c>
      <c r="N7" s="80">
        <v>36</v>
      </c>
      <c r="O7" s="75">
        <v>45</v>
      </c>
      <c r="P7" s="75">
        <v>45</v>
      </c>
      <c r="Q7" s="80">
        <v>350</v>
      </c>
      <c r="R7" s="80">
        <v>45</v>
      </c>
      <c r="S7" s="79">
        <v>13127</v>
      </c>
      <c r="T7" s="79">
        <v>11</v>
      </c>
      <c r="U7" s="79">
        <v>168</v>
      </c>
      <c r="V7" s="79">
        <v>130</v>
      </c>
      <c r="W7" s="80">
        <v>146238</v>
      </c>
      <c r="X7" s="82">
        <v>213720</v>
      </c>
    </row>
    <row r="8" spans="1:25" x14ac:dyDescent="0.35">
      <c r="A8" s="39"/>
      <c r="B8" s="36">
        <v>1</v>
      </c>
      <c r="C8" s="141" t="s">
        <v>2</v>
      </c>
      <c r="D8" s="142"/>
      <c r="E8" s="37">
        <v>0</v>
      </c>
      <c r="F8" s="37">
        <v>0</v>
      </c>
      <c r="G8" s="42">
        <v>0</v>
      </c>
      <c r="H8" s="42">
        <v>38</v>
      </c>
      <c r="I8" s="38">
        <v>39</v>
      </c>
      <c r="J8" s="38">
        <v>0</v>
      </c>
      <c r="K8" s="42">
        <v>323</v>
      </c>
      <c r="L8" s="42">
        <v>334</v>
      </c>
      <c r="M8" s="38">
        <v>7</v>
      </c>
      <c r="N8" s="38">
        <v>0</v>
      </c>
      <c r="O8" s="37">
        <v>64</v>
      </c>
      <c r="P8" s="37">
        <v>64</v>
      </c>
      <c r="Q8" s="37">
        <v>0</v>
      </c>
      <c r="R8" s="37">
        <v>0</v>
      </c>
      <c r="S8" s="38">
        <v>875</v>
      </c>
      <c r="T8" s="38">
        <v>0</v>
      </c>
      <c r="U8" s="37">
        <v>0</v>
      </c>
      <c r="V8" s="37">
        <v>0</v>
      </c>
      <c r="W8" s="42">
        <v>10255</v>
      </c>
      <c r="X8" s="43">
        <v>11937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37">
        <v>35</v>
      </c>
      <c r="F9" s="37">
        <v>35</v>
      </c>
      <c r="G9" s="42">
        <v>50</v>
      </c>
      <c r="H9" s="42">
        <v>65</v>
      </c>
      <c r="I9" s="38">
        <v>67</v>
      </c>
      <c r="J9" s="38">
        <v>11</v>
      </c>
      <c r="K9" s="42">
        <v>694</v>
      </c>
      <c r="L9" s="42">
        <v>698</v>
      </c>
      <c r="M9" s="42">
        <v>24</v>
      </c>
      <c r="N9" s="42">
        <v>27</v>
      </c>
      <c r="O9" s="37">
        <v>56</v>
      </c>
      <c r="P9" s="37">
        <v>56</v>
      </c>
      <c r="Q9" s="42">
        <v>20</v>
      </c>
      <c r="R9" s="42">
        <v>24</v>
      </c>
      <c r="S9" s="38">
        <v>236</v>
      </c>
      <c r="T9" s="38">
        <v>29</v>
      </c>
      <c r="U9" s="38">
        <v>11</v>
      </c>
      <c r="V9" s="38">
        <v>0</v>
      </c>
      <c r="W9" s="37">
        <v>5419</v>
      </c>
      <c r="X9" s="56">
        <v>5419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51</v>
      </c>
      <c r="F10" s="37">
        <v>51</v>
      </c>
      <c r="G10" s="42">
        <v>106</v>
      </c>
      <c r="H10" s="42">
        <v>136</v>
      </c>
      <c r="I10" s="38">
        <v>76</v>
      </c>
      <c r="J10" s="38">
        <v>28</v>
      </c>
      <c r="K10" s="42">
        <v>513</v>
      </c>
      <c r="L10" s="42">
        <v>521</v>
      </c>
      <c r="M10" s="42">
        <v>0</v>
      </c>
      <c r="N10" s="42">
        <v>1</v>
      </c>
      <c r="O10" s="42">
        <v>26</v>
      </c>
      <c r="P10" s="42">
        <v>30</v>
      </c>
      <c r="Q10" s="42">
        <v>16</v>
      </c>
      <c r="R10" s="42">
        <v>29</v>
      </c>
      <c r="S10" s="38">
        <v>685</v>
      </c>
      <c r="T10" s="38">
        <v>34</v>
      </c>
      <c r="U10" s="37">
        <v>0</v>
      </c>
      <c r="V10" s="37">
        <v>0</v>
      </c>
      <c r="W10" s="42">
        <v>2340</v>
      </c>
      <c r="X10" s="43">
        <v>2454</v>
      </c>
      <c r="Y10" s="39"/>
    </row>
    <row r="11" spans="1:25" x14ac:dyDescent="0.35">
      <c r="A11" s="39"/>
      <c r="B11" s="36">
        <v>4</v>
      </c>
      <c r="C11" s="188" t="s">
        <v>5</v>
      </c>
      <c r="D11" s="189"/>
      <c r="E11" s="37">
        <v>66</v>
      </c>
      <c r="F11" s="37">
        <v>66</v>
      </c>
      <c r="G11" s="37">
        <v>3</v>
      </c>
      <c r="H11" s="37">
        <v>3</v>
      </c>
      <c r="I11" s="37">
        <v>26</v>
      </c>
      <c r="J11" s="37">
        <v>26</v>
      </c>
      <c r="K11" s="37">
        <v>124</v>
      </c>
      <c r="L11" s="37">
        <v>124</v>
      </c>
      <c r="M11" s="37">
        <v>39</v>
      </c>
      <c r="N11" s="37">
        <v>39</v>
      </c>
      <c r="O11" s="37">
        <v>18</v>
      </c>
      <c r="P11" s="37">
        <v>18</v>
      </c>
      <c r="Q11" s="37">
        <v>16</v>
      </c>
      <c r="R11" s="37">
        <v>16</v>
      </c>
      <c r="S11" s="37">
        <v>12</v>
      </c>
      <c r="T11" s="37">
        <v>12</v>
      </c>
      <c r="U11" s="37">
        <v>0</v>
      </c>
      <c r="V11" s="37">
        <v>0</v>
      </c>
      <c r="W11" s="37">
        <v>2327</v>
      </c>
      <c r="X11" s="56">
        <v>2327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7">
        <v>8</v>
      </c>
      <c r="F12" s="37">
        <v>8</v>
      </c>
      <c r="G12" s="42">
        <v>167</v>
      </c>
      <c r="H12" s="42">
        <v>174</v>
      </c>
      <c r="I12" s="37">
        <v>0</v>
      </c>
      <c r="J12" s="37">
        <v>0</v>
      </c>
      <c r="K12" s="38">
        <v>23</v>
      </c>
      <c r="L12" s="38">
        <v>21</v>
      </c>
      <c r="M12" s="38">
        <v>86</v>
      </c>
      <c r="N12" s="38">
        <v>85</v>
      </c>
      <c r="O12" s="37">
        <v>10</v>
      </c>
      <c r="P12" s="37">
        <v>10</v>
      </c>
      <c r="Q12" s="37">
        <v>8</v>
      </c>
      <c r="R12" s="37">
        <v>8</v>
      </c>
      <c r="S12" s="42">
        <v>383</v>
      </c>
      <c r="T12" s="42">
        <v>389</v>
      </c>
      <c r="U12" s="37">
        <v>0</v>
      </c>
      <c r="V12" s="37">
        <v>0</v>
      </c>
      <c r="W12" s="38">
        <v>985</v>
      </c>
      <c r="X12" s="48">
        <v>943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5">
        <v>38</v>
      </c>
      <c r="F13" s="45">
        <v>52</v>
      </c>
      <c r="G13" s="45">
        <v>106</v>
      </c>
      <c r="H13" s="45">
        <v>168</v>
      </c>
      <c r="I13" s="46">
        <v>33</v>
      </c>
      <c r="J13" s="46">
        <v>26</v>
      </c>
      <c r="K13" s="45">
        <v>82</v>
      </c>
      <c r="L13" s="45">
        <v>92</v>
      </c>
      <c r="M13" s="45">
        <v>56</v>
      </c>
      <c r="N13" s="45">
        <v>95</v>
      </c>
      <c r="O13" s="46">
        <v>110</v>
      </c>
      <c r="P13" s="46">
        <v>15</v>
      </c>
      <c r="Q13" s="46">
        <v>24</v>
      </c>
      <c r="R13" s="46">
        <v>15</v>
      </c>
      <c r="S13" s="46">
        <v>148</v>
      </c>
      <c r="T13" s="46">
        <v>133</v>
      </c>
      <c r="U13" s="47">
        <v>0</v>
      </c>
      <c r="V13" s="47">
        <v>0</v>
      </c>
      <c r="W13" s="45">
        <v>3000</v>
      </c>
      <c r="X13" s="49">
        <v>4500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1389</v>
      </c>
      <c r="F14" s="21">
        <f t="shared" ref="F14:X14" si="0">SUM(F7:F13)</f>
        <v>881</v>
      </c>
      <c r="G14" s="21">
        <f t="shared" si="0"/>
        <v>7205</v>
      </c>
      <c r="H14" s="21">
        <f t="shared" si="0"/>
        <v>622</v>
      </c>
      <c r="I14" s="21">
        <f t="shared" si="0"/>
        <v>859</v>
      </c>
      <c r="J14" s="21">
        <f t="shared" si="0"/>
        <v>101</v>
      </c>
      <c r="K14" s="21">
        <f t="shared" si="0"/>
        <v>1871</v>
      </c>
      <c r="L14" s="21">
        <f t="shared" si="0"/>
        <v>1902</v>
      </c>
      <c r="M14" s="21">
        <f t="shared" si="0"/>
        <v>212</v>
      </c>
      <c r="N14" s="21">
        <f t="shared" si="0"/>
        <v>283</v>
      </c>
      <c r="O14" s="21">
        <f t="shared" si="0"/>
        <v>329</v>
      </c>
      <c r="P14" s="21">
        <f t="shared" si="0"/>
        <v>238</v>
      </c>
      <c r="Q14" s="21">
        <f t="shared" si="0"/>
        <v>434</v>
      </c>
      <c r="R14" s="21">
        <f t="shared" si="0"/>
        <v>137</v>
      </c>
      <c r="S14" s="21">
        <f t="shared" si="0"/>
        <v>15466</v>
      </c>
      <c r="T14" s="21">
        <f t="shared" si="0"/>
        <v>608</v>
      </c>
      <c r="U14" s="21">
        <f t="shared" si="0"/>
        <v>179</v>
      </c>
      <c r="V14" s="21">
        <f t="shared" si="0"/>
        <v>130</v>
      </c>
      <c r="W14" s="21">
        <f t="shared" si="0"/>
        <v>170564</v>
      </c>
      <c r="X14" s="22">
        <f t="shared" si="0"/>
        <v>241300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5">
        <v>3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K21:K22"/>
    <mergeCell ref="Q5:R5"/>
    <mergeCell ref="S5:T5"/>
    <mergeCell ref="U5:V5"/>
    <mergeCell ref="W5:X5"/>
    <mergeCell ref="O21:O22"/>
    <mergeCell ref="P21:P22"/>
    <mergeCell ref="C9:D9"/>
    <mergeCell ref="C11:D11"/>
    <mergeCell ref="C12:D12"/>
    <mergeCell ref="C13:D13"/>
    <mergeCell ref="B14:D14"/>
    <mergeCell ref="L28:N28"/>
    <mergeCell ref="L29:N29"/>
    <mergeCell ref="L21:N22"/>
    <mergeCell ref="L23:N23"/>
    <mergeCell ref="L24:N24"/>
    <mergeCell ref="L25:N25"/>
    <mergeCell ref="L26:N26"/>
    <mergeCell ref="L27:N2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Y29"/>
  <sheetViews>
    <sheetView showGridLines="0" topLeftCell="G10" workbookViewId="0">
      <selection activeCell="G10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128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1091</v>
      </c>
      <c r="F7" s="79">
        <v>519</v>
      </c>
      <c r="G7" s="79">
        <f>2550+3023</f>
        <v>5573</v>
      </c>
      <c r="H7" s="79">
        <v>152</v>
      </c>
      <c r="I7" s="79">
        <f>364+1151</f>
        <v>1515</v>
      </c>
      <c r="J7" s="79">
        <v>18</v>
      </c>
      <c r="K7" s="79">
        <f>52+132</f>
        <v>184</v>
      </c>
      <c r="L7" s="79">
        <v>112</v>
      </c>
      <c r="M7" s="79">
        <v>253</v>
      </c>
      <c r="N7" s="79">
        <v>36</v>
      </c>
      <c r="O7" s="79">
        <f>45+105</f>
        <v>150</v>
      </c>
      <c r="P7" s="79">
        <v>45</v>
      </c>
      <c r="Q7" s="79">
        <f>135+147</f>
        <v>282</v>
      </c>
      <c r="R7" s="79">
        <v>30</v>
      </c>
      <c r="S7" s="79">
        <v>12427</v>
      </c>
      <c r="T7" s="79">
        <v>2480</v>
      </c>
      <c r="U7" s="80">
        <v>168</v>
      </c>
      <c r="V7" s="80">
        <v>178</v>
      </c>
      <c r="W7" s="80">
        <v>140238</v>
      </c>
      <c r="X7" s="82">
        <v>207720</v>
      </c>
    </row>
    <row r="8" spans="1:25" x14ac:dyDescent="0.35">
      <c r="A8" s="39"/>
      <c r="B8" s="36">
        <v>1</v>
      </c>
      <c r="C8" s="141" t="s">
        <v>2</v>
      </c>
      <c r="D8" s="142"/>
      <c r="E8" s="37">
        <v>50</v>
      </c>
      <c r="F8" s="37">
        <v>50</v>
      </c>
      <c r="G8" s="38">
        <v>484</v>
      </c>
      <c r="H8" s="38">
        <v>0</v>
      </c>
      <c r="I8" s="38">
        <v>96</v>
      </c>
      <c r="J8" s="38">
        <v>48</v>
      </c>
      <c r="K8" s="37">
        <v>316</v>
      </c>
      <c r="L8" s="37">
        <v>316</v>
      </c>
      <c r="M8" s="38">
        <v>5</v>
      </c>
      <c r="N8" s="38">
        <v>0</v>
      </c>
      <c r="O8" s="37">
        <v>64</v>
      </c>
      <c r="P8" s="37">
        <v>64</v>
      </c>
      <c r="Q8" s="37">
        <v>0</v>
      </c>
      <c r="R8" s="37">
        <v>0</v>
      </c>
      <c r="S8" s="38">
        <v>840</v>
      </c>
      <c r="T8" s="38">
        <v>0</v>
      </c>
      <c r="U8" s="37">
        <v>0</v>
      </c>
      <c r="V8" s="37">
        <v>0</v>
      </c>
      <c r="W8" s="42">
        <v>10150</v>
      </c>
      <c r="X8" s="43">
        <v>10782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37">
        <v>35</v>
      </c>
      <c r="F9" s="37">
        <v>35</v>
      </c>
      <c r="G9" s="42">
        <v>514</v>
      </c>
      <c r="H9" s="42">
        <v>49</v>
      </c>
      <c r="I9" s="42">
        <v>151</v>
      </c>
      <c r="J9" s="42">
        <v>9</v>
      </c>
      <c r="K9" s="38">
        <v>691</v>
      </c>
      <c r="L9" s="38">
        <v>692</v>
      </c>
      <c r="M9" s="37">
        <v>24</v>
      </c>
      <c r="N9" s="37">
        <v>24</v>
      </c>
      <c r="O9" s="42">
        <v>53</v>
      </c>
      <c r="P9" s="42">
        <v>56</v>
      </c>
      <c r="Q9" s="38">
        <v>116</v>
      </c>
      <c r="R9" s="38">
        <v>20</v>
      </c>
      <c r="S9" s="38">
        <v>216</v>
      </c>
      <c r="T9" s="38">
        <v>29</v>
      </c>
      <c r="U9" s="38">
        <v>11</v>
      </c>
      <c r="V9" s="38">
        <v>0</v>
      </c>
      <c r="W9" s="42">
        <v>4916</v>
      </c>
      <c r="X9" s="43">
        <v>5341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51</v>
      </c>
      <c r="F10" s="37">
        <v>51</v>
      </c>
      <c r="G10" s="37">
        <v>106</v>
      </c>
      <c r="H10" s="37">
        <v>106</v>
      </c>
      <c r="I10" s="38">
        <v>76</v>
      </c>
      <c r="J10" s="38">
        <v>28</v>
      </c>
      <c r="K10" s="37">
        <v>513</v>
      </c>
      <c r="L10" s="37">
        <v>513</v>
      </c>
      <c r="M10" s="37">
        <v>0</v>
      </c>
      <c r="N10" s="37">
        <v>0</v>
      </c>
      <c r="O10" s="37">
        <v>26</v>
      </c>
      <c r="P10" s="37">
        <v>26</v>
      </c>
      <c r="Q10" s="37">
        <v>16</v>
      </c>
      <c r="R10" s="37">
        <v>16</v>
      </c>
      <c r="S10" s="37">
        <v>685</v>
      </c>
      <c r="T10" s="37">
        <v>685</v>
      </c>
      <c r="U10" s="37">
        <v>0</v>
      </c>
      <c r="V10" s="37">
        <v>0</v>
      </c>
      <c r="W10" s="42">
        <v>2340</v>
      </c>
      <c r="X10" s="43">
        <v>2454</v>
      </c>
      <c r="Y10" s="39"/>
    </row>
    <row r="11" spans="1:25" x14ac:dyDescent="0.35">
      <c r="A11" s="39"/>
      <c r="B11" s="36">
        <v>4</v>
      </c>
      <c r="C11" s="188" t="s">
        <v>5</v>
      </c>
      <c r="D11" s="189"/>
      <c r="E11" s="37">
        <v>56</v>
      </c>
      <c r="F11" s="37">
        <v>56</v>
      </c>
      <c r="G11" s="38">
        <v>192</v>
      </c>
      <c r="H11" s="38">
        <v>33</v>
      </c>
      <c r="I11" s="37">
        <v>76</v>
      </c>
      <c r="J11" s="37">
        <v>76</v>
      </c>
      <c r="K11" s="37">
        <v>124</v>
      </c>
      <c r="L11" s="37">
        <v>124</v>
      </c>
      <c r="M11" s="37">
        <v>39</v>
      </c>
      <c r="N11" s="37">
        <v>39</v>
      </c>
      <c r="O11" s="37">
        <v>18</v>
      </c>
      <c r="P11" s="37">
        <v>18</v>
      </c>
      <c r="Q11" s="37">
        <v>31</v>
      </c>
      <c r="R11" s="37">
        <v>31</v>
      </c>
      <c r="S11" s="37">
        <v>212</v>
      </c>
      <c r="T11" s="37">
        <v>212</v>
      </c>
      <c r="U11" s="37">
        <v>0</v>
      </c>
      <c r="V11" s="37">
        <v>0</v>
      </c>
      <c r="W11" s="37">
        <v>2327</v>
      </c>
      <c r="X11" s="56">
        <v>2327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7">
        <v>58</v>
      </c>
      <c r="F12" s="37">
        <v>58</v>
      </c>
      <c r="G12" s="42">
        <v>133</v>
      </c>
      <c r="H12" s="42">
        <v>137</v>
      </c>
      <c r="I12" s="37">
        <v>0</v>
      </c>
      <c r="J12" s="37">
        <v>0</v>
      </c>
      <c r="K12" s="38">
        <v>80</v>
      </c>
      <c r="L12" s="38">
        <v>20</v>
      </c>
      <c r="M12" s="38">
        <v>86</v>
      </c>
      <c r="N12" s="38">
        <v>85</v>
      </c>
      <c r="O12" s="37">
        <v>10</v>
      </c>
      <c r="P12" s="37">
        <v>10</v>
      </c>
      <c r="Q12" s="37">
        <v>5</v>
      </c>
      <c r="R12" s="37">
        <v>5</v>
      </c>
      <c r="S12" s="42">
        <v>326</v>
      </c>
      <c r="T12" s="42">
        <v>329</v>
      </c>
      <c r="U12" s="37">
        <v>0</v>
      </c>
      <c r="V12" s="37">
        <v>0</v>
      </c>
      <c r="W12" s="42">
        <v>5902</v>
      </c>
      <c r="X12" s="43">
        <v>6058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5">
        <v>38</v>
      </c>
      <c r="F13" s="45">
        <v>52</v>
      </c>
      <c r="G13" s="45">
        <v>106</v>
      </c>
      <c r="H13" s="45">
        <v>137</v>
      </c>
      <c r="I13" s="45">
        <v>33</v>
      </c>
      <c r="J13" s="45">
        <v>37</v>
      </c>
      <c r="K13" s="45">
        <v>82</v>
      </c>
      <c r="L13" s="45">
        <v>84</v>
      </c>
      <c r="M13" s="45">
        <v>56</v>
      </c>
      <c r="N13" s="45">
        <v>89</v>
      </c>
      <c r="O13" s="46">
        <v>110</v>
      </c>
      <c r="P13" s="46">
        <v>11</v>
      </c>
      <c r="Q13" s="46">
        <v>24</v>
      </c>
      <c r="R13" s="46">
        <v>6</v>
      </c>
      <c r="S13" s="46">
        <v>148</v>
      </c>
      <c r="T13" s="46">
        <v>53</v>
      </c>
      <c r="U13" s="47">
        <v>0</v>
      </c>
      <c r="V13" s="47">
        <v>0</v>
      </c>
      <c r="W13" s="45">
        <v>3000</v>
      </c>
      <c r="X13" s="49">
        <v>4500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1379</v>
      </c>
      <c r="F14" s="21">
        <f t="shared" ref="F14:X14" si="0">SUM(F7:F13)</f>
        <v>821</v>
      </c>
      <c r="G14" s="21">
        <f t="shared" si="0"/>
        <v>7108</v>
      </c>
      <c r="H14" s="21">
        <f t="shared" si="0"/>
        <v>614</v>
      </c>
      <c r="I14" s="21">
        <f t="shared" si="0"/>
        <v>1947</v>
      </c>
      <c r="J14" s="21">
        <f t="shared" si="0"/>
        <v>216</v>
      </c>
      <c r="K14" s="21">
        <f t="shared" si="0"/>
        <v>1990</v>
      </c>
      <c r="L14" s="21">
        <f t="shared" si="0"/>
        <v>1861</v>
      </c>
      <c r="M14" s="21">
        <f t="shared" si="0"/>
        <v>463</v>
      </c>
      <c r="N14" s="21">
        <f t="shared" si="0"/>
        <v>273</v>
      </c>
      <c r="O14" s="21">
        <f t="shared" si="0"/>
        <v>431</v>
      </c>
      <c r="P14" s="21">
        <f t="shared" si="0"/>
        <v>230</v>
      </c>
      <c r="Q14" s="21">
        <f t="shared" si="0"/>
        <v>474</v>
      </c>
      <c r="R14" s="21">
        <f t="shared" si="0"/>
        <v>108</v>
      </c>
      <c r="S14" s="21">
        <f t="shared" si="0"/>
        <v>14854</v>
      </c>
      <c r="T14" s="21">
        <f t="shared" si="0"/>
        <v>3788</v>
      </c>
      <c r="U14" s="21">
        <f t="shared" si="0"/>
        <v>179</v>
      </c>
      <c r="V14" s="21">
        <f t="shared" si="0"/>
        <v>178</v>
      </c>
      <c r="W14" s="21">
        <f t="shared" si="0"/>
        <v>168873</v>
      </c>
      <c r="X14" s="22">
        <f t="shared" si="0"/>
        <v>239182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5">
        <v>3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K21:K22"/>
    <mergeCell ref="Q5:R5"/>
    <mergeCell ref="S5:T5"/>
    <mergeCell ref="U5:V5"/>
    <mergeCell ref="W5:X5"/>
    <mergeCell ref="O21:O22"/>
    <mergeCell ref="P21:P22"/>
    <mergeCell ref="C9:D9"/>
    <mergeCell ref="C11:D11"/>
    <mergeCell ref="C12:D12"/>
    <mergeCell ref="C13:D13"/>
    <mergeCell ref="B14:D14"/>
    <mergeCell ref="L28:N28"/>
    <mergeCell ref="L29:N29"/>
    <mergeCell ref="L21:N22"/>
    <mergeCell ref="L23:N23"/>
    <mergeCell ref="L24:N24"/>
    <mergeCell ref="L25:N25"/>
    <mergeCell ref="L26:N26"/>
    <mergeCell ref="L27:N27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Y29"/>
  <sheetViews>
    <sheetView showGridLines="0" topLeftCell="F1" workbookViewId="0">
      <selection activeCell="F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129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1091</v>
      </c>
      <c r="F7" s="79">
        <v>1019</v>
      </c>
      <c r="G7" s="80">
        <v>4473</v>
      </c>
      <c r="H7" s="80">
        <v>5325</v>
      </c>
      <c r="I7" s="80">
        <v>1251</v>
      </c>
      <c r="J7" s="80">
        <v>1339</v>
      </c>
      <c r="K7" s="80">
        <v>164</v>
      </c>
      <c r="L7" s="80">
        <v>244</v>
      </c>
      <c r="M7" s="80">
        <v>253</v>
      </c>
      <c r="N7" s="80">
        <v>289</v>
      </c>
      <c r="O7" s="75">
        <f>45+105</f>
        <v>150</v>
      </c>
      <c r="P7" s="75">
        <v>150</v>
      </c>
      <c r="Q7" s="80">
        <v>167</v>
      </c>
      <c r="R7" s="80">
        <v>312</v>
      </c>
      <c r="S7" s="79">
        <v>12427</v>
      </c>
      <c r="T7" s="79">
        <v>11469</v>
      </c>
      <c r="U7" s="80">
        <v>168</v>
      </c>
      <c r="V7" s="80">
        <v>178</v>
      </c>
      <c r="W7" s="80">
        <v>131238</v>
      </c>
      <c r="X7" s="82">
        <v>198720</v>
      </c>
    </row>
    <row r="8" spans="1:25" x14ac:dyDescent="0.35">
      <c r="A8" s="39"/>
      <c r="B8" s="36">
        <v>1</v>
      </c>
      <c r="C8" s="141" t="s">
        <v>2</v>
      </c>
      <c r="D8" s="142"/>
      <c r="E8" s="37">
        <v>50</v>
      </c>
      <c r="F8" s="37">
        <v>50</v>
      </c>
      <c r="G8" s="38">
        <v>424</v>
      </c>
      <c r="H8" s="38">
        <v>0</v>
      </c>
      <c r="I8" s="38">
        <v>90</v>
      </c>
      <c r="J8" s="38">
        <v>35</v>
      </c>
      <c r="K8" s="37">
        <v>307</v>
      </c>
      <c r="L8" s="37">
        <v>307</v>
      </c>
      <c r="M8" s="38">
        <v>3</v>
      </c>
      <c r="N8" s="38">
        <v>0</v>
      </c>
      <c r="O8" s="37">
        <v>61</v>
      </c>
      <c r="P8" s="37">
        <v>61</v>
      </c>
      <c r="Q8" s="38">
        <v>91</v>
      </c>
      <c r="R8" s="38">
        <v>0</v>
      </c>
      <c r="S8" s="38">
        <v>742</v>
      </c>
      <c r="T8" s="38">
        <v>0</v>
      </c>
      <c r="U8" s="37">
        <v>0</v>
      </c>
      <c r="V8" s="37">
        <v>0</v>
      </c>
      <c r="W8" s="42">
        <v>9875</v>
      </c>
      <c r="X8" s="43">
        <v>10572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42">
        <v>34</v>
      </c>
      <c r="F9" s="42">
        <v>35</v>
      </c>
      <c r="G9" s="38">
        <v>494</v>
      </c>
      <c r="H9" s="38">
        <v>49</v>
      </c>
      <c r="I9" s="38">
        <v>122</v>
      </c>
      <c r="J9" s="38">
        <v>9</v>
      </c>
      <c r="K9" s="42">
        <v>687</v>
      </c>
      <c r="L9" s="42">
        <v>692</v>
      </c>
      <c r="M9" s="42">
        <v>22</v>
      </c>
      <c r="N9" s="42">
        <v>24</v>
      </c>
      <c r="O9" s="42">
        <v>52</v>
      </c>
      <c r="P9" s="42">
        <v>56</v>
      </c>
      <c r="Q9" s="38">
        <v>112</v>
      </c>
      <c r="R9" s="38">
        <v>20</v>
      </c>
      <c r="S9" s="38">
        <v>139</v>
      </c>
      <c r="T9" s="38">
        <v>29</v>
      </c>
      <c r="U9" s="38">
        <v>9</v>
      </c>
      <c r="V9" s="38">
        <v>0</v>
      </c>
      <c r="W9" s="42">
        <v>4534</v>
      </c>
      <c r="X9" s="43">
        <v>5341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51</v>
      </c>
      <c r="F10" s="37">
        <v>51</v>
      </c>
      <c r="G10" s="37">
        <v>999</v>
      </c>
      <c r="H10" s="37">
        <v>999</v>
      </c>
      <c r="I10" s="37">
        <v>227</v>
      </c>
      <c r="J10" s="37">
        <v>227</v>
      </c>
      <c r="K10" s="37">
        <v>491</v>
      </c>
      <c r="L10" s="37">
        <v>491</v>
      </c>
      <c r="M10" s="37">
        <v>12</v>
      </c>
      <c r="N10" s="37">
        <v>0</v>
      </c>
      <c r="O10" s="37">
        <v>21</v>
      </c>
      <c r="P10" s="37">
        <v>21</v>
      </c>
      <c r="Q10" s="37">
        <v>114</v>
      </c>
      <c r="R10" s="37">
        <v>114</v>
      </c>
      <c r="S10" s="37">
        <v>489</v>
      </c>
      <c r="T10" s="37">
        <v>489</v>
      </c>
      <c r="U10" s="37">
        <v>0</v>
      </c>
      <c r="V10" s="37">
        <v>0</v>
      </c>
      <c r="W10" s="37">
        <v>9616</v>
      </c>
      <c r="X10" s="56">
        <v>9616</v>
      </c>
      <c r="Y10" s="39"/>
    </row>
    <row r="11" spans="1:25" x14ac:dyDescent="0.35">
      <c r="A11" s="39"/>
      <c r="B11" s="36">
        <v>4</v>
      </c>
      <c r="C11" s="188" t="s">
        <v>5</v>
      </c>
      <c r="D11" s="189"/>
      <c r="E11" s="37">
        <v>56</v>
      </c>
      <c r="F11" s="37">
        <v>56</v>
      </c>
      <c r="G11" s="38">
        <v>174</v>
      </c>
      <c r="H11" s="38">
        <v>3</v>
      </c>
      <c r="I11" s="37">
        <v>62</v>
      </c>
      <c r="J11" s="37">
        <v>62</v>
      </c>
      <c r="K11" s="37">
        <v>123</v>
      </c>
      <c r="L11" s="37">
        <v>123</v>
      </c>
      <c r="M11" s="37">
        <v>38</v>
      </c>
      <c r="N11" s="37">
        <v>38</v>
      </c>
      <c r="O11" s="37">
        <v>17</v>
      </c>
      <c r="P11" s="37">
        <v>17</v>
      </c>
      <c r="Q11" s="37">
        <v>31</v>
      </c>
      <c r="R11" s="37">
        <v>31</v>
      </c>
      <c r="S11" s="37">
        <v>182</v>
      </c>
      <c r="T11" s="37">
        <v>182</v>
      </c>
      <c r="U11" s="37">
        <v>0</v>
      </c>
      <c r="V11" s="37">
        <v>0</v>
      </c>
      <c r="W11" s="37">
        <v>1792</v>
      </c>
      <c r="X11" s="56">
        <v>1792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8">
        <v>58</v>
      </c>
      <c r="F12" s="38">
        <v>57</v>
      </c>
      <c r="G12" s="38">
        <v>407</v>
      </c>
      <c r="H12" s="38">
        <v>123</v>
      </c>
      <c r="I12" s="38">
        <v>100</v>
      </c>
      <c r="J12" s="38">
        <v>0</v>
      </c>
      <c r="K12" s="38">
        <v>74</v>
      </c>
      <c r="L12" s="38">
        <v>16</v>
      </c>
      <c r="M12" s="38">
        <v>71</v>
      </c>
      <c r="N12" s="38">
        <v>70</v>
      </c>
      <c r="O12" s="37">
        <v>10</v>
      </c>
      <c r="P12" s="37">
        <v>10</v>
      </c>
      <c r="Q12" s="42">
        <v>20</v>
      </c>
      <c r="R12" s="42">
        <v>57</v>
      </c>
      <c r="S12" s="37">
        <v>217</v>
      </c>
      <c r="T12" s="37">
        <v>217</v>
      </c>
      <c r="U12" s="38">
        <v>466</v>
      </c>
      <c r="V12" s="38">
        <v>311</v>
      </c>
      <c r="W12" s="42">
        <v>5297</v>
      </c>
      <c r="X12" s="43">
        <v>5623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5">
        <v>37</v>
      </c>
      <c r="F13" s="45">
        <v>38</v>
      </c>
      <c r="G13" s="45">
        <v>59</v>
      </c>
      <c r="H13" s="45">
        <v>88</v>
      </c>
      <c r="I13" s="45">
        <v>27</v>
      </c>
      <c r="J13" s="45">
        <v>32</v>
      </c>
      <c r="K13" s="45">
        <v>80</v>
      </c>
      <c r="L13" s="45">
        <v>84</v>
      </c>
      <c r="M13" s="45">
        <v>53</v>
      </c>
      <c r="N13" s="45">
        <v>88</v>
      </c>
      <c r="O13" s="45">
        <v>10</v>
      </c>
      <c r="P13" s="45">
        <v>11</v>
      </c>
      <c r="Q13" s="46">
        <v>24</v>
      </c>
      <c r="R13" s="46">
        <v>6</v>
      </c>
      <c r="S13" s="46">
        <v>87</v>
      </c>
      <c r="T13" s="46">
        <v>0</v>
      </c>
      <c r="U13" s="47">
        <v>0</v>
      </c>
      <c r="V13" s="47">
        <v>0</v>
      </c>
      <c r="W13" s="45">
        <v>2000</v>
      </c>
      <c r="X13" s="49">
        <v>2078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1377</v>
      </c>
      <c r="F14" s="21">
        <f t="shared" ref="F14:X14" si="0">SUM(F7:F13)</f>
        <v>1306</v>
      </c>
      <c r="G14" s="21">
        <f t="shared" si="0"/>
        <v>7030</v>
      </c>
      <c r="H14" s="21">
        <f t="shared" si="0"/>
        <v>6587</v>
      </c>
      <c r="I14" s="21">
        <f t="shared" si="0"/>
        <v>1879</v>
      </c>
      <c r="J14" s="21">
        <f t="shared" si="0"/>
        <v>1704</v>
      </c>
      <c r="K14" s="21">
        <f t="shared" si="0"/>
        <v>1926</v>
      </c>
      <c r="L14" s="21">
        <f t="shared" si="0"/>
        <v>1957</v>
      </c>
      <c r="M14" s="21">
        <f t="shared" si="0"/>
        <v>452</v>
      </c>
      <c r="N14" s="21">
        <f t="shared" si="0"/>
        <v>509</v>
      </c>
      <c r="O14" s="21">
        <f t="shared" si="0"/>
        <v>321</v>
      </c>
      <c r="P14" s="21">
        <f t="shared" si="0"/>
        <v>326</v>
      </c>
      <c r="Q14" s="21">
        <f t="shared" si="0"/>
        <v>559</v>
      </c>
      <c r="R14" s="21">
        <f t="shared" si="0"/>
        <v>540</v>
      </c>
      <c r="S14" s="21">
        <f t="shared" si="0"/>
        <v>14283</v>
      </c>
      <c r="T14" s="21">
        <f t="shared" si="0"/>
        <v>12386</v>
      </c>
      <c r="U14" s="21">
        <f t="shared" si="0"/>
        <v>643</v>
      </c>
      <c r="V14" s="21">
        <f t="shared" si="0"/>
        <v>489</v>
      </c>
      <c r="W14" s="21">
        <f t="shared" si="0"/>
        <v>164352</v>
      </c>
      <c r="X14" s="22">
        <f t="shared" si="0"/>
        <v>233742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L28:N28"/>
    <mergeCell ref="L29:N29"/>
    <mergeCell ref="L21:N22"/>
    <mergeCell ref="L23:N23"/>
    <mergeCell ref="L24:N24"/>
    <mergeCell ref="L25:N25"/>
    <mergeCell ref="L26:N26"/>
    <mergeCell ref="L27:N27"/>
    <mergeCell ref="C9:D9"/>
    <mergeCell ref="C11:D11"/>
    <mergeCell ref="C12:D12"/>
    <mergeCell ref="C13:D13"/>
    <mergeCell ref="B14:D14"/>
    <mergeCell ref="K21:K22"/>
    <mergeCell ref="Q5:R5"/>
    <mergeCell ref="S5:T5"/>
    <mergeCell ref="U5:V5"/>
    <mergeCell ref="W5:X5"/>
    <mergeCell ref="O21:O22"/>
    <mergeCell ref="P21:P22"/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Y29"/>
  <sheetViews>
    <sheetView showGridLines="0" topLeftCell="A10" workbookViewId="0">
      <selection activeCell="A10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130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1091</v>
      </c>
      <c r="F7" s="79">
        <v>1019</v>
      </c>
      <c r="G7" s="80">
        <v>4173</v>
      </c>
      <c r="H7" s="80">
        <v>5025</v>
      </c>
      <c r="I7" s="80">
        <v>1151</v>
      </c>
      <c r="J7" s="80">
        <v>1339</v>
      </c>
      <c r="K7" s="80">
        <v>164</v>
      </c>
      <c r="L7" s="80">
        <v>244</v>
      </c>
      <c r="M7" s="80">
        <v>253</v>
      </c>
      <c r="N7" s="80">
        <v>277</v>
      </c>
      <c r="O7" s="75">
        <f>45+105</f>
        <v>150</v>
      </c>
      <c r="P7" s="75">
        <v>150</v>
      </c>
      <c r="Q7" s="80">
        <v>147</v>
      </c>
      <c r="R7" s="80">
        <v>292</v>
      </c>
      <c r="S7" s="79">
        <v>11227</v>
      </c>
      <c r="T7" s="79">
        <v>11469</v>
      </c>
      <c r="U7" s="80">
        <v>163</v>
      </c>
      <c r="V7" s="80">
        <v>178</v>
      </c>
      <c r="W7" s="80">
        <v>131238</v>
      </c>
      <c r="X7" s="82">
        <v>198720</v>
      </c>
    </row>
    <row r="8" spans="1:25" x14ac:dyDescent="0.35">
      <c r="A8" s="39"/>
      <c r="B8" s="36">
        <v>1</v>
      </c>
      <c r="C8" s="141" t="s">
        <v>2</v>
      </c>
      <c r="D8" s="142"/>
      <c r="E8" s="37">
        <v>50</v>
      </c>
      <c r="F8" s="37">
        <v>50</v>
      </c>
      <c r="G8" s="38">
        <v>384</v>
      </c>
      <c r="H8" s="38">
        <v>0</v>
      </c>
      <c r="I8" s="42">
        <v>89</v>
      </c>
      <c r="J8" s="42">
        <v>100</v>
      </c>
      <c r="K8" s="37">
        <v>293</v>
      </c>
      <c r="L8" s="37">
        <v>293</v>
      </c>
      <c r="M8" s="37">
        <v>0</v>
      </c>
      <c r="N8" s="37">
        <v>0</v>
      </c>
      <c r="O8" s="37">
        <v>59</v>
      </c>
      <c r="P8" s="37">
        <v>59</v>
      </c>
      <c r="Q8" s="38">
        <v>91</v>
      </c>
      <c r="R8" s="38">
        <v>0</v>
      </c>
      <c r="S8" s="38">
        <v>691</v>
      </c>
      <c r="T8" s="38">
        <v>360</v>
      </c>
      <c r="U8" s="37">
        <v>0</v>
      </c>
      <c r="V8" s="37">
        <v>0</v>
      </c>
      <c r="W8" s="42">
        <v>8465</v>
      </c>
      <c r="X8" s="43">
        <v>10572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42">
        <v>34</v>
      </c>
      <c r="F9" s="42">
        <v>35</v>
      </c>
      <c r="G9" s="38">
        <v>497</v>
      </c>
      <c r="H9" s="38">
        <v>49</v>
      </c>
      <c r="I9" s="38">
        <v>130</v>
      </c>
      <c r="J9" s="38">
        <v>9</v>
      </c>
      <c r="K9" s="42">
        <v>669</v>
      </c>
      <c r="L9" s="42">
        <v>692</v>
      </c>
      <c r="M9" s="42">
        <v>21</v>
      </c>
      <c r="N9" s="42">
        <v>24</v>
      </c>
      <c r="O9" s="42">
        <v>51</v>
      </c>
      <c r="P9" s="42">
        <v>56</v>
      </c>
      <c r="Q9" s="38">
        <v>109</v>
      </c>
      <c r="R9" s="38">
        <v>20</v>
      </c>
      <c r="S9" s="38">
        <v>74</v>
      </c>
      <c r="T9" s="38">
        <v>29</v>
      </c>
      <c r="U9" s="38">
        <v>9</v>
      </c>
      <c r="V9" s="38">
        <v>0</v>
      </c>
      <c r="W9" s="42">
        <v>4176</v>
      </c>
      <c r="X9" s="43">
        <v>5341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51</v>
      </c>
      <c r="F10" s="37">
        <v>51</v>
      </c>
      <c r="G10" s="37">
        <v>963</v>
      </c>
      <c r="H10" s="37">
        <v>963</v>
      </c>
      <c r="I10" s="37">
        <v>220</v>
      </c>
      <c r="J10" s="37">
        <v>220</v>
      </c>
      <c r="K10" s="37">
        <v>484</v>
      </c>
      <c r="L10" s="37">
        <v>484</v>
      </c>
      <c r="M10" s="38">
        <v>11</v>
      </c>
      <c r="N10" s="38">
        <v>0</v>
      </c>
      <c r="O10" s="37">
        <v>21</v>
      </c>
      <c r="P10" s="37">
        <v>21</v>
      </c>
      <c r="Q10" s="37">
        <v>113</v>
      </c>
      <c r="R10" s="37">
        <v>113</v>
      </c>
      <c r="S10" s="37">
        <v>434</v>
      </c>
      <c r="T10" s="37">
        <v>434</v>
      </c>
      <c r="U10" s="37">
        <v>0</v>
      </c>
      <c r="V10" s="37">
        <v>0</v>
      </c>
      <c r="W10" s="37">
        <v>8755</v>
      </c>
      <c r="X10" s="56">
        <v>8755</v>
      </c>
      <c r="Y10" s="39"/>
    </row>
    <row r="11" spans="1:25" x14ac:dyDescent="0.35">
      <c r="A11" s="39"/>
      <c r="B11" s="36">
        <v>4</v>
      </c>
      <c r="C11" s="188" t="s">
        <v>5</v>
      </c>
      <c r="D11" s="189"/>
      <c r="E11" s="37">
        <v>56</v>
      </c>
      <c r="F11" s="37">
        <v>56</v>
      </c>
      <c r="G11" s="38">
        <v>170</v>
      </c>
      <c r="H11" s="38">
        <v>3</v>
      </c>
      <c r="I11" s="37">
        <v>62</v>
      </c>
      <c r="J11" s="37">
        <v>62</v>
      </c>
      <c r="K11" s="37">
        <v>123</v>
      </c>
      <c r="L11" s="37">
        <v>123</v>
      </c>
      <c r="M11" s="42">
        <v>37</v>
      </c>
      <c r="N11" s="42">
        <v>38</v>
      </c>
      <c r="O11" s="37">
        <v>17</v>
      </c>
      <c r="P11" s="37">
        <v>17</v>
      </c>
      <c r="Q11" s="37">
        <v>31</v>
      </c>
      <c r="R11" s="37">
        <v>31</v>
      </c>
      <c r="S11" s="37">
        <v>182</v>
      </c>
      <c r="T11" s="37">
        <v>182</v>
      </c>
      <c r="U11" s="38">
        <v>5</v>
      </c>
      <c r="V11" s="38">
        <v>0</v>
      </c>
      <c r="W11" s="37">
        <v>1792</v>
      </c>
      <c r="X11" s="56">
        <v>1792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8">
        <v>55</v>
      </c>
      <c r="F12" s="38">
        <v>54</v>
      </c>
      <c r="G12" s="37">
        <v>388</v>
      </c>
      <c r="H12" s="37">
        <v>388</v>
      </c>
      <c r="I12" s="38">
        <v>98</v>
      </c>
      <c r="J12" s="38">
        <v>0</v>
      </c>
      <c r="K12" s="38">
        <v>69</v>
      </c>
      <c r="L12" s="38">
        <v>9</v>
      </c>
      <c r="M12" s="38">
        <v>71</v>
      </c>
      <c r="N12" s="38">
        <v>70</v>
      </c>
      <c r="O12" s="37">
        <v>10</v>
      </c>
      <c r="P12" s="37">
        <v>10</v>
      </c>
      <c r="Q12" s="37">
        <v>25</v>
      </c>
      <c r="R12" s="37">
        <v>25</v>
      </c>
      <c r="S12" s="37">
        <v>217</v>
      </c>
      <c r="T12" s="37">
        <v>217</v>
      </c>
      <c r="U12" s="38">
        <v>429</v>
      </c>
      <c r="V12" s="38">
        <v>229</v>
      </c>
      <c r="W12" s="42">
        <v>4872</v>
      </c>
      <c r="X12" s="43">
        <v>4888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5">
        <v>37</v>
      </c>
      <c r="F13" s="45">
        <v>38</v>
      </c>
      <c r="G13" s="45">
        <v>59</v>
      </c>
      <c r="H13" s="45">
        <v>88</v>
      </c>
      <c r="I13" s="45">
        <v>27</v>
      </c>
      <c r="J13" s="45">
        <v>32</v>
      </c>
      <c r="K13" s="45">
        <v>80</v>
      </c>
      <c r="L13" s="45">
        <v>84</v>
      </c>
      <c r="M13" s="45">
        <v>53</v>
      </c>
      <c r="N13" s="45">
        <v>88</v>
      </c>
      <c r="O13" s="45">
        <v>10</v>
      </c>
      <c r="P13" s="45">
        <v>11</v>
      </c>
      <c r="Q13" s="46">
        <v>24</v>
      </c>
      <c r="R13" s="46">
        <v>6</v>
      </c>
      <c r="S13" s="46">
        <v>87</v>
      </c>
      <c r="T13" s="46">
        <v>0</v>
      </c>
      <c r="U13" s="47">
        <v>0</v>
      </c>
      <c r="V13" s="47">
        <v>0</v>
      </c>
      <c r="W13" s="45">
        <v>0</v>
      </c>
      <c r="X13" s="49">
        <v>2078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1374</v>
      </c>
      <c r="F14" s="21">
        <f t="shared" ref="F14:X14" si="0">SUM(F7:F13)</f>
        <v>1303</v>
      </c>
      <c r="G14" s="21">
        <f t="shared" si="0"/>
        <v>6634</v>
      </c>
      <c r="H14" s="21">
        <f t="shared" si="0"/>
        <v>6516</v>
      </c>
      <c r="I14" s="21">
        <f t="shared" si="0"/>
        <v>1777</v>
      </c>
      <c r="J14" s="21">
        <f t="shared" si="0"/>
        <v>1762</v>
      </c>
      <c r="K14" s="21">
        <f t="shared" si="0"/>
        <v>1882</v>
      </c>
      <c r="L14" s="21">
        <f t="shared" si="0"/>
        <v>1929</v>
      </c>
      <c r="M14" s="21">
        <f t="shared" si="0"/>
        <v>446</v>
      </c>
      <c r="N14" s="21">
        <f t="shared" si="0"/>
        <v>497</v>
      </c>
      <c r="O14" s="21">
        <f t="shared" si="0"/>
        <v>318</v>
      </c>
      <c r="P14" s="21">
        <f t="shared" si="0"/>
        <v>324</v>
      </c>
      <c r="Q14" s="21">
        <f t="shared" si="0"/>
        <v>540</v>
      </c>
      <c r="R14" s="21">
        <f t="shared" si="0"/>
        <v>487</v>
      </c>
      <c r="S14" s="21">
        <f t="shared" si="0"/>
        <v>12912</v>
      </c>
      <c r="T14" s="21">
        <f t="shared" si="0"/>
        <v>12691</v>
      </c>
      <c r="U14" s="21">
        <f t="shared" si="0"/>
        <v>606</v>
      </c>
      <c r="V14" s="21">
        <f t="shared" si="0"/>
        <v>407</v>
      </c>
      <c r="W14" s="21">
        <f t="shared" si="0"/>
        <v>159298</v>
      </c>
      <c r="X14" s="22">
        <f t="shared" si="0"/>
        <v>232146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K21:K22"/>
    <mergeCell ref="Q5:R5"/>
    <mergeCell ref="S5:T5"/>
    <mergeCell ref="U5:V5"/>
    <mergeCell ref="W5:X5"/>
    <mergeCell ref="O21:O22"/>
    <mergeCell ref="P21:P22"/>
    <mergeCell ref="C9:D9"/>
    <mergeCell ref="C11:D11"/>
    <mergeCell ref="C12:D12"/>
    <mergeCell ref="C13:D13"/>
    <mergeCell ref="B14:D14"/>
    <mergeCell ref="L28:N28"/>
    <mergeCell ref="L29:N29"/>
    <mergeCell ref="L21:N22"/>
    <mergeCell ref="L23:N23"/>
    <mergeCell ref="L24:N24"/>
    <mergeCell ref="L25:N25"/>
    <mergeCell ref="L26:N26"/>
    <mergeCell ref="L27:N27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Y29"/>
  <sheetViews>
    <sheetView showGridLines="0" topLeftCell="F2" workbookViewId="0">
      <selection activeCell="F2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131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1091</v>
      </c>
      <c r="F7" s="79">
        <v>1019</v>
      </c>
      <c r="G7" s="80">
        <v>4173</v>
      </c>
      <c r="H7" s="80">
        <v>4325</v>
      </c>
      <c r="I7" s="79">
        <v>1151</v>
      </c>
      <c r="J7" s="79">
        <v>1119</v>
      </c>
      <c r="K7" s="80">
        <v>164</v>
      </c>
      <c r="L7" s="80">
        <v>244</v>
      </c>
      <c r="M7" s="80">
        <v>253</v>
      </c>
      <c r="N7" s="80">
        <v>277</v>
      </c>
      <c r="O7" s="75">
        <f>45+105</f>
        <v>150</v>
      </c>
      <c r="P7" s="75">
        <v>150</v>
      </c>
      <c r="Q7" s="80">
        <v>147</v>
      </c>
      <c r="R7" s="80">
        <v>192</v>
      </c>
      <c r="S7" s="79">
        <v>11874</v>
      </c>
      <c r="T7" s="79">
        <v>9769</v>
      </c>
      <c r="U7" s="80">
        <v>163</v>
      </c>
      <c r="V7" s="80">
        <v>173</v>
      </c>
      <c r="W7" s="80">
        <v>125238</v>
      </c>
      <c r="X7" s="82">
        <v>192720</v>
      </c>
    </row>
    <row r="8" spans="1:25" x14ac:dyDescent="0.35">
      <c r="A8" s="39"/>
      <c r="B8" s="36">
        <v>1</v>
      </c>
      <c r="C8" s="141" t="s">
        <v>2</v>
      </c>
      <c r="D8" s="142"/>
      <c r="E8" s="37">
        <v>48</v>
      </c>
      <c r="F8" s="37">
        <v>48</v>
      </c>
      <c r="G8" s="37">
        <v>327</v>
      </c>
      <c r="H8" s="37">
        <v>327</v>
      </c>
      <c r="I8" s="37">
        <v>68</v>
      </c>
      <c r="J8" s="37">
        <v>68</v>
      </c>
      <c r="K8" s="37">
        <v>271</v>
      </c>
      <c r="L8" s="37">
        <v>271</v>
      </c>
      <c r="M8" s="37">
        <v>0</v>
      </c>
      <c r="N8" s="37">
        <v>0</v>
      </c>
      <c r="O8" s="37">
        <v>56</v>
      </c>
      <c r="P8" s="37">
        <v>56</v>
      </c>
      <c r="Q8" s="37">
        <v>84</v>
      </c>
      <c r="R8" s="37">
        <v>84</v>
      </c>
      <c r="S8" s="38">
        <v>644</v>
      </c>
      <c r="T8" s="38">
        <v>175</v>
      </c>
      <c r="U8" s="37">
        <v>0</v>
      </c>
      <c r="V8" s="37">
        <v>0</v>
      </c>
      <c r="W8" s="37">
        <v>8379</v>
      </c>
      <c r="X8" s="56">
        <v>8379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37">
        <v>34</v>
      </c>
      <c r="F9" s="37">
        <v>34</v>
      </c>
      <c r="G9" s="38">
        <v>482</v>
      </c>
      <c r="H9" s="38">
        <v>449</v>
      </c>
      <c r="I9" s="38">
        <v>125</v>
      </c>
      <c r="J9" s="38">
        <v>67</v>
      </c>
      <c r="K9" s="37">
        <v>666</v>
      </c>
      <c r="L9" s="37">
        <v>666</v>
      </c>
      <c r="M9" s="37">
        <v>18</v>
      </c>
      <c r="N9" s="37">
        <v>18</v>
      </c>
      <c r="O9" s="37">
        <v>49</v>
      </c>
      <c r="P9" s="37">
        <v>49</v>
      </c>
      <c r="Q9" s="37">
        <v>107</v>
      </c>
      <c r="R9" s="37">
        <v>107</v>
      </c>
      <c r="S9" s="38">
        <v>538</v>
      </c>
      <c r="T9" s="38">
        <v>0</v>
      </c>
      <c r="U9" s="38">
        <v>6</v>
      </c>
      <c r="V9" s="38">
        <v>0</v>
      </c>
      <c r="W9" s="37">
        <v>3931</v>
      </c>
      <c r="X9" s="56">
        <v>3931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37">
        <v>49</v>
      </c>
      <c r="F10" s="37">
        <v>49</v>
      </c>
      <c r="G10" s="37">
        <v>821</v>
      </c>
      <c r="H10" s="37">
        <v>821</v>
      </c>
      <c r="I10" s="37">
        <v>142</v>
      </c>
      <c r="J10" s="37">
        <v>142</v>
      </c>
      <c r="K10" s="37">
        <v>821</v>
      </c>
      <c r="L10" s="37">
        <v>821</v>
      </c>
      <c r="M10" s="37">
        <v>8</v>
      </c>
      <c r="N10" s="37">
        <v>8</v>
      </c>
      <c r="O10" s="37">
        <v>19</v>
      </c>
      <c r="P10" s="37">
        <v>19</v>
      </c>
      <c r="Q10" s="37">
        <v>112</v>
      </c>
      <c r="R10" s="37">
        <v>112</v>
      </c>
      <c r="S10" s="42">
        <v>1105</v>
      </c>
      <c r="T10" s="42">
        <v>1107</v>
      </c>
      <c r="U10" s="37">
        <v>0</v>
      </c>
      <c r="V10" s="37">
        <v>0</v>
      </c>
      <c r="W10" s="37">
        <v>6454</v>
      </c>
      <c r="X10" s="56">
        <v>6454</v>
      </c>
      <c r="Y10" s="39"/>
    </row>
    <row r="11" spans="1:25" x14ac:dyDescent="0.35">
      <c r="A11" s="39"/>
      <c r="B11" s="36">
        <v>4</v>
      </c>
      <c r="C11" s="188" t="s">
        <v>5</v>
      </c>
      <c r="D11" s="189"/>
      <c r="E11" s="37">
        <v>56</v>
      </c>
      <c r="F11" s="37">
        <v>56</v>
      </c>
      <c r="G11" s="38">
        <v>170</v>
      </c>
      <c r="H11" s="38">
        <v>0</v>
      </c>
      <c r="I11" s="37">
        <v>61</v>
      </c>
      <c r="J11" s="37">
        <v>61</v>
      </c>
      <c r="K11" s="37">
        <v>122</v>
      </c>
      <c r="L11" s="37">
        <v>122</v>
      </c>
      <c r="M11" s="37">
        <v>37</v>
      </c>
      <c r="N11" s="37">
        <v>37</v>
      </c>
      <c r="O11" s="37">
        <v>17</v>
      </c>
      <c r="P11" s="37">
        <v>17</v>
      </c>
      <c r="Q11" s="37">
        <v>31</v>
      </c>
      <c r="R11" s="37">
        <v>31</v>
      </c>
      <c r="S11" s="37">
        <v>150</v>
      </c>
      <c r="T11" s="37">
        <v>150</v>
      </c>
      <c r="U11" s="38">
        <v>5</v>
      </c>
      <c r="V11" s="38">
        <v>0</v>
      </c>
      <c r="W11" s="37">
        <v>0</v>
      </c>
      <c r="X11" s="56">
        <v>0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7">
        <v>54</v>
      </c>
      <c r="F12" s="37">
        <v>54</v>
      </c>
      <c r="G12" s="37">
        <v>373</v>
      </c>
      <c r="H12" s="37">
        <v>373</v>
      </c>
      <c r="I12" s="38">
        <v>94</v>
      </c>
      <c r="J12" s="38">
        <v>0</v>
      </c>
      <c r="K12" s="38">
        <v>65</v>
      </c>
      <c r="L12" s="38">
        <v>5</v>
      </c>
      <c r="M12" s="38">
        <v>71</v>
      </c>
      <c r="N12" s="38">
        <v>68</v>
      </c>
      <c r="O12" s="37">
        <v>10</v>
      </c>
      <c r="P12" s="37">
        <v>10</v>
      </c>
      <c r="Q12" s="37">
        <v>23</v>
      </c>
      <c r="R12" s="37">
        <v>23</v>
      </c>
      <c r="S12" s="38">
        <v>354</v>
      </c>
      <c r="T12" s="38">
        <v>153</v>
      </c>
      <c r="U12" s="94">
        <v>429</v>
      </c>
      <c r="V12" s="94">
        <v>229</v>
      </c>
      <c r="W12" s="38">
        <v>4022</v>
      </c>
      <c r="X12" s="48">
        <v>3973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5">
        <v>37</v>
      </c>
      <c r="F13" s="45">
        <v>38</v>
      </c>
      <c r="G13" s="45">
        <v>46</v>
      </c>
      <c r="H13" s="45">
        <v>88</v>
      </c>
      <c r="I13" s="45">
        <v>25</v>
      </c>
      <c r="J13" s="45">
        <v>32</v>
      </c>
      <c r="K13" s="45">
        <v>79</v>
      </c>
      <c r="L13" s="45">
        <v>84</v>
      </c>
      <c r="M13" s="45">
        <v>53</v>
      </c>
      <c r="N13" s="45">
        <v>88</v>
      </c>
      <c r="O13" s="45">
        <v>10</v>
      </c>
      <c r="P13" s="45">
        <v>11</v>
      </c>
      <c r="Q13" s="46">
        <v>24</v>
      </c>
      <c r="R13" s="46">
        <v>6</v>
      </c>
      <c r="S13" s="46">
        <v>40</v>
      </c>
      <c r="T13" s="46">
        <v>0</v>
      </c>
      <c r="U13" s="47">
        <v>0</v>
      </c>
      <c r="V13" s="47">
        <v>0</v>
      </c>
      <c r="W13" s="46">
        <v>6000</v>
      </c>
      <c r="X13" s="51">
        <v>2078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1369</v>
      </c>
      <c r="F14" s="21">
        <f t="shared" ref="F14:X14" si="0">SUM(F7:F13)</f>
        <v>1298</v>
      </c>
      <c r="G14" s="21">
        <f t="shared" si="0"/>
        <v>6392</v>
      </c>
      <c r="H14" s="21">
        <f t="shared" si="0"/>
        <v>6383</v>
      </c>
      <c r="I14" s="21">
        <f t="shared" si="0"/>
        <v>1666</v>
      </c>
      <c r="J14" s="21">
        <f t="shared" si="0"/>
        <v>1489</v>
      </c>
      <c r="K14" s="21">
        <f t="shared" si="0"/>
        <v>2188</v>
      </c>
      <c r="L14" s="21">
        <f t="shared" si="0"/>
        <v>2213</v>
      </c>
      <c r="M14" s="21">
        <f t="shared" si="0"/>
        <v>440</v>
      </c>
      <c r="N14" s="21">
        <f t="shared" si="0"/>
        <v>496</v>
      </c>
      <c r="O14" s="21">
        <f t="shared" si="0"/>
        <v>311</v>
      </c>
      <c r="P14" s="21">
        <f t="shared" si="0"/>
        <v>312</v>
      </c>
      <c r="Q14" s="21">
        <f t="shared" si="0"/>
        <v>528</v>
      </c>
      <c r="R14" s="21">
        <f t="shared" si="0"/>
        <v>555</v>
      </c>
      <c r="S14" s="21">
        <f t="shared" si="0"/>
        <v>14705</v>
      </c>
      <c r="T14" s="21">
        <f t="shared" si="0"/>
        <v>11354</v>
      </c>
      <c r="U14" s="21">
        <f t="shared" si="0"/>
        <v>603</v>
      </c>
      <c r="V14" s="21">
        <f t="shared" si="0"/>
        <v>402</v>
      </c>
      <c r="W14" s="21">
        <f t="shared" si="0"/>
        <v>154024</v>
      </c>
      <c r="X14" s="22">
        <f t="shared" si="0"/>
        <v>217535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L28:N28"/>
    <mergeCell ref="L29:N29"/>
    <mergeCell ref="L21:N22"/>
    <mergeCell ref="L23:N23"/>
    <mergeCell ref="L24:N24"/>
    <mergeCell ref="L25:N25"/>
    <mergeCell ref="L26:N26"/>
    <mergeCell ref="L27:N27"/>
    <mergeCell ref="C9:D9"/>
    <mergeCell ref="C11:D11"/>
    <mergeCell ref="C12:D12"/>
    <mergeCell ref="C13:D13"/>
    <mergeCell ref="B14:D14"/>
    <mergeCell ref="K21:K22"/>
    <mergeCell ref="Q5:R5"/>
    <mergeCell ref="S5:T5"/>
    <mergeCell ref="U5:V5"/>
    <mergeCell ref="W5:X5"/>
    <mergeCell ref="O21:O22"/>
    <mergeCell ref="P21:P22"/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Y29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132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1091</v>
      </c>
      <c r="F7" s="79">
        <v>1019</v>
      </c>
      <c r="G7" s="80">
        <v>4173</v>
      </c>
      <c r="H7" s="80">
        <v>4325</v>
      </c>
      <c r="I7" s="79">
        <v>1151</v>
      </c>
      <c r="J7" s="79">
        <v>1119</v>
      </c>
      <c r="K7" s="80">
        <v>164</v>
      </c>
      <c r="L7" s="80">
        <v>184</v>
      </c>
      <c r="M7" s="80">
        <v>253</v>
      </c>
      <c r="N7" s="80">
        <v>277</v>
      </c>
      <c r="O7" s="75">
        <f>45+105</f>
        <v>150</v>
      </c>
      <c r="P7" s="75">
        <v>150</v>
      </c>
      <c r="Q7" s="80">
        <v>147</v>
      </c>
      <c r="R7" s="80">
        <v>192</v>
      </c>
      <c r="S7" s="79">
        <v>11874</v>
      </c>
      <c r="T7" s="79">
        <v>9169</v>
      </c>
      <c r="U7" s="80">
        <v>158</v>
      </c>
      <c r="V7" s="80">
        <v>173</v>
      </c>
      <c r="W7" s="80">
        <v>119178</v>
      </c>
      <c r="X7" s="82">
        <v>186720</v>
      </c>
    </row>
    <row r="8" spans="1:25" x14ac:dyDescent="0.35">
      <c r="A8" s="39"/>
      <c r="B8" s="36">
        <v>1</v>
      </c>
      <c r="C8" s="141" t="s">
        <v>2</v>
      </c>
      <c r="D8" s="142"/>
      <c r="E8" s="42">
        <v>47</v>
      </c>
      <c r="F8" s="42">
        <v>48</v>
      </c>
      <c r="G8" s="42">
        <v>296</v>
      </c>
      <c r="H8" s="42">
        <v>304</v>
      </c>
      <c r="I8" s="42">
        <v>48</v>
      </c>
      <c r="J8" s="42">
        <v>52</v>
      </c>
      <c r="K8" s="42">
        <v>259</v>
      </c>
      <c r="L8" s="42">
        <v>267</v>
      </c>
      <c r="M8" s="37">
        <v>0</v>
      </c>
      <c r="N8" s="37">
        <v>0</v>
      </c>
      <c r="O8" s="37">
        <v>55</v>
      </c>
      <c r="P8" s="37">
        <v>55</v>
      </c>
      <c r="Q8" s="37">
        <v>80</v>
      </c>
      <c r="R8" s="37">
        <v>80</v>
      </c>
      <c r="S8" s="42">
        <v>612</v>
      </c>
      <c r="T8" s="42">
        <v>636</v>
      </c>
      <c r="U8" s="37">
        <v>0</v>
      </c>
      <c r="V8" s="37">
        <v>0</v>
      </c>
      <c r="W8" s="42">
        <v>7523</v>
      </c>
      <c r="X8" s="43">
        <v>7784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42">
        <v>33</v>
      </c>
      <c r="F9" s="42">
        <v>34</v>
      </c>
      <c r="G9" s="38">
        <v>442</v>
      </c>
      <c r="H9" s="38">
        <v>418</v>
      </c>
      <c r="I9" s="38">
        <v>119</v>
      </c>
      <c r="J9" s="38">
        <v>67</v>
      </c>
      <c r="K9" s="42">
        <v>660</v>
      </c>
      <c r="L9" s="42">
        <v>666</v>
      </c>
      <c r="M9" s="42">
        <v>16</v>
      </c>
      <c r="N9" s="42">
        <v>18</v>
      </c>
      <c r="O9" s="42">
        <v>48</v>
      </c>
      <c r="P9" s="42">
        <v>49</v>
      </c>
      <c r="Q9" s="42">
        <v>104</v>
      </c>
      <c r="R9" s="42">
        <v>107</v>
      </c>
      <c r="S9" s="38">
        <v>488</v>
      </c>
      <c r="T9" s="38">
        <v>308</v>
      </c>
      <c r="U9" s="38">
        <v>5</v>
      </c>
      <c r="V9" s="38">
        <v>0</v>
      </c>
      <c r="W9" s="42">
        <v>3144</v>
      </c>
      <c r="X9" s="43">
        <v>3504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42">
        <v>48</v>
      </c>
      <c r="F10" s="42">
        <v>49</v>
      </c>
      <c r="G10" s="42">
        <v>667</v>
      </c>
      <c r="H10" s="42">
        <v>714</v>
      </c>
      <c r="I10" s="42">
        <v>101</v>
      </c>
      <c r="J10" s="42">
        <v>161</v>
      </c>
      <c r="K10" s="42">
        <v>424</v>
      </c>
      <c r="L10" s="42">
        <v>435</v>
      </c>
      <c r="M10" s="42">
        <v>1</v>
      </c>
      <c r="N10" s="42">
        <v>3</v>
      </c>
      <c r="O10" s="42">
        <v>16</v>
      </c>
      <c r="P10" s="42">
        <v>20</v>
      </c>
      <c r="Q10" s="37">
        <v>111</v>
      </c>
      <c r="R10" s="37">
        <v>111</v>
      </c>
      <c r="S10" s="42">
        <v>990</v>
      </c>
      <c r="T10" s="42">
        <v>1099</v>
      </c>
      <c r="U10" s="37">
        <v>0</v>
      </c>
      <c r="V10" s="37">
        <v>0</v>
      </c>
      <c r="W10" s="42">
        <v>3129</v>
      </c>
      <c r="X10" s="43">
        <v>6237</v>
      </c>
      <c r="Y10" s="39"/>
    </row>
    <row r="11" spans="1:25" x14ac:dyDescent="0.35">
      <c r="A11" s="39"/>
      <c r="B11" s="36">
        <v>4</v>
      </c>
      <c r="C11" s="188" t="s">
        <v>5</v>
      </c>
      <c r="D11" s="189"/>
      <c r="E11" s="37">
        <v>44</v>
      </c>
      <c r="F11" s="37">
        <v>44</v>
      </c>
      <c r="G11" s="37">
        <v>111</v>
      </c>
      <c r="H11" s="37">
        <v>111</v>
      </c>
      <c r="I11" s="37">
        <v>60</v>
      </c>
      <c r="J11" s="37">
        <v>60</v>
      </c>
      <c r="K11" s="37">
        <v>122</v>
      </c>
      <c r="L11" s="37">
        <v>122</v>
      </c>
      <c r="M11" s="37">
        <v>37</v>
      </c>
      <c r="N11" s="37">
        <v>37</v>
      </c>
      <c r="O11" s="37">
        <v>17</v>
      </c>
      <c r="P11" s="37">
        <v>17</v>
      </c>
      <c r="Q11" s="37">
        <v>30</v>
      </c>
      <c r="R11" s="37">
        <v>30</v>
      </c>
      <c r="S11" s="37">
        <v>127</v>
      </c>
      <c r="T11" s="37">
        <v>127</v>
      </c>
      <c r="U11" s="37">
        <v>5</v>
      </c>
      <c r="V11" s="37">
        <v>5</v>
      </c>
      <c r="W11" s="37">
        <v>5320</v>
      </c>
      <c r="X11" s="56">
        <v>5320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37">
        <v>54</v>
      </c>
      <c r="F12" s="37">
        <v>54</v>
      </c>
      <c r="G12" s="42">
        <v>356</v>
      </c>
      <c r="H12" s="42">
        <v>367</v>
      </c>
      <c r="I12" s="42">
        <v>94</v>
      </c>
      <c r="J12" s="42">
        <v>100</v>
      </c>
      <c r="K12" s="38">
        <v>65</v>
      </c>
      <c r="L12" s="38">
        <v>5</v>
      </c>
      <c r="M12" s="38">
        <v>69</v>
      </c>
      <c r="N12" s="38">
        <v>68</v>
      </c>
      <c r="O12" s="37">
        <v>10</v>
      </c>
      <c r="P12" s="37">
        <v>10</v>
      </c>
      <c r="Q12" s="37">
        <v>23</v>
      </c>
      <c r="R12" s="37">
        <v>23</v>
      </c>
      <c r="S12" s="42">
        <v>213</v>
      </c>
      <c r="T12" s="42">
        <v>216</v>
      </c>
      <c r="U12" s="38">
        <v>5</v>
      </c>
      <c r="V12" s="38">
        <v>0</v>
      </c>
      <c r="W12" s="42">
        <v>3772</v>
      </c>
      <c r="X12" s="43">
        <v>3863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5">
        <v>36</v>
      </c>
      <c r="F13" s="45">
        <v>38</v>
      </c>
      <c r="G13" s="45">
        <v>27</v>
      </c>
      <c r="H13" s="45">
        <v>149</v>
      </c>
      <c r="I13" s="45">
        <v>59</v>
      </c>
      <c r="J13" s="45">
        <v>92</v>
      </c>
      <c r="K13" s="45">
        <v>80</v>
      </c>
      <c r="L13" s="45">
        <v>83</v>
      </c>
      <c r="M13" s="45">
        <v>53</v>
      </c>
      <c r="N13" s="45">
        <v>87</v>
      </c>
      <c r="O13" s="45">
        <v>10</v>
      </c>
      <c r="P13" s="45">
        <v>11</v>
      </c>
      <c r="Q13" s="46">
        <v>26</v>
      </c>
      <c r="R13" s="46">
        <v>21</v>
      </c>
      <c r="S13" s="45">
        <v>32</v>
      </c>
      <c r="T13" s="45">
        <v>41</v>
      </c>
      <c r="U13" s="47">
        <v>0</v>
      </c>
      <c r="V13" s="47">
        <v>0</v>
      </c>
      <c r="W13" s="46">
        <v>5800</v>
      </c>
      <c r="X13" s="51">
        <v>2078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1353</v>
      </c>
      <c r="F14" s="21">
        <f t="shared" ref="F14:X14" si="0">SUM(F7:F13)</f>
        <v>1286</v>
      </c>
      <c r="G14" s="21">
        <f t="shared" si="0"/>
        <v>6072</v>
      </c>
      <c r="H14" s="21">
        <f t="shared" si="0"/>
        <v>6388</v>
      </c>
      <c r="I14" s="21">
        <f t="shared" si="0"/>
        <v>1632</v>
      </c>
      <c r="J14" s="21">
        <f t="shared" si="0"/>
        <v>1651</v>
      </c>
      <c r="K14" s="21">
        <f t="shared" si="0"/>
        <v>1774</v>
      </c>
      <c r="L14" s="21">
        <f t="shared" si="0"/>
        <v>1762</v>
      </c>
      <c r="M14" s="21">
        <f t="shared" si="0"/>
        <v>429</v>
      </c>
      <c r="N14" s="21">
        <f t="shared" si="0"/>
        <v>490</v>
      </c>
      <c r="O14" s="21">
        <f t="shared" si="0"/>
        <v>306</v>
      </c>
      <c r="P14" s="21">
        <f t="shared" si="0"/>
        <v>312</v>
      </c>
      <c r="Q14" s="21">
        <f t="shared" si="0"/>
        <v>521</v>
      </c>
      <c r="R14" s="21">
        <f t="shared" si="0"/>
        <v>564</v>
      </c>
      <c r="S14" s="21">
        <f t="shared" si="0"/>
        <v>14336</v>
      </c>
      <c r="T14" s="21">
        <f t="shared" si="0"/>
        <v>11596</v>
      </c>
      <c r="U14" s="21">
        <f t="shared" si="0"/>
        <v>173</v>
      </c>
      <c r="V14" s="21">
        <f t="shared" si="0"/>
        <v>178</v>
      </c>
      <c r="W14" s="21">
        <f t="shared" si="0"/>
        <v>147866</v>
      </c>
      <c r="X14" s="22">
        <f t="shared" si="0"/>
        <v>215506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L28:N28"/>
    <mergeCell ref="L29:N29"/>
    <mergeCell ref="L21:N22"/>
    <mergeCell ref="L23:N23"/>
    <mergeCell ref="L24:N24"/>
    <mergeCell ref="L25:N25"/>
    <mergeCell ref="L26:N26"/>
    <mergeCell ref="L27:N27"/>
    <mergeCell ref="C9:D9"/>
    <mergeCell ref="C11:D11"/>
    <mergeCell ref="C12:D12"/>
    <mergeCell ref="C13:D13"/>
    <mergeCell ref="B14:D14"/>
    <mergeCell ref="K21:K22"/>
    <mergeCell ref="Q5:R5"/>
    <mergeCell ref="S5:T5"/>
    <mergeCell ref="U5:V5"/>
    <mergeCell ref="W5:X5"/>
    <mergeCell ref="O21:O22"/>
    <mergeCell ref="P21:P22"/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Y29"/>
  <sheetViews>
    <sheetView showGridLines="0" topLeftCell="F1" workbookViewId="0">
      <selection activeCell="F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1091</v>
      </c>
      <c r="F7" s="79">
        <v>1069</v>
      </c>
      <c r="G7" s="80">
        <v>4142</v>
      </c>
      <c r="H7" s="80">
        <v>4325</v>
      </c>
      <c r="I7" s="80">
        <v>1151</v>
      </c>
      <c r="J7" s="80">
        <v>1191</v>
      </c>
      <c r="K7" s="75">
        <v>184</v>
      </c>
      <c r="L7" s="75">
        <v>184</v>
      </c>
      <c r="M7" s="80">
        <v>253</v>
      </c>
      <c r="N7" s="80">
        <v>289</v>
      </c>
      <c r="O7" s="75">
        <f>45+105</f>
        <v>150</v>
      </c>
      <c r="P7" s="75">
        <v>150</v>
      </c>
      <c r="Q7" s="80">
        <v>147</v>
      </c>
      <c r="R7" s="80">
        <v>192</v>
      </c>
      <c r="S7" s="79">
        <v>11874</v>
      </c>
      <c r="T7" s="79">
        <v>9169</v>
      </c>
      <c r="U7" s="80">
        <v>158</v>
      </c>
      <c r="V7" s="80">
        <v>168</v>
      </c>
      <c r="W7" s="80">
        <v>119178</v>
      </c>
      <c r="X7" s="82">
        <v>186660</v>
      </c>
    </row>
    <row r="8" spans="1:25" x14ac:dyDescent="0.35">
      <c r="A8" s="39"/>
      <c r="B8" s="36">
        <v>1</v>
      </c>
      <c r="C8" s="141" t="s">
        <v>2</v>
      </c>
      <c r="D8" s="142"/>
      <c r="E8" s="42">
        <v>47</v>
      </c>
      <c r="F8" s="42">
        <v>48</v>
      </c>
      <c r="G8" s="37">
        <v>272</v>
      </c>
      <c r="H8" s="37">
        <v>272</v>
      </c>
      <c r="I8" s="37">
        <v>45</v>
      </c>
      <c r="J8" s="37">
        <v>45</v>
      </c>
      <c r="K8" s="42">
        <v>257</v>
      </c>
      <c r="L8" s="42">
        <v>266</v>
      </c>
      <c r="M8" s="37">
        <v>0</v>
      </c>
      <c r="N8" s="37">
        <v>0</v>
      </c>
      <c r="O8" s="37">
        <v>54</v>
      </c>
      <c r="P8" s="37">
        <v>54</v>
      </c>
      <c r="Q8" s="42">
        <v>78</v>
      </c>
      <c r="R8" s="42">
        <v>79</v>
      </c>
      <c r="S8" s="42">
        <v>565</v>
      </c>
      <c r="T8" s="42">
        <v>594</v>
      </c>
      <c r="U8" s="37">
        <v>0</v>
      </c>
      <c r="V8" s="37">
        <v>0</v>
      </c>
      <c r="W8" s="42">
        <v>6920</v>
      </c>
      <c r="X8" s="43">
        <v>7134</v>
      </c>
      <c r="Y8" s="39"/>
    </row>
    <row r="9" spans="1:25" x14ac:dyDescent="0.35">
      <c r="A9" s="39"/>
      <c r="B9" s="36">
        <v>2</v>
      </c>
      <c r="C9" s="141" t="s">
        <v>3</v>
      </c>
      <c r="D9" s="142"/>
      <c r="E9" s="42">
        <v>28</v>
      </c>
      <c r="F9" s="42">
        <v>34</v>
      </c>
      <c r="G9" s="38">
        <v>896</v>
      </c>
      <c r="H9" s="38">
        <v>418</v>
      </c>
      <c r="I9" s="38">
        <v>301</v>
      </c>
      <c r="J9" s="38">
        <v>67</v>
      </c>
      <c r="K9" s="42">
        <v>651</v>
      </c>
      <c r="L9" s="42">
        <v>666</v>
      </c>
      <c r="M9" s="42">
        <v>13</v>
      </c>
      <c r="N9" s="42">
        <v>18</v>
      </c>
      <c r="O9" s="42">
        <v>45</v>
      </c>
      <c r="P9" s="42">
        <v>49</v>
      </c>
      <c r="Q9" s="38">
        <v>152</v>
      </c>
      <c r="R9" s="38">
        <v>107</v>
      </c>
      <c r="S9" s="38">
        <v>863</v>
      </c>
      <c r="T9" s="38">
        <v>308</v>
      </c>
      <c r="U9" s="38">
        <v>5</v>
      </c>
      <c r="V9" s="38">
        <v>0</v>
      </c>
      <c r="W9" s="42">
        <v>2632</v>
      </c>
      <c r="X9" s="43">
        <v>3504</v>
      </c>
      <c r="Y9" s="39"/>
    </row>
    <row r="10" spans="1:25" x14ac:dyDescent="0.35">
      <c r="A10" s="39"/>
      <c r="B10" s="36">
        <v>3</v>
      </c>
      <c r="C10" s="40" t="s">
        <v>4</v>
      </c>
      <c r="D10" s="41"/>
      <c r="E10" s="42">
        <v>48</v>
      </c>
      <c r="F10" s="42">
        <v>49</v>
      </c>
      <c r="G10" s="42">
        <v>618</v>
      </c>
      <c r="H10" s="42">
        <v>714</v>
      </c>
      <c r="I10" s="42">
        <v>82</v>
      </c>
      <c r="J10" s="42">
        <v>161</v>
      </c>
      <c r="K10" s="42">
        <v>410</v>
      </c>
      <c r="L10" s="42">
        <v>435</v>
      </c>
      <c r="M10" s="42">
        <v>1</v>
      </c>
      <c r="N10" s="42">
        <v>3</v>
      </c>
      <c r="O10" s="42">
        <v>15</v>
      </c>
      <c r="P10" s="42">
        <v>20</v>
      </c>
      <c r="Q10" s="42">
        <v>101</v>
      </c>
      <c r="R10" s="42">
        <v>111</v>
      </c>
      <c r="S10" s="42">
        <v>919</v>
      </c>
      <c r="T10" s="42">
        <v>1099</v>
      </c>
      <c r="U10" s="38">
        <v>26</v>
      </c>
      <c r="V10" s="38">
        <v>0</v>
      </c>
      <c r="W10" s="42">
        <v>1200</v>
      </c>
      <c r="X10" s="43">
        <v>6237</v>
      </c>
      <c r="Y10" s="39"/>
    </row>
    <row r="11" spans="1:25" x14ac:dyDescent="0.35">
      <c r="A11" s="39"/>
      <c r="B11" s="36">
        <v>4</v>
      </c>
      <c r="C11" s="188" t="s">
        <v>5</v>
      </c>
      <c r="D11" s="189"/>
      <c r="E11" s="42">
        <v>41</v>
      </c>
      <c r="F11" s="42">
        <v>44</v>
      </c>
      <c r="G11" s="42">
        <v>105</v>
      </c>
      <c r="H11" s="42">
        <v>111</v>
      </c>
      <c r="I11" s="42">
        <v>59</v>
      </c>
      <c r="J11" s="42">
        <v>60</v>
      </c>
      <c r="K11" s="42">
        <v>121</v>
      </c>
      <c r="L11" s="42">
        <v>122</v>
      </c>
      <c r="M11" s="42">
        <v>24</v>
      </c>
      <c r="N11" s="42">
        <v>25</v>
      </c>
      <c r="O11" s="37">
        <v>17</v>
      </c>
      <c r="P11" s="37">
        <v>17</v>
      </c>
      <c r="Q11" s="37">
        <v>30</v>
      </c>
      <c r="R11" s="37">
        <v>30</v>
      </c>
      <c r="S11" s="42">
        <v>122</v>
      </c>
      <c r="T11" s="42">
        <v>127</v>
      </c>
      <c r="U11" s="37">
        <v>5</v>
      </c>
      <c r="V11" s="37">
        <v>5</v>
      </c>
      <c r="W11" s="42">
        <v>4910</v>
      </c>
      <c r="X11" s="43">
        <v>5320</v>
      </c>
      <c r="Y11" s="39"/>
    </row>
    <row r="12" spans="1:25" x14ac:dyDescent="0.35">
      <c r="A12" s="39"/>
      <c r="B12" s="36">
        <v>5</v>
      </c>
      <c r="C12" s="141" t="s">
        <v>6</v>
      </c>
      <c r="D12" s="142"/>
      <c r="E12" s="42">
        <v>52</v>
      </c>
      <c r="F12" s="42">
        <v>54</v>
      </c>
      <c r="G12" s="42">
        <v>306</v>
      </c>
      <c r="H12" s="42">
        <v>367</v>
      </c>
      <c r="I12" s="42">
        <v>90</v>
      </c>
      <c r="J12" s="42">
        <v>100</v>
      </c>
      <c r="K12" s="38">
        <v>63</v>
      </c>
      <c r="L12" s="38">
        <v>5</v>
      </c>
      <c r="M12" s="37">
        <v>68</v>
      </c>
      <c r="N12" s="37">
        <v>68</v>
      </c>
      <c r="O12" s="37">
        <v>10</v>
      </c>
      <c r="P12" s="37">
        <v>10</v>
      </c>
      <c r="Q12" s="42">
        <v>20</v>
      </c>
      <c r="R12" s="42">
        <v>23</v>
      </c>
      <c r="S12" s="42">
        <v>213</v>
      </c>
      <c r="T12" s="42">
        <v>216</v>
      </c>
      <c r="U12" s="37">
        <v>5</v>
      </c>
      <c r="V12" s="37">
        <v>5</v>
      </c>
      <c r="W12" s="42">
        <v>2622</v>
      </c>
      <c r="X12" s="43">
        <v>3863</v>
      </c>
      <c r="Y12" s="39"/>
    </row>
    <row r="13" spans="1:25" ht="15" thickBot="1" x14ac:dyDescent="0.4">
      <c r="A13" s="39"/>
      <c r="B13" s="44">
        <v>6</v>
      </c>
      <c r="C13" s="143" t="s">
        <v>98</v>
      </c>
      <c r="D13" s="144"/>
      <c r="E13" s="45">
        <v>36</v>
      </c>
      <c r="F13" s="45">
        <v>38</v>
      </c>
      <c r="G13" s="45">
        <v>144</v>
      </c>
      <c r="H13" s="45">
        <v>149</v>
      </c>
      <c r="I13" s="45">
        <v>59</v>
      </c>
      <c r="J13" s="45">
        <v>92</v>
      </c>
      <c r="K13" s="45">
        <v>77</v>
      </c>
      <c r="L13" s="45">
        <v>83</v>
      </c>
      <c r="M13" s="45">
        <v>53</v>
      </c>
      <c r="N13" s="45">
        <v>87</v>
      </c>
      <c r="O13" s="45">
        <v>10</v>
      </c>
      <c r="P13" s="45">
        <v>11</v>
      </c>
      <c r="Q13" s="46">
        <v>23</v>
      </c>
      <c r="R13" s="46">
        <v>21</v>
      </c>
      <c r="S13" s="45">
        <v>0</v>
      </c>
      <c r="T13" s="45">
        <v>41</v>
      </c>
      <c r="U13" s="47">
        <v>0</v>
      </c>
      <c r="V13" s="47">
        <v>0</v>
      </c>
      <c r="W13" s="46">
        <v>5800</v>
      </c>
      <c r="X13" s="51">
        <v>2078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1343</v>
      </c>
      <c r="F14" s="21">
        <f t="shared" ref="F14:X14" si="0">SUM(F7:F13)</f>
        <v>1336</v>
      </c>
      <c r="G14" s="21">
        <f t="shared" si="0"/>
        <v>6483</v>
      </c>
      <c r="H14" s="21">
        <f t="shared" si="0"/>
        <v>6356</v>
      </c>
      <c r="I14" s="21">
        <f t="shared" si="0"/>
        <v>1787</v>
      </c>
      <c r="J14" s="21">
        <f t="shared" si="0"/>
        <v>1716</v>
      </c>
      <c r="K14" s="21">
        <f t="shared" si="0"/>
        <v>1763</v>
      </c>
      <c r="L14" s="21">
        <f t="shared" si="0"/>
        <v>1761</v>
      </c>
      <c r="M14" s="21">
        <f t="shared" si="0"/>
        <v>412</v>
      </c>
      <c r="N14" s="21">
        <f t="shared" si="0"/>
        <v>490</v>
      </c>
      <c r="O14" s="21">
        <f t="shared" si="0"/>
        <v>301</v>
      </c>
      <c r="P14" s="21">
        <f t="shared" si="0"/>
        <v>311</v>
      </c>
      <c r="Q14" s="21">
        <f t="shared" si="0"/>
        <v>551</v>
      </c>
      <c r="R14" s="21">
        <f t="shared" si="0"/>
        <v>563</v>
      </c>
      <c r="S14" s="21">
        <f t="shared" si="0"/>
        <v>14556</v>
      </c>
      <c r="T14" s="21">
        <f t="shared" si="0"/>
        <v>11554</v>
      </c>
      <c r="U14" s="21">
        <f t="shared" si="0"/>
        <v>199</v>
      </c>
      <c r="V14" s="21">
        <f t="shared" si="0"/>
        <v>178</v>
      </c>
      <c r="W14" s="21">
        <f t="shared" si="0"/>
        <v>143262</v>
      </c>
      <c r="X14" s="22">
        <f t="shared" si="0"/>
        <v>214796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K21:K22"/>
    <mergeCell ref="Q5:R5"/>
    <mergeCell ref="S5:T5"/>
    <mergeCell ref="U5:V5"/>
    <mergeCell ref="W5:X5"/>
    <mergeCell ref="O21:O22"/>
    <mergeCell ref="P21:P22"/>
    <mergeCell ref="C9:D9"/>
    <mergeCell ref="C11:D11"/>
    <mergeCell ref="C12:D12"/>
    <mergeCell ref="C13:D13"/>
    <mergeCell ref="B14:D14"/>
    <mergeCell ref="L28:N28"/>
    <mergeCell ref="L29:N29"/>
    <mergeCell ref="L21:N22"/>
    <mergeCell ref="L23:N23"/>
    <mergeCell ref="L24:N24"/>
    <mergeCell ref="L25:N25"/>
    <mergeCell ref="L26:N26"/>
    <mergeCell ref="L27:N27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2:X31"/>
  <sheetViews>
    <sheetView showGridLines="0" workbookViewId="0">
      <selection sqref="A1:XFD1048576"/>
    </sheetView>
  </sheetViews>
  <sheetFormatPr defaultRowHeight="14.5" x14ac:dyDescent="0.35"/>
  <cols>
    <col min="1" max="1" width="0.453125" customWidth="1"/>
    <col min="2" max="2" width="4.26953125" customWidth="1"/>
    <col min="4" max="4" width="6.453125" customWidth="1"/>
    <col min="5" max="5" width="9.54296875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1" max="21" width="9.54296875" customWidth="1"/>
    <col min="22" max="22" width="0" hidden="1" customWidth="1"/>
    <col min="23" max="23" width="9.7265625" customWidth="1"/>
    <col min="24" max="24" width="0.453125" customWidth="1"/>
  </cols>
  <sheetData>
    <row r="2" spans="1:24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</row>
    <row r="3" spans="1:24" ht="15.5" x14ac:dyDescent="0.35">
      <c r="B3" s="136" t="s">
        <v>70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</row>
    <row r="4" spans="1:24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4" x14ac:dyDescent="0.35">
      <c r="A5" s="1"/>
      <c r="B5" s="139" t="s">
        <v>0</v>
      </c>
      <c r="C5" s="125" t="s">
        <v>26</v>
      </c>
      <c r="D5" s="126"/>
      <c r="E5" s="62"/>
      <c r="F5" s="60"/>
      <c r="G5" s="161" t="s">
        <v>134</v>
      </c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61"/>
      <c r="U5" s="125" t="s">
        <v>66</v>
      </c>
      <c r="V5" s="153"/>
      <c r="W5" s="154"/>
      <c r="X5" s="1"/>
    </row>
    <row r="6" spans="1:24" x14ac:dyDescent="0.35">
      <c r="A6" s="1"/>
      <c r="B6" s="162"/>
      <c r="C6" s="163"/>
      <c r="D6" s="164"/>
      <c r="E6" s="58" t="s">
        <v>68</v>
      </c>
      <c r="F6" s="59"/>
      <c r="G6" s="158" t="s">
        <v>69</v>
      </c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60"/>
      <c r="T6" s="58"/>
      <c r="U6" s="155"/>
      <c r="V6" s="156"/>
      <c r="W6" s="157"/>
      <c r="X6" s="1"/>
    </row>
    <row r="7" spans="1:24" ht="15" thickBot="1" x14ac:dyDescent="0.4">
      <c r="B7" s="140"/>
      <c r="C7" s="127"/>
      <c r="D7" s="128"/>
      <c r="E7" s="17" t="s">
        <v>57</v>
      </c>
      <c r="F7" s="18" t="s">
        <v>10</v>
      </c>
      <c r="G7" s="17" t="s">
        <v>58</v>
      </c>
      <c r="H7" s="17" t="s">
        <v>10</v>
      </c>
      <c r="I7" s="17" t="s">
        <v>59</v>
      </c>
      <c r="J7" s="17" t="s">
        <v>10</v>
      </c>
      <c r="K7" s="17" t="s">
        <v>60</v>
      </c>
      <c r="L7" s="17" t="s">
        <v>10</v>
      </c>
      <c r="M7" s="17" t="s">
        <v>61</v>
      </c>
      <c r="N7" s="17" t="s">
        <v>10</v>
      </c>
      <c r="O7" s="17" t="s">
        <v>62</v>
      </c>
      <c r="P7" s="17" t="s">
        <v>10</v>
      </c>
      <c r="Q7" s="17" t="s">
        <v>63</v>
      </c>
      <c r="R7" s="17" t="s">
        <v>10</v>
      </c>
      <c r="S7" s="17" t="s">
        <v>64</v>
      </c>
      <c r="T7" s="17" t="s">
        <v>10</v>
      </c>
      <c r="U7" s="17" t="s">
        <v>65</v>
      </c>
      <c r="V7" s="17" t="s">
        <v>10</v>
      </c>
      <c r="W7" s="18" t="s">
        <v>18</v>
      </c>
    </row>
    <row r="8" spans="1:24" x14ac:dyDescent="0.35">
      <c r="B8" s="65">
        <v>1</v>
      </c>
      <c r="C8" s="165" t="s">
        <v>1</v>
      </c>
      <c r="D8" s="166"/>
      <c r="E8" s="63">
        <v>119178</v>
      </c>
      <c r="F8" s="64">
        <v>113501</v>
      </c>
      <c r="G8" s="63">
        <v>1091</v>
      </c>
      <c r="H8" s="63">
        <v>32</v>
      </c>
      <c r="I8" s="63">
        <v>4142</v>
      </c>
      <c r="J8" s="63">
        <v>732</v>
      </c>
      <c r="K8" s="63">
        <v>1151</v>
      </c>
      <c r="L8" s="63">
        <v>80</v>
      </c>
      <c r="M8" s="63">
        <v>184</v>
      </c>
      <c r="N8" s="63">
        <v>115</v>
      </c>
      <c r="O8" s="63">
        <v>253</v>
      </c>
      <c r="P8" s="63">
        <v>157</v>
      </c>
      <c r="Q8" s="63">
        <v>150</v>
      </c>
      <c r="R8" s="63">
        <v>43</v>
      </c>
      <c r="S8" s="63">
        <v>147</v>
      </c>
      <c r="T8" s="63">
        <v>83</v>
      </c>
      <c r="U8" s="63">
        <v>11874</v>
      </c>
      <c r="V8" s="63">
        <v>4980</v>
      </c>
      <c r="W8" s="64">
        <v>158</v>
      </c>
      <c r="X8">
        <v>24</v>
      </c>
    </row>
    <row r="9" spans="1:24" x14ac:dyDescent="0.35">
      <c r="A9" s="39"/>
      <c r="B9" s="36">
        <v>1</v>
      </c>
      <c r="C9" s="141" t="s">
        <v>2</v>
      </c>
      <c r="D9" s="142"/>
      <c r="E9" s="37">
        <v>6920</v>
      </c>
      <c r="F9" s="56">
        <v>3019</v>
      </c>
      <c r="G9" s="37">
        <v>47</v>
      </c>
      <c r="H9" s="37">
        <v>16</v>
      </c>
      <c r="I9" s="37">
        <v>272</v>
      </c>
      <c r="J9" s="37">
        <v>200</v>
      </c>
      <c r="K9" s="37">
        <v>45</v>
      </c>
      <c r="L9" s="37">
        <v>50</v>
      </c>
      <c r="M9" s="37">
        <v>257</v>
      </c>
      <c r="N9" s="37">
        <v>50</v>
      </c>
      <c r="O9" s="37">
        <v>0</v>
      </c>
      <c r="P9" s="37">
        <v>138</v>
      </c>
      <c r="Q9" s="37">
        <v>54</v>
      </c>
      <c r="R9" s="37">
        <v>3</v>
      </c>
      <c r="S9" s="37">
        <v>78</v>
      </c>
      <c r="T9" s="37">
        <v>0</v>
      </c>
      <c r="U9" s="37">
        <v>565</v>
      </c>
      <c r="V9" s="37">
        <v>421</v>
      </c>
      <c r="W9" s="56">
        <v>0</v>
      </c>
      <c r="X9" s="39">
        <v>6</v>
      </c>
    </row>
    <row r="10" spans="1:24" x14ac:dyDescent="0.35">
      <c r="A10" s="39"/>
      <c r="B10" s="36">
        <v>2</v>
      </c>
      <c r="C10" s="141" t="s">
        <v>3</v>
      </c>
      <c r="D10" s="142"/>
      <c r="E10" s="37">
        <v>2632</v>
      </c>
      <c r="F10" s="56">
        <v>25</v>
      </c>
      <c r="G10" s="37">
        <v>28</v>
      </c>
      <c r="H10" s="37">
        <v>14</v>
      </c>
      <c r="I10" s="37">
        <v>896</v>
      </c>
      <c r="J10" s="37">
        <v>104</v>
      </c>
      <c r="K10" s="37">
        <v>301</v>
      </c>
      <c r="L10" s="37">
        <v>0</v>
      </c>
      <c r="M10" s="37">
        <v>651</v>
      </c>
      <c r="N10" s="37">
        <v>63</v>
      </c>
      <c r="O10" s="37">
        <v>13</v>
      </c>
      <c r="P10" s="37">
        <v>190</v>
      </c>
      <c r="Q10" s="37">
        <v>45</v>
      </c>
      <c r="R10" s="37">
        <v>0</v>
      </c>
      <c r="S10" s="37">
        <v>152</v>
      </c>
      <c r="T10" s="37">
        <v>15</v>
      </c>
      <c r="U10" s="37">
        <v>863</v>
      </c>
      <c r="V10" s="37">
        <v>150</v>
      </c>
      <c r="W10" s="56">
        <v>5</v>
      </c>
      <c r="X10" s="39">
        <v>7</v>
      </c>
    </row>
    <row r="11" spans="1:24" x14ac:dyDescent="0.35">
      <c r="A11" s="39"/>
      <c r="B11" s="36">
        <v>3</v>
      </c>
      <c r="C11" s="40" t="s">
        <v>4</v>
      </c>
      <c r="D11" s="41"/>
      <c r="E11" s="37">
        <v>1200</v>
      </c>
      <c r="F11" s="56">
        <v>40</v>
      </c>
      <c r="G11" s="37">
        <v>48</v>
      </c>
      <c r="H11" s="37">
        <v>49</v>
      </c>
      <c r="I11" s="37">
        <v>618</v>
      </c>
      <c r="J11" s="37">
        <v>338</v>
      </c>
      <c r="K11" s="37">
        <v>82</v>
      </c>
      <c r="L11" s="37">
        <v>12</v>
      </c>
      <c r="M11" s="37">
        <v>410</v>
      </c>
      <c r="N11" s="37">
        <v>95</v>
      </c>
      <c r="O11" s="37">
        <v>1</v>
      </c>
      <c r="P11" s="37">
        <v>94</v>
      </c>
      <c r="Q11" s="37">
        <v>15</v>
      </c>
      <c r="R11" s="37">
        <v>19</v>
      </c>
      <c r="S11" s="37">
        <v>101</v>
      </c>
      <c r="T11" s="37">
        <v>58</v>
      </c>
      <c r="U11" s="37">
        <v>919</v>
      </c>
      <c r="V11" s="37">
        <v>257</v>
      </c>
      <c r="W11" s="56">
        <v>26</v>
      </c>
      <c r="X11" s="39">
        <v>18</v>
      </c>
    </row>
    <row r="12" spans="1:24" x14ac:dyDescent="0.35">
      <c r="A12" s="39"/>
      <c r="B12" s="36">
        <v>4</v>
      </c>
      <c r="C12" s="141" t="s">
        <v>5</v>
      </c>
      <c r="D12" s="142"/>
      <c r="E12" s="37">
        <v>4910</v>
      </c>
      <c r="F12" s="37">
        <v>1481</v>
      </c>
      <c r="G12" s="37">
        <v>41</v>
      </c>
      <c r="H12" s="37">
        <v>107</v>
      </c>
      <c r="I12" s="37">
        <v>105</v>
      </c>
      <c r="J12" s="37">
        <v>62</v>
      </c>
      <c r="K12" s="37">
        <v>59</v>
      </c>
      <c r="L12" s="37">
        <v>0</v>
      </c>
      <c r="M12" s="37">
        <v>121</v>
      </c>
      <c r="N12" s="37">
        <v>8</v>
      </c>
      <c r="O12" s="37">
        <v>24</v>
      </c>
      <c r="P12" s="37">
        <v>155</v>
      </c>
      <c r="Q12" s="37">
        <v>17</v>
      </c>
      <c r="R12" s="37">
        <v>13</v>
      </c>
      <c r="S12" s="37">
        <v>30</v>
      </c>
      <c r="T12" s="37">
        <v>30</v>
      </c>
      <c r="U12" s="37">
        <v>122</v>
      </c>
      <c r="V12" s="37">
        <v>171</v>
      </c>
      <c r="W12" s="56">
        <v>5</v>
      </c>
      <c r="X12" s="39">
        <v>1</v>
      </c>
    </row>
    <row r="13" spans="1:24" x14ac:dyDescent="0.35">
      <c r="A13" s="39"/>
      <c r="B13" s="36">
        <v>5</v>
      </c>
      <c r="C13" s="141" t="s">
        <v>6</v>
      </c>
      <c r="D13" s="142"/>
      <c r="E13" s="37">
        <v>2622</v>
      </c>
      <c r="F13" s="56">
        <v>0</v>
      </c>
      <c r="G13" s="37">
        <v>52</v>
      </c>
      <c r="H13" s="37">
        <v>39</v>
      </c>
      <c r="I13" s="37">
        <v>306</v>
      </c>
      <c r="J13" s="37">
        <v>144</v>
      </c>
      <c r="K13" s="37">
        <v>90</v>
      </c>
      <c r="L13" s="37">
        <v>0</v>
      </c>
      <c r="M13" s="37">
        <v>63</v>
      </c>
      <c r="N13" s="37">
        <v>28</v>
      </c>
      <c r="O13" s="37">
        <v>68</v>
      </c>
      <c r="P13" s="37">
        <v>167</v>
      </c>
      <c r="Q13" s="37">
        <v>10</v>
      </c>
      <c r="R13" s="37">
        <v>4</v>
      </c>
      <c r="S13" s="37">
        <v>20</v>
      </c>
      <c r="T13" s="37">
        <v>0</v>
      </c>
      <c r="U13" s="37">
        <v>213</v>
      </c>
      <c r="V13" s="37">
        <v>18</v>
      </c>
      <c r="W13" s="56">
        <v>5</v>
      </c>
      <c r="X13" s="39">
        <v>4</v>
      </c>
    </row>
    <row r="14" spans="1:24" ht="15" thickBot="1" x14ac:dyDescent="0.4">
      <c r="A14" s="39"/>
      <c r="B14" s="44">
        <v>6</v>
      </c>
      <c r="C14" s="143" t="s">
        <v>7</v>
      </c>
      <c r="D14" s="144"/>
      <c r="E14" s="47">
        <v>5800</v>
      </c>
      <c r="F14" s="66">
        <v>4422</v>
      </c>
      <c r="G14" s="47">
        <v>36</v>
      </c>
      <c r="H14" s="47">
        <v>15</v>
      </c>
      <c r="I14" s="47">
        <v>144</v>
      </c>
      <c r="J14" s="47">
        <v>11</v>
      </c>
      <c r="K14" s="47">
        <v>59</v>
      </c>
      <c r="L14" s="47">
        <v>26</v>
      </c>
      <c r="M14" s="47">
        <v>77</v>
      </c>
      <c r="N14" s="47">
        <v>10</v>
      </c>
      <c r="O14" s="47">
        <v>53</v>
      </c>
      <c r="P14" s="47">
        <v>127</v>
      </c>
      <c r="Q14" s="47">
        <v>10</v>
      </c>
      <c r="R14" s="47">
        <v>2</v>
      </c>
      <c r="S14" s="47">
        <v>23</v>
      </c>
      <c r="T14" s="47">
        <v>34</v>
      </c>
      <c r="U14" s="47">
        <v>0</v>
      </c>
      <c r="V14" s="47">
        <v>369</v>
      </c>
      <c r="W14" s="66">
        <v>0</v>
      </c>
      <c r="X14" s="39">
        <v>6</v>
      </c>
    </row>
    <row r="15" spans="1:24" ht="15" thickBot="1" x14ac:dyDescent="0.4">
      <c r="B15" s="133" t="s">
        <v>20</v>
      </c>
      <c r="C15" s="134"/>
      <c r="D15" s="135"/>
      <c r="E15" s="21">
        <f>SUM(E8:E14)</f>
        <v>143262</v>
      </c>
      <c r="F15" s="22">
        <f>SUM(F8:F14)</f>
        <v>122488</v>
      </c>
      <c r="G15" s="21">
        <f>SUM(G8:G14)</f>
        <v>1343</v>
      </c>
      <c r="H15" s="21">
        <f t="shared" ref="H15:W15" si="0">SUM(H8:H14)</f>
        <v>272</v>
      </c>
      <c r="I15" s="21">
        <f t="shared" si="0"/>
        <v>6483</v>
      </c>
      <c r="J15" s="21">
        <f t="shared" si="0"/>
        <v>1591</v>
      </c>
      <c r="K15" s="21">
        <f t="shared" si="0"/>
        <v>1787</v>
      </c>
      <c r="L15" s="21">
        <f t="shared" si="0"/>
        <v>168</v>
      </c>
      <c r="M15" s="21">
        <f t="shared" si="0"/>
        <v>1763</v>
      </c>
      <c r="N15" s="21">
        <f t="shared" si="0"/>
        <v>369</v>
      </c>
      <c r="O15" s="21">
        <f t="shared" si="0"/>
        <v>412</v>
      </c>
      <c r="P15" s="21">
        <f t="shared" si="0"/>
        <v>1028</v>
      </c>
      <c r="Q15" s="21">
        <f t="shared" si="0"/>
        <v>301</v>
      </c>
      <c r="R15" s="21">
        <f t="shared" si="0"/>
        <v>84</v>
      </c>
      <c r="S15" s="21">
        <f t="shared" si="0"/>
        <v>551</v>
      </c>
      <c r="T15" s="21">
        <f t="shared" si="0"/>
        <v>220</v>
      </c>
      <c r="U15" s="21">
        <f t="shared" si="0"/>
        <v>14556</v>
      </c>
      <c r="V15" s="21">
        <f t="shared" si="0"/>
        <v>6366</v>
      </c>
      <c r="W15" s="22">
        <f t="shared" si="0"/>
        <v>199</v>
      </c>
    </row>
    <row r="16" spans="1:24" ht="3" customHeight="1" x14ac:dyDescent="0.35">
      <c r="B16" s="71"/>
      <c r="C16" s="71"/>
      <c r="D16" s="71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</row>
    <row r="17" spans="2:19" x14ac:dyDescent="0.35">
      <c r="S17" s="1" t="s">
        <v>86</v>
      </c>
    </row>
    <row r="18" spans="2:19" x14ac:dyDescent="0.35">
      <c r="B18" t="s">
        <v>21</v>
      </c>
    </row>
    <row r="19" spans="2:19" x14ac:dyDescent="0.35">
      <c r="B19" t="s">
        <v>22</v>
      </c>
      <c r="D19" s="19"/>
      <c r="E19" s="25" t="s">
        <v>38</v>
      </c>
    </row>
    <row r="20" spans="2:19" x14ac:dyDescent="0.35">
      <c r="B20" t="s">
        <v>22</v>
      </c>
      <c r="D20" s="20"/>
      <c r="E20" s="25" t="s">
        <v>29</v>
      </c>
    </row>
    <row r="21" spans="2:19" x14ac:dyDescent="0.35">
      <c r="B21" t="s">
        <v>22</v>
      </c>
      <c r="D21" s="33"/>
      <c r="E21" s="25" t="s">
        <v>31</v>
      </c>
    </row>
    <row r="26" spans="2:19" x14ac:dyDescent="0.35">
      <c r="S26">
        <v>500</v>
      </c>
    </row>
    <row r="27" spans="2:19" x14ac:dyDescent="0.35">
      <c r="S27">
        <v>500</v>
      </c>
    </row>
    <row r="28" spans="2:19" x14ac:dyDescent="0.35">
      <c r="S28">
        <v>1000</v>
      </c>
    </row>
    <row r="29" spans="2:19" x14ac:dyDescent="0.35">
      <c r="S29">
        <v>200</v>
      </c>
    </row>
    <row r="30" spans="2:19" x14ac:dyDescent="0.35">
      <c r="S30">
        <v>300</v>
      </c>
    </row>
    <row r="31" spans="2:19" x14ac:dyDescent="0.35">
      <c r="S31">
        <v>100</v>
      </c>
    </row>
  </sheetData>
  <mergeCells count="14">
    <mergeCell ref="B15:D15"/>
    <mergeCell ref="C8:D8"/>
    <mergeCell ref="C9:D9"/>
    <mergeCell ref="C10:D10"/>
    <mergeCell ref="C12:D12"/>
    <mergeCell ref="C13:D13"/>
    <mergeCell ref="C14:D14"/>
    <mergeCell ref="B2:W2"/>
    <mergeCell ref="B3:W3"/>
    <mergeCell ref="B5:B7"/>
    <mergeCell ref="C5:D7"/>
    <mergeCell ref="G5:S5"/>
    <mergeCell ref="U5:W6"/>
    <mergeCell ref="G6:S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Y19"/>
  <sheetViews>
    <sheetView showGridLines="0" topLeftCell="H1" workbookViewId="0">
      <selection activeCell="H1" sqref="A1:XFD1048576"/>
    </sheetView>
  </sheetViews>
  <sheetFormatPr defaultRowHeight="14.5" x14ac:dyDescent="0.35"/>
  <cols>
    <col min="1" max="1" width="3.269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40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23" t="s">
        <v>1</v>
      </c>
      <c r="D7" s="124"/>
      <c r="E7" s="10">
        <v>16</v>
      </c>
      <c r="F7" s="10">
        <v>26</v>
      </c>
      <c r="G7" s="10">
        <v>0</v>
      </c>
      <c r="H7" s="10">
        <v>825</v>
      </c>
      <c r="I7" s="10">
        <v>0</v>
      </c>
      <c r="J7" s="10">
        <v>60</v>
      </c>
      <c r="K7" s="10">
        <v>0</v>
      </c>
      <c r="L7" s="10">
        <v>16</v>
      </c>
      <c r="M7" s="27">
        <v>157</v>
      </c>
      <c r="N7" s="27">
        <v>157</v>
      </c>
      <c r="O7" s="10">
        <v>0</v>
      </c>
      <c r="P7" s="10">
        <v>37</v>
      </c>
      <c r="Q7" s="10">
        <v>0</v>
      </c>
      <c r="R7" s="10">
        <v>105</v>
      </c>
      <c r="S7" s="10">
        <v>9255</v>
      </c>
      <c r="T7" s="10">
        <v>10019</v>
      </c>
      <c r="U7" s="10">
        <v>145</v>
      </c>
      <c r="V7" s="10">
        <v>190</v>
      </c>
      <c r="W7" s="10">
        <v>126649</v>
      </c>
      <c r="X7" s="53">
        <v>140769</v>
      </c>
    </row>
    <row r="8" spans="1:25" x14ac:dyDescent="0.35">
      <c r="A8" s="39"/>
      <c r="B8" s="36">
        <v>2</v>
      </c>
      <c r="C8" s="141" t="s">
        <v>2</v>
      </c>
      <c r="D8" s="142"/>
      <c r="E8" s="37">
        <v>3</v>
      </c>
      <c r="F8" s="37">
        <v>3</v>
      </c>
      <c r="G8" s="38">
        <v>130</v>
      </c>
      <c r="H8" s="38">
        <v>0</v>
      </c>
      <c r="I8" s="37">
        <v>133</v>
      </c>
      <c r="J8" s="37">
        <v>133</v>
      </c>
      <c r="K8" s="37">
        <v>10</v>
      </c>
      <c r="L8" s="37">
        <v>10</v>
      </c>
      <c r="M8" s="37">
        <v>253</v>
      </c>
      <c r="N8" s="37">
        <v>253</v>
      </c>
      <c r="O8" s="38">
        <v>10</v>
      </c>
      <c r="P8" s="38">
        <v>0</v>
      </c>
      <c r="Q8" s="38">
        <v>55</v>
      </c>
      <c r="R8" s="38">
        <v>0</v>
      </c>
      <c r="S8" s="38">
        <v>90</v>
      </c>
      <c r="T8" s="38">
        <v>0</v>
      </c>
      <c r="U8" s="38">
        <v>15</v>
      </c>
      <c r="V8" s="38">
        <v>0</v>
      </c>
      <c r="W8" s="38">
        <v>20715</v>
      </c>
      <c r="X8" s="48">
        <v>19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11</v>
      </c>
      <c r="F9" s="37">
        <v>11</v>
      </c>
      <c r="G9" s="37">
        <v>193</v>
      </c>
      <c r="H9" s="37">
        <v>193</v>
      </c>
      <c r="I9" s="38">
        <v>102</v>
      </c>
      <c r="J9" s="38">
        <v>38</v>
      </c>
      <c r="K9" s="37">
        <v>114</v>
      </c>
      <c r="L9" s="37">
        <v>114</v>
      </c>
      <c r="M9" s="37">
        <v>289</v>
      </c>
      <c r="N9" s="37">
        <v>289</v>
      </c>
      <c r="O9" s="37">
        <v>44</v>
      </c>
      <c r="P9" s="37">
        <v>44</v>
      </c>
      <c r="Q9" s="37">
        <v>58</v>
      </c>
      <c r="R9" s="37">
        <v>58</v>
      </c>
      <c r="S9" s="42">
        <v>161</v>
      </c>
      <c r="T9" s="42">
        <v>174</v>
      </c>
      <c r="U9" s="37">
        <v>5</v>
      </c>
      <c r="V9" s="37">
        <v>5</v>
      </c>
      <c r="W9" s="38">
        <v>8008</v>
      </c>
      <c r="X9" s="48">
        <v>521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8">
        <v>26</v>
      </c>
      <c r="F10" s="38">
        <v>21</v>
      </c>
      <c r="G10" s="38">
        <v>529</v>
      </c>
      <c r="H10" s="38">
        <v>497</v>
      </c>
      <c r="I10" s="38">
        <v>155</v>
      </c>
      <c r="J10" s="38">
        <v>6</v>
      </c>
      <c r="K10" s="38">
        <v>75</v>
      </c>
      <c r="L10" s="38">
        <v>11</v>
      </c>
      <c r="M10" s="42">
        <v>217</v>
      </c>
      <c r="N10" s="42">
        <v>225</v>
      </c>
      <c r="O10" s="37">
        <v>23</v>
      </c>
      <c r="P10" s="37">
        <v>23</v>
      </c>
      <c r="Q10" s="38">
        <v>118</v>
      </c>
      <c r="R10" s="38">
        <v>113</v>
      </c>
      <c r="S10" s="38">
        <v>1284</v>
      </c>
      <c r="T10" s="38">
        <v>30</v>
      </c>
      <c r="U10" s="38">
        <v>14</v>
      </c>
      <c r="V10" s="38">
        <v>10</v>
      </c>
      <c r="W10" s="38">
        <v>76995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8">
        <v>4</v>
      </c>
      <c r="F11" s="38">
        <v>0</v>
      </c>
      <c r="G11" s="38">
        <v>27</v>
      </c>
      <c r="H11" s="38">
        <v>0</v>
      </c>
      <c r="I11" s="37">
        <v>327</v>
      </c>
      <c r="J11" s="37">
        <v>327</v>
      </c>
      <c r="K11" s="37">
        <v>145</v>
      </c>
      <c r="L11" s="37">
        <v>145</v>
      </c>
      <c r="M11" s="37">
        <v>168</v>
      </c>
      <c r="N11" s="37">
        <v>168</v>
      </c>
      <c r="O11" s="38">
        <v>82</v>
      </c>
      <c r="P11" s="38">
        <v>77</v>
      </c>
      <c r="Q11" s="38">
        <v>33</v>
      </c>
      <c r="R11" s="38">
        <v>23</v>
      </c>
      <c r="S11" s="38">
        <v>50</v>
      </c>
      <c r="T11" s="38">
        <v>0</v>
      </c>
      <c r="U11" s="38">
        <v>4</v>
      </c>
      <c r="V11" s="38">
        <v>0</v>
      </c>
      <c r="W11" s="38">
        <v>3548</v>
      </c>
      <c r="X11" s="48">
        <v>0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23</v>
      </c>
      <c r="F12" s="42">
        <v>39</v>
      </c>
      <c r="G12" s="38">
        <v>68</v>
      </c>
      <c r="H12" s="38">
        <v>0</v>
      </c>
      <c r="I12" s="38">
        <v>34</v>
      </c>
      <c r="J12" s="38">
        <v>81</v>
      </c>
      <c r="K12" s="37">
        <v>314</v>
      </c>
      <c r="L12" s="37">
        <v>314</v>
      </c>
      <c r="M12" s="37">
        <v>202</v>
      </c>
      <c r="N12" s="37">
        <v>202</v>
      </c>
      <c r="O12" s="38">
        <v>15</v>
      </c>
      <c r="P12" s="38">
        <v>13</v>
      </c>
      <c r="Q12" s="38">
        <v>23</v>
      </c>
      <c r="R12" s="38">
        <v>2</v>
      </c>
      <c r="S12" s="42">
        <v>84</v>
      </c>
      <c r="T12" s="42">
        <v>351</v>
      </c>
      <c r="U12" s="42">
        <v>2</v>
      </c>
      <c r="V12" s="42">
        <v>5</v>
      </c>
      <c r="W12" s="38">
        <v>3100</v>
      </c>
      <c r="X12" s="48">
        <v>1345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7">
        <v>26</v>
      </c>
      <c r="F13" s="47">
        <v>26</v>
      </c>
      <c r="G13" s="47">
        <v>0</v>
      </c>
      <c r="H13" s="47">
        <v>0</v>
      </c>
      <c r="I13" s="45">
        <v>214</v>
      </c>
      <c r="J13" s="45">
        <v>222</v>
      </c>
      <c r="K13" s="45">
        <v>67</v>
      </c>
      <c r="L13" s="45">
        <v>72</v>
      </c>
      <c r="M13" s="45">
        <v>136</v>
      </c>
      <c r="N13" s="45">
        <v>140</v>
      </c>
      <c r="O13" s="46">
        <v>17</v>
      </c>
      <c r="P13" s="46">
        <v>7</v>
      </c>
      <c r="Q13" s="46">
        <v>40</v>
      </c>
      <c r="R13" s="46">
        <v>31</v>
      </c>
      <c r="S13" s="46">
        <v>115</v>
      </c>
      <c r="T13" s="46">
        <v>9</v>
      </c>
      <c r="U13" s="46">
        <v>9</v>
      </c>
      <c r="V13" s="46">
        <v>2</v>
      </c>
      <c r="W13" s="46">
        <v>2600</v>
      </c>
      <c r="X13" s="51">
        <v>406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109</v>
      </c>
      <c r="F14" s="21">
        <f t="shared" ref="F14:X14" si="0">SUM(F7:F13)</f>
        <v>126</v>
      </c>
      <c r="G14" s="21">
        <f t="shared" si="0"/>
        <v>947</v>
      </c>
      <c r="H14" s="21">
        <f t="shared" si="0"/>
        <v>1515</v>
      </c>
      <c r="I14" s="21">
        <f t="shared" si="0"/>
        <v>965</v>
      </c>
      <c r="J14" s="21">
        <f t="shared" si="0"/>
        <v>867</v>
      </c>
      <c r="K14" s="21">
        <f t="shared" si="0"/>
        <v>725</v>
      </c>
      <c r="L14" s="21">
        <f t="shared" si="0"/>
        <v>682</v>
      </c>
      <c r="M14" s="21">
        <f t="shared" si="0"/>
        <v>1422</v>
      </c>
      <c r="N14" s="21">
        <f t="shared" si="0"/>
        <v>1434</v>
      </c>
      <c r="O14" s="21">
        <f t="shared" si="0"/>
        <v>191</v>
      </c>
      <c r="P14" s="21">
        <f t="shared" si="0"/>
        <v>201</v>
      </c>
      <c r="Q14" s="21">
        <f t="shared" si="0"/>
        <v>327</v>
      </c>
      <c r="R14" s="21">
        <f t="shared" si="0"/>
        <v>332</v>
      </c>
      <c r="S14" s="21">
        <f t="shared" si="0"/>
        <v>11039</v>
      </c>
      <c r="T14" s="21">
        <f t="shared" si="0"/>
        <v>10583</v>
      </c>
      <c r="U14" s="21">
        <f t="shared" si="0"/>
        <v>194</v>
      </c>
      <c r="V14" s="21">
        <f t="shared" si="0"/>
        <v>212</v>
      </c>
      <c r="W14" s="21">
        <f t="shared" si="0"/>
        <v>241615</v>
      </c>
      <c r="X14" s="22">
        <f t="shared" si="0"/>
        <v>143100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5" x14ac:dyDescent="0.35">
      <c r="B17" t="s">
        <v>22</v>
      </c>
      <c r="D17" s="19"/>
      <c r="E17" s="25" t="s">
        <v>38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  <mergeCell ref="C9:D9"/>
    <mergeCell ref="C11:D11"/>
    <mergeCell ref="C12:D12"/>
    <mergeCell ref="C13:D13"/>
    <mergeCell ref="B14:D14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Y29"/>
  <sheetViews>
    <sheetView showGridLines="0" topLeftCell="A22" workbookViewId="0">
      <selection activeCell="I10" sqref="I10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135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23" t="s">
        <v>1</v>
      </c>
      <c r="D7" s="124"/>
      <c r="E7" s="79">
        <v>1091</v>
      </c>
      <c r="F7" s="79">
        <v>1069</v>
      </c>
      <c r="G7" s="80">
        <v>3373</v>
      </c>
      <c r="H7" s="80">
        <v>3495</v>
      </c>
      <c r="I7" s="79">
        <v>1732</v>
      </c>
      <c r="J7" s="79">
        <v>1628</v>
      </c>
      <c r="K7" s="75">
        <v>184</v>
      </c>
      <c r="L7" s="75">
        <v>184</v>
      </c>
      <c r="M7" s="80">
        <v>163</v>
      </c>
      <c r="N7" s="80">
        <v>160</v>
      </c>
      <c r="O7" s="80">
        <v>180</v>
      </c>
      <c r="P7" s="80">
        <v>186</v>
      </c>
      <c r="Q7" s="80">
        <v>77</v>
      </c>
      <c r="R7" s="80">
        <v>122</v>
      </c>
      <c r="S7" s="79">
        <v>15574</v>
      </c>
      <c r="T7" s="79">
        <v>12669</v>
      </c>
      <c r="U7" s="80">
        <v>322</v>
      </c>
      <c r="V7" s="80">
        <v>319</v>
      </c>
      <c r="W7" s="80">
        <v>106978</v>
      </c>
      <c r="X7" s="82">
        <v>174560</v>
      </c>
    </row>
    <row r="8" spans="1:25" x14ac:dyDescent="0.35">
      <c r="A8" s="39"/>
      <c r="B8" s="3">
        <v>1</v>
      </c>
      <c r="C8" s="129" t="s">
        <v>2</v>
      </c>
      <c r="D8" s="130"/>
      <c r="E8" s="42">
        <v>46</v>
      </c>
      <c r="F8" s="42">
        <v>47</v>
      </c>
      <c r="G8" s="42">
        <v>230</v>
      </c>
      <c r="H8" s="42">
        <v>247</v>
      </c>
      <c r="I8" s="42">
        <v>18</v>
      </c>
      <c r="J8" s="42">
        <v>23</v>
      </c>
      <c r="K8" s="42">
        <v>238</v>
      </c>
      <c r="L8" s="42">
        <v>241</v>
      </c>
      <c r="M8" s="42">
        <v>0</v>
      </c>
      <c r="N8" s="42">
        <v>12</v>
      </c>
      <c r="O8" s="42">
        <v>49</v>
      </c>
      <c r="P8" s="42">
        <v>50</v>
      </c>
      <c r="Q8" s="37">
        <v>73</v>
      </c>
      <c r="R8" s="37">
        <v>73</v>
      </c>
      <c r="S8" s="42">
        <v>540</v>
      </c>
      <c r="T8" s="42">
        <v>557</v>
      </c>
      <c r="U8" s="37">
        <v>0</v>
      </c>
      <c r="V8" s="37">
        <v>0</v>
      </c>
      <c r="W8" s="42">
        <v>5230</v>
      </c>
      <c r="X8" s="43">
        <v>5803</v>
      </c>
      <c r="Y8" s="39"/>
    </row>
    <row r="9" spans="1:25" x14ac:dyDescent="0.35">
      <c r="A9" s="39"/>
      <c r="B9" s="3">
        <v>2</v>
      </c>
      <c r="C9" s="129" t="s">
        <v>3</v>
      </c>
      <c r="D9" s="130"/>
      <c r="E9" s="37">
        <v>21</v>
      </c>
      <c r="F9" s="37">
        <v>21</v>
      </c>
      <c r="G9" s="37">
        <v>794</v>
      </c>
      <c r="H9" s="37">
        <v>794</v>
      </c>
      <c r="I9" s="37">
        <v>277</v>
      </c>
      <c r="J9" s="37">
        <v>277</v>
      </c>
      <c r="K9" s="37">
        <v>637</v>
      </c>
      <c r="L9" s="37">
        <v>637</v>
      </c>
      <c r="M9" s="37">
        <v>32</v>
      </c>
      <c r="N9" s="37">
        <v>32</v>
      </c>
      <c r="O9" s="37">
        <v>34</v>
      </c>
      <c r="P9" s="37">
        <v>34</v>
      </c>
      <c r="Q9" s="37">
        <v>146</v>
      </c>
      <c r="R9" s="37">
        <v>146</v>
      </c>
      <c r="S9" s="37">
        <v>732</v>
      </c>
      <c r="T9" s="37">
        <v>732</v>
      </c>
      <c r="U9" s="42">
        <v>13</v>
      </c>
      <c r="V9" s="42">
        <v>18</v>
      </c>
      <c r="W9" s="37">
        <v>1411</v>
      </c>
      <c r="X9" s="56">
        <v>1411</v>
      </c>
      <c r="Y9" s="39"/>
    </row>
    <row r="10" spans="1:25" x14ac:dyDescent="0.35">
      <c r="A10" s="39"/>
      <c r="B10" s="3">
        <v>3</v>
      </c>
      <c r="C10" s="23" t="s">
        <v>4</v>
      </c>
      <c r="D10" s="24"/>
      <c r="E10" s="37">
        <v>46</v>
      </c>
      <c r="F10" s="37">
        <v>46</v>
      </c>
      <c r="G10" s="37">
        <v>355</v>
      </c>
      <c r="H10" s="37">
        <v>355</v>
      </c>
      <c r="I10" s="37">
        <v>84</v>
      </c>
      <c r="J10" s="37">
        <v>84</v>
      </c>
      <c r="K10" s="37">
        <v>390</v>
      </c>
      <c r="L10" s="37">
        <v>390</v>
      </c>
      <c r="M10" s="37">
        <v>53</v>
      </c>
      <c r="N10" s="37">
        <v>53</v>
      </c>
      <c r="O10" s="37">
        <v>154</v>
      </c>
      <c r="P10" s="37">
        <v>154</v>
      </c>
      <c r="Q10" s="37">
        <v>101</v>
      </c>
      <c r="R10" s="37">
        <v>101</v>
      </c>
      <c r="S10" s="37">
        <v>331</v>
      </c>
      <c r="T10" s="37">
        <v>331</v>
      </c>
      <c r="U10" s="37">
        <v>25</v>
      </c>
      <c r="V10" s="37">
        <v>25</v>
      </c>
      <c r="W10" s="37">
        <v>8735</v>
      </c>
      <c r="X10" s="37">
        <v>8735</v>
      </c>
      <c r="Y10" s="39"/>
    </row>
    <row r="11" spans="1:25" x14ac:dyDescent="0.35">
      <c r="A11" s="39"/>
      <c r="B11" s="3">
        <v>4</v>
      </c>
      <c r="C11" s="190" t="s">
        <v>5</v>
      </c>
      <c r="D11" s="191"/>
      <c r="E11" s="37">
        <v>41</v>
      </c>
      <c r="F11" s="37">
        <v>41</v>
      </c>
      <c r="G11" s="37">
        <v>49</v>
      </c>
      <c r="H11" s="37">
        <v>49</v>
      </c>
      <c r="I11" s="37">
        <v>54</v>
      </c>
      <c r="J11" s="37">
        <v>54</v>
      </c>
      <c r="K11" s="37">
        <v>119</v>
      </c>
      <c r="L11" s="37">
        <v>119</v>
      </c>
      <c r="M11" s="37">
        <v>24</v>
      </c>
      <c r="N11" s="37">
        <v>24</v>
      </c>
      <c r="O11" s="37">
        <v>17</v>
      </c>
      <c r="P11" s="37">
        <v>17</v>
      </c>
      <c r="Q11" s="37">
        <v>28</v>
      </c>
      <c r="R11" s="37">
        <v>28</v>
      </c>
      <c r="S11" s="37">
        <v>11</v>
      </c>
      <c r="T11" s="37">
        <v>11</v>
      </c>
      <c r="U11" s="37">
        <v>5</v>
      </c>
      <c r="V11" s="37">
        <v>5</v>
      </c>
      <c r="W11" s="37">
        <v>3125</v>
      </c>
      <c r="X11" s="56">
        <v>3125</v>
      </c>
      <c r="Y11" s="39"/>
    </row>
    <row r="12" spans="1:25" x14ac:dyDescent="0.35">
      <c r="A12" s="39"/>
      <c r="B12" s="3">
        <v>5</v>
      </c>
      <c r="C12" s="129" t="s">
        <v>6</v>
      </c>
      <c r="D12" s="130"/>
      <c r="E12" s="37">
        <v>51</v>
      </c>
      <c r="F12" s="37">
        <v>51</v>
      </c>
      <c r="G12" s="37">
        <v>261</v>
      </c>
      <c r="H12" s="37">
        <v>261</v>
      </c>
      <c r="I12" s="37">
        <v>80</v>
      </c>
      <c r="J12" s="37">
        <v>80</v>
      </c>
      <c r="K12" s="37">
        <v>57</v>
      </c>
      <c r="L12" s="37">
        <v>57</v>
      </c>
      <c r="M12" s="37">
        <v>103</v>
      </c>
      <c r="N12" s="37">
        <v>103</v>
      </c>
      <c r="O12" s="37">
        <v>10</v>
      </c>
      <c r="P12" s="37">
        <v>10</v>
      </c>
      <c r="Q12" s="37">
        <v>20</v>
      </c>
      <c r="R12" s="37">
        <v>20</v>
      </c>
      <c r="S12" s="37">
        <v>108</v>
      </c>
      <c r="T12" s="37">
        <v>108</v>
      </c>
      <c r="U12" s="37">
        <v>8</v>
      </c>
      <c r="V12" s="37">
        <v>8</v>
      </c>
      <c r="W12" s="38">
        <v>912</v>
      </c>
      <c r="X12" s="48">
        <v>863</v>
      </c>
      <c r="Y12" s="39"/>
    </row>
    <row r="13" spans="1:25" ht="15" thickBot="1" x14ac:dyDescent="0.4">
      <c r="A13" s="39"/>
      <c r="B13" s="4">
        <v>6</v>
      </c>
      <c r="C13" s="131" t="s">
        <v>136</v>
      </c>
      <c r="D13" s="132"/>
      <c r="E13" s="45">
        <v>36</v>
      </c>
      <c r="F13" s="45">
        <v>38</v>
      </c>
      <c r="G13" s="46">
        <v>444</v>
      </c>
      <c r="H13" s="46">
        <v>149</v>
      </c>
      <c r="I13" s="46">
        <v>159</v>
      </c>
      <c r="J13" s="46">
        <v>92</v>
      </c>
      <c r="K13" s="45">
        <v>75</v>
      </c>
      <c r="L13" s="45">
        <v>83</v>
      </c>
      <c r="M13" s="45">
        <v>53</v>
      </c>
      <c r="N13" s="45">
        <v>87</v>
      </c>
      <c r="O13" s="45">
        <v>10</v>
      </c>
      <c r="P13" s="45">
        <v>11</v>
      </c>
      <c r="Q13" s="46">
        <v>47</v>
      </c>
      <c r="R13" s="46">
        <v>21</v>
      </c>
      <c r="S13" s="46">
        <v>45</v>
      </c>
      <c r="T13" s="46">
        <v>41</v>
      </c>
      <c r="U13" s="47">
        <v>0</v>
      </c>
      <c r="V13" s="47">
        <v>0</v>
      </c>
      <c r="W13" s="46">
        <v>4500</v>
      </c>
      <c r="X13" s="51">
        <v>2078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1332</v>
      </c>
      <c r="F14" s="21">
        <f t="shared" ref="F14:X14" si="0">SUM(F7:F13)</f>
        <v>1313</v>
      </c>
      <c r="G14" s="21">
        <f t="shared" si="0"/>
        <v>5506</v>
      </c>
      <c r="H14" s="21">
        <f t="shared" si="0"/>
        <v>5350</v>
      </c>
      <c r="I14" s="21">
        <f t="shared" si="0"/>
        <v>2404</v>
      </c>
      <c r="J14" s="21">
        <f t="shared" si="0"/>
        <v>2238</v>
      </c>
      <c r="K14" s="21">
        <f t="shared" si="0"/>
        <v>1700</v>
      </c>
      <c r="L14" s="21">
        <f t="shared" si="0"/>
        <v>1711</v>
      </c>
      <c r="M14" s="21">
        <f t="shared" si="0"/>
        <v>428</v>
      </c>
      <c r="N14" s="21">
        <f t="shared" si="0"/>
        <v>471</v>
      </c>
      <c r="O14" s="21">
        <f t="shared" si="0"/>
        <v>454</v>
      </c>
      <c r="P14" s="21">
        <f t="shared" si="0"/>
        <v>462</v>
      </c>
      <c r="Q14" s="21">
        <f t="shared" si="0"/>
        <v>492</v>
      </c>
      <c r="R14" s="21">
        <f t="shared" si="0"/>
        <v>511</v>
      </c>
      <c r="S14" s="21">
        <f t="shared" si="0"/>
        <v>17341</v>
      </c>
      <c r="T14" s="21">
        <f t="shared" si="0"/>
        <v>14449</v>
      </c>
      <c r="U14" s="21">
        <f t="shared" si="0"/>
        <v>373</v>
      </c>
      <c r="V14" s="21">
        <f t="shared" si="0"/>
        <v>375</v>
      </c>
      <c r="W14" s="21">
        <f t="shared" si="0"/>
        <v>130891</v>
      </c>
      <c r="X14" s="22">
        <f t="shared" si="0"/>
        <v>196575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K21:K22"/>
    <mergeCell ref="Q5:R5"/>
    <mergeCell ref="S5:T5"/>
    <mergeCell ref="U5:V5"/>
    <mergeCell ref="W5:X5"/>
    <mergeCell ref="O21:O22"/>
    <mergeCell ref="P21:P22"/>
    <mergeCell ref="C9:D9"/>
    <mergeCell ref="C11:D11"/>
    <mergeCell ref="C12:D12"/>
    <mergeCell ref="C13:D13"/>
    <mergeCell ref="B14:D14"/>
    <mergeCell ref="L28:N28"/>
    <mergeCell ref="L29:N29"/>
    <mergeCell ref="L21:N22"/>
    <mergeCell ref="L23:N23"/>
    <mergeCell ref="L24:N24"/>
    <mergeCell ref="L25:N25"/>
    <mergeCell ref="L26:N26"/>
    <mergeCell ref="L27:N27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Y29"/>
  <sheetViews>
    <sheetView showGridLines="0" topLeftCell="A12" zoomScale="80" zoomScaleNormal="80" workbookViewId="0">
      <selection activeCell="A12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137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23" t="s">
        <v>1</v>
      </c>
      <c r="D7" s="124"/>
      <c r="E7" s="79">
        <v>1091</v>
      </c>
      <c r="F7" s="79">
        <v>1069</v>
      </c>
      <c r="G7" s="80">
        <v>432</v>
      </c>
      <c r="H7" s="80">
        <v>545</v>
      </c>
      <c r="I7" s="80">
        <v>638</v>
      </c>
      <c r="J7" s="80">
        <v>678</v>
      </c>
      <c r="K7" s="75">
        <v>184</v>
      </c>
      <c r="L7" s="75">
        <v>184</v>
      </c>
      <c r="M7" s="79">
        <v>113</v>
      </c>
      <c r="N7" s="79">
        <v>100</v>
      </c>
      <c r="O7" s="75">
        <v>186</v>
      </c>
      <c r="P7" s="75">
        <v>186</v>
      </c>
      <c r="Q7" s="80">
        <v>7</v>
      </c>
      <c r="R7" s="80">
        <v>52</v>
      </c>
      <c r="S7" s="79">
        <v>14424</v>
      </c>
      <c r="T7" s="79">
        <v>12669</v>
      </c>
      <c r="U7" s="80">
        <v>302</v>
      </c>
      <c r="V7" s="80">
        <v>319</v>
      </c>
      <c r="W7" s="80">
        <v>85978</v>
      </c>
      <c r="X7" s="82">
        <v>174560</v>
      </c>
    </row>
    <row r="8" spans="1:25" x14ac:dyDescent="0.35">
      <c r="A8" s="39"/>
      <c r="B8" s="3">
        <v>1</v>
      </c>
      <c r="C8" s="141" t="s">
        <v>2</v>
      </c>
      <c r="D8" s="142"/>
      <c r="E8" s="42">
        <v>46</v>
      </c>
      <c r="F8" s="42">
        <v>47</v>
      </c>
      <c r="G8" s="37">
        <v>753</v>
      </c>
      <c r="H8" s="37">
        <v>753</v>
      </c>
      <c r="I8" s="37">
        <v>357</v>
      </c>
      <c r="J8" s="37">
        <v>357</v>
      </c>
      <c r="K8" s="37">
        <v>234</v>
      </c>
      <c r="L8" s="37">
        <v>234</v>
      </c>
      <c r="M8" s="42">
        <v>15</v>
      </c>
      <c r="N8" s="42">
        <v>27</v>
      </c>
      <c r="O8" s="42">
        <v>40</v>
      </c>
      <c r="P8" s="42">
        <v>47</v>
      </c>
      <c r="Q8" s="42">
        <v>118</v>
      </c>
      <c r="R8" s="42">
        <v>120</v>
      </c>
      <c r="S8" s="37">
        <v>1336</v>
      </c>
      <c r="T8" s="37">
        <v>1336</v>
      </c>
      <c r="U8" s="37">
        <v>0</v>
      </c>
      <c r="V8" s="37">
        <v>0</v>
      </c>
      <c r="W8" s="37">
        <v>13208</v>
      </c>
      <c r="X8" s="56">
        <v>13208</v>
      </c>
      <c r="Y8" s="39"/>
    </row>
    <row r="9" spans="1:25" x14ac:dyDescent="0.35">
      <c r="A9" s="39"/>
      <c r="B9" s="3">
        <v>2</v>
      </c>
      <c r="C9" s="141" t="s">
        <v>3</v>
      </c>
      <c r="D9" s="142"/>
      <c r="E9" s="37">
        <v>19</v>
      </c>
      <c r="F9" s="37">
        <v>19</v>
      </c>
      <c r="G9" s="37">
        <v>1767</v>
      </c>
      <c r="H9" s="37">
        <v>1767</v>
      </c>
      <c r="I9" s="37">
        <v>274</v>
      </c>
      <c r="J9" s="37">
        <v>274</v>
      </c>
      <c r="K9" s="37">
        <v>619</v>
      </c>
      <c r="L9" s="37">
        <v>619</v>
      </c>
      <c r="M9" s="37">
        <v>23</v>
      </c>
      <c r="N9" s="37">
        <v>23</v>
      </c>
      <c r="O9" s="37">
        <v>21</v>
      </c>
      <c r="P9" s="37">
        <v>21</v>
      </c>
      <c r="Q9" s="37">
        <v>142</v>
      </c>
      <c r="R9" s="37">
        <v>142</v>
      </c>
      <c r="S9" s="42">
        <v>1180</v>
      </c>
      <c r="T9" s="42">
        <v>1222</v>
      </c>
      <c r="U9" s="42">
        <v>3</v>
      </c>
      <c r="V9" s="42">
        <v>8</v>
      </c>
      <c r="W9" s="37">
        <v>3900</v>
      </c>
      <c r="X9" s="56">
        <v>3900</v>
      </c>
      <c r="Y9" s="39"/>
    </row>
    <row r="10" spans="1:25" x14ac:dyDescent="0.35">
      <c r="A10" s="39"/>
      <c r="B10" s="3">
        <v>3</v>
      </c>
      <c r="C10" s="40" t="s">
        <v>4</v>
      </c>
      <c r="D10" s="41"/>
      <c r="E10" s="37">
        <v>46</v>
      </c>
      <c r="F10" s="37">
        <v>46</v>
      </c>
      <c r="G10" s="37">
        <v>1334</v>
      </c>
      <c r="H10" s="37">
        <v>1334</v>
      </c>
      <c r="I10" s="37">
        <v>566</v>
      </c>
      <c r="J10" s="37">
        <v>566</v>
      </c>
      <c r="K10" s="37">
        <v>383</v>
      </c>
      <c r="L10" s="37">
        <v>383</v>
      </c>
      <c r="M10" s="37">
        <v>58</v>
      </c>
      <c r="N10" s="37">
        <v>58</v>
      </c>
      <c r="O10" s="37">
        <v>149</v>
      </c>
      <c r="P10" s="37">
        <v>149</v>
      </c>
      <c r="Q10" s="37">
        <v>98</v>
      </c>
      <c r="R10" s="37">
        <v>98</v>
      </c>
      <c r="S10" s="37">
        <v>1777</v>
      </c>
      <c r="T10" s="37">
        <v>1777</v>
      </c>
      <c r="U10" s="37">
        <v>23</v>
      </c>
      <c r="V10" s="37">
        <v>23</v>
      </c>
      <c r="W10" s="37">
        <v>6776</v>
      </c>
      <c r="X10" s="37">
        <v>6776</v>
      </c>
      <c r="Y10" s="39"/>
    </row>
    <row r="11" spans="1:25" x14ac:dyDescent="0.35">
      <c r="A11" s="39"/>
      <c r="B11" s="3">
        <v>4</v>
      </c>
      <c r="C11" s="188" t="s">
        <v>5</v>
      </c>
      <c r="D11" s="189"/>
      <c r="E11" s="37">
        <v>41</v>
      </c>
      <c r="F11" s="37">
        <v>41</v>
      </c>
      <c r="G11" s="37">
        <v>378</v>
      </c>
      <c r="H11" s="37">
        <v>378</v>
      </c>
      <c r="I11" s="37">
        <v>153</v>
      </c>
      <c r="J11" s="37">
        <v>153</v>
      </c>
      <c r="K11" s="37">
        <v>118</v>
      </c>
      <c r="L11" s="37">
        <v>118</v>
      </c>
      <c r="M11" s="37">
        <v>34</v>
      </c>
      <c r="N11" s="37">
        <v>34</v>
      </c>
      <c r="O11" s="37">
        <v>17</v>
      </c>
      <c r="P11" s="37">
        <v>17</v>
      </c>
      <c r="Q11" s="37">
        <v>46</v>
      </c>
      <c r="R11" s="37">
        <v>46</v>
      </c>
      <c r="S11" s="37">
        <v>401</v>
      </c>
      <c r="T11" s="37">
        <v>401</v>
      </c>
      <c r="U11" s="37">
        <v>5</v>
      </c>
      <c r="V11" s="37">
        <v>5</v>
      </c>
      <c r="W11" s="37">
        <v>5840</v>
      </c>
      <c r="X11" s="56">
        <v>5840</v>
      </c>
      <c r="Y11" s="39"/>
    </row>
    <row r="12" spans="1:25" x14ac:dyDescent="0.35">
      <c r="A12" s="39"/>
      <c r="B12" s="3">
        <v>5</v>
      </c>
      <c r="C12" s="141" t="s">
        <v>6</v>
      </c>
      <c r="D12" s="142"/>
      <c r="E12" s="37">
        <v>50</v>
      </c>
      <c r="F12" s="37">
        <v>50</v>
      </c>
      <c r="G12" s="37">
        <v>252</v>
      </c>
      <c r="H12" s="37">
        <v>252</v>
      </c>
      <c r="I12" s="37">
        <v>76</v>
      </c>
      <c r="J12" s="37">
        <v>76</v>
      </c>
      <c r="K12" s="37">
        <v>57</v>
      </c>
      <c r="L12" s="37">
        <v>57</v>
      </c>
      <c r="M12" s="37">
        <v>112</v>
      </c>
      <c r="N12" s="37">
        <v>112</v>
      </c>
      <c r="O12" s="37">
        <v>10</v>
      </c>
      <c r="P12" s="37">
        <v>10</v>
      </c>
      <c r="Q12" s="37">
        <v>14</v>
      </c>
      <c r="R12" s="37">
        <v>14</v>
      </c>
      <c r="S12" s="37">
        <v>279</v>
      </c>
      <c r="T12" s="37">
        <v>279</v>
      </c>
      <c r="U12" s="37">
        <v>8</v>
      </c>
      <c r="V12" s="37">
        <v>8</v>
      </c>
      <c r="W12" s="37">
        <v>3682</v>
      </c>
      <c r="X12" s="56">
        <v>3682</v>
      </c>
      <c r="Y12" s="39"/>
    </row>
    <row r="13" spans="1:25" ht="15" thickBot="1" x14ac:dyDescent="0.4">
      <c r="A13" s="39"/>
      <c r="B13" s="4">
        <v>6</v>
      </c>
      <c r="C13" s="143" t="s">
        <v>98</v>
      </c>
      <c r="D13" s="144"/>
      <c r="E13" s="45">
        <v>36</v>
      </c>
      <c r="F13" s="45">
        <v>38</v>
      </c>
      <c r="G13" s="46">
        <v>444</v>
      </c>
      <c r="H13" s="46">
        <v>429</v>
      </c>
      <c r="I13" s="45">
        <v>152</v>
      </c>
      <c r="J13" s="45">
        <v>192</v>
      </c>
      <c r="K13" s="45">
        <v>74</v>
      </c>
      <c r="L13" s="45">
        <v>83</v>
      </c>
      <c r="M13" s="45">
        <v>51</v>
      </c>
      <c r="N13" s="45">
        <v>87</v>
      </c>
      <c r="O13" s="45">
        <v>10</v>
      </c>
      <c r="P13" s="45">
        <v>11</v>
      </c>
      <c r="Q13" s="46">
        <v>46</v>
      </c>
      <c r="R13" s="46">
        <v>41</v>
      </c>
      <c r="S13" s="45">
        <v>262</v>
      </c>
      <c r="T13" s="45">
        <v>291</v>
      </c>
      <c r="U13" s="47">
        <v>0</v>
      </c>
      <c r="V13" s="47">
        <v>0</v>
      </c>
      <c r="W13" s="45">
        <v>3000</v>
      </c>
      <c r="X13" s="49">
        <v>5096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1329</v>
      </c>
      <c r="F14" s="21">
        <f t="shared" ref="F14:X14" si="0">SUM(F7:F13)</f>
        <v>1310</v>
      </c>
      <c r="G14" s="21">
        <f t="shared" si="0"/>
        <v>5360</v>
      </c>
      <c r="H14" s="21">
        <f t="shared" si="0"/>
        <v>5458</v>
      </c>
      <c r="I14" s="21">
        <f t="shared" si="0"/>
        <v>2216</v>
      </c>
      <c r="J14" s="21">
        <f t="shared" si="0"/>
        <v>2296</v>
      </c>
      <c r="K14" s="21">
        <f t="shared" si="0"/>
        <v>1669</v>
      </c>
      <c r="L14" s="21">
        <f t="shared" si="0"/>
        <v>1678</v>
      </c>
      <c r="M14" s="21">
        <f t="shared" si="0"/>
        <v>406</v>
      </c>
      <c r="N14" s="21">
        <f t="shared" si="0"/>
        <v>441</v>
      </c>
      <c r="O14" s="21">
        <f t="shared" si="0"/>
        <v>433</v>
      </c>
      <c r="P14" s="21">
        <f t="shared" si="0"/>
        <v>441</v>
      </c>
      <c r="Q14" s="21">
        <f t="shared" si="0"/>
        <v>471</v>
      </c>
      <c r="R14" s="21">
        <f t="shared" si="0"/>
        <v>513</v>
      </c>
      <c r="S14" s="21">
        <f t="shared" si="0"/>
        <v>19659</v>
      </c>
      <c r="T14" s="21">
        <f t="shared" si="0"/>
        <v>17975</v>
      </c>
      <c r="U14" s="21">
        <f t="shared" si="0"/>
        <v>341</v>
      </c>
      <c r="V14" s="21">
        <f t="shared" si="0"/>
        <v>363</v>
      </c>
      <c r="W14" s="21">
        <f t="shared" si="0"/>
        <v>122384</v>
      </c>
      <c r="X14" s="22">
        <f t="shared" si="0"/>
        <v>213062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L28:N28"/>
    <mergeCell ref="L29:N29"/>
    <mergeCell ref="L21:N22"/>
    <mergeCell ref="L23:N23"/>
    <mergeCell ref="L24:N24"/>
    <mergeCell ref="L25:N25"/>
    <mergeCell ref="L26:N26"/>
    <mergeCell ref="L27:N27"/>
    <mergeCell ref="C9:D9"/>
    <mergeCell ref="C11:D11"/>
    <mergeCell ref="C12:D12"/>
    <mergeCell ref="C13:D13"/>
    <mergeCell ref="B14:D14"/>
    <mergeCell ref="K21:K22"/>
    <mergeCell ref="Q5:R5"/>
    <mergeCell ref="S5:T5"/>
    <mergeCell ref="U5:V5"/>
    <mergeCell ref="W5:X5"/>
    <mergeCell ref="O21:O22"/>
    <mergeCell ref="P21:P22"/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Y29"/>
  <sheetViews>
    <sheetView showGridLines="0" topLeftCell="F13" workbookViewId="0">
      <selection activeCell="F13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138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1091</v>
      </c>
      <c r="F7" s="79">
        <v>1069</v>
      </c>
      <c r="G7" s="80">
        <v>432</v>
      </c>
      <c r="H7" s="80">
        <v>545</v>
      </c>
      <c r="I7" s="80">
        <v>638</v>
      </c>
      <c r="J7" s="80">
        <v>678</v>
      </c>
      <c r="K7" s="75">
        <v>184</v>
      </c>
      <c r="L7" s="75">
        <v>184</v>
      </c>
      <c r="M7" s="79">
        <v>113</v>
      </c>
      <c r="N7" s="79">
        <v>100</v>
      </c>
      <c r="O7" s="75">
        <v>186</v>
      </c>
      <c r="P7" s="75">
        <v>186</v>
      </c>
      <c r="Q7" s="80">
        <v>7</v>
      </c>
      <c r="R7" s="80">
        <v>52</v>
      </c>
      <c r="S7" s="79">
        <v>14424</v>
      </c>
      <c r="T7" s="79">
        <v>11519</v>
      </c>
      <c r="U7" s="79">
        <v>302</v>
      </c>
      <c r="V7" s="79">
        <v>299</v>
      </c>
      <c r="W7" s="80">
        <v>85978</v>
      </c>
      <c r="X7" s="82">
        <v>156560</v>
      </c>
    </row>
    <row r="8" spans="1:25" x14ac:dyDescent="0.35">
      <c r="A8" s="39"/>
      <c r="B8" s="3">
        <v>1</v>
      </c>
      <c r="C8" s="141" t="s">
        <v>2</v>
      </c>
      <c r="D8" s="142"/>
      <c r="E8" s="37">
        <v>46</v>
      </c>
      <c r="F8" s="37">
        <v>46</v>
      </c>
      <c r="G8" s="37">
        <v>670</v>
      </c>
      <c r="H8" s="37">
        <v>670</v>
      </c>
      <c r="I8" s="37">
        <v>329</v>
      </c>
      <c r="J8" s="37">
        <v>329</v>
      </c>
      <c r="K8" s="37">
        <v>208</v>
      </c>
      <c r="L8" s="37">
        <v>208</v>
      </c>
      <c r="M8" s="37">
        <v>4</v>
      </c>
      <c r="N8" s="37">
        <v>4</v>
      </c>
      <c r="O8" s="37">
        <v>38</v>
      </c>
      <c r="P8" s="37">
        <v>38</v>
      </c>
      <c r="Q8" s="37">
        <v>113</v>
      </c>
      <c r="R8" s="37">
        <v>113</v>
      </c>
      <c r="S8" s="37">
        <v>1205</v>
      </c>
      <c r="T8" s="37">
        <v>1205</v>
      </c>
      <c r="U8" s="37">
        <v>0</v>
      </c>
      <c r="V8" s="37">
        <v>0</v>
      </c>
      <c r="W8" s="37">
        <v>11988</v>
      </c>
      <c r="X8" s="56">
        <v>11988</v>
      </c>
      <c r="Y8" s="39"/>
    </row>
    <row r="9" spans="1:25" x14ac:dyDescent="0.35">
      <c r="A9" s="39"/>
      <c r="B9" s="3">
        <v>2</v>
      </c>
      <c r="C9" s="141" t="s">
        <v>3</v>
      </c>
      <c r="D9" s="142"/>
      <c r="E9" s="37">
        <v>19</v>
      </c>
      <c r="F9" s="37">
        <v>19</v>
      </c>
      <c r="G9" s="37">
        <v>1729</v>
      </c>
      <c r="H9" s="37">
        <v>1729</v>
      </c>
      <c r="I9" s="37">
        <v>266</v>
      </c>
      <c r="J9" s="37">
        <v>266</v>
      </c>
      <c r="K9" s="37">
        <v>615</v>
      </c>
      <c r="L9" s="37">
        <v>615</v>
      </c>
      <c r="M9" s="37">
        <v>21</v>
      </c>
      <c r="N9" s="37">
        <v>21</v>
      </c>
      <c r="O9" s="37">
        <v>21</v>
      </c>
      <c r="P9" s="37">
        <v>21</v>
      </c>
      <c r="Q9" s="37">
        <v>142</v>
      </c>
      <c r="R9" s="37">
        <v>142</v>
      </c>
      <c r="S9" s="37">
        <v>1130</v>
      </c>
      <c r="T9" s="37">
        <v>1130</v>
      </c>
      <c r="U9" s="37">
        <v>0</v>
      </c>
      <c r="V9" s="37">
        <v>0</v>
      </c>
      <c r="W9" s="37">
        <v>3504</v>
      </c>
      <c r="X9" s="56">
        <v>3504</v>
      </c>
      <c r="Y9" s="39"/>
    </row>
    <row r="10" spans="1:25" x14ac:dyDescent="0.35">
      <c r="A10" s="39"/>
      <c r="B10" s="3">
        <v>3</v>
      </c>
      <c r="C10" s="40" t="s">
        <v>4</v>
      </c>
      <c r="D10" s="41"/>
      <c r="E10" s="37">
        <v>45</v>
      </c>
      <c r="F10" s="37">
        <v>45</v>
      </c>
      <c r="G10" s="37">
        <v>1196</v>
      </c>
      <c r="H10" s="37">
        <v>1196</v>
      </c>
      <c r="I10" s="37">
        <v>529</v>
      </c>
      <c r="J10" s="37">
        <v>529</v>
      </c>
      <c r="K10" s="37">
        <v>376</v>
      </c>
      <c r="L10" s="37">
        <v>376</v>
      </c>
      <c r="M10" s="37">
        <v>46</v>
      </c>
      <c r="N10" s="37">
        <v>46</v>
      </c>
      <c r="O10" s="37">
        <v>149</v>
      </c>
      <c r="P10" s="37">
        <v>149</v>
      </c>
      <c r="Q10" s="37">
        <v>92</v>
      </c>
      <c r="R10" s="37">
        <v>92</v>
      </c>
      <c r="S10" s="37">
        <v>1582</v>
      </c>
      <c r="T10" s="37">
        <v>1582</v>
      </c>
      <c r="U10" s="37">
        <v>21</v>
      </c>
      <c r="V10" s="37">
        <v>21</v>
      </c>
      <c r="W10" s="37">
        <v>4628</v>
      </c>
      <c r="X10" s="37">
        <v>4628</v>
      </c>
      <c r="Y10" s="39"/>
    </row>
    <row r="11" spans="1:25" x14ac:dyDescent="0.35">
      <c r="A11" s="39"/>
      <c r="B11" s="3">
        <v>4</v>
      </c>
      <c r="C11" s="188" t="s">
        <v>5</v>
      </c>
      <c r="D11" s="189"/>
      <c r="E11" s="37">
        <v>41</v>
      </c>
      <c r="F11" s="37">
        <v>41</v>
      </c>
      <c r="G11" s="37">
        <v>356</v>
      </c>
      <c r="H11" s="37">
        <v>356</v>
      </c>
      <c r="I11" s="37">
        <v>139</v>
      </c>
      <c r="J11" s="37">
        <v>139</v>
      </c>
      <c r="K11" s="37">
        <v>113</v>
      </c>
      <c r="L11" s="37">
        <v>113</v>
      </c>
      <c r="M11" s="37">
        <v>24</v>
      </c>
      <c r="N11" s="37">
        <v>24</v>
      </c>
      <c r="O11" s="37">
        <v>17</v>
      </c>
      <c r="P11" s="37">
        <v>17</v>
      </c>
      <c r="Q11" s="37">
        <v>41</v>
      </c>
      <c r="R11" s="37">
        <v>41</v>
      </c>
      <c r="S11" s="37">
        <v>381</v>
      </c>
      <c r="T11" s="37">
        <v>381</v>
      </c>
      <c r="U11" s="37">
        <v>2</v>
      </c>
      <c r="V11" s="37">
        <v>2</v>
      </c>
      <c r="W11" s="37">
        <v>5120</v>
      </c>
      <c r="X11" s="56">
        <v>5120</v>
      </c>
      <c r="Y11" s="39"/>
    </row>
    <row r="12" spans="1:25" x14ac:dyDescent="0.35">
      <c r="A12" s="39"/>
      <c r="B12" s="3">
        <v>5</v>
      </c>
      <c r="C12" s="141" t="s">
        <v>6</v>
      </c>
      <c r="D12" s="142"/>
      <c r="E12" s="37">
        <v>45</v>
      </c>
      <c r="F12" s="37">
        <v>45</v>
      </c>
      <c r="G12" s="37">
        <v>208</v>
      </c>
      <c r="H12" s="37">
        <v>208</v>
      </c>
      <c r="I12" s="37">
        <v>76</v>
      </c>
      <c r="J12" s="37">
        <v>76</v>
      </c>
      <c r="K12" s="37">
        <v>53</v>
      </c>
      <c r="L12" s="37">
        <v>53</v>
      </c>
      <c r="M12" s="37">
        <v>108</v>
      </c>
      <c r="N12" s="37">
        <v>108</v>
      </c>
      <c r="O12" s="37">
        <v>10</v>
      </c>
      <c r="P12" s="37">
        <v>10</v>
      </c>
      <c r="Q12" s="37">
        <v>13</v>
      </c>
      <c r="R12" s="37">
        <v>13</v>
      </c>
      <c r="S12" s="37">
        <v>216</v>
      </c>
      <c r="T12" s="37">
        <v>216</v>
      </c>
      <c r="U12" s="37">
        <v>7</v>
      </c>
      <c r="V12" s="37">
        <v>7</v>
      </c>
      <c r="W12" s="42">
        <v>2837</v>
      </c>
      <c r="X12" s="43">
        <v>2788</v>
      </c>
      <c r="Y12" s="39"/>
    </row>
    <row r="13" spans="1:25" ht="15" thickBot="1" x14ac:dyDescent="0.4">
      <c r="A13" s="39"/>
      <c r="B13" s="4">
        <v>6</v>
      </c>
      <c r="C13" s="143" t="s">
        <v>98</v>
      </c>
      <c r="D13" s="144"/>
      <c r="E13" s="45">
        <v>36</v>
      </c>
      <c r="F13" s="45">
        <v>38</v>
      </c>
      <c r="G13" s="46">
        <v>444</v>
      </c>
      <c r="H13" s="46">
        <v>429</v>
      </c>
      <c r="I13" s="45">
        <v>152</v>
      </c>
      <c r="J13" s="45">
        <v>192</v>
      </c>
      <c r="K13" s="45">
        <v>74</v>
      </c>
      <c r="L13" s="45">
        <v>83</v>
      </c>
      <c r="M13" s="45">
        <v>51</v>
      </c>
      <c r="N13" s="45">
        <v>87</v>
      </c>
      <c r="O13" s="45">
        <v>10</v>
      </c>
      <c r="P13" s="45">
        <v>11</v>
      </c>
      <c r="Q13" s="46">
        <v>46</v>
      </c>
      <c r="R13" s="46">
        <v>41</v>
      </c>
      <c r="S13" s="45">
        <v>262</v>
      </c>
      <c r="T13" s="45">
        <v>291</v>
      </c>
      <c r="U13" s="47">
        <v>0</v>
      </c>
      <c r="V13" s="47">
        <v>0</v>
      </c>
      <c r="W13" s="45">
        <v>3000</v>
      </c>
      <c r="X13" s="49">
        <v>5096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1323</v>
      </c>
      <c r="F14" s="21">
        <f t="shared" ref="F14:X14" si="0">SUM(F7:F13)</f>
        <v>1303</v>
      </c>
      <c r="G14" s="21">
        <f t="shared" si="0"/>
        <v>5035</v>
      </c>
      <c r="H14" s="21">
        <f t="shared" si="0"/>
        <v>5133</v>
      </c>
      <c r="I14" s="21">
        <f t="shared" si="0"/>
        <v>2129</v>
      </c>
      <c r="J14" s="21">
        <f t="shared" si="0"/>
        <v>2209</v>
      </c>
      <c r="K14" s="21">
        <f t="shared" si="0"/>
        <v>1623</v>
      </c>
      <c r="L14" s="21">
        <f t="shared" si="0"/>
        <v>1632</v>
      </c>
      <c r="M14" s="21">
        <f t="shared" si="0"/>
        <v>367</v>
      </c>
      <c r="N14" s="21">
        <f t="shared" si="0"/>
        <v>390</v>
      </c>
      <c r="O14" s="21">
        <f t="shared" si="0"/>
        <v>431</v>
      </c>
      <c r="P14" s="21">
        <f t="shared" si="0"/>
        <v>432</v>
      </c>
      <c r="Q14" s="21">
        <f t="shared" si="0"/>
        <v>454</v>
      </c>
      <c r="R14" s="21">
        <f t="shared" si="0"/>
        <v>494</v>
      </c>
      <c r="S14" s="21">
        <f t="shared" si="0"/>
        <v>19200</v>
      </c>
      <c r="T14" s="21">
        <f t="shared" si="0"/>
        <v>16324</v>
      </c>
      <c r="U14" s="21">
        <f t="shared" si="0"/>
        <v>332</v>
      </c>
      <c r="V14" s="21">
        <f t="shared" si="0"/>
        <v>329</v>
      </c>
      <c r="W14" s="21">
        <f t="shared" si="0"/>
        <v>117055</v>
      </c>
      <c r="X14" s="22">
        <f t="shared" si="0"/>
        <v>189684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K21:K22"/>
    <mergeCell ref="Q5:R5"/>
    <mergeCell ref="S5:T5"/>
    <mergeCell ref="U5:V5"/>
    <mergeCell ref="W5:X5"/>
    <mergeCell ref="O21:O22"/>
    <mergeCell ref="P21:P22"/>
    <mergeCell ref="C9:D9"/>
    <mergeCell ref="C11:D11"/>
    <mergeCell ref="C12:D12"/>
    <mergeCell ref="C13:D13"/>
    <mergeCell ref="B14:D14"/>
    <mergeCell ref="L28:N28"/>
    <mergeCell ref="L29:N29"/>
    <mergeCell ref="L21:N22"/>
    <mergeCell ref="L23:N23"/>
    <mergeCell ref="L24:N24"/>
    <mergeCell ref="L25:N25"/>
    <mergeCell ref="L26:N26"/>
    <mergeCell ref="L27:N27"/>
  </mergeCells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Y29"/>
  <sheetViews>
    <sheetView showGridLines="0" topLeftCell="A11" workbookViewId="0">
      <selection activeCell="A1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140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139</v>
      </c>
      <c r="D7" s="146"/>
      <c r="E7" s="79">
        <v>1091</v>
      </c>
      <c r="F7" s="79">
        <v>1069</v>
      </c>
      <c r="G7" s="80">
        <v>432</v>
      </c>
      <c r="H7" s="80">
        <v>545</v>
      </c>
      <c r="I7" s="80">
        <v>638</v>
      </c>
      <c r="J7" s="80">
        <v>678</v>
      </c>
      <c r="K7" s="75">
        <v>184</v>
      </c>
      <c r="L7" s="75">
        <v>184</v>
      </c>
      <c r="M7" s="79">
        <v>113</v>
      </c>
      <c r="N7" s="79">
        <v>100</v>
      </c>
      <c r="O7" s="75">
        <v>186</v>
      </c>
      <c r="P7" s="75">
        <v>186</v>
      </c>
      <c r="Q7" s="80">
        <v>7</v>
      </c>
      <c r="R7" s="80">
        <v>52</v>
      </c>
      <c r="S7" s="79">
        <v>14424</v>
      </c>
      <c r="T7" s="79">
        <v>11519</v>
      </c>
      <c r="U7" s="79">
        <v>302</v>
      </c>
      <c r="V7" s="79">
        <v>299</v>
      </c>
      <c r="W7" s="80">
        <v>85978</v>
      </c>
      <c r="X7" s="82">
        <v>156560</v>
      </c>
    </row>
    <row r="8" spans="1:25" x14ac:dyDescent="0.35">
      <c r="A8" s="39"/>
      <c r="B8" s="3">
        <v>1</v>
      </c>
      <c r="C8" s="141" t="s">
        <v>2</v>
      </c>
      <c r="D8" s="142"/>
      <c r="E8" s="37">
        <v>45</v>
      </c>
      <c r="F8" s="37">
        <v>45</v>
      </c>
      <c r="G8" s="37">
        <v>627</v>
      </c>
      <c r="H8" s="37">
        <v>627</v>
      </c>
      <c r="I8" s="37">
        <v>295</v>
      </c>
      <c r="J8" s="37">
        <v>295</v>
      </c>
      <c r="K8" s="37">
        <v>188</v>
      </c>
      <c r="L8" s="37">
        <v>188</v>
      </c>
      <c r="M8" s="37">
        <v>0</v>
      </c>
      <c r="N8" s="37">
        <v>0</v>
      </c>
      <c r="O8" s="37">
        <v>34</v>
      </c>
      <c r="P8" s="37">
        <v>34</v>
      </c>
      <c r="Q8" s="37">
        <v>108</v>
      </c>
      <c r="R8" s="37">
        <v>108</v>
      </c>
      <c r="S8" s="37">
        <v>1363</v>
      </c>
      <c r="T8" s="37">
        <v>1363</v>
      </c>
      <c r="U8" s="37">
        <v>20</v>
      </c>
      <c r="V8" s="37">
        <v>20</v>
      </c>
      <c r="W8" s="37">
        <v>11216</v>
      </c>
      <c r="X8" s="56">
        <v>11216</v>
      </c>
      <c r="Y8" s="39"/>
    </row>
    <row r="9" spans="1:25" x14ac:dyDescent="0.35">
      <c r="A9" s="39"/>
      <c r="B9" s="3">
        <v>2</v>
      </c>
      <c r="C9" s="141" t="s">
        <v>3</v>
      </c>
      <c r="D9" s="142"/>
      <c r="E9" s="37">
        <v>15</v>
      </c>
      <c r="F9" s="37">
        <v>15</v>
      </c>
      <c r="G9" s="37">
        <v>1651</v>
      </c>
      <c r="H9" s="37">
        <v>1651</v>
      </c>
      <c r="I9" s="37">
        <v>244</v>
      </c>
      <c r="J9" s="37">
        <v>244</v>
      </c>
      <c r="K9" s="37">
        <v>594</v>
      </c>
      <c r="L9" s="37">
        <v>594</v>
      </c>
      <c r="M9" s="37">
        <v>20</v>
      </c>
      <c r="N9" s="37">
        <v>20</v>
      </c>
      <c r="O9" s="37">
        <v>19</v>
      </c>
      <c r="P9" s="37">
        <v>19</v>
      </c>
      <c r="Q9" s="37">
        <v>136</v>
      </c>
      <c r="R9" s="37">
        <v>136</v>
      </c>
      <c r="S9" s="37">
        <v>978</v>
      </c>
      <c r="T9" s="37">
        <v>978</v>
      </c>
      <c r="U9" s="37">
        <v>0</v>
      </c>
      <c r="V9" s="37">
        <v>0</v>
      </c>
      <c r="W9" s="37">
        <v>2901</v>
      </c>
      <c r="X9" s="56">
        <v>2901</v>
      </c>
      <c r="Y9" s="39"/>
    </row>
    <row r="10" spans="1:25" x14ac:dyDescent="0.35">
      <c r="A10" s="39"/>
      <c r="B10" s="3">
        <v>3</v>
      </c>
      <c r="C10" s="40" t="s">
        <v>4</v>
      </c>
      <c r="D10" s="41"/>
      <c r="E10" s="37">
        <v>43</v>
      </c>
      <c r="F10" s="37">
        <v>43</v>
      </c>
      <c r="G10" s="37">
        <v>991</v>
      </c>
      <c r="H10" s="37">
        <v>991</v>
      </c>
      <c r="I10" s="37">
        <v>443</v>
      </c>
      <c r="J10" s="37">
        <v>443</v>
      </c>
      <c r="K10" s="37">
        <v>365</v>
      </c>
      <c r="L10" s="37">
        <v>365</v>
      </c>
      <c r="M10" s="37">
        <v>39</v>
      </c>
      <c r="N10" s="37">
        <v>39</v>
      </c>
      <c r="O10" s="37">
        <v>149</v>
      </c>
      <c r="P10" s="37">
        <v>149</v>
      </c>
      <c r="Q10" s="37">
        <v>89</v>
      </c>
      <c r="R10" s="37">
        <v>89</v>
      </c>
      <c r="S10" s="37">
        <v>1285</v>
      </c>
      <c r="T10" s="37">
        <v>1285</v>
      </c>
      <c r="U10" s="37">
        <v>20</v>
      </c>
      <c r="V10" s="37">
        <v>20</v>
      </c>
      <c r="W10" s="37">
        <v>12050</v>
      </c>
      <c r="X10" s="37">
        <v>12050</v>
      </c>
      <c r="Y10" s="39"/>
    </row>
    <row r="11" spans="1:25" x14ac:dyDescent="0.35">
      <c r="A11" s="39"/>
      <c r="B11" s="3">
        <v>4</v>
      </c>
      <c r="C11" s="188" t="s">
        <v>5</v>
      </c>
      <c r="D11" s="189"/>
      <c r="E11" s="37">
        <v>29</v>
      </c>
      <c r="F11" s="37">
        <v>29</v>
      </c>
      <c r="G11" s="37">
        <v>345</v>
      </c>
      <c r="H11" s="37">
        <v>345</v>
      </c>
      <c r="I11" s="37">
        <v>137</v>
      </c>
      <c r="J11" s="37">
        <v>137</v>
      </c>
      <c r="K11" s="37">
        <v>113</v>
      </c>
      <c r="L11" s="37">
        <v>113</v>
      </c>
      <c r="M11" s="37">
        <v>22</v>
      </c>
      <c r="N11" s="37">
        <v>22</v>
      </c>
      <c r="O11" s="37">
        <v>14</v>
      </c>
      <c r="P11" s="37">
        <v>14</v>
      </c>
      <c r="Q11" s="37">
        <v>38</v>
      </c>
      <c r="R11" s="37">
        <v>38</v>
      </c>
      <c r="S11" s="37">
        <v>369</v>
      </c>
      <c r="T11" s="37">
        <v>369</v>
      </c>
      <c r="U11" s="37">
        <v>0</v>
      </c>
      <c r="V11" s="37">
        <v>0</v>
      </c>
      <c r="W11" s="37">
        <v>4670</v>
      </c>
      <c r="X11" s="56">
        <v>4670</v>
      </c>
      <c r="Y11" s="39"/>
    </row>
    <row r="12" spans="1:25" x14ac:dyDescent="0.35">
      <c r="A12" s="39"/>
      <c r="B12" s="3">
        <v>5</v>
      </c>
      <c r="C12" s="141" t="s">
        <v>6</v>
      </c>
      <c r="D12" s="142"/>
      <c r="E12" s="37">
        <v>45</v>
      </c>
      <c r="F12" s="37">
        <v>45</v>
      </c>
      <c r="G12" s="37">
        <v>193</v>
      </c>
      <c r="H12" s="37">
        <v>193</v>
      </c>
      <c r="I12" s="37">
        <v>72</v>
      </c>
      <c r="J12" s="37">
        <v>72</v>
      </c>
      <c r="K12" s="37">
        <v>53</v>
      </c>
      <c r="L12" s="37">
        <v>53</v>
      </c>
      <c r="M12" s="37">
        <v>103</v>
      </c>
      <c r="N12" s="37">
        <v>103</v>
      </c>
      <c r="O12" s="37">
        <v>10</v>
      </c>
      <c r="P12" s="37">
        <v>10</v>
      </c>
      <c r="Q12" s="37">
        <v>11</v>
      </c>
      <c r="R12" s="37">
        <v>11</v>
      </c>
      <c r="S12" s="37">
        <v>120</v>
      </c>
      <c r="T12" s="37">
        <v>120</v>
      </c>
      <c r="U12" s="37">
        <v>6</v>
      </c>
      <c r="V12" s="37">
        <v>6</v>
      </c>
      <c r="W12" s="95">
        <v>2587</v>
      </c>
      <c r="X12" s="96">
        <v>2538</v>
      </c>
      <c r="Y12" s="39"/>
    </row>
    <row r="13" spans="1:25" ht="15" thickBot="1" x14ac:dyDescent="0.4">
      <c r="A13" s="39"/>
      <c r="B13" s="4">
        <v>6</v>
      </c>
      <c r="C13" s="143" t="s">
        <v>98</v>
      </c>
      <c r="D13" s="144"/>
      <c r="E13" s="45">
        <v>31</v>
      </c>
      <c r="F13" s="45">
        <v>38</v>
      </c>
      <c r="G13" s="45">
        <v>409</v>
      </c>
      <c r="H13" s="45">
        <v>429</v>
      </c>
      <c r="I13" s="45">
        <v>141</v>
      </c>
      <c r="J13" s="45">
        <v>192</v>
      </c>
      <c r="K13" s="45">
        <v>72</v>
      </c>
      <c r="L13" s="45">
        <v>83</v>
      </c>
      <c r="M13" s="45">
        <v>60</v>
      </c>
      <c r="N13" s="45">
        <v>87</v>
      </c>
      <c r="O13" s="45">
        <v>10</v>
      </c>
      <c r="P13" s="45">
        <v>11</v>
      </c>
      <c r="Q13" s="46">
        <v>43</v>
      </c>
      <c r="R13" s="46">
        <v>41</v>
      </c>
      <c r="S13" s="45">
        <v>268</v>
      </c>
      <c r="T13" s="45">
        <v>291</v>
      </c>
      <c r="U13" s="47">
        <v>0</v>
      </c>
      <c r="V13" s="47">
        <v>0</v>
      </c>
      <c r="W13" s="45">
        <v>2500</v>
      </c>
      <c r="X13" s="49">
        <v>5096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1299</v>
      </c>
      <c r="F14" s="21">
        <f t="shared" ref="F14:X14" si="0">SUM(F7:F13)</f>
        <v>1284</v>
      </c>
      <c r="G14" s="21">
        <f t="shared" si="0"/>
        <v>4648</v>
      </c>
      <c r="H14" s="21">
        <f t="shared" si="0"/>
        <v>4781</v>
      </c>
      <c r="I14" s="21">
        <f t="shared" si="0"/>
        <v>1970</v>
      </c>
      <c r="J14" s="21">
        <f t="shared" si="0"/>
        <v>2061</v>
      </c>
      <c r="K14" s="21">
        <f t="shared" si="0"/>
        <v>1569</v>
      </c>
      <c r="L14" s="21">
        <f t="shared" si="0"/>
        <v>1580</v>
      </c>
      <c r="M14" s="21">
        <f t="shared" si="0"/>
        <v>357</v>
      </c>
      <c r="N14" s="21">
        <f t="shared" si="0"/>
        <v>371</v>
      </c>
      <c r="O14" s="21">
        <f t="shared" si="0"/>
        <v>422</v>
      </c>
      <c r="P14" s="21">
        <f t="shared" si="0"/>
        <v>423</v>
      </c>
      <c r="Q14" s="21">
        <f t="shared" si="0"/>
        <v>432</v>
      </c>
      <c r="R14" s="21">
        <f t="shared" si="0"/>
        <v>475</v>
      </c>
      <c r="S14" s="21">
        <f t="shared" si="0"/>
        <v>18807</v>
      </c>
      <c r="T14" s="21">
        <f t="shared" si="0"/>
        <v>15925</v>
      </c>
      <c r="U14" s="21">
        <f t="shared" si="0"/>
        <v>348</v>
      </c>
      <c r="V14" s="21">
        <f t="shared" si="0"/>
        <v>345</v>
      </c>
      <c r="W14" s="21">
        <f t="shared" si="0"/>
        <v>121902</v>
      </c>
      <c r="X14" s="22">
        <f t="shared" si="0"/>
        <v>195031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L28:N28"/>
    <mergeCell ref="L29:N29"/>
    <mergeCell ref="L21:N22"/>
    <mergeCell ref="L23:N23"/>
    <mergeCell ref="L24:N24"/>
    <mergeCell ref="L25:N25"/>
    <mergeCell ref="L26:N26"/>
    <mergeCell ref="L27:N27"/>
    <mergeCell ref="C9:D9"/>
    <mergeCell ref="C11:D11"/>
    <mergeCell ref="C12:D12"/>
    <mergeCell ref="C13:D13"/>
    <mergeCell ref="B14:D14"/>
    <mergeCell ref="K21:K22"/>
    <mergeCell ref="Q5:R5"/>
    <mergeCell ref="S5:T5"/>
    <mergeCell ref="U5:V5"/>
    <mergeCell ref="W5:X5"/>
    <mergeCell ref="O21:O22"/>
    <mergeCell ref="P21:P22"/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Y29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141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1553</v>
      </c>
      <c r="F7" s="79">
        <v>1341</v>
      </c>
      <c r="G7" s="79">
        <v>7143</v>
      </c>
      <c r="H7" s="79">
        <v>7065</v>
      </c>
      <c r="I7" s="79">
        <v>3198</v>
      </c>
      <c r="J7" s="79">
        <v>3038</v>
      </c>
      <c r="K7" s="79">
        <v>1118</v>
      </c>
      <c r="L7" s="79">
        <v>988</v>
      </c>
      <c r="M7" s="80">
        <v>487</v>
      </c>
      <c r="N7" s="80">
        <v>564</v>
      </c>
      <c r="O7" s="75">
        <v>265</v>
      </c>
      <c r="P7" s="75">
        <v>265</v>
      </c>
      <c r="Q7" s="79">
        <v>594</v>
      </c>
      <c r="R7" s="79">
        <v>449</v>
      </c>
      <c r="S7" s="79">
        <v>15824</v>
      </c>
      <c r="T7" s="79">
        <v>14016</v>
      </c>
      <c r="U7" s="80">
        <v>286</v>
      </c>
      <c r="V7" s="80">
        <v>293</v>
      </c>
      <c r="W7" s="79">
        <v>155888</v>
      </c>
      <c r="X7" s="93">
        <v>135470</v>
      </c>
    </row>
    <row r="8" spans="1:25" x14ac:dyDescent="0.35">
      <c r="A8" s="39"/>
      <c r="B8" s="3">
        <v>1</v>
      </c>
      <c r="C8" s="141" t="s">
        <v>2</v>
      </c>
      <c r="D8" s="142"/>
      <c r="E8" s="37">
        <v>42</v>
      </c>
      <c r="F8" s="37">
        <v>42</v>
      </c>
      <c r="G8" s="37">
        <v>544</v>
      </c>
      <c r="H8" s="37">
        <v>544</v>
      </c>
      <c r="I8" s="37">
        <v>224</v>
      </c>
      <c r="J8" s="37">
        <v>224</v>
      </c>
      <c r="K8" s="37">
        <v>126</v>
      </c>
      <c r="L8" s="37">
        <v>126</v>
      </c>
      <c r="M8" s="37">
        <v>0</v>
      </c>
      <c r="N8" s="37">
        <v>0</v>
      </c>
      <c r="O8" s="37">
        <v>30</v>
      </c>
      <c r="P8" s="37">
        <v>30</v>
      </c>
      <c r="Q8" s="37">
        <v>100</v>
      </c>
      <c r="R8" s="37">
        <v>100</v>
      </c>
      <c r="S8" s="37">
        <v>1178</v>
      </c>
      <c r="T8" s="37">
        <v>1178</v>
      </c>
      <c r="U8" s="42">
        <v>16</v>
      </c>
      <c r="V8" s="42">
        <v>20</v>
      </c>
      <c r="W8" s="37">
        <v>8846</v>
      </c>
      <c r="X8" s="56">
        <v>8846</v>
      </c>
      <c r="Y8" s="39"/>
    </row>
    <row r="9" spans="1:25" x14ac:dyDescent="0.35">
      <c r="A9" s="39"/>
      <c r="B9" s="3">
        <v>2</v>
      </c>
      <c r="C9" s="141" t="s">
        <v>3</v>
      </c>
      <c r="D9" s="142"/>
      <c r="E9" s="37">
        <v>14</v>
      </c>
      <c r="F9" s="37">
        <v>14</v>
      </c>
      <c r="G9" s="37">
        <v>1436</v>
      </c>
      <c r="H9" s="37">
        <v>1436</v>
      </c>
      <c r="I9" s="37">
        <v>227</v>
      </c>
      <c r="J9" s="37">
        <v>227</v>
      </c>
      <c r="K9" s="37">
        <v>524</v>
      </c>
      <c r="L9" s="37">
        <v>524</v>
      </c>
      <c r="M9" s="37">
        <v>13</v>
      </c>
      <c r="N9" s="37">
        <v>13</v>
      </c>
      <c r="O9" s="37">
        <v>14</v>
      </c>
      <c r="P9" s="37">
        <v>14</v>
      </c>
      <c r="Q9" s="37">
        <v>131</v>
      </c>
      <c r="R9" s="37">
        <v>131</v>
      </c>
      <c r="S9" s="37">
        <v>366</v>
      </c>
      <c r="T9" s="37">
        <v>366</v>
      </c>
      <c r="U9" s="37">
        <v>0</v>
      </c>
      <c r="V9" s="37">
        <v>0</v>
      </c>
      <c r="W9" s="37">
        <v>1284</v>
      </c>
      <c r="X9" s="56">
        <v>1284</v>
      </c>
      <c r="Y9" s="39"/>
    </row>
    <row r="10" spans="1:25" x14ac:dyDescent="0.35">
      <c r="A10" s="39"/>
      <c r="B10" s="3">
        <v>3</v>
      </c>
      <c r="C10" s="40" t="s">
        <v>4</v>
      </c>
      <c r="D10" s="41"/>
      <c r="E10" s="37">
        <v>42</v>
      </c>
      <c r="F10" s="37">
        <v>42</v>
      </c>
      <c r="G10" s="37">
        <v>790</v>
      </c>
      <c r="H10" s="37">
        <v>790</v>
      </c>
      <c r="I10" s="37">
        <v>358</v>
      </c>
      <c r="J10" s="37">
        <v>358</v>
      </c>
      <c r="K10" s="37">
        <v>278</v>
      </c>
      <c r="L10" s="37">
        <v>278</v>
      </c>
      <c r="M10" s="37">
        <v>31</v>
      </c>
      <c r="N10" s="37">
        <v>31</v>
      </c>
      <c r="O10" s="37">
        <v>149</v>
      </c>
      <c r="P10" s="37">
        <v>149</v>
      </c>
      <c r="Q10" s="37">
        <v>76</v>
      </c>
      <c r="R10" s="37">
        <v>76</v>
      </c>
      <c r="S10" s="37">
        <v>854</v>
      </c>
      <c r="T10" s="37">
        <v>854</v>
      </c>
      <c r="U10" s="37">
        <v>13</v>
      </c>
      <c r="V10" s="37">
        <v>13</v>
      </c>
      <c r="W10" s="37">
        <v>2792</v>
      </c>
      <c r="X10" s="37">
        <v>2792</v>
      </c>
      <c r="Y10" s="39"/>
    </row>
    <row r="11" spans="1:25" x14ac:dyDescent="0.35">
      <c r="A11" s="39"/>
      <c r="B11" s="3">
        <v>4</v>
      </c>
      <c r="C11" s="188" t="s">
        <v>5</v>
      </c>
      <c r="D11" s="189"/>
      <c r="E11" s="37">
        <v>29</v>
      </c>
      <c r="F11" s="37">
        <v>29</v>
      </c>
      <c r="G11" s="37">
        <v>308</v>
      </c>
      <c r="H11" s="37">
        <v>308</v>
      </c>
      <c r="I11" s="37">
        <v>132</v>
      </c>
      <c r="J11" s="37">
        <v>132</v>
      </c>
      <c r="K11" s="37">
        <v>105</v>
      </c>
      <c r="L11" s="37">
        <v>105</v>
      </c>
      <c r="M11" s="37">
        <v>22</v>
      </c>
      <c r="N11" s="37">
        <v>22</v>
      </c>
      <c r="O11" s="37">
        <v>11</v>
      </c>
      <c r="P11" s="37">
        <v>11</v>
      </c>
      <c r="Q11" s="37">
        <v>36</v>
      </c>
      <c r="R11" s="37">
        <v>36</v>
      </c>
      <c r="S11" s="37">
        <v>313</v>
      </c>
      <c r="T11" s="37">
        <v>313</v>
      </c>
      <c r="U11" s="37">
        <v>6</v>
      </c>
      <c r="V11" s="37">
        <v>6</v>
      </c>
      <c r="W11" s="37">
        <v>2835</v>
      </c>
      <c r="X11" s="56">
        <v>2835</v>
      </c>
      <c r="Y11" s="39"/>
    </row>
    <row r="12" spans="1:25" x14ac:dyDescent="0.35">
      <c r="A12" s="39"/>
      <c r="B12" s="3">
        <v>5</v>
      </c>
      <c r="C12" s="141" t="s">
        <v>6</v>
      </c>
      <c r="D12" s="142"/>
      <c r="E12" s="37">
        <v>45</v>
      </c>
      <c r="F12" s="37">
        <v>45</v>
      </c>
      <c r="G12" s="37">
        <v>137</v>
      </c>
      <c r="H12" s="37">
        <v>137</v>
      </c>
      <c r="I12" s="37">
        <v>63</v>
      </c>
      <c r="J12" s="37">
        <v>63</v>
      </c>
      <c r="K12" s="37">
        <v>51</v>
      </c>
      <c r="L12" s="37">
        <v>51</v>
      </c>
      <c r="M12" s="37">
        <v>99</v>
      </c>
      <c r="N12" s="37">
        <v>99</v>
      </c>
      <c r="O12" s="37">
        <v>9</v>
      </c>
      <c r="P12" s="37">
        <v>9</v>
      </c>
      <c r="Q12" s="37">
        <v>10</v>
      </c>
      <c r="R12" s="37">
        <v>10</v>
      </c>
      <c r="S12" s="37">
        <v>202</v>
      </c>
      <c r="T12" s="37">
        <v>202</v>
      </c>
      <c r="U12" s="37">
        <v>5</v>
      </c>
      <c r="V12" s="37">
        <v>5</v>
      </c>
      <c r="W12" s="37">
        <v>4273</v>
      </c>
      <c r="X12" s="56">
        <v>4273</v>
      </c>
      <c r="Y12" s="39"/>
    </row>
    <row r="13" spans="1:25" ht="15" thickBot="1" x14ac:dyDescent="0.4">
      <c r="A13" s="39"/>
      <c r="B13" s="4">
        <v>6</v>
      </c>
      <c r="C13" s="143" t="s">
        <v>98</v>
      </c>
      <c r="D13" s="144"/>
      <c r="E13" s="45">
        <v>31</v>
      </c>
      <c r="F13" s="45">
        <v>38</v>
      </c>
      <c r="G13" s="46">
        <v>409</v>
      </c>
      <c r="H13" s="46">
        <v>350</v>
      </c>
      <c r="I13" s="45">
        <v>141</v>
      </c>
      <c r="J13" s="45">
        <v>172</v>
      </c>
      <c r="K13" s="45">
        <v>72</v>
      </c>
      <c r="L13" s="45">
        <v>74</v>
      </c>
      <c r="M13" s="45">
        <v>60</v>
      </c>
      <c r="N13" s="45">
        <v>92</v>
      </c>
      <c r="O13" s="45">
        <v>10</v>
      </c>
      <c r="P13" s="45">
        <v>11</v>
      </c>
      <c r="Q13" s="46">
        <v>43</v>
      </c>
      <c r="R13" s="46">
        <v>39</v>
      </c>
      <c r="S13" s="46">
        <v>268</v>
      </c>
      <c r="T13" s="46">
        <v>209</v>
      </c>
      <c r="U13" s="47">
        <v>0</v>
      </c>
      <c r="V13" s="47">
        <v>0</v>
      </c>
      <c r="W13" s="46">
        <v>6000</v>
      </c>
      <c r="X13" s="51">
        <v>1041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1756</v>
      </c>
      <c r="F14" s="21">
        <f t="shared" ref="F14:X14" si="0">SUM(F7:F13)</f>
        <v>1551</v>
      </c>
      <c r="G14" s="21">
        <f t="shared" si="0"/>
        <v>10767</v>
      </c>
      <c r="H14" s="21">
        <f t="shared" si="0"/>
        <v>10630</v>
      </c>
      <c r="I14" s="21">
        <f t="shared" si="0"/>
        <v>4343</v>
      </c>
      <c r="J14" s="21">
        <f t="shared" si="0"/>
        <v>4214</v>
      </c>
      <c r="K14" s="21">
        <f t="shared" si="0"/>
        <v>2274</v>
      </c>
      <c r="L14" s="21">
        <f t="shared" si="0"/>
        <v>2146</v>
      </c>
      <c r="M14" s="21">
        <f t="shared" si="0"/>
        <v>712</v>
      </c>
      <c r="N14" s="21">
        <f t="shared" si="0"/>
        <v>821</v>
      </c>
      <c r="O14" s="21">
        <f t="shared" si="0"/>
        <v>488</v>
      </c>
      <c r="P14" s="21">
        <f t="shared" si="0"/>
        <v>489</v>
      </c>
      <c r="Q14" s="21">
        <f t="shared" si="0"/>
        <v>990</v>
      </c>
      <c r="R14" s="21">
        <f t="shared" si="0"/>
        <v>841</v>
      </c>
      <c r="S14" s="21">
        <f t="shared" si="0"/>
        <v>19005</v>
      </c>
      <c r="T14" s="21">
        <f t="shared" si="0"/>
        <v>17138</v>
      </c>
      <c r="U14" s="21">
        <f t="shared" si="0"/>
        <v>326</v>
      </c>
      <c r="V14" s="21">
        <f t="shared" si="0"/>
        <v>337</v>
      </c>
      <c r="W14" s="21">
        <f t="shared" si="0"/>
        <v>181918</v>
      </c>
      <c r="X14" s="22">
        <f t="shared" si="0"/>
        <v>156541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K21:K22"/>
    <mergeCell ref="Q5:R5"/>
    <mergeCell ref="S5:T5"/>
    <mergeCell ref="U5:V5"/>
    <mergeCell ref="W5:X5"/>
    <mergeCell ref="O21:O22"/>
    <mergeCell ref="P21:P22"/>
    <mergeCell ref="C9:D9"/>
    <mergeCell ref="C11:D11"/>
    <mergeCell ref="C12:D12"/>
    <mergeCell ref="C13:D13"/>
    <mergeCell ref="B14:D14"/>
    <mergeCell ref="L28:N28"/>
    <mergeCell ref="L29:N29"/>
    <mergeCell ref="L21:N22"/>
    <mergeCell ref="L23:N23"/>
    <mergeCell ref="L24:N24"/>
    <mergeCell ref="L25:N25"/>
    <mergeCell ref="L26:N26"/>
    <mergeCell ref="L27:N27"/>
  </mergeCells>
  <pageMargins left="0.7" right="0.7" top="0.75" bottom="0.75" header="0.3" footer="0.3"/>
  <pageSetup paperSize="9" orientation="portrait" horizontalDpi="4294967293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Y29"/>
  <sheetViews>
    <sheetView showGridLines="0" topLeftCell="F8" workbookViewId="0">
      <selection activeCell="F8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142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1553</v>
      </c>
      <c r="F7" s="79">
        <v>1341</v>
      </c>
      <c r="G7" s="79">
        <v>7143</v>
      </c>
      <c r="H7" s="79">
        <v>7065</v>
      </c>
      <c r="I7" s="79">
        <v>3198</v>
      </c>
      <c r="J7" s="79">
        <v>3038</v>
      </c>
      <c r="K7" s="79">
        <v>1118</v>
      </c>
      <c r="L7" s="79">
        <v>988</v>
      </c>
      <c r="M7" s="80">
        <v>467</v>
      </c>
      <c r="N7" s="80">
        <v>564</v>
      </c>
      <c r="O7" s="75">
        <v>265</v>
      </c>
      <c r="P7" s="75">
        <v>265</v>
      </c>
      <c r="Q7" s="79">
        <v>594</v>
      </c>
      <c r="R7" s="79">
        <v>449</v>
      </c>
      <c r="S7" s="79">
        <v>15824</v>
      </c>
      <c r="T7" s="79">
        <v>14016</v>
      </c>
      <c r="U7" s="80">
        <v>286</v>
      </c>
      <c r="V7" s="80">
        <v>293</v>
      </c>
      <c r="W7" s="79">
        <v>155888</v>
      </c>
      <c r="X7" s="93">
        <v>135470</v>
      </c>
    </row>
    <row r="8" spans="1:25" x14ac:dyDescent="0.35">
      <c r="A8" s="39"/>
      <c r="B8" s="3">
        <v>1</v>
      </c>
      <c r="C8" s="141" t="s">
        <v>2</v>
      </c>
      <c r="D8" s="142"/>
      <c r="E8" s="37">
        <v>42</v>
      </c>
      <c r="F8" s="37">
        <v>42</v>
      </c>
      <c r="G8" s="42">
        <v>515</v>
      </c>
      <c r="H8" s="42">
        <v>519</v>
      </c>
      <c r="I8" s="42">
        <v>215</v>
      </c>
      <c r="J8" s="42">
        <v>220</v>
      </c>
      <c r="K8" s="42">
        <v>119</v>
      </c>
      <c r="L8" s="42">
        <v>125</v>
      </c>
      <c r="M8" s="38">
        <v>16</v>
      </c>
      <c r="N8" s="38">
        <v>0</v>
      </c>
      <c r="O8" s="42">
        <v>29</v>
      </c>
      <c r="P8" s="42">
        <v>30</v>
      </c>
      <c r="Q8" s="42">
        <v>96</v>
      </c>
      <c r="R8" s="42">
        <v>100</v>
      </c>
      <c r="S8" s="42">
        <v>1100</v>
      </c>
      <c r="T8" s="42">
        <v>1178</v>
      </c>
      <c r="U8" s="42">
        <v>15</v>
      </c>
      <c r="V8" s="42">
        <v>17</v>
      </c>
      <c r="W8" s="42">
        <v>7935</v>
      </c>
      <c r="X8" s="43">
        <v>8526</v>
      </c>
      <c r="Y8" s="39"/>
    </row>
    <row r="9" spans="1:25" x14ac:dyDescent="0.35">
      <c r="A9" s="39"/>
      <c r="B9" s="3">
        <v>2</v>
      </c>
      <c r="C9" s="141" t="s">
        <v>3</v>
      </c>
      <c r="D9" s="142"/>
      <c r="E9" s="37">
        <v>14</v>
      </c>
      <c r="F9" s="37">
        <v>14</v>
      </c>
      <c r="G9" s="37">
        <v>1568</v>
      </c>
      <c r="H9" s="37">
        <v>1568</v>
      </c>
      <c r="I9" s="37">
        <v>223</v>
      </c>
      <c r="J9" s="37">
        <v>223</v>
      </c>
      <c r="K9" s="37">
        <v>521</v>
      </c>
      <c r="L9" s="37">
        <v>521</v>
      </c>
      <c r="M9" s="37">
        <v>12</v>
      </c>
      <c r="N9" s="37">
        <v>12</v>
      </c>
      <c r="O9" s="37">
        <v>14</v>
      </c>
      <c r="P9" s="37">
        <v>14</v>
      </c>
      <c r="Q9" s="37">
        <v>130</v>
      </c>
      <c r="R9" s="37">
        <v>130</v>
      </c>
      <c r="S9" s="37">
        <v>516</v>
      </c>
      <c r="T9" s="37">
        <v>516</v>
      </c>
      <c r="U9" s="37">
        <v>0</v>
      </c>
      <c r="V9" s="37">
        <v>0</v>
      </c>
      <c r="W9" s="37">
        <v>1693</v>
      </c>
      <c r="X9" s="56">
        <v>1693</v>
      </c>
      <c r="Y9" s="39"/>
    </row>
    <row r="10" spans="1:25" x14ac:dyDescent="0.35">
      <c r="A10" s="39"/>
      <c r="B10" s="3">
        <v>3</v>
      </c>
      <c r="C10" s="40" t="s">
        <v>4</v>
      </c>
      <c r="D10" s="41"/>
      <c r="E10" s="37">
        <v>42</v>
      </c>
      <c r="F10" s="37">
        <v>42</v>
      </c>
      <c r="G10" s="37">
        <v>773</v>
      </c>
      <c r="H10" s="37">
        <v>773</v>
      </c>
      <c r="I10" s="37">
        <v>333</v>
      </c>
      <c r="J10" s="37">
        <v>333</v>
      </c>
      <c r="K10" s="37">
        <v>276</v>
      </c>
      <c r="L10" s="37">
        <v>276</v>
      </c>
      <c r="M10" s="37">
        <v>28</v>
      </c>
      <c r="N10" s="37">
        <v>28</v>
      </c>
      <c r="O10" s="37">
        <v>149</v>
      </c>
      <c r="P10" s="37">
        <v>149</v>
      </c>
      <c r="Q10" s="37">
        <v>75</v>
      </c>
      <c r="R10" s="37">
        <v>75</v>
      </c>
      <c r="S10" s="37">
        <v>784</v>
      </c>
      <c r="T10" s="37">
        <v>784</v>
      </c>
      <c r="U10" s="37">
        <v>12</v>
      </c>
      <c r="V10" s="37">
        <v>12</v>
      </c>
      <c r="W10" s="37">
        <v>2069</v>
      </c>
      <c r="X10" s="37">
        <v>2069</v>
      </c>
      <c r="Y10" s="39"/>
    </row>
    <row r="11" spans="1:25" x14ac:dyDescent="0.35">
      <c r="A11" s="39"/>
      <c r="B11" s="3">
        <v>4</v>
      </c>
      <c r="C11" s="188" t="s">
        <v>5</v>
      </c>
      <c r="D11" s="189"/>
      <c r="E11" s="37">
        <v>29</v>
      </c>
      <c r="F11" s="37">
        <v>29</v>
      </c>
      <c r="G11" s="37">
        <v>303</v>
      </c>
      <c r="H11" s="37">
        <v>303</v>
      </c>
      <c r="I11" s="37">
        <v>132</v>
      </c>
      <c r="J11" s="37">
        <v>132</v>
      </c>
      <c r="K11" s="37">
        <v>105</v>
      </c>
      <c r="L11" s="37">
        <v>105</v>
      </c>
      <c r="M11" s="37">
        <v>22</v>
      </c>
      <c r="N11" s="37">
        <v>22</v>
      </c>
      <c r="O11" s="37">
        <v>11</v>
      </c>
      <c r="P11" s="37">
        <v>11</v>
      </c>
      <c r="Q11" s="37">
        <v>36</v>
      </c>
      <c r="R11" s="37">
        <v>36</v>
      </c>
      <c r="S11" s="37">
        <v>309</v>
      </c>
      <c r="T11" s="37">
        <v>309</v>
      </c>
      <c r="U11" s="37">
        <v>6</v>
      </c>
      <c r="V11" s="37">
        <v>6</v>
      </c>
      <c r="W11" s="37">
        <v>2715</v>
      </c>
      <c r="X11" s="56">
        <v>2715</v>
      </c>
      <c r="Y11" s="39"/>
    </row>
    <row r="12" spans="1:25" x14ac:dyDescent="0.35">
      <c r="A12" s="39"/>
      <c r="B12" s="3">
        <v>5</v>
      </c>
      <c r="C12" s="141" t="s">
        <v>6</v>
      </c>
      <c r="D12" s="142"/>
      <c r="E12" s="37">
        <v>45</v>
      </c>
      <c r="F12" s="37">
        <v>45</v>
      </c>
      <c r="G12" s="37">
        <v>109</v>
      </c>
      <c r="H12" s="37">
        <v>110</v>
      </c>
      <c r="I12" s="37">
        <v>59</v>
      </c>
      <c r="J12" s="37">
        <v>59</v>
      </c>
      <c r="K12" s="37">
        <v>50</v>
      </c>
      <c r="L12" s="37">
        <v>50</v>
      </c>
      <c r="M12" s="37">
        <v>99</v>
      </c>
      <c r="N12" s="37">
        <v>99</v>
      </c>
      <c r="O12" s="37">
        <v>9</v>
      </c>
      <c r="P12" s="37">
        <v>9</v>
      </c>
      <c r="Q12" s="37">
        <v>10</v>
      </c>
      <c r="R12" s="37">
        <v>10</v>
      </c>
      <c r="S12" s="37">
        <v>267</v>
      </c>
      <c r="T12" s="37">
        <v>267</v>
      </c>
      <c r="U12" s="37">
        <v>5</v>
      </c>
      <c r="V12" s="37">
        <v>5</v>
      </c>
      <c r="W12" s="37">
        <v>3857</v>
      </c>
      <c r="X12" s="56">
        <v>3857</v>
      </c>
      <c r="Y12" s="39"/>
    </row>
    <row r="13" spans="1:25" ht="15" thickBot="1" x14ac:dyDescent="0.4">
      <c r="A13" s="39"/>
      <c r="B13" s="4">
        <v>6</v>
      </c>
      <c r="C13" s="143" t="s">
        <v>98</v>
      </c>
      <c r="D13" s="144"/>
      <c r="E13" s="45">
        <v>31</v>
      </c>
      <c r="F13" s="45">
        <v>38</v>
      </c>
      <c r="G13" s="46">
        <v>409</v>
      </c>
      <c r="H13" s="46">
        <v>350</v>
      </c>
      <c r="I13" s="45">
        <v>141</v>
      </c>
      <c r="J13" s="45">
        <v>172</v>
      </c>
      <c r="K13" s="45">
        <v>72</v>
      </c>
      <c r="L13" s="45">
        <v>74</v>
      </c>
      <c r="M13" s="45">
        <v>60</v>
      </c>
      <c r="N13" s="45">
        <v>92</v>
      </c>
      <c r="O13" s="45">
        <v>10</v>
      </c>
      <c r="P13" s="45">
        <v>11</v>
      </c>
      <c r="Q13" s="46">
        <v>43</v>
      </c>
      <c r="R13" s="46">
        <v>39</v>
      </c>
      <c r="S13" s="46">
        <v>268</v>
      </c>
      <c r="T13" s="46">
        <v>209</v>
      </c>
      <c r="U13" s="47">
        <v>0</v>
      </c>
      <c r="V13" s="47">
        <v>0</v>
      </c>
      <c r="W13" s="47">
        <v>6000</v>
      </c>
      <c r="X13" s="66">
        <v>6000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1756</v>
      </c>
      <c r="F14" s="21">
        <f t="shared" ref="F14:X14" si="0">SUM(F7:F13)</f>
        <v>1551</v>
      </c>
      <c r="G14" s="21">
        <f t="shared" si="0"/>
        <v>10820</v>
      </c>
      <c r="H14" s="21">
        <f t="shared" si="0"/>
        <v>10688</v>
      </c>
      <c r="I14" s="21">
        <f t="shared" si="0"/>
        <v>4301</v>
      </c>
      <c r="J14" s="21">
        <f t="shared" si="0"/>
        <v>4177</v>
      </c>
      <c r="K14" s="21">
        <f t="shared" si="0"/>
        <v>2261</v>
      </c>
      <c r="L14" s="21">
        <f t="shared" si="0"/>
        <v>2139</v>
      </c>
      <c r="M14" s="21">
        <f t="shared" si="0"/>
        <v>704</v>
      </c>
      <c r="N14" s="21">
        <f t="shared" si="0"/>
        <v>817</v>
      </c>
      <c r="O14" s="21">
        <f t="shared" si="0"/>
        <v>487</v>
      </c>
      <c r="P14" s="21">
        <f t="shared" si="0"/>
        <v>489</v>
      </c>
      <c r="Q14" s="21">
        <f t="shared" si="0"/>
        <v>984</v>
      </c>
      <c r="R14" s="21">
        <f t="shared" si="0"/>
        <v>839</v>
      </c>
      <c r="S14" s="21">
        <f t="shared" si="0"/>
        <v>19068</v>
      </c>
      <c r="T14" s="21">
        <f t="shared" si="0"/>
        <v>17279</v>
      </c>
      <c r="U14" s="21">
        <f t="shared" si="0"/>
        <v>324</v>
      </c>
      <c r="V14" s="21">
        <f t="shared" si="0"/>
        <v>333</v>
      </c>
      <c r="W14" s="21">
        <f t="shared" si="0"/>
        <v>180157</v>
      </c>
      <c r="X14" s="22">
        <f t="shared" si="0"/>
        <v>160330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K21:K22"/>
    <mergeCell ref="Q5:R5"/>
    <mergeCell ref="S5:T5"/>
    <mergeCell ref="U5:V5"/>
    <mergeCell ref="W5:X5"/>
    <mergeCell ref="O21:O22"/>
    <mergeCell ref="P21:P22"/>
    <mergeCell ref="C9:D9"/>
    <mergeCell ref="C11:D11"/>
    <mergeCell ref="C12:D12"/>
    <mergeCell ref="C13:D13"/>
    <mergeCell ref="B14:D14"/>
    <mergeCell ref="L28:N28"/>
    <mergeCell ref="L29:N29"/>
    <mergeCell ref="L21:N22"/>
    <mergeCell ref="L23:N23"/>
    <mergeCell ref="L24:N24"/>
    <mergeCell ref="L25:N25"/>
    <mergeCell ref="L26:N26"/>
    <mergeCell ref="L27:N27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X25"/>
  <sheetViews>
    <sheetView topLeftCell="E1" workbookViewId="0">
      <selection activeCell="D3" sqref="D3:W9"/>
    </sheetView>
  </sheetViews>
  <sheetFormatPr defaultRowHeight="14.5" x14ac:dyDescent="0.35"/>
  <cols>
    <col min="1" max="1" width="4.26953125" customWidth="1"/>
    <col min="3" max="3" width="8.81640625" customWidth="1"/>
    <col min="22" max="23" width="9.1796875" bestFit="1" customWidth="1"/>
    <col min="24" max="24" width="1.453125" customWidth="1"/>
  </cols>
  <sheetData>
    <row r="1" spans="1:24" x14ac:dyDescent="0.35">
      <c r="A1" s="97" t="s">
        <v>0</v>
      </c>
      <c r="B1" s="99" t="s">
        <v>26</v>
      </c>
      <c r="C1" s="100"/>
      <c r="D1" s="137" t="s">
        <v>8</v>
      </c>
      <c r="E1" s="137"/>
      <c r="F1" s="137" t="s">
        <v>11</v>
      </c>
      <c r="G1" s="137"/>
      <c r="H1" s="137" t="s">
        <v>12</v>
      </c>
      <c r="I1" s="137"/>
      <c r="J1" s="137" t="s">
        <v>13</v>
      </c>
      <c r="K1" s="137"/>
      <c r="L1" s="137" t="s">
        <v>14</v>
      </c>
      <c r="M1" s="137"/>
      <c r="N1" s="137" t="s">
        <v>15</v>
      </c>
      <c r="O1" s="137"/>
      <c r="P1" s="137" t="s">
        <v>16</v>
      </c>
      <c r="Q1" s="137"/>
      <c r="R1" s="137" t="s">
        <v>17</v>
      </c>
      <c r="S1" s="137"/>
      <c r="T1" s="137" t="s">
        <v>18</v>
      </c>
      <c r="U1" s="137"/>
      <c r="V1" s="137" t="s">
        <v>19</v>
      </c>
      <c r="W1" s="138"/>
      <c r="X1" s="1"/>
    </row>
    <row r="2" spans="1:24" ht="15" thickBot="1" x14ac:dyDescent="0.4">
      <c r="A2" s="98"/>
      <c r="B2" s="101"/>
      <c r="C2" s="102"/>
      <c r="D2" s="17" t="s">
        <v>9</v>
      </c>
      <c r="E2" s="17" t="s">
        <v>10</v>
      </c>
      <c r="F2" s="17" t="s">
        <v>9</v>
      </c>
      <c r="G2" s="17" t="s">
        <v>10</v>
      </c>
      <c r="H2" s="17" t="s">
        <v>9</v>
      </c>
      <c r="I2" s="17" t="s">
        <v>10</v>
      </c>
      <c r="J2" s="17" t="s">
        <v>9</v>
      </c>
      <c r="K2" s="17" t="s">
        <v>10</v>
      </c>
      <c r="L2" s="17" t="s">
        <v>9</v>
      </c>
      <c r="M2" s="17" t="s">
        <v>10</v>
      </c>
      <c r="N2" s="17" t="s">
        <v>9</v>
      </c>
      <c r="O2" s="17" t="s">
        <v>10</v>
      </c>
      <c r="P2" s="17" t="s">
        <v>9</v>
      </c>
      <c r="Q2" s="17" t="s">
        <v>10</v>
      </c>
      <c r="R2" s="17" t="s">
        <v>9</v>
      </c>
      <c r="S2" s="17" t="s">
        <v>10</v>
      </c>
      <c r="T2" s="17" t="s">
        <v>9</v>
      </c>
      <c r="U2" s="17" t="s">
        <v>10</v>
      </c>
      <c r="V2" s="17" t="s">
        <v>9</v>
      </c>
      <c r="W2" s="18" t="s">
        <v>10</v>
      </c>
    </row>
    <row r="3" spans="1:24" x14ac:dyDescent="0.35">
      <c r="A3" s="83" t="s">
        <v>94</v>
      </c>
      <c r="B3" s="145" t="s">
        <v>1</v>
      </c>
      <c r="C3" s="146"/>
      <c r="D3" s="79">
        <v>1553</v>
      </c>
      <c r="E3" s="79">
        <v>1341</v>
      </c>
      <c r="F3" s="79">
        <v>7143</v>
      </c>
      <c r="G3" s="79">
        <v>7065</v>
      </c>
      <c r="H3" s="79">
        <v>3198</v>
      </c>
      <c r="I3" s="79">
        <v>3038</v>
      </c>
      <c r="J3" s="79">
        <v>1118</v>
      </c>
      <c r="K3" s="79">
        <v>988</v>
      </c>
      <c r="L3" s="80">
        <v>467</v>
      </c>
      <c r="M3" s="80">
        <v>564</v>
      </c>
      <c r="N3" s="75">
        <v>265</v>
      </c>
      <c r="O3" s="75">
        <v>265</v>
      </c>
      <c r="P3" s="79">
        <v>594</v>
      </c>
      <c r="Q3" s="79">
        <v>449</v>
      </c>
      <c r="R3" s="79">
        <v>15824</v>
      </c>
      <c r="S3" s="79">
        <v>14016</v>
      </c>
      <c r="T3" s="80">
        <v>286</v>
      </c>
      <c r="U3" s="80">
        <v>293</v>
      </c>
      <c r="V3" s="79">
        <v>155888</v>
      </c>
      <c r="W3" s="93">
        <v>135470</v>
      </c>
    </row>
    <row r="4" spans="1:24" x14ac:dyDescent="0.35">
      <c r="A4" s="3">
        <v>1</v>
      </c>
      <c r="B4" s="141" t="s">
        <v>2</v>
      </c>
      <c r="C4" s="142"/>
      <c r="D4" s="37">
        <v>42</v>
      </c>
      <c r="E4" s="37">
        <v>42</v>
      </c>
      <c r="F4" s="42">
        <v>515</v>
      </c>
      <c r="G4" s="42">
        <v>519</v>
      </c>
      <c r="H4" s="42">
        <v>215</v>
      </c>
      <c r="I4" s="42">
        <v>220</v>
      </c>
      <c r="J4" s="42">
        <v>119</v>
      </c>
      <c r="K4" s="42">
        <v>125</v>
      </c>
      <c r="L4" s="38">
        <v>16</v>
      </c>
      <c r="M4" s="38">
        <v>0</v>
      </c>
      <c r="N4" s="42">
        <v>29</v>
      </c>
      <c r="O4" s="42">
        <v>30</v>
      </c>
      <c r="P4" s="42">
        <v>96</v>
      </c>
      <c r="Q4" s="42">
        <v>100</v>
      </c>
      <c r="R4" s="42">
        <v>1100</v>
      </c>
      <c r="S4" s="42">
        <v>1178</v>
      </c>
      <c r="T4" s="42">
        <v>15</v>
      </c>
      <c r="U4" s="42">
        <v>17</v>
      </c>
      <c r="V4" s="42">
        <v>7935</v>
      </c>
      <c r="W4" s="43">
        <v>8526</v>
      </c>
      <c r="X4" s="39"/>
    </row>
    <row r="5" spans="1:24" x14ac:dyDescent="0.35">
      <c r="A5" s="3">
        <v>2</v>
      </c>
      <c r="B5" s="141" t="s">
        <v>3</v>
      </c>
      <c r="C5" s="142"/>
      <c r="D5" s="37">
        <v>14</v>
      </c>
      <c r="E5" s="37">
        <v>14</v>
      </c>
      <c r="F5" s="37">
        <v>1568</v>
      </c>
      <c r="G5" s="37">
        <v>1568</v>
      </c>
      <c r="H5" s="37">
        <v>223</v>
      </c>
      <c r="I5" s="37">
        <v>223</v>
      </c>
      <c r="J5" s="37">
        <v>521</v>
      </c>
      <c r="K5" s="37">
        <v>521</v>
      </c>
      <c r="L5" s="37">
        <v>12</v>
      </c>
      <c r="M5" s="37">
        <v>12</v>
      </c>
      <c r="N5" s="37">
        <v>14</v>
      </c>
      <c r="O5" s="37">
        <v>14</v>
      </c>
      <c r="P5" s="37">
        <v>130</v>
      </c>
      <c r="Q5" s="37">
        <v>130</v>
      </c>
      <c r="R5" s="37">
        <v>516</v>
      </c>
      <c r="S5" s="37">
        <v>516</v>
      </c>
      <c r="T5" s="37">
        <v>0</v>
      </c>
      <c r="U5" s="37">
        <v>0</v>
      </c>
      <c r="V5" s="37">
        <v>1693</v>
      </c>
      <c r="W5" s="56">
        <v>1693</v>
      </c>
      <c r="X5" s="39"/>
    </row>
    <row r="6" spans="1:24" x14ac:dyDescent="0.35">
      <c r="A6" s="3">
        <v>3</v>
      </c>
      <c r="B6" s="40" t="s">
        <v>4</v>
      </c>
      <c r="C6" s="41"/>
      <c r="D6" s="37">
        <v>42</v>
      </c>
      <c r="E6" s="37">
        <v>42</v>
      </c>
      <c r="F6" s="37">
        <v>773</v>
      </c>
      <c r="G6" s="37">
        <v>773</v>
      </c>
      <c r="H6" s="37">
        <v>333</v>
      </c>
      <c r="I6" s="37">
        <v>333</v>
      </c>
      <c r="J6" s="37">
        <v>276</v>
      </c>
      <c r="K6" s="37">
        <v>276</v>
      </c>
      <c r="L6" s="37">
        <v>28</v>
      </c>
      <c r="M6" s="37">
        <v>28</v>
      </c>
      <c r="N6" s="37">
        <v>149</v>
      </c>
      <c r="O6" s="37">
        <v>149</v>
      </c>
      <c r="P6" s="37">
        <v>75</v>
      </c>
      <c r="Q6" s="37">
        <v>75</v>
      </c>
      <c r="R6" s="37">
        <v>784</v>
      </c>
      <c r="S6" s="37">
        <v>784</v>
      </c>
      <c r="T6" s="37">
        <v>12</v>
      </c>
      <c r="U6" s="37">
        <v>12</v>
      </c>
      <c r="V6" s="37">
        <v>2069</v>
      </c>
      <c r="W6" s="37">
        <v>2069</v>
      </c>
      <c r="X6" s="39"/>
    </row>
    <row r="7" spans="1:24" x14ac:dyDescent="0.35">
      <c r="A7" s="3">
        <v>4</v>
      </c>
      <c r="B7" s="188" t="s">
        <v>5</v>
      </c>
      <c r="C7" s="189"/>
      <c r="D7" s="37">
        <v>29</v>
      </c>
      <c r="E7" s="37">
        <v>29</v>
      </c>
      <c r="F7" s="37">
        <v>303</v>
      </c>
      <c r="G7" s="37">
        <v>303</v>
      </c>
      <c r="H7" s="37">
        <v>132</v>
      </c>
      <c r="I7" s="37">
        <v>132</v>
      </c>
      <c r="J7" s="37">
        <v>105</v>
      </c>
      <c r="K7" s="37">
        <v>105</v>
      </c>
      <c r="L7" s="37">
        <v>22</v>
      </c>
      <c r="M7" s="37">
        <v>22</v>
      </c>
      <c r="N7" s="37">
        <v>11</v>
      </c>
      <c r="O7" s="37">
        <v>11</v>
      </c>
      <c r="P7" s="37">
        <v>36</v>
      </c>
      <c r="Q7" s="37">
        <v>36</v>
      </c>
      <c r="R7" s="37">
        <v>309</v>
      </c>
      <c r="S7" s="37">
        <v>309</v>
      </c>
      <c r="T7" s="37">
        <v>6</v>
      </c>
      <c r="U7" s="37">
        <v>6</v>
      </c>
      <c r="V7" s="37">
        <v>2715</v>
      </c>
      <c r="W7" s="56">
        <v>2715</v>
      </c>
      <c r="X7" s="39"/>
    </row>
    <row r="8" spans="1:24" x14ac:dyDescent="0.35">
      <c r="A8" s="3">
        <v>5</v>
      </c>
      <c r="B8" s="141" t="s">
        <v>6</v>
      </c>
      <c r="C8" s="142"/>
      <c r="D8" s="37">
        <v>45</v>
      </c>
      <c r="E8" s="37">
        <v>45</v>
      </c>
      <c r="F8" s="37">
        <v>109</v>
      </c>
      <c r="G8" s="37">
        <v>110</v>
      </c>
      <c r="H8" s="37">
        <v>59</v>
      </c>
      <c r="I8" s="37">
        <v>59</v>
      </c>
      <c r="J8" s="37">
        <v>50</v>
      </c>
      <c r="K8" s="37">
        <v>50</v>
      </c>
      <c r="L8" s="37">
        <v>99</v>
      </c>
      <c r="M8" s="37">
        <v>99</v>
      </c>
      <c r="N8" s="37">
        <v>9</v>
      </c>
      <c r="O8" s="37">
        <v>9</v>
      </c>
      <c r="P8" s="37">
        <v>10</v>
      </c>
      <c r="Q8" s="37">
        <v>10</v>
      </c>
      <c r="R8" s="37">
        <v>267</v>
      </c>
      <c r="S8" s="37">
        <v>267</v>
      </c>
      <c r="T8" s="37">
        <v>5</v>
      </c>
      <c r="U8" s="37">
        <v>5</v>
      </c>
      <c r="V8" s="37">
        <v>3857</v>
      </c>
      <c r="W8" s="56">
        <v>3857</v>
      </c>
      <c r="X8" s="39"/>
    </row>
    <row r="9" spans="1:24" ht="15" thickBot="1" x14ac:dyDescent="0.4">
      <c r="A9" s="4">
        <v>6</v>
      </c>
      <c r="B9" s="143" t="s">
        <v>98</v>
      </c>
      <c r="C9" s="144"/>
      <c r="D9" s="45">
        <v>31</v>
      </c>
      <c r="E9" s="45">
        <v>38</v>
      </c>
      <c r="F9" s="46">
        <v>409</v>
      </c>
      <c r="G9" s="46">
        <v>350</v>
      </c>
      <c r="H9" s="45">
        <v>141</v>
      </c>
      <c r="I9" s="45">
        <v>172</v>
      </c>
      <c r="J9" s="45">
        <v>72</v>
      </c>
      <c r="K9" s="45">
        <v>74</v>
      </c>
      <c r="L9" s="45">
        <v>60</v>
      </c>
      <c r="M9" s="45">
        <v>92</v>
      </c>
      <c r="N9" s="45">
        <v>10</v>
      </c>
      <c r="O9" s="45">
        <v>11</v>
      </c>
      <c r="P9" s="46">
        <v>43</v>
      </c>
      <c r="Q9" s="46">
        <v>39</v>
      </c>
      <c r="R9" s="46">
        <v>268</v>
      </c>
      <c r="S9" s="46">
        <v>209</v>
      </c>
      <c r="T9" s="47">
        <v>0</v>
      </c>
      <c r="U9" s="47">
        <v>0</v>
      </c>
      <c r="V9" s="47">
        <v>6000</v>
      </c>
      <c r="W9" s="66">
        <v>6000</v>
      </c>
      <c r="X9" s="39"/>
    </row>
    <row r="10" spans="1:24" ht="15" thickBot="1" x14ac:dyDescent="0.4">
      <c r="A10" s="133" t="s">
        <v>20</v>
      </c>
      <c r="B10" s="134"/>
      <c r="C10" s="135"/>
      <c r="D10" s="21">
        <f>SUM(D3:D9)</f>
        <v>1756</v>
      </c>
      <c r="E10" s="21">
        <f t="shared" ref="E10:W10" si="0">SUM(E3:E9)</f>
        <v>1551</v>
      </c>
      <c r="F10" s="21">
        <f t="shared" si="0"/>
        <v>10820</v>
      </c>
      <c r="G10" s="21">
        <f t="shared" si="0"/>
        <v>10688</v>
      </c>
      <c r="H10" s="21">
        <f t="shared" si="0"/>
        <v>4301</v>
      </c>
      <c r="I10" s="21">
        <f t="shared" si="0"/>
        <v>4177</v>
      </c>
      <c r="J10" s="21">
        <f t="shared" si="0"/>
        <v>2261</v>
      </c>
      <c r="K10" s="21">
        <f t="shared" si="0"/>
        <v>2139</v>
      </c>
      <c r="L10" s="21">
        <f t="shared" si="0"/>
        <v>704</v>
      </c>
      <c r="M10" s="21">
        <f t="shared" si="0"/>
        <v>817</v>
      </c>
      <c r="N10" s="21">
        <f t="shared" si="0"/>
        <v>487</v>
      </c>
      <c r="O10" s="21">
        <f t="shared" si="0"/>
        <v>489</v>
      </c>
      <c r="P10" s="21">
        <f t="shared" si="0"/>
        <v>984</v>
      </c>
      <c r="Q10" s="21">
        <f t="shared" si="0"/>
        <v>839</v>
      </c>
      <c r="R10" s="21">
        <f t="shared" si="0"/>
        <v>19068</v>
      </c>
      <c r="S10" s="21">
        <f t="shared" si="0"/>
        <v>17279</v>
      </c>
      <c r="T10" s="21">
        <f t="shared" si="0"/>
        <v>324</v>
      </c>
      <c r="U10" s="21">
        <f t="shared" si="0"/>
        <v>333</v>
      </c>
      <c r="V10" s="21">
        <f t="shared" si="0"/>
        <v>180157</v>
      </c>
      <c r="W10" s="22">
        <f t="shared" si="0"/>
        <v>160330</v>
      </c>
    </row>
    <row r="11" spans="1:24" x14ac:dyDescent="0.35">
      <c r="R11" s="1" t="s">
        <v>126</v>
      </c>
    </row>
    <row r="12" spans="1:24" x14ac:dyDescent="0.35">
      <c r="A12" t="s">
        <v>21</v>
      </c>
    </row>
    <row r="13" spans="1:24" x14ac:dyDescent="0.35">
      <c r="A13" t="s">
        <v>22</v>
      </c>
      <c r="C13" s="19"/>
      <c r="D13" s="25" t="s">
        <v>38</v>
      </c>
    </row>
    <row r="14" spans="1:24" x14ac:dyDescent="0.35">
      <c r="A14" t="s">
        <v>22</v>
      </c>
      <c r="C14" s="20"/>
      <c r="D14" s="25" t="s">
        <v>29</v>
      </c>
    </row>
    <row r="15" spans="1:24" x14ac:dyDescent="0.35">
      <c r="A15" t="s">
        <v>22</v>
      </c>
      <c r="C15" s="33"/>
      <c r="D15" s="25" t="s">
        <v>31</v>
      </c>
    </row>
    <row r="16" spans="1:24" ht="15" thickBot="1" x14ac:dyDescent="0.4"/>
    <row r="17" spans="10:15" x14ac:dyDescent="0.35">
      <c r="J17" s="139" t="s">
        <v>0</v>
      </c>
      <c r="K17" s="177" t="s">
        <v>103</v>
      </c>
      <c r="L17" s="177"/>
      <c r="M17" s="177"/>
      <c r="N17" s="177" t="s">
        <v>108</v>
      </c>
      <c r="O17" s="179" t="s">
        <v>109</v>
      </c>
    </row>
    <row r="18" spans="10:15" x14ac:dyDescent="0.35">
      <c r="J18" s="183"/>
      <c r="K18" s="178"/>
      <c r="L18" s="178"/>
      <c r="M18" s="178"/>
      <c r="N18" s="178"/>
      <c r="O18" s="180"/>
    </row>
    <row r="19" spans="10:15" x14ac:dyDescent="0.35">
      <c r="J19" s="3">
        <v>1</v>
      </c>
      <c r="K19" s="181" t="s">
        <v>104</v>
      </c>
      <c r="L19" s="181"/>
      <c r="M19" s="181"/>
      <c r="N19" s="85">
        <v>2</v>
      </c>
      <c r="O19" s="86" t="s">
        <v>110</v>
      </c>
    </row>
    <row r="20" spans="10:15" x14ac:dyDescent="0.35">
      <c r="J20" s="36">
        <v>2</v>
      </c>
      <c r="K20" s="181" t="s">
        <v>105</v>
      </c>
      <c r="L20" s="181"/>
      <c r="M20" s="181"/>
      <c r="N20" s="85">
        <v>2</v>
      </c>
      <c r="O20" s="86" t="s">
        <v>110</v>
      </c>
    </row>
    <row r="21" spans="10:15" x14ac:dyDescent="0.35">
      <c r="J21" s="36">
        <v>3</v>
      </c>
      <c r="K21" s="181" t="s">
        <v>111</v>
      </c>
      <c r="L21" s="181"/>
      <c r="M21" s="181"/>
      <c r="N21" s="89" t="s">
        <v>112</v>
      </c>
      <c r="O21" s="86" t="s">
        <v>110</v>
      </c>
    </row>
    <row r="22" spans="10:15" x14ac:dyDescent="0.35">
      <c r="J22" s="36">
        <v>4</v>
      </c>
      <c r="K22" s="181" t="s">
        <v>113</v>
      </c>
      <c r="L22" s="181"/>
      <c r="M22" s="181"/>
      <c r="N22" s="89" t="s">
        <v>112</v>
      </c>
      <c r="O22" s="86" t="s">
        <v>110</v>
      </c>
    </row>
    <row r="23" spans="10:15" x14ac:dyDescent="0.35">
      <c r="J23" s="36">
        <v>5</v>
      </c>
      <c r="K23" s="185" t="s">
        <v>115</v>
      </c>
      <c r="L23" s="186"/>
      <c r="M23" s="187"/>
      <c r="N23" s="89" t="s">
        <v>112</v>
      </c>
      <c r="O23" s="86" t="s">
        <v>110</v>
      </c>
    </row>
    <row r="24" spans="10:15" x14ac:dyDescent="0.35">
      <c r="J24" s="36">
        <v>6</v>
      </c>
      <c r="K24" s="181" t="s">
        <v>107</v>
      </c>
      <c r="L24" s="181"/>
      <c r="M24" s="181"/>
      <c r="N24" s="85">
        <v>13</v>
      </c>
      <c r="O24" s="86" t="s">
        <v>110</v>
      </c>
    </row>
    <row r="25" spans="10:15" ht="15" thickBot="1" x14ac:dyDescent="0.4">
      <c r="J25" s="90">
        <v>7</v>
      </c>
      <c r="K25" s="184" t="s">
        <v>107</v>
      </c>
      <c r="L25" s="184"/>
      <c r="M25" s="184"/>
      <c r="N25" s="91">
        <v>4</v>
      </c>
      <c r="O25" s="92" t="s">
        <v>110</v>
      </c>
    </row>
  </sheetData>
  <mergeCells count="28">
    <mergeCell ref="K24:M24"/>
    <mergeCell ref="K25:M25"/>
    <mergeCell ref="K17:M18"/>
    <mergeCell ref="K19:M19"/>
    <mergeCell ref="K20:M20"/>
    <mergeCell ref="K21:M21"/>
    <mergeCell ref="K22:M22"/>
    <mergeCell ref="K23:M23"/>
    <mergeCell ref="B5:C5"/>
    <mergeCell ref="B7:C7"/>
    <mergeCell ref="B8:C8"/>
    <mergeCell ref="B9:C9"/>
    <mergeCell ref="A10:C10"/>
    <mergeCell ref="J17:J18"/>
    <mergeCell ref="P1:Q1"/>
    <mergeCell ref="R1:S1"/>
    <mergeCell ref="T1:U1"/>
    <mergeCell ref="V1:W1"/>
    <mergeCell ref="J1:K1"/>
    <mergeCell ref="L1:M1"/>
    <mergeCell ref="N1:O1"/>
    <mergeCell ref="N17:N18"/>
    <mergeCell ref="O17:O18"/>
    <mergeCell ref="B3:C3"/>
    <mergeCell ref="B4:C4"/>
    <mergeCell ref="D1:E1"/>
    <mergeCell ref="F1:G1"/>
    <mergeCell ref="H1:I1"/>
  </mergeCells>
  <pageMargins left="0.7" right="0.7" top="0.75" bottom="0.75" header="0.3" footer="0.3"/>
  <pageSetup paperSize="9" orientation="portrait" horizontalDpi="4294967293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Y29"/>
  <sheetViews>
    <sheetView showGridLines="0" topLeftCell="F1" workbookViewId="0">
      <selection activeCell="F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143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1553</v>
      </c>
      <c r="F7" s="79">
        <v>1531</v>
      </c>
      <c r="G7" s="80">
        <v>7143</v>
      </c>
      <c r="H7" s="80">
        <v>7265</v>
      </c>
      <c r="I7" s="80">
        <v>3198</v>
      </c>
      <c r="J7" s="80">
        <v>3238</v>
      </c>
      <c r="K7" s="75">
        <v>1118</v>
      </c>
      <c r="L7" s="75">
        <v>1118</v>
      </c>
      <c r="M7" s="80">
        <v>467</v>
      </c>
      <c r="N7" s="80">
        <v>544</v>
      </c>
      <c r="O7" s="75">
        <v>265</v>
      </c>
      <c r="P7" s="75">
        <v>265</v>
      </c>
      <c r="Q7" s="80">
        <v>594</v>
      </c>
      <c r="R7" s="80">
        <v>639</v>
      </c>
      <c r="S7" s="79">
        <v>15824</v>
      </c>
      <c r="T7" s="79">
        <v>14016</v>
      </c>
      <c r="U7" s="79">
        <v>1598</v>
      </c>
      <c r="V7" s="79">
        <v>293</v>
      </c>
      <c r="W7" s="79">
        <v>140808</v>
      </c>
      <c r="X7" s="93">
        <v>132470</v>
      </c>
    </row>
    <row r="8" spans="1:25" x14ac:dyDescent="0.35">
      <c r="A8" s="39"/>
      <c r="B8" s="3">
        <v>1</v>
      </c>
      <c r="C8" s="141" t="s">
        <v>2</v>
      </c>
      <c r="D8" s="142"/>
      <c r="E8" s="37">
        <v>42</v>
      </c>
      <c r="F8" s="37">
        <v>42</v>
      </c>
      <c r="G8" s="42">
        <v>508</v>
      </c>
      <c r="H8" s="42">
        <v>519</v>
      </c>
      <c r="I8" s="42">
        <v>207</v>
      </c>
      <c r="J8" s="42">
        <v>220</v>
      </c>
      <c r="K8" s="42">
        <v>113</v>
      </c>
      <c r="L8" s="42">
        <v>125</v>
      </c>
      <c r="M8" s="38">
        <v>2</v>
      </c>
      <c r="N8" s="38">
        <v>20</v>
      </c>
      <c r="O8" s="42">
        <v>29</v>
      </c>
      <c r="P8" s="42">
        <v>30</v>
      </c>
      <c r="Q8" s="42">
        <v>96</v>
      </c>
      <c r="R8" s="42">
        <v>100</v>
      </c>
      <c r="S8" s="42">
        <v>1100</v>
      </c>
      <c r="T8" s="42">
        <v>1178</v>
      </c>
      <c r="U8" s="42">
        <v>15</v>
      </c>
      <c r="V8" s="42">
        <v>17</v>
      </c>
      <c r="W8" s="42">
        <v>7935</v>
      </c>
      <c r="X8" s="43">
        <v>8526</v>
      </c>
      <c r="Y8" s="39"/>
    </row>
    <row r="9" spans="1:25" x14ac:dyDescent="0.35">
      <c r="A9" s="39"/>
      <c r="B9" s="3">
        <v>2</v>
      </c>
      <c r="C9" s="141" t="s">
        <v>3</v>
      </c>
      <c r="D9" s="142"/>
      <c r="E9" s="37">
        <v>14</v>
      </c>
      <c r="F9" s="37">
        <v>14</v>
      </c>
      <c r="G9" s="37">
        <v>1568</v>
      </c>
      <c r="H9" s="37">
        <v>1568</v>
      </c>
      <c r="I9" s="37">
        <v>223</v>
      </c>
      <c r="J9" s="37">
        <v>223</v>
      </c>
      <c r="K9" s="37">
        <v>521</v>
      </c>
      <c r="L9" s="37">
        <v>521</v>
      </c>
      <c r="M9" s="37">
        <v>12</v>
      </c>
      <c r="N9" s="37">
        <v>12</v>
      </c>
      <c r="O9" s="37">
        <v>14</v>
      </c>
      <c r="P9" s="37">
        <v>14</v>
      </c>
      <c r="Q9" s="37">
        <v>130</v>
      </c>
      <c r="R9" s="37">
        <v>130</v>
      </c>
      <c r="S9" s="37">
        <v>516</v>
      </c>
      <c r="T9" s="37">
        <v>516</v>
      </c>
      <c r="U9" s="37">
        <v>0</v>
      </c>
      <c r="V9" s="37">
        <v>0</v>
      </c>
      <c r="W9" s="37">
        <v>1693</v>
      </c>
      <c r="X9" s="56">
        <v>1693</v>
      </c>
      <c r="Y9" s="39"/>
    </row>
    <row r="10" spans="1:25" x14ac:dyDescent="0.35">
      <c r="A10" s="39"/>
      <c r="B10" s="3">
        <v>3</v>
      </c>
      <c r="C10" s="40" t="s">
        <v>4</v>
      </c>
      <c r="D10" s="41"/>
      <c r="E10" s="37">
        <v>42</v>
      </c>
      <c r="F10" s="37">
        <v>42</v>
      </c>
      <c r="G10" s="37">
        <v>682</v>
      </c>
      <c r="H10" s="37">
        <v>682</v>
      </c>
      <c r="I10" s="37">
        <v>295</v>
      </c>
      <c r="J10" s="37">
        <v>295</v>
      </c>
      <c r="K10" s="37">
        <v>263</v>
      </c>
      <c r="L10" s="37">
        <v>263</v>
      </c>
      <c r="M10" s="37">
        <v>23</v>
      </c>
      <c r="N10" s="37">
        <v>23</v>
      </c>
      <c r="O10" s="37">
        <v>146</v>
      </c>
      <c r="P10" s="37">
        <v>146</v>
      </c>
      <c r="Q10" s="37">
        <v>63</v>
      </c>
      <c r="R10" s="37">
        <v>63</v>
      </c>
      <c r="S10" s="37">
        <v>615</v>
      </c>
      <c r="T10" s="37">
        <v>615</v>
      </c>
      <c r="U10" s="37">
        <v>9</v>
      </c>
      <c r="V10" s="37">
        <v>9</v>
      </c>
      <c r="W10" s="37">
        <v>2069</v>
      </c>
      <c r="X10" s="37">
        <v>2069</v>
      </c>
      <c r="Y10" s="39"/>
    </row>
    <row r="11" spans="1:25" x14ac:dyDescent="0.35">
      <c r="A11" s="39"/>
      <c r="B11" s="3">
        <v>4</v>
      </c>
      <c r="C11" s="188" t="s">
        <v>5</v>
      </c>
      <c r="D11" s="189"/>
      <c r="E11" s="37">
        <v>29</v>
      </c>
      <c r="F11" s="37">
        <v>29</v>
      </c>
      <c r="G11" s="37">
        <v>297</v>
      </c>
      <c r="H11" s="37">
        <v>297</v>
      </c>
      <c r="I11" s="37">
        <v>129</v>
      </c>
      <c r="J11" s="37">
        <v>129</v>
      </c>
      <c r="K11" s="37">
        <v>101</v>
      </c>
      <c r="L11" s="37">
        <v>101</v>
      </c>
      <c r="M11" s="37">
        <v>21</v>
      </c>
      <c r="N11" s="37">
        <v>21</v>
      </c>
      <c r="O11" s="37">
        <v>11</v>
      </c>
      <c r="P11" s="37">
        <v>11</v>
      </c>
      <c r="Q11" s="37">
        <v>36</v>
      </c>
      <c r="R11" s="37">
        <v>36</v>
      </c>
      <c r="S11" s="37">
        <v>301</v>
      </c>
      <c r="T11" s="37">
        <v>301</v>
      </c>
      <c r="U11" s="37">
        <v>6</v>
      </c>
      <c r="V11" s="37">
        <v>6</v>
      </c>
      <c r="W11" s="37">
        <v>2465</v>
      </c>
      <c r="X11" s="56">
        <v>2465</v>
      </c>
      <c r="Y11" s="39"/>
    </row>
    <row r="12" spans="1:25" x14ac:dyDescent="0.35">
      <c r="A12" s="39"/>
      <c r="B12" s="3">
        <v>5</v>
      </c>
      <c r="C12" s="141" t="s">
        <v>6</v>
      </c>
      <c r="D12" s="142"/>
      <c r="E12" s="37">
        <v>34</v>
      </c>
      <c r="F12" s="37">
        <v>34</v>
      </c>
      <c r="G12" s="37">
        <v>81</v>
      </c>
      <c r="H12" s="37">
        <v>81</v>
      </c>
      <c r="I12" s="37">
        <v>56</v>
      </c>
      <c r="J12" s="37">
        <v>56</v>
      </c>
      <c r="K12" s="37">
        <v>45</v>
      </c>
      <c r="L12" s="37">
        <v>45</v>
      </c>
      <c r="M12" s="37">
        <v>99</v>
      </c>
      <c r="N12" s="37">
        <v>99</v>
      </c>
      <c r="O12" s="37">
        <v>8</v>
      </c>
      <c r="P12" s="37">
        <v>8</v>
      </c>
      <c r="Q12" s="37">
        <v>9</v>
      </c>
      <c r="R12" s="37">
        <v>9</v>
      </c>
      <c r="S12" s="37">
        <v>197</v>
      </c>
      <c r="T12" s="37">
        <v>197</v>
      </c>
      <c r="U12" s="37">
        <v>5</v>
      </c>
      <c r="V12" s="37">
        <v>5</v>
      </c>
      <c r="W12" s="37">
        <v>3018</v>
      </c>
      <c r="X12" s="56">
        <v>3018</v>
      </c>
      <c r="Y12" s="39"/>
    </row>
    <row r="13" spans="1:25" ht="15" thickBot="1" x14ac:dyDescent="0.4">
      <c r="A13" s="39"/>
      <c r="B13" s="4">
        <v>6</v>
      </c>
      <c r="C13" s="143" t="s">
        <v>98</v>
      </c>
      <c r="D13" s="144"/>
      <c r="E13" s="47">
        <v>38</v>
      </c>
      <c r="F13" s="47">
        <v>38</v>
      </c>
      <c r="G13" s="47">
        <v>350</v>
      </c>
      <c r="H13" s="47">
        <v>350</v>
      </c>
      <c r="I13" s="47">
        <v>172</v>
      </c>
      <c r="J13" s="47">
        <v>172</v>
      </c>
      <c r="K13" s="47">
        <v>73</v>
      </c>
      <c r="L13" s="47">
        <v>73</v>
      </c>
      <c r="M13" s="47">
        <v>89</v>
      </c>
      <c r="N13" s="47">
        <v>89</v>
      </c>
      <c r="O13" s="47">
        <v>10</v>
      </c>
      <c r="P13" s="47">
        <v>10</v>
      </c>
      <c r="Q13" s="47">
        <v>36</v>
      </c>
      <c r="R13" s="47">
        <v>36</v>
      </c>
      <c r="S13" s="47">
        <v>170</v>
      </c>
      <c r="T13" s="47">
        <v>170</v>
      </c>
      <c r="U13" s="47">
        <v>0</v>
      </c>
      <c r="V13" s="47">
        <v>0</v>
      </c>
      <c r="W13" s="47">
        <v>6000</v>
      </c>
      <c r="X13" s="66">
        <v>6000</v>
      </c>
      <c r="Y13" s="39"/>
    </row>
    <row r="14" spans="1:25" ht="15" thickBot="1" x14ac:dyDescent="0.4">
      <c r="B14" s="133" t="s">
        <v>20</v>
      </c>
      <c r="C14" s="134"/>
      <c r="D14" s="135"/>
      <c r="E14" s="21">
        <f t="shared" ref="E14:X14" si="0">SUM(E7:E13)</f>
        <v>1752</v>
      </c>
      <c r="F14" s="21">
        <f t="shared" si="0"/>
        <v>1730</v>
      </c>
      <c r="G14" s="21">
        <f t="shared" si="0"/>
        <v>10629</v>
      </c>
      <c r="H14" s="21">
        <f t="shared" si="0"/>
        <v>10762</v>
      </c>
      <c r="I14" s="21">
        <f t="shared" si="0"/>
        <v>4280</v>
      </c>
      <c r="J14" s="21">
        <f t="shared" si="0"/>
        <v>4333</v>
      </c>
      <c r="K14" s="21">
        <f t="shared" si="0"/>
        <v>2234</v>
      </c>
      <c r="L14" s="21">
        <f t="shared" si="0"/>
        <v>2246</v>
      </c>
      <c r="M14" s="21">
        <f t="shared" si="0"/>
        <v>713</v>
      </c>
      <c r="N14" s="21">
        <f t="shared" si="0"/>
        <v>808</v>
      </c>
      <c r="O14" s="21">
        <f t="shared" si="0"/>
        <v>483</v>
      </c>
      <c r="P14" s="21">
        <f t="shared" si="0"/>
        <v>484</v>
      </c>
      <c r="Q14" s="21">
        <f t="shared" si="0"/>
        <v>964</v>
      </c>
      <c r="R14" s="21">
        <f t="shared" si="0"/>
        <v>1013</v>
      </c>
      <c r="S14" s="21">
        <f t="shared" si="0"/>
        <v>18723</v>
      </c>
      <c r="T14" s="21">
        <f t="shared" si="0"/>
        <v>16993</v>
      </c>
      <c r="U14" s="21">
        <f t="shared" si="0"/>
        <v>1633</v>
      </c>
      <c r="V14" s="21">
        <f t="shared" si="0"/>
        <v>330</v>
      </c>
      <c r="W14" s="21">
        <f t="shared" si="0"/>
        <v>163988</v>
      </c>
      <c r="X14" s="22">
        <f t="shared" si="0"/>
        <v>156241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L28:N28"/>
    <mergeCell ref="L29:N29"/>
    <mergeCell ref="L21:N22"/>
    <mergeCell ref="L23:N23"/>
    <mergeCell ref="L24:N24"/>
    <mergeCell ref="L25:N25"/>
    <mergeCell ref="L26:N26"/>
    <mergeCell ref="L27:N27"/>
    <mergeCell ref="C9:D9"/>
    <mergeCell ref="C11:D11"/>
    <mergeCell ref="C12:D12"/>
    <mergeCell ref="C13:D13"/>
    <mergeCell ref="B14:D14"/>
    <mergeCell ref="K21:K22"/>
    <mergeCell ref="Q5:R5"/>
    <mergeCell ref="S5:T5"/>
    <mergeCell ref="U5:V5"/>
    <mergeCell ref="W5:X5"/>
    <mergeCell ref="O21:O22"/>
    <mergeCell ref="P21:P22"/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  <pageSetup paperSize="9" orientation="portrait" horizontalDpi="4294967293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Y29"/>
  <sheetViews>
    <sheetView showGridLines="0" topLeftCell="B1" workbookViewId="0">
      <selection activeCell="B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144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1493</v>
      </c>
      <c r="F7" s="79">
        <v>1471</v>
      </c>
      <c r="G7" s="80">
        <v>7143</v>
      </c>
      <c r="H7" s="80">
        <v>7265</v>
      </c>
      <c r="I7" s="80">
        <v>3198</v>
      </c>
      <c r="J7" s="80">
        <v>3238</v>
      </c>
      <c r="K7" s="75">
        <v>1118</v>
      </c>
      <c r="L7" s="75">
        <v>1118</v>
      </c>
      <c r="M7" s="80">
        <v>407</v>
      </c>
      <c r="N7" s="80">
        <v>484</v>
      </c>
      <c r="O7" s="80">
        <v>229</v>
      </c>
      <c r="P7" s="80">
        <v>265</v>
      </c>
      <c r="Q7" s="80">
        <v>594</v>
      </c>
      <c r="R7" s="80">
        <v>639</v>
      </c>
      <c r="S7" s="79">
        <v>16524</v>
      </c>
      <c r="T7" s="79">
        <v>14716</v>
      </c>
      <c r="U7" s="80">
        <v>1558</v>
      </c>
      <c r="V7" s="80">
        <v>1565</v>
      </c>
      <c r="W7" s="79">
        <v>140888</v>
      </c>
      <c r="X7" s="93">
        <v>120470</v>
      </c>
    </row>
    <row r="8" spans="1:25" x14ac:dyDescent="0.35">
      <c r="A8" s="39"/>
      <c r="B8" s="3">
        <v>1</v>
      </c>
      <c r="C8" s="141" t="s">
        <v>2</v>
      </c>
      <c r="D8" s="142"/>
      <c r="E8" s="37">
        <v>39</v>
      </c>
      <c r="F8" s="37">
        <v>39</v>
      </c>
      <c r="G8" s="37">
        <v>459</v>
      </c>
      <c r="H8" s="37">
        <v>459</v>
      </c>
      <c r="I8" s="37">
        <v>202</v>
      </c>
      <c r="J8" s="37">
        <v>202</v>
      </c>
      <c r="K8" s="37">
        <v>99</v>
      </c>
      <c r="L8" s="37">
        <v>99</v>
      </c>
      <c r="M8" s="37">
        <v>0</v>
      </c>
      <c r="N8" s="37">
        <v>0</v>
      </c>
      <c r="O8" s="37">
        <v>17</v>
      </c>
      <c r="P8" s="37">
        <v>17</v>
      </c>
      <c r="Q8" s="37">
        <v>88</v>
      </c>
      <c r="R8" s="37">
        <v>88</v>
      </c>
      <c r="S8" s="37">
        <v>689</v>
      </c>
      <c r="T8" s="37">
        <v>689</v>
      </c>
      <c r="U8" s="37">
        <v>6</v>
      </c>
      <c r="V8" s="37">
        <v>6</v>
      </c>
      <c r="W8" s="37">
        <v>7511</v>
      </c>
      <c r="X8" s="56">
        <v>7511</v>
      </c>
      <c r="Y8" s="39"/>
    </row>
    <row r="9" spans="1:25" x14ac:dyDescent="0.35">
      <c r="A9" s="39"/>
      <c r="B9" s="3">
        <v>2</v>
      </c>
      <c r="C9" s="141" t="s">
        <v>3</v>
      </c>
      <c r="D9" s="142"/>
      <c r="E9" s="38">
        <v>67</v>
      </c>
      <c r="F9" s="38">
        <v>7</v>
      </c>
      <c r="G9" s="42">
        <v>1495</v>
      </c>
      <c r="H9" s="42">
        <v>1519</v>
      </c>
      <c r="I9" s="42">
        <v>201</v>
      </c>
      <c r="J9" s="42">
        <v>213</v>
      </c>
      <c r="K9" s="42">
        <v>508</v>
      </c>
      <c r="L9" s="42">
        <v>513</v>
      </c>
      <c r="M9" s="38">
        <v>60</v>
      </c>
      <c r="N9" s="38">
        <v>3</v>
      </c>
      <c r="O9" s="38">
        <v>48</v>
      </c>
      <c r="P9" s="38">
        <v>12</v>
      </c>
      <c r="Q9" s="38">
        <v>107</v>
      </c>
      <c r="R9" s="38">
        <v>120</v>
      </c>
      <c r="S9" s="38">
        <v>454</v>
      </c>
      <c r="T9" s="38">
        <v>468</v>
      </c>
      <c r="U9" s="42">
        <v>10</v>
      </c>
      <c r="V9" s="42">
        <v>0</v>
      </c>
      <c r="W9" s="38">
        <v>3566</v>
      </c>
      <c r="X9" s="48">
        <v>3779</v>
      </c>
      <c r="Y9" s="39"/>
    </row>
    <row r="10" spans="1:25" x14ac:dyDescent="0.35">
      <c r="A10" s="39"/>
      <c r="B10" s="3">
        <v>3</v>
      </c>
      <c r="C10" s="40" t="s">
        <v>4</v>
      </c>
      <c r="D10" s="41"/>
      <c r="E10" s="37">
        <v>42</v>
      </c>
      <c r="F10" s="37">
        <v>42</v>
      </c>
      <c r="G10" s="37">
        <v>628</v>
      </c>
      <c r="H10" s="37">
        <v>628</v>
      </c>
      <c r="I10" s="37">
        <v>252</v>
      </c>
      <c r="J10" s="37">
        <v>252</v>
      </c>
      <c r="K10" s="37">
        <v>251</v>
      </c>
      <c r="L10" s="37">
        <v>251</v>
      </c>
      <c r="M10" s="37">
        <v>20</v>
      </c>
      <c r="N10" s="37">
        <v>20</v>
      </c>
      <c r="O10" s="37">
        <v>146</v>
      </c>
      <c r="P10" s="37">
        <v>146</v>
      </c>
      <c r="Q10" s="37">
        <v>62</v>
      </c>
      <c r="R10" s="37">
        <v>62</v>
      </c>
      <c r="S10" s="37">
        <v>532</v>
      </c>
      <c r="T10" s="37">
        <v>532</v>
      </c>
      <c r="U10" s="37">
        <v>6</v>
      </c>
      <c r="V10" s="37">
        <v>6</v>
      </c>
      <c r="W10" s="38">
        <v>8200</v>
      </c>
      <c r="X10" s="38">
        <v>0</v>
      </c>
      <c r="Y10" s="39"/>
    </row>
    <row r="11" spans="1:25" x14ac:dyDescent="0.35">
      <c r="A11" s="39"/>
      <c r="B11" s="3">
        <v>4</v>
      </c>
      <c r="C11" s="188" t="s">
        <v>5</v>
      </c>
      <c r="D11" s="189"/>
      <c r="E11" s="37">
        <v>29</v>
      </c>
      <c r="F11" s="37">
        <v>29</v>
      </c>
      <c r="G11" s="37">
        <v>289</v>
      </c>
      <c r="H11" s="37">
        <v>289</v>
      </c>
      <c r="I11" s="37">
        <v>126</v>
      </c>
      <c r="J11" s="37">
        <v>126</v>
      </c>
      <c r="K11" s="37">
        <v>100</v>
      </c>
      <c r="L11" s="37">
        <v>100</v>
      </c>
      <c r="M11" s="37">
        <v>20</v>
      </c>
      <c r="N11" s="37">
        <v>20</v>
      </c>
      <c r="O11" s="37">
        <v>11</v>
      </c>
      <c r="P11" s="37">
        <v>11</v>
      </c>
      <c r="Q11" s="37">
        <v>36</v>
      </c>
      <c r="R11" s="37">
        <v>36</v>
      </c>
      <c r="S11" s="37">
        <v>291</v>
      </c>
      <c r="T11" s="37">
        <v>291</v>
      </c>
      <c r="U11" s="37">
        <v>6</v>
      </c>
      <c r="V11" s="37">
        <v>6</v>
      </c>
      <c r="W11" s="37">
        <v>2185</v>
      </c>
      <c r="X11" s="56">
        <v>2185</v>
      </c>
      <c r="Y11" s="39"/>
    </row>
    <row r="12" spans="1:25" x14ac:dyDescent="0.35">
      <c r="A12" s="39"/>
      <c r="B12" s="3">
        <v>5</v>
      </c>
      <c r="C12" s="141" t="s">
        <v>6</v>
      </c>
      <c r="D12" s="142"/>
      <c r="E12" s="37">
        <v>34</v>
      </c>
      <c r="F12" s="37">
        <v>34</v>
      </c>
      <c r="G12" s="37">
        <v>40</v>
      </c>
      <c r="H12" s="37">
        <v>40</v>
      </c>
      <c r="I12" s="37">
        <v>53</v>
      </c>
      <c r="J12" s="37">
        <v>53</v>
      </c>
      <c r="K12" s="37">
        <v>44</v>
      </c>
      <c r="L12" s="37">
        <v>44</v>
      </c>
      <c r="M12" s="37">
        <v>98</v>
      </c>
      <c r="N12" s="37">
        <v>98</v>
      </c>
      <c r="O12" s="37">
        <v>8</v>
      </c>
      <c r="P12" s="37">
        <v>8</v>
      </c>
      <c r="Q12" s="37">
        <v>7</v>
      </c>
      <c r="R12" s="37">
        <v>7</v>
      </c>
      <c r="S12" s="37">
        <v>162</v>
      </c>
      <c r="T12" s="37">
        <v>162</v>
      </c>
      <c r="U12" s="37">
        <v>5</v>
      </c>
      <c r="V12" s="37">
        <v>5</v>
      </c>
      <c r="W12" s="38">
        <v>2167</v>
      </c>
      <c r="X12" s="48">
        <v>2158</v>
      </c>
      <c r="Y12" s="39"/>
    </row>
    <row r="13" spans="1:25" ht="15" thickBot="1" x14ac:dyDescent="0.4">
      <c r="A13" s="39"/>
      <c r="B13" s="4">
        <v>6</v>
      </c>
      <c r="C13" s="143" t="s">
        <v>98</v>
      </c>
      <c r="D13" s="144"/>
      <c r="E13" s="47">
        <v>38</v>
      </c>
      <c r="F13" s="47">
        <v>38</v>
      </c>
      <c r="G13" s="47">
        <v>350</v>
      </c>
      <c r="H13" s="47">
        <v>350</v>
      </c>
      <c r="I13" s="47">
        <v>172</v>
      </c>
      <c r="J13" s="47">
        <v>172</v>
      </c>
      <c r="K13" s="47">
        <v>73</v>
      </c>
      <c r="L13" s="47">
        <v>73</v>
      </c>
      <c r="M13" s="47">
        <v>89</v>
      </c>
      <c r="N13" s="47">
        <v>89</v>
      </c>
      <c r="O13" s="47">
        <v>10</v>
      </c>
      <c r="P13" s="47">
        <v>10</v>
      </c>
      <c r="Q13" s="47">
        <v>36</v>
      </c>
      <c r="R13" s="47">
        <v>36</v>
      </c>
      <c r="S13" s="47">
        <v>170</v>
      </c>
      <c r="T13" s="47">
        <v>170</v>
      </c>
      <c r="U13" s="47">
        <v>0</v>
      </c>
      <c r="V13" s="47">
        <v>0</v>
      </c>
      <c r="W13" s="47">
        <v>6000</v>
      </c>
      <c r="X13" s="66">
        <v>6000</v>
      </c>
      <c r="Y13" s="39"/>
    </row>
    <row r="14" spans="1:25" ht="15" thickBot="1" x14ac:dyDescent="0.4">
      <c r="B14" s="133" t="s">
        <v>20</v>
      </c>
      <c r="C14" s="134"/>
      <c r="D14" s="135"/>
      <c r="E14" s="21">
        <f t="shared" ref="E14:X14" si="0">SUM(E7:E13)</f>
        <v>1742</v>
      </c>
      <c r="F14" s="21">
        <f t="shared" si="0"/>
        <v>1660</v>
      </c>
      <c r="G14" s="21">
        <f t="shared" si="0"/>
        <v>10404</v>
      </c>
      <c r="H14" s="21">
        <f t="shared" si="0"/>
        <v>10550</v>
      </c>
      <c r="I14" s="21">
        <f t="shared" si="0"/>
        <v>4204</v>
      </c>
      <c r="J14" s="21">
        <f t="shared" si="0"/>
        <v>4256</v>
      </c>
      <c r="K14" s="21">
        <f t="shared" si="0"/>
        <v>2193</v>
      </c>
      <c r="L14" s="21">
        <f t="shared" si="0"/>
        <v>2198</v>
      </c>
      <c r="M14" s="21">
        <f t="shared" si="0"/>
        <v>694</v>
      </c>
      <c r="N14" s="21">
        <f t="shared" si="0"/>
        <v>714</v>
      </c>
      <c r="O14" s="21">
        <f t="shared" si="0"/>
        <v>469</v>
      </c>
      <c r="P14" s="21">
        <f t="shared" si="0"/>
        <v>469</v>
      </c>
      <c r="Q14" s="21">
        <f t="shared" si="0"/>
        <v>930</v>
      </c>
      <c r="R14" s="21">
        <f t="shared" si="0"/>
        <v>988</v>
      </c>
      <c r="S14" s="21">
        <f t="shared" si="0"/>
        <v>18822</v>
      </c>
      <c r="T14" s="21">
        <f t="shared" si="0"/>
        <v>17028</v>
      </c>
      <c r="U14" s="21">
        <f t="shared" si="0"/>
        <v>1591</v>
      </c>
      <c r="V14" s="21">
        <f t="shared" si="0"/>
        <v>1588</v>
      </c>
      <c r="W14" s="21">
        <f t="shared" si="0"/>
        <v>170517</v>
      </c>
      <c r="X14" s="22">
        <f t="shared" si="0"/>
        <v>142103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13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L28:N28"/>
    <mergeCell ref="L29:N29"/>
    <mergeCell ref="L21:N22"/>
    <mergeCell ref="L23:N23"/>
    <mergeCell ref="L24:N24"/>
    <mergeCell ref="L25:N25"/>
    <mergeCell ref="L26:N26"/>
    <mergeCell ref="L27:N27"/>
    <mergeCell ref="C9:D9"/>
    <mergeCell ref="C11:D11"/>
    <mergeCell ref="C12:D12"/>
    <mergeCell ref="C13:D13"/>
    <mergeCell ref="B14:D14"/>
    <mergeCell ref="K21:K22"/>
    <mergeCell ref="Q5:R5"/>
    <mergeCell ref="S5:T5"/>
    <mergeCell ref="U5:V5"/>
    <mergeCell ref="W5:X5"/>
    <mergeCell ref="O21:O22"/>
    <mergeCell ref="P21:P22"/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  <pageSetup paperSize="9" orientation="portrait" horizontalDpi="4294967293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Y29"/>
  <sheetViews>
    <sheetView showGridLines="0" topLeftCell="H11" workbookViewId="0">
      <selection activeCell="H1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145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1493</v>
      </c>
      <c r="F7" s="79">
        <v>1471</v>
      </c>
      <c r="G7" s="80">
        <v>7143</v>
      </c>
      <c r="H7" s="80">
        <v>7265</v>
      </c>
      <c r="I7" s="80">
        <v>3198</v>
      </c>
      <c r="J7" s="80">
        <v>3238</v>
      </c>
      <c r="K7" s="75">
        <v>1118</v>
      </c>
      <c r="L7" s="75">
        <v>1118</v>
      </c>
      <c r="M7" s="80">
        <v>407</v>
      </c>
      <c r="N7" s="80">
        <v>484</v>
      </c>
      <c r="O7" s="80">
        <v>229</v>
      </c>
      <c r="P7" s="80">
        <v>265</v>
      </c>
      <c r="Q7" s="80">
        <v>594</v>
      </c>
      <c r="R7" s="80">
        <v>639</v>
      </c>
      <c r="S7" s="79">
        <v>16324</v>
      </c>
      <c r="T7" s="79">
        <v>14716</v>
      </c>
      <c r="U7" s="80">
        <v>1558</v>
      </c>
      <c r="V7" s="80">
        <v>1565</v>
      </c>
      <c r="W7" s="79">
        <v>140888</v>
      </c>
      <c r="X7" s="93">
        <v>120390</v>
      </c>
    </row>
    <row r="8" spans="1:25" x14ac:dyDescent="0.35">
      <c r="A8" s="39"/>
      <c r="B8" s="3">
        <v>1</v>
      </c>
      <c r="C8" s="141" t="s">
        <v>2</v>
      </c>
      <c r="D8" s="142"/>
      <c r="E8" s="42">
        <v>36</v>
      </c>
      <c r="F8" s="42">
        <v>37</v>
      </c>
      <c r="G8" s="37">
        <v>423</v>
      </c>
      <c r="H8" s="37">
        <v>423</v>
      </c>
      <c r="I8" s="37">
        <v>180</v>
      </c>
      <c r="J8" s="37">
        <v>180</v>
      </c>
      <c r="K8" s="37">
        <v>84</v>
      </c>
      <c r="L8" s="37">
        <v>84</v>
      </c>
      <c r="M8" s="37">
        <v>0</v>
      </c>
      <c r="N8" s="37">
        <v>0</v>
      </c>
      <c r="O8" s="37">
        <v>16</v>
      </c>
      <c r="P8" s="37">
        <v>16</v>
      </c>
      <c r="Q8" s="37">
        <v>86</v>
      </c>
      <c r="R8" s="37">
        <v>86</v>
      </c>
      <c r="S8" s="37">
        <v>499</v>
      </c>
      <c r="T8" s="37">
        <v>499</v>
      </c>
      <c r="U8" s="37">
        <v>35</v>
      </c>
      <c r="V8" s="37">
        <v>35</v>
      </c>
      <c r="W8" s="37">
        <v>6121</v>
      </c>
      <c r="X8" s="56">
        <v>6121</v>
      </c>
      <c r="Y8" s="39"/>
    </row>
    <row r="9" spans="1:25" x14ac:dyDescent="0.35">
      <c r="A9" s="39"/>
      <c r="B9" s="3">
        <v>2</v>
      </c>
      <c r="C9" s="141" t="s">
        <v>3</v>
      </c>
      <c r="D9" s="142"/>
      <c r="E9" s="37">
        <v>67</v>
      </c>
      <c r="F9" s="37">
        <v>67</v>
      </c>
      <c r="G9" s="37">
        <v>1427</v>
      </c>
      <c r="H9" s="37">
        <v>1427</v>
      </c>
      <c r="I9" s="37">
        <v>195</v>
      </c>
      <c r="J9" s="37">
        <v>195</v>
      </c>
      <c r="K9" s="37">
        <v>502</v>
      </c>
      <c r="L9" s="37">
        <v>502</v>
      </c>
      <c r="M9" s="37">
        <v>56</v>
      </c>
      <c r="N9" s="37">
        <v>56</v>
      </c>
      <c r="O9" s="37">
        <v>48</v>
      </c>
      <c r="P9" s="37">
        <v>12</v>
      </c>
      <c r="Q9" s="37">
        <v>101</v>
      </c>
      <c r="R9" s="37">
        <v>101</v>
      </c>
      <c r="S9" s="37">
        <v>240</v>
      </c>
      <c r="T9" s="37">
        <v>240</v>
      </c>
      <c r="U9" s="37">
        <v>0</v>
      </c>
      <c r="V9" s="37">
        <v>0</v>
      </c>
      <c r="W9" s="37">
        <v>2781</v>
      </c>
      <c r="X9" s="56">
        <v>2781</v>
      </c>
      <c r="Y9" s="39"/>
    </row>
    <row r="10" spans="1:25" x14ac:dyDescent="0.35">
      <c r="A10" s="39"/>
      <c r="B10" s="3">
        <v>3</v>
      </c>
      <c r="C10" s="40" t="s">
        <v>4</v>
      </c>
      <c r="D10" s="41"/>
      <c r="E10" s="37">
        <v>39</v>
      </c>
      <c r="F10" s="37">
        <v>39</v>
      </c>
      <c r="G10" s="37">
        <v>576</v>
      </c>
      <c r="H10" s="37">
        <v>576</v>
      </c>
      <c r="I10" s="37">
        <v>259</v>
      </c>
      <c r="J10" s="37">
        <v>259</v>
      </c>
      <c r="K10" s="37">
        <v>229</v>
      </c>
      <c r="L10" s="37">
        <v>229</v>
      </c>
      <c r="M10" s="37">
        <v>10</v>
      </c>
      <c r="N10" s="37">
        <v>10</v>
      </c>
      <c r="O10" s="37">
        <v>142</v>
      </c>
      <c r="P10" s="37">
        <v>142</v>
      </c>
      <c r="Q10" s="37">
        <v>59</v>
      </c>
      <c r="R10" s="37">
        <v>59</v>
      </c>
      <c r="S10" s="37">
        <v>450</v>
      </c>
      <c r="T10" s="37">
        <v>450</v>
      </c>
      <c r="U10" s="37">
        <v>5</v>
      </c>
      <c r="V10" s="37">
        <v>5</v>
      </c>
      <c r="W10" s="37">
        <v>9926</v>
      </c>
      <c r="X10" s="37">
        <v>9926</v>
      </c>
      <c r="Y10" s="39"/>
    </row>
    <row r="11" spans="1:25" x14ac:dyDescent="0.35">
      <c r="A11" s="39"/>
      <c r="B11" s="3">
        <v>4</v>
      </c>
      <c r="C11" s="188" t="s">
        <v>5</v>
      </c>
      <c r="D11" s="189"/>
      <c r="E11" s="37">
        <v>17</v>
      </c>
      <c r="F11" s="37">
        <v>17</v>
      </c>
      <c r="G11" s="37">
        <v>281</v>
      </c>
      <c r="H11" s="37">
        <v>281</v>
      </c>
      <c r="I11" s="37">
        <v>124</v>
      </c>
      <c r="J11" s="37">
        <v>124</v>
      </c>
      <c r="K11" s="37">
        <v>97</v>
      </c>
      <c r="L11" s="37">
        <v>97</v>
      </c>
      <c r="M11" s="37">
        <v>20</v>
      </c>
      <c r="N11" s="37">
        <v>20</v>
      </c>
      <c r="O11" s="37">
        <v>11</v>
      </c>
      <c r="P11" s="37">
        <v>11</v>
      </c>
      <c r="Q11" s="37">
        <v>35</v>
      </c>
      <c r="R11" s="37">
        <v>35</v>
      </c>
      <c r="S11" s="37">
        <v>285</v>
      </c>
      <c r="T11" s="37">
        <v>285</v>
      </c>
      <c r="U11" s="37">
        <v>6</v>
      </c>
      <c r="V11" s="37">
        <v>6</v>
      </c>
      <c r="W11" s="37">
        <v>2120</v>
      </c>
      <c r="X11" s="56">
        <v>2120</v>
      </c>
      <c r="Y11" s="39"/>
    </row>
    <row r="12" spans="1:25" x14ac:dyDescent="0.35">
      <c r="A12" s="39"/>
      <c r="B12" s="3">
        <v>5</v>
      </c>
      <c r="C12" s="141" t="s">
        <v>6</v>
      </c>
      <c r="D12" s="142"/>
      <c r="E12" s="37">
        <v>34</v>
      </c>
      <c r="F12" s="37">
        <v>34</v>
      </c>
      <c r="G12" s="37">
        <v>23</v>
      </c>
      <c r="H12" s="37">
        <v>23</v>
      </c>
      <c r="I12" s="37">
        <v>53</v>
      </c>
      <c r="J12" s="37">
        <v>53</v>
      </c>
      <c r="K12" s="37">
        <v>42</v>
      </c>
      <c r="L12" s="37">
        <v>42</v>
      </c>
      <c r="M12" s="37">
        <v>86</v>
      </c>
      <c r="N12" s="37">
        <v>86</v>
      </c>
      <c r="O12" s="37">
        <v>5</v>
      </c>
      <c r="P12" s="37">
        <v>5</v>
      </c>
      <c r="Q12" s="37">
        <v>0</v>
      </c>
      <c r="R12" s="37">
        <v>0</v>
      </c>
      <c r="S12" s="37">
        <v>162</v>
      </c>
      <c r="T12" s="37">
        <v>162</v>
      </c>
      <c r="U12" s="37">
        <v>1</v>
      </c>
      <c r="V12" s="37">
        <v>1</v>
      </c>
      <c r="W12" s="42">
        <v>1507</v>
      </c>
      <c r="X12" s="43">
        <v>1478</v>
      </c>
      <c r="Y12" s="39"/>
    </row>
    <row r="13" spans="1:25" ht="15" thickBot="1" x14ac:dyDescent="0.4">
      <c r="A13" s="39"/>
      <c r="B13" s="4">
        <v>6</v>
      </c>
      <c r="C13" s="143" t="s">
        <v>98</v>
      </c>
      <c r="D13" s="144"/>
      <c r="E13" s="47">
        <v>26</v>
      </c>
      <c r="F13" s="47">
        <v>26</v>
      </c>
      <c r="G13" s="47">
        <v>323</v>
      </c>
      <c r="H13" s="47">
        <v>323</v>
      </c>
      <c r="I13" s="47">
        <v>133</v>
      </c>
      <c r="J13" s="47">
        <v>133</v>
      </c>
      <c r="K13" s="47">
        <v>65</v>
      </c>
      <c r="L13" s="47">
        <v>65</v>
      </c>
      <c r="M13" s="47">
        <v>56</v>
      </c>
      <c r="N13" s="47">
        <v>56</v>
      </c>
      <c r="O13" s="47">
        <v>7</v>
      </c>
      <c r="P13" s="47">
        <v>7</v>
      </c>
      <c r="Q13" s="47">
        <v>36</v>
      </c>
      <c r="R13" s="47">
        <v>36</v>
      </c>
      <c r="S13" s="47">
        <v>135</v>
      </c>
      <c r="T13" s="47">
        <v>135</v>
      </c>
      <c r="U13" s="47">
        <v>0</v>
      </c>
      <c r="V13" s="47">
        <v>0</v>
      </c>
      <c r="W13" s="47">
        <v>4760</v>
      </c>
      <c r="X13" s="66">
        <v>4760</v>
      </c>
      <c r="Y13" s="39"/>
    </row>
    <row r="14" spans="1:25" ht="15" thickBot="1" x14ac:dyDescent="0.4">
      <c r="B14" s="133" t="s">
        <v>20</v>
      </c>
      <c r="C14" s="134"/>
      <c r="D14" s="135"/>
      <c r="E14" s="21">
        <f t="shared" ref="E14:X14" si="0">SUM(E7:E13)</f>
        <v>1712</v>
      </c>
      <c r="F14" s="21">
        <f t="shared" si="0"/>
        <v>1691</v>
      </c>
      <c r="G14" s="21">
        <f t="shared" si="0"/>
        <v>10196</v>
      </c>
      <c r="H14" s="21">
        <f t="shared" si="0"/>
        <v>10318</v>
      </c>
      <c r="I14" s="21">
        <f t="shared" si="0"/>
        <v>4142</v>
      </c>
      <c r="J14" s="21">
        <f t="shared" si="0"/>
        <v>4182</v>
      </c>
      <c r="K14" s="21">
        <f t="shared" si="0"/>
        <v>2137</v>
      </c>
      <c r="L14" s="21">
        <f t="shared" si="0"/>
        <v>2137</v>
      </c>
      <c r="M14" s="21">
        <f t="shared" si="0"/>
        <v>635</v>
      </c>
      <c r="N14" s="21">
        <f t="shared" si="0"/>
        <v>712</v>
      </c>
      <c r="O14" s="21">
        <f t="shared" si="0"/>
        <v>458</v>
      </c>
      <c r="P14" s="21">
        <f t="shared" si="0"/>
        <v>458</v>
      </c>
      <c r="Q14" s="21">
        <f t="shared" si="0"/>
        <v>911</v>
      </c>
      <c r="R14" s="21">
        <f t="shared" si="0"/>
        <v>956</v>
      </c>
      <c r="S14" s="21">
        <f t="shared" si="0"/>
        <v>18095</v>
      </c>
      <c r="T14" s="21">
        <f t="shared" si="0"/>
        <v>16487</v>
      </c>
      <c r="U14" s="21">
        <f t="shared" si="0"/>
        <v>1605</v>
      </c>
      <c r="V14" s="21">
        <f t="shared" si="0"/>
        <v>1612</v>
      </c>
      <c r="W14" s="21">
        <f t="shared" si="0"/>
        <v>168103</v>
      </c>
      <c r="X14" s="22">
        <f t="shared" si="0"/>
        <v>147576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12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K21:K22"/>
    <mergeCell ref="Q5:R5"/>
    <mergeCell ref="S5:T5"/>
    <mergeCell ref="U5:V5"/>
    <mergeCell ref="W5:X5"/>
    <mergeCell ref="O21:O22"/>
    <mergeCell ref="P21:P22"/>
    <mergeCell ref="C9:D9"/>
    <mergeCell ref="C11:D11"/>
    <mergeCell ref="C12:D12"/>
    <mergeCell ref="C13:D13"/>
    <mergeCell ref="B14:D14"/>
    <mergeCell ref="L28:N28"/>
    <mergeCell ref="L29:N29"/>
    <mergeCell ref="L21:N22"/>
    <mergeCell ref="L23:N23"/>
    <mergeCell ref="L24:N24"/>
    <mergeCell ref="L25:N25"/>
    <mergeCell ref="L26:N26"/>
    <mergeCell ref="L27:N27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Y19"/>
  <sheetViews>
    <sheetView showGridLines="0" topLeftCell="D1" workbookViewId="0">
      <selection activeCell="D1" sqref="A1:XFD1048576"/>
    </sheetView>
  </sheetViews>
  <sheetFormatPr defaultRowHeight="14.5" x14ac:dyDescent="0.35"/>
  <cols>
    <col min="1" max="1" width="3.269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41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23" t="s">
        <v>1</v>
      </c>
      <c r="D7" s="124"/>
      <c r="E7" s="10">
        <v>16</v>
      </c>
      <c r="F7" s="10">
        <v>26</v>
      </c>
      <c r="G7" s="10">
        <v>0</v>
      </c>
      <c r="H7" s="10">
        <v>825</v>
      </c>
      <c r="I7" s="27">
        <v>0</v>
      </c>
      <c r="J7" s="27">
        <v>0</v>
      </c>
      <c r="K7" s="27">
        <v>0</v>
      </c>
      <c r="L7" s="27">
        <v>0</v>
      </c>
      <c r="M7" s="27">
        <v>157</v>
      </c>
      <c r="N7" s="27">
        <v>157</v>
      </c>
      <c r="O7" s="10">
        <v>0</v>
      </c>
      <c r="P7" s="10">
        <v>37</v>
      </c>
      <c r="Q7" s="10">
        <v>0</v>
      </c>
      <c r="R7" s="10">
        <v>105</v>
      </c>
      <c r="S7" s="10">
        <v>8705</v>
      </c>
      <c r="T7" s="10">
        <v>8319</v>
      </c>
      <c r="U7" s="10">
        <v>145</v>
      </c>
      <c r="V7" s="10">
        <v>165</v>
      </c>
      <c r="W7" s="10">
        <v>123629</v>
      </c>
      <c r="X7" s="53">
        <v>137769</v>
      </c>
    </row>
    <row r="8" spans="1:25" x14ac:dyDescent="0.35">
      <c r="A8" s="39"/>
      <c r="B8" s="36">
        <v>2</v>
      </c>
      <c r="C8" s="141" t="s">
        <v>2</v>
      </c>
      <c r="D8" s="142"/>
      <c r="E8" s="37">
        <v>3</v>
      </c>
      <c r="F8" s="37">
        <v>3</v>
      </c>
      <c r="G8" s="38">
        <v>117</v>
      </c>
      <c r="H8" s="38">
        <v>0</v>
      </c>
      <c r="I8" s="37">
        <v>130</v>
      </c>
      <c r="J8" s="37">
        <v>130</v>
      </c>
      <c r="K8" s="38">
        <v>58</v>
      </c>
      <c r="L8" s="38">
        <v>0</v>
      </c>
      <c r="M8" s="37">
        <v>250</v>
      </c>
      <c r="N8" s="37">
        <v>250</v>
      </c>
      <c r="O8" s="38">
        <v>8</v>
      </c>
      <c r="P8" s="38">
        <v>0</v>
      </c>
      <c r="Q8" s="38">
        <v>53</v>
      </c>
      <c r="R8" s="38">
        <v>0</v>
      </c>
      <c r="S8" s="38">
        <v>66</v>
      </c>
      <c r="T8" s="38">
        <v>0</v>
      </c>
      <c r="U8" s="38">
        <v>11</v>
      </c>
      <c r="V8" s="38">
        <v>0</v>
      </c>
      <c r="W8" s="38">
        <v>20620</v>
      </c>
      <c r="X8" s="48">
        <v>19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11</v>
      </c>
      <c r="F9" s="37">
        <v>11</v>
      </c>
      <c r="G9" s="37">
        <v>186</v>
      </c>
      <c r="H9" s="37">
        <v>186</v>
      </c>
      <c r="I9" s="38">
        <v>92</v>
      </c>
      <c r="J9" s="38">
        <v>33</v>
      </c>
      <c r="K9" s="37">
        <v>111</v>
      </c>
      <c r="L9" s="37">
        <v>111</v>
      </c>
      <c r="M9" s="37">
        <v>282</v>
      </c>
      <c r="N9" s="37">
        <v>282</v>
      </c>
      <c r="O9" s="37">
        <v>40</v>
      </c>
      <c r="P9" s="37">
        <v>40</v>
      </c>
      <c r="Q9" s="37">
        <v>57</v>
      </c>
      <c r="R9" s="37">
        <v>57</v>
      </c>
      <c r="S9" s="38">
        <v>147</v>
      </c>
      <c r="T9" s="38">
        <v>146</v>
      </c>
      <c r="U9" s="37">
        <v>3</v>
      </c>
      <c r="V9" s="37">
        <v>3</v>
      </c>
      <c r="W9" s="38">
        <v>8008</v>
      </c>
      <c r="X9" s="48">
        <v>521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8">
        <v>26</v>
      </c>
      <c r="F10" s="38">
        <v>21</v>
      </c>
      <c r="G10" s="38">
        <v>299</v>
      </c>
      <c r="H10" s="38">
        <v>289</v>
      </c>
      <c r="I10" s="38">
        <v>98</v>
      </c>
      <c r="J10" s="38">
        <v>6</v>
      </c>
      <c r="K10" s="38">
        <v>63</v>
      </c>
      <c r="L10" s="38">
        <v>8</v>
      </c>
      <c r="M10" s="42">
        <v>213</v>
      </c>
      <c r="N10" s="42">
        <v>213</v>
      </c>
      <c r="O10" s="37">
        <v>21</v>
      </c>
      <c r="P10" s="37">
        <v>21</v>
      </c>
      <c r="Q10" s="37">
        <v>110</v>
      </c>
      <c r="R10" s="37">
        <v>110</v>
      </c>
      <c r="S10" s="38">
        <v>987</v>
      </c>
      <c r="T10" s="38">
        <v>30</v>
      </c>
      <c r="U10" s="38">
        <v>12</v>
      </c>
      <c r="V10" s="38">
        <v>10</v>
      </c>
      <c r="W10" s="38">
        <v>73490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8">
        <v>4</v>
      </c>
      <c r="F11" s="38">
        <v>0</v>
      </c>
      <c r="G11" s="38">
        <v>27</v>
      </c>
      <c r="H11" s="38">
        <v>0</v>
      </c>
      <c r="I11" s="37">
        <v>327</v>
      </c>
      <c r="J11" s="37">
        <v>327</v>
      </c>
      <c r="K11" s="37">
        <v>145</v>
      </c>
      <c r="L11" s="37">
        <v>145</v>
      </c>
      <c r="M11" s="37">
        <v>168</v>
      </c>
      <c r="N11" s="37">
        <v>168</v>
      </c>
      <c r="O11" s="38">
        <v>82</v>
      </c>
      <c r="P11" s="38">
        <v>77</v>
      </c>
      <c r="Q11" s="38">
        <v>33</v>
      </c>
      <c r="R11" s="38">
        <v>23</v>
      </c>
      <c r="S11" s="38">
        <v>48</v>
      </c>
      <c r="T11" s="38">
        <v>0</v>
      </c>
      <c r="U11" s="38">
        <v>4</v>
      </c>
      <c r="V11" s="38">
        <v>0</v>
      </c>
      <c r="W11" s="38">
        <v>3548</v>
      </c>
      <c r="X11" s="48">
        <v>0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18</v>
      </c>
      <c r="F12" s="42" t="s">
        <v>42</v>
      </c>
      <c r="G12" s="38">
        <v>33</v>
      </c>
      <c r="H12" s="38">
        <v>0</v>
      </c>
      <c r="I12" s="42">
        <v>26</v>
      </c>
      <c r="J12" s="42">
        <v>58</v>
      </c>
      <c r="K12" s="42">
        <v>200</v>
      </c>
      <c r="L12" s="42">
        <v>206</v>
      </c>
      <c r="M12" s="38">
        <v>201</v>
      </c>
      <c r="N12" s="38">
        <v>200</v>
      </c>
      <c r="O12" s="38">
        <v>18</v>
      </c>
      <c r="P12" s="38">
        <v>13</v>
      </c>
      <c r="Q12" s="38">
        <v>21</v>
      </c>
      <c r="R12" s="38">
        <v>0</v>
      </c>
      <c r="S12" s="42">
        <v>29</v>
      </c>
      <c r="T12" s="42">
        <v>170</v>
      </c>
      <c r="U12" s="42">
        <v>1</v>
      </c>
      <c r="V12" s="42">
        <v>5</v>
      </c>
      <c r="W12" s="38">
        <v>2100</v>
      </c>
      <c r="X12" s="48">
        <v>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24</v>
      </c>
      <c r="F13" s="45">
        <v>26</v>
      </c>
      <c r="G13" s="46">
        <v>50</v>
      </c>
      <c r="H13" s="46">
        <v>0</v>
      </c>
      <c r="I13" s="45">
        <v>212</v>
      </c>
      <c r="J13" s="45">
        <v>222</v>
      </c>
      <c r="K13" s="45">
        <v>64</v>
      </c>
      <c r="L13" s="45">
        <v>72</v>
      </c>
      <c r="M13" s="45">
        <v>136</v>
      </c>
      <c r="N13" s="45">
        <v>140</v>
      </c>
      <c r="O13" s="46">
        <v>17</v>
      </c>
      <c r="P13" s="46">
        <v>7</v>
      </c>
      <c r="Q13" s="46">
        <v>40</v>
      </c>
      <c r="R13" s="46">
        <v>31</v>
      </c>
      <c r="S13" s="46">
        <v>141</v>
      </c>
      <c r="T13" s="46">
        <v>9</v>
      </c>
      <c r="U13" s="46">
        <v>9</v>
      </c>
      <c r="V13" s="46">
        <v>2</v>
      </c>
      <c r="W13" s="46">
        <v>2400</v>
      </c>
      <c r="X13" s="51">
        <v>406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102</v>
      </c>
      <c r="F14" s="21">
        <f t="shared" ref="F14:X14" si="0">SUM(F7:F13)</f>
        <v>87</v>
      </c>
      <c r="G14" s="21">
        <f t="shared" si="0"/>
        <v>712</v>
      </c>
      <c r="H14" s="21">
        <f t="shared" si="0"/>
        <v>1300</v>
      </c>
      <c r="I14" s="21">
        <f t="shared" si="0"/>
        <v>885</v>
      </c>
      <c r="J14" s="21">
        <f t="shared" si="0"/>
        <v>776</v>
      </c>
      <c r="K14" s="21">
        <f t="shared" si="0"/>
        <v>641</v>
      </c>
      <c r="L14" s="21">
        <f t="shared" si="0"/>
        <v>542</v>
      </c>
      <c r="M14" s="21">
        <f t="shared" si="0"/>
        <v>1407</v>
      </c>
      <c r="N14" s="21">
        <f t="shared" si="0"/>
        <v>1410</v>
      </c>
      <c r="O14" s="21">
        <f t="shared" si="0"/>
        <v>186</v>
      </c>
      <c r="P14" s="21">
        <f t="shared" si="0"/>
        <v>195</v>
      </c>
      <c r="Q14" s="21">
        <f t="shared" si="0"/>
        <v>314</v>
      </c>
      <c r="R14" s="21">
        <f t="shared" si="0"/>
        <v>326</v>
      </c>
      <c r="S14" s="21">
        <f t="shared" si="0"/>
        <v>10123</v>
      </c>
      <c r="T14" s="21">
        <f t="shared" si="0"/>
        <v>8674</v>
      </c>
      <c r="U14" s="21">
        <f t="shared" si="0"/>
        <v>185</v>
      </c>
      <c r="V14" s="21">
        <f t="shared" si="0"/>
        <v>185</v>
      </c>
      <c r="W14" s="21">
        <f t="shared" si="0"/>
        <v>233795</v>
      </c>
      <c r="X14" s="22">
        <f t="shared" si="0"/>
        <v>138755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5" x14ac:dyDescent="0.35">
      <c r="B17" t="s">
        <v>22</v>
      </c>
      <c r="D17" s="19"/>
      <c r="E17" s="25" t="s">
        <v>38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Y29"/>
  <sheetViews>
    <sheetView showGridLines="0" topLeftCell="F1" workbookViewId="0">
      <selection activeCell="F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146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1493</v>
      </c>
      <c r="F7" s="79">
        <v>1471</v>
      </c>
      <c r="G7" s="80">
        <v>6643</v>
      </c>
      <c r="H7" s="80">
        <v>6765</v>
      </c>
      <c r="I7" s="80">
        <v>2698</v>
      </c>
      <c r="J7" s="80">
        <v>2738</v>
      </c>
      <c r="K7" s="75">
        <v>918</v>
      </c>
      <c r="L7" s="75">
        <v>918</v>
      </c>
      <c r="M7" s="80">
        <v>257</v>
      </c>
      <c r="N7" s="80">
        <v>334</v>
      </c>
      <c r="O7" s="75">
        <v>199</v>
      </c>
      <c r="P7" s="75">
        <v>199</v>
      </c>
      <c r="Q7" s="80">
        <v>564</v>
      </c>
      <c r="R7" s="80">
        <v>609</v>
      </c>
      <c r="S7" s="79">
        <v>16324</v>
      </c>
      <c r="T7" s="79">
        <v>14016</v>
      </c>
      <c r="U7" s="80">
        <v>1558</v>
      </c>
      <c r="V7" s="80">
        <v>1565</v>
      </c>
      <c r="W7" s="79">
        <v>188628</v>
      </c>
      <c r="X7" s="93">
        <v>120390</v>
      </c>
    </row>
    <row r="8" spans="1:25" x14ac:dyDescent="0.35">
      <c r="A8" s="39">
        <v>50</v>
      </c>
      <c r="B8" s="3">
        <v>1</v>
      </c>
      <c r="C8" s="141" t="s">
        <v>2</v>
      </c>
      <c r="D8" s="142"/>
      <c r="E8" s="37">
        <v>35</v>
      </c>
      <c r="F8" s="37">
        <v>35</v>
      </c>
      <c r="G8" s="37">
        <v>878</v>
      </c>
      <c r="H8" s="37">
        <v>878</v>
      </c>
      <c r="I8" s="37">
        <v>661</v>
      </c>
      <c r="J8" s="37">
        <v>661</v>
      </c>
      <c r="K8" s="37">
        <v>264</v>
      </c>
      <c r="L8" s="37">
        <v>264</v>
      </c>
      <c r="M8" s="37">
        <v>150</v>
      </c>
      <c r="N8" s="37">
        <v>150</v>
      </c>
      <c r="O8" s="37">
        <v>44</v>
      </c>
      <c r="P8" s="37">
        <v>44</v>
      </c>
      <c r="Q8" s="37">
        <v>115</v>
      </c>
      <c r="R8" s="37">
        <v>115</v>
      </c>
      <c r="S8" s="37">
        <v>928</v>
      </c>
      <c r="T8" s="37">
        <v>928</v>
      </c>
      <c r="U8" s="37">
        <v>33</v>
      </c>
      <c r="V8" s="37">
        <v>33</v>
      </c>
      <c r="W8" s="37">
        <v>4924</v>
      </c>
      <c r="X8" s="56">
        <v>4924</v>
      </c>
      <c r="Y8" s="39"/>
    </row>
    <row r="9" spans="1:25" x14ac:dyDescent="0.35">
      <c r="A9" s="39"/>
      <c r="B9" s="3">
        <v>2</v>
      </c>
      <c r="C9" s="141" t="s">
        <v>3</v>
      </c>
      <c r="D9" s="142"/>
      <c r="E9" s="37">
        <v>67</v>
      </c>
      <c r="F9" s="37">
        <v>67</v>
      </c>
      <c r="G9" s="37">
        <v>1418</v>
      </c>
      <c r="H9" s="37">
        <v>1418</v>
      </c>
      <c r="I9" s="37">
        <v>193</v>
      </c>
      <c r="J9" s="37">
        <v>193</v>
      </c>
      <c r="K9" s="37">
        <v>499</v>
      </c>
      <c r="L9" s="37">
        <v>499</v>
      </c>
      <c r="M9" s="37">
        <v>55</v>
      </c>
      <c r="N9" s="37">
        <v>55</v>
      </c>
      <c r="O9" s="38">
        <v>48</v>
      </c>
      <c r="P9" s="38">
        <v>12</v>
      </c>
      <c r="Q9" s="37">
        <v>99</v>
      </c>
      <c r="R9" s="37">
        <v>99</v>
      </c>
      <c r="S9" s="37">
        <v>223</v>
      </c>
      <c r="T9" s="37">
        <v>223</v>
      </c>
      <c r="U9" s="37">
        <v>0</v>
      </c>
      <c r="V9" s="37">
        <v>0</v>
      </c>
      <c r="W9" s="37">
        <v>2643</v>
      </c>
      <c r="X9" s="56">
        <v>2643</v>
      </c>
      <c r="Y9" s="39"/>
    </row>
    <row r="10" spans="1:25" x14ac:dyDescent="0.35">
      <c r="A10" s="39"/>
      <c r="B10" s="3">
        <v>3</v>
      </c>
      <c r="C10" s="40" t="s">
        <v>4</v>
      </c>
      <c r="D10" s="41"/>
      <c r="E10" s="37">
        <v>39</v>
      </c>
      <c r="F10" s="37">
        <v>39</v>
      </c>
      <c r="G10" s="37">
        <v>499</v>
      </c>
      <c r="H10" s="37">
        <v>499</v>
      </c>
      <c r="I10" s="37">
        <v>240</v>
      </c>
      <c r="J10" s="37">
        <v>240</v>
      </c>
      <c r="K10" s="37">
        <v>229</v>
      </c>
      <c r="L10" s="37">
        <v>229</v>
      </c>
      <c r="M10" s="37">
        <v>0</v>
      </c>
      <c r="N10" s="37">
        <v>0</v>
      </c>
      <c r="O10" s="37">
        <v>142</v>
      </c>
      <c r="P10" s="37">
        <v>142</v>
      </c>
      <c r="Q10" s="37">
        <v>51</v>
      </c>
      <c r="R10" s="37">
        <v>51</v>
      </c>
      <c r="S10" s="37">
        <v>197</v>
      </c>
      <c r="T10" s="37">
        <v>197</v>
      </c>
      <c r="U10" s="37">
        <v>2</v>
      </c>
      <c r="V10" s="37">
        <v>2</v>
      </c>
      <c r="W10" s="37">
        <v>6486</v>
      </c>
      <c r="X10" s="37">
        <v>6486</v>
      </c>
      <c r="Y10" s="39"/>
    </row>
    <row r="11" spans="1:25" x14ac:dyDescent="0.35">
      <c r="A11" s="39"/>
      <c r="B11" s="3">
        <v>4</v>
      </c>
      <c r="C11" s="188" t="s">
        <v>5</v>
      </c>
      <c r="D11" s="189"/>
      <c r="E11" s="37">
        <v>17</v>
      </c>
      <c r="F11" s="37">
        <v>17</v>
      </c>
      <c r="G11" s="37">
        <v>276</v>
      </c>
      <c r="H11" s="37">
        <v>276</v>
      </c>
      <c r="I11" s="37">
        <v>124</v>
      </c>
      <c r="J11" s="37">
        <v>124</v>
      </c>
      <c r="K11" s="37">
        <v>96</v>
      </c>
      <c r="L11" s="37">
        <v>96</v>
      </c>
      <c r="M11" s="37">
        <v>18</v>
      </c>
      <c r="N11" s="37">
        <v>18</v>
      </c>
      <c r="O11" s="37">
        <v>11</v>
      </c>
      <c r="P11" s="37">
        <v>11</v>
      </c>
      <c r="Q11" s="37">
        <v>34</v>
      </c>
      <c r="R11" s="37">
        <v>34</v>
      </c>
      <c r="S11" s="37">
        <v>282</v>
      </c>
      <c r="T11" s="37">
        <v>282</v>
      </c>
      <c r="U11" s="37">
        <v>6</v>
      </c>
      <c r="V11" s="37">
        <v>6</v>
      </c>
      <c r="W11" s="37">
        <v>2015</v>
      </c>
      <c r="X11" s="56">
        <v>2015</v>
      </c>
      <c r="Y11" s="39"/>
    </row>
    <row r="12" spans="1:25" x14ac:dyDescent="0.35">
      <c r="A12" s="39"/>
      <c r="B12" s="3">
        <v>5</v>
      </c>
      <c r="C12" s="141" t="s">
        <v>6</v>
      </c>
      <c r="D12" s="142"/>
      <c r="E12" s="37">
        <v>34</v>
      </c>
      <c r="F12" s="37">
        <v>34</v>
      </c>
      <c r="G12" s="37">
        <v>3</v>
      </c>
      <c r="H12" s="37">
        <v>3</v>
      </c>
      <c r="I12" s="37">
        <v>53</v>
      </c>
      <c r="J12" s="37">
        <v>53</v>
      </c>
      <c r="K12" s="37">
        <v>41</v>
      </c>
      <c r="L12" s="37">
        <v>41</v>
      </c>
      <c r="M12" s="37">
        <v>85</v>
      </c>
      <c r="N12" s="37">
        <v>85</v>
      </c>
      <c r="O12" s="37">
        <v>5</v>
      </c>
      <c r="P12" s="37">
        <v>5</v>
      </c>
      <c r="Q12" s="37">
        <v>0</v>
      </c>
      <c r="R12" s="37">
        <v>0</v>
      </c>
      <c r="S12" s="37">
        <v>249</v>
      </c>
      <c r="T12" s="37">
        <v>249</v>
      </c>
      <c r="U12" s="37">
        <v>1</v>
      </c>
      <c r="V12" s="37">
        <v>1</v>
      </c>
      <c r="W12" s="42">
        <v>1137</v>
      </c>
      <c r="X12" s="43">
        <v>1138</v>
      </c>
      <c r="Y12" s="39"/>
    </row>
    <row r="13" spans="1:25" ht="15" thickBot="1" x14ac:dyDescent="0.4">
      <c r="A13" s="39"/>
      <c r="B13" s="4">
        <v>6</v>
      </c>
      <c r="C13" s="143" t="s">
        <v>98</v>
      </c>
      <c r="D13" s="144"/>
      <c r="E13" s="47">
        <v>26</v>
      </c>
      <c r="F13" s="47">
        <v>26</v>
      </c>
      <c r="G13" s="47">
        <v>323</v>
      </c>
      <c r="H13" s="47">
        <v>323</v>
      </c>
      <c r="I13" s="47">
        <v>133</v>
      </c>
      <c r="J13" s="47">
        <v>133</v>
      </c>
      <c r="K13" s="47">
        <v>65</v>
      </c>
      <c r="L13" s="47">
        <v>65</v>
      </c>
      <c r="M13" s="47">
        <v>56</v>
      </c>
      <c r="N13" s="47">
        <v>56</v>
      </c>
      <c r="O13" s="47">
        <v>7</v>
      </c>
      <c r="P13" s="47">
        <v>7</v>
      </c>
      <c r="Q13" s="47">
        <v>36</v>
      </c>
      <c r="R13" s="47">
        <v>36</v>
      </c>
      <c r="S13" s="47">
        <v>135</v>
      </c>
      <c r="T13" s="47">
        <v>135</v>
      </c>
      <c r="U13" s="47">
        <v>0</v>
      </c>
      <c r="V13" s="47">
        <v>0</v>
      </c>
      <c r="W13" s="47">
        <v>4760</v>
      </c>
      <c r="X13" s="66">
        <v>4760</v>
      </c>
      <c r="Y13" s="39"/>
    </row>
    <row r="14" spans="1:25" ht="15" thickBot="1" x14ac:dyDescent="0.4">
      <c r="B14" s="133" t="s">
        <v>20</v>
      </c>
      <c r="C14" s="134"/>
      <c r="D14" s="135"/>
      <c r="E14" s="21">
        <f t="shared" ref="E14:X14" si="0">SUM(E7:E13)</f>
        <v>1711</v>
      </c>
      <c r="F14" s="21">
        <f t="shared" si="0"/>
        <v>1689</v>
      </c>
      <c r="G14" s="21">
        <f t="shared" si="0"/>
        <v>10040</v>
      </c>
      <c r="H14" s="21">
        <f t="shared" si="0"/>
        <v>10162</v>
      </c>
      <c r="I14" s="21">
        <f t="shared" si="0"/>
        <v>4102</v>
      </c>
      <c r="J14" s="21">
        <f t="shared" si="0"/>
        <v>4142</v>
      </c>
      <c r="K14" s="21">
        <f t="shared" si="0"/>
        <v>2112</v>
      </c>
      <c r="L14" s="21">
        <f t="shared" si="0"/>
        <v>2112</v>
      </c>
      <c r="M14" s="21">
        <f t="shared" si="0"/>
        <v>621</v>
      </c>
      <c r="N14" s="21">
        <f t="shared" si="0"/>
        <v>698</v>
      </c>
      <c r="O14" s="21">
        <f t="shared" si="0"/>
        <v>456</v>
      </c>
      <c r="P14" s="21">
        <f t="shared" si="0"/>
        <v>420</v>
      </c>
      <c r="Q14" s="21">
        <f t="shared" si="0"/>
        <v>899</v>
      </c>
      <c r="R14" s="21">
        <f t="shared" si="0"/>
        <v>944</v>
      </c>
      <c r="S14" s="21">
        <f t="shared" si="0"/>
        <v>18338</v>
      </c>
      <c r="T14" s="21">
        <f t="shared" si="0"/>
        <v>16030</v>
      </c>
      <c r="U14" s="21">
        <f t="shared" si="0"/>
        <v>1600</v>
      </c>
      <c r="V14" s="21">
        <f t="shared" si="0"/>
        <v>1607</v>
      </c>
      <c r="W14" s="21">
        <f t="shared" si="0"/>
        <v>210593</v>
      </c>
      <c r="X14" s="22">
        <f t="shared" si="0"/>
        <v>142356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12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L28:N28"/>
    <mergeCell ref="L29:N29"/>
    <mergeCell ref="L21:N22"/>
    <mergeCell ref="L23:N23"/>
    <mergeCell ref="L24:N24"/>
    <mergeCell ref="L25:N25"/>
    <mergeCell ref="L26:N26"/>
    <mergeCell ref="L27:N27"/>
    <mergeCell ref="C9:D9"/>
    <mergeCell ref="C11:D11"/>
    <mergeCell ref="C12:D12"/>
    <mergeCell ref="C13:D13"/>
    <mergeCell ref="B14:D14"/>
    <mergeCell ref="K21:K22"/>
    <mergeCell ref="Q5:R5"/>
    <mergeCell ref="S5:T5"/>
    <mergeCell ref="U5:V5"/>
    <mergeCell ref="W5:X5"/>
    <mergeCell ref="O21:O22"/>
    <mergeCell ref="P21:P22"/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  <pageSetup paperSize="9" orientation="portrait" horizontalDpi="4294967293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2:X31"/>
  <sheetViews>
    <sheetView showGridLines="0" workbookViewId="0">
      <selection sqref="A1:XFD1048576"/>
    </sheetView>
  </sheetViews>
  <sheetFormatPr defaultRowHeight="14.5" x14ac:dyDescent="0.35"/>
  <cols>
    <col min="1" max="1" width="0.453125" customWidth="1"/>
    <col min="2" max="2" width="4.26953125" customWidth="1"/>
    <col min="4" max="4" width="6.453125" customWidth="1"/>
    <col min="5" max="5" width="9.54296875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1" max="21" width="9.54296875" customWidth="1"/>
    <col min="22" max="22" width="0" hidden="1" customWidth="1"/>
    <col min="23" max="23" width="9.7265625" customWidth="1"/>
    <col min="24" max="24" width="0.453125" customWidth="1"/>
  </cols>
  <sheetData>
    <row r="2" spans="1:24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</row>
    <row r="3" spans="1:24" ht="15.5" x14ac:dyDescent="0.35">
      <c r="B3" s="136" t="s">
        <v>70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</row>
    <row r="4" spans="1:24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4" x14ac:dyDescent="0.35">
      <c r="A5" s="1"/>
      <c r="B5" s="139" t="s">
        <v>0</v>
      </c>
      <c r="C5" s="125" t="s">
        <v>26</v>
      </c>
      <c r="D5" s="126"/>
      <c r="E5" s="62"/>
      <c r="F5" s="60"/>
      <c r="G5" s="192">
        <v>44669</v>
      </c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61"/>
      <c r="U5" s="125" t="s">
        <v>66</v>
      </c>
      <c r="V5" s="153"/>
      <c r="W5" s="154"/>
      <c r="X5" s="1"/>
    </row>
    <row r="6" spans="1:24" x14ac:dyDescent="0.35">
      <c r="A6" s="1"/>
      <c r="B6" s="162"/>
      <c r="C6" s="163"/>
      <c r="D6" s="164"/>
      <c r="E6" s="58" t="s">
        <v>68</v>
      </c>
      <c r="F6" s="59"/>
      <c r="G6" s="158" t="s">
        <v>69</v>
      </c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60"/>
      <c r="T6" s="58"/>
      <c r="U6" s="155"/>
      <c r="V6" s="156"/>
      <c r="W6" s="157"/>
      <c r="X6" s="1"/>
    </row>
    <row r="7" spans="1:24" ht="15" thickBot="1" x14ac:dyDescent="0.4">
      <c r="B7" s="140"/>
      <c r="C7" s="127"/>
      <c r="D7" s="128"/>
      <c r="E7" s="17" t="s">
        <v>57</v>
      </c>
      <c r="F7" s="18" t="s">
        <v>10</v>
      </c>
      <c r="G7" s="17" t="s">
        <v>58</v>
      </c>
      <c r="H7" s="17" t="s">
        <v>10</v>
      </c>
      <c r="I7" s="17" t="s">
        <v>59</v>
      </c>
      <c r="J7" s="17" t="s">
        <v>10</v>
      </c>
      <c r="K7" s="17" t="s">
        <v>60</v>
      </c>
      <c r="L7" s="17" t="s">
        <v>10</v>
      </c>
      <c r="M7" s="17" t="s">
        <v>61</v>
      </c>
      <c r="N7" s="17" t="s">
        <v>10</v>
      </c>
      <c r="O7" s="17" t="s">
        <v>62</v>
      </c>
      <c r="P7" s="17" t="s">
        <v>10</v>
      </c>
      <c r="Q7" s="17" t="s">
        <v>63</v>
      </c>
      <c r="R7" s="17" t="s">
        <v>10</v>
      </c>
      <c r="S7" s="17" t="s">
        <v>64</v>
      </c>
      <c r="T7" s="17" t="s">
        <v>10</v>
      </c>
      <c r="U7" s="17" t="s">
        <v>65</v>
      </c>
      <c r="V7" s="17" t="s">
        <v>10</v>
      </c>
      <c r="W7" s="18" t="s">
        <v>18</v>
      </c>
    </row>
    <row r="8" spans="1:24" x14ac:dyDescent="0.35">
      <c r="B8" s="65">
        <v>1</v>
      </c>
      <c r="C8" s="165" t="s">
        <v>1</v>
      </c>
      <c r="D8" s="166"/>
      <c r="E8" s="63">
        <v>188628</v>
      </c>
      <c r="F8" s="64">
        <v>113501</v>
      </c>
      <c r="G8" s="63">
        <v>1493</v>
      </c>
      <c r="H8" s="63">
        <v>32</v>
      </c>
      <c r="I8" s="63">
        <v>6643</v>
      </c>
      <c r="J8" s="63">
        <v>732</v>
      </c>
      <c r="K8" s="63">
        <v>2698</v>
      </c>
      <c r="L8" s="63">
        <v>80</v>
      </c>
      <c r="M8" s="63">
        <v>918</v>
      </c>
      <c r="N8" s="63">
        <v>115</v>
      </c>
      <c r="O8" s="63">
        <v>257</v>
      </c>
      <c r="P8" s="63">
        <v>157</v>
      </c>
      <c r="Q8" s="63">
        <v>199</v>
      </c>
      <c r="R8" s="63">
        <v>43</v>
      </c>
      <c r="S8" s="63">
        <v>564</v>
      </c>
      <c r="T8" s="63">
        <v>83</v>
      </c>
      <c r="U8" s="63">
        <v>16324</v>
      </c>
      <c r="V8" s="63">
        <v>4980</v>
      </c>
      <c r="W8" s="64">
        <v>1558</v>
      </c>
      <c r="X8">
        <v>24</v>
      </c>
    </row>
    <row r="9" spans="1:24" x14ac:dyDescent="0.35">
      <c r="A9" s="39"/>
      <c r="B9" s="36">
        <v>1</v>
      </c>
      <c r="C9" s="141" t="s">
        <v>2</v>
      </c>
      <c r="D9" s="142"/>
      <c r="E9" s="37">
        <v>4924</v>
      </c>
      <c r="F9" s="56">
        <v>3019</v>
      </c>
      <c r="G9" s="37">
        <v>35</v>
      </c>
      <c r="H9" s="37">
        <v>16</v>
      </c>
      <c r="I9" s="37">
        <v>878</v>
      </c>
      <c r="J9" s="37">
        <v>200</v>
      </c>
      <c r="K9" s="37">
        <v>661</v>
      </c>
      <c r="L9" s="37">
        <v>50</v>
      </c>
      <c r="M9" s="37">
        <v>264</v>
      </c>
      <c r="N9" s="37">
        <v>50</v>
      </c>
      <c r="O9" s="37">
        <v>150</v>
      </c>
      <c r="P9" s="37">
        <v>138</v>
      </c>
      <c r="Q9" s="37">
        <v>44</v>
      </c>
      <c r="R9" s="37">
        <v>3</v>
      </c>
      <c r="S9" s="37">
        <v>115</v>
      </c>
      <c r="T9" s="37">
        <v>0</v>
      </c>
      <c r="U9" s="37">
        <v>928</v>
      </c>
      <c r="V9" s="37">
        <v>421</v>
      </c>
      <c r="W9" s="56">
        <v>33</v>
      </c>
      <c r="X9" s="39">
        <v>6</v>
      </c>
    </row>
    <row r="10" spans="1:24" x14ac:dyDescent="0.35">
      <c r="A10" s="39"/>
      <c r="B10" s="36">
        <v>2</v>
      </c>
      <c r="C10" s="141" t="s">
        <v>3</v>
      </c>
      <c r="D10" s="142"/>
      <c r="E10" s="37">
        <v>2643</v>
      </c>
      <c r="F10" s="56">
        <v>25</v>
      </c>
      <c r="G10" s="37">
        <v>67</v>
      </c>
      <c r="H10" s="37">
        <v>14</v>
      </c>
      <c r="I10" s="37">
        <v>1418</v>
      </c>
      <c r="J10" s="37">
        <v>104</v>
      </c>
      <c r="K10" s="37">
        <v>193</v>
      </c>
      <c r="L10" s="37">
        <v>0</v>
      </c>
      <c r="M10" s="37">
        <v>499</v>
      </c>
      <c r="N10" s="37">
        <v>63</v>
      </c>
      <c r="O10" s="37">
        <v>55</v>
      </c>
      <c r="P10" s="37">
        <v>190</v>
      </c>
      <c r="Q10" s="37">
        <v>48</v>
      </c>
      <c r="R10" s="37">
        <v>0</v>
      </c>
      <c r="S10" s="37">
        <v>99</v>
      </c>
      <c r="T10" s="37">
        <v>15</v>
      </c>
      <c r="U10" s="37">
        <v>223</v>
      </c>
      <c r="V10" s="37">
        <v>150</v>
      </c>
      <c r="W10" s="56">
        <v>0</v>
      </c>
      <c r="X10" s="39">
        <v>7</v>
      </c>
    </row>
    <row r="11" spans="1:24" x14ac:dyDescent="0.35">
      <c r="A11" s="39"/>
      <c r="B11" s="36">
        <v>3</v>
      </c>
      <c r="C11" s="40" t="s">
        <v>4</v>
      </c>
      <c r="D11" s="41"/>
      <c r="E11" s="37">
        <v>6486</v>
      </c>
      <c r="F11" s="56">
        <v>40</v>
      </c>
      <c r="G11" s="37">
        <v>39</v>
      </c>
      <c r="H11" s="37">
        <v>49</v>
      </c>
      <c r="I11" s="37">
        <v>499</v>
      </c>
      <c r="J11" s="37">
        <v>338</v>
      </c>
      <c r="K11" s="37">
        <v>240</v>
      </c>
      <c r="L11" s="37">
        <v>12</v>
      </c>
      <c r="M11" s="37">
        <v>229</v>
      </c>
      <c r="N11" s="37">
        <v>95</v>
      </c>
      <c r="O11" s="37">
        <v>0</v>
      </c>
      <c r="P11" s="37">
        <v>94</v>
      </c>
      <c r="Q11" s="37">
        <v>142</v>
      </c>
      <c r="R11" s="37">
        <v>19</v>
      </c>
      <c r="S11" s="37">
        <v>51</v>
      </c>
      <c r="T11" s="37">
        <v>58</v>
      </c>
      <c r="U11" s="37">
        <v>197</v>
      </c>
      <c r="V11" s="37">
        <v>257</v>
      </c>
      <c r="W11" s="56">
        <v>2</v>
      </c>
      <c r="X11" s="39">
        <v>18</v>
      </c>
    </row>
    <row r="12" spans="1:24" x14ac:dyDescent="0.35">
      <c r="A12" s="39"/>
      <c r="B12" s="36">
        <v>4</v>
      </c>
      <c r="C12" s="141" t="s">
        <v>5</v>
      </c>
      <c r="D12" s="142"/>
      <c r="E12" s="37">
        <v>2015</v>
      </c>
      <c r="F12" s="37">
        <v>1481</v>
      </c>
      <c r="G12" s="37">
        <v>17</v>
      </c>
      <c r="H12" s="37">
        <v>107</v>
      </c>
      <c r="I12" s="37">
        <v>276</v>
      </c>
      <c r="J12" s="37">
        <v>62</v>
      </c>
      <c r="K12" s="37">
        <v>124</v>
      </c>
      <c r="L12" s="37">
        <v>0</v>
      </c>
      <c r="M12" s="37">
        <v>96</v>
      </c>
      <c r="N12" s="37">
        <v>8</v>
      </c>
      <c r="O12" s="37">
        <v>18</v>
      </c>
      <c r="P12" s="37">
        <v>155</v>
      </c>
      <c r="Q12" s="37">
        <v>11</v>
      </c>
      <c r="R12" s="37">
        <v>13</v>
      </c>
      <c r="S12" s="37">
        <v>34</v>
      </c>
      <c r="T12" s="37">
        <v>30</v>
      </c>
      <c r="U12" s="37">
        <v>282</v>
      </c>
      <c r="V12" s="37">
        <v>171</v>
      </c>
      <c r="W12" s="56">
        <v>6</v>
      </c>
      <c r="X12" s="39">
        <v>1</v>
      </c>
    </row>
    <row r="13" spans="1:24" x14ac:dyDescent="0.35">
      <c r="A13" s="39"/>
      <c r="B13" s="36">
        <v>5</v>
      </c>
      <c r="C13" s="141" t="s">
        <v>6</v>
      </c>
      <c r="D13" s="142"/>
      <c r="E13" s="37">
        <v>1137</v>
      </c>
      <c r="F13" s="56">
        <v>0</v>
      </c>
      <c r="G13" s="37">
        <v>34</v>
      </c>
      <c r="H13" s="37">
        <v>39</v>
      </c>
      <c r="I13" s="37">
        <v>3</v>
      </c>
      <c r="J13" s="37">
        <v>144</v>
      </c>
      <c r="K13" s="37">
        <v>53</v>
      </c>
      <c r="L13" s="37">
        <v>0</v>
      </c>
      <c r="M13" s="37">
        <v>41</v>
      </c>
      <c r="N13" s="37">
        <v>28</v>
      </c>
      <c r="O13" s="37">
        <v>85</v>
      </c>
      <c r="P13" s="37">
        <v>167</v>
      </c>
      <c r="Q13" s="37">
        <v>5</v>
      </c>
      <c r="R13" s="37">
        <v>4</v>
      </c>
      <c r="S13" s="37">
        <v>0</v>
      </c>
      <c r="T13" s="37">
        <v>0</v>
      </c>
      <c r="U13" s="37">
        <v>249</v>
      </c>
      <c r="V13" s="37">
        <v>18</v>
      </c>
      <c r="W13" s="56">
        <v>1</v>
      </c>
      <c r="X13" s="39">
        <v>4</v>
      </c>
    </row>
    <row r="14" spans="1:24" ht="15" thickBot="1" x14ac:dyDescent="0.4">
      <c r="A14" s="39"/>
      <c r="B14" s="44">
        <v>6</v>
      </c>
      <c r="C14" s="143" t="s">
        <v>7</v>
      </c>
      <c r="D14" s="144"/>
      <c r="E14" s="47">
        <v>4760</v>
      </c>
      <c r="F14" s="66">
        <v>4422</v>
      </c>
      <c r="G14" s="47">
        <v>26</v>
      </c>
      <c r="H14" s="47">
        <v>15</v>
      </c>
      <c r="I14" s="47">
        <v>323</v>
      </c>
      <c r="J14" s="47">
        <v>11</v>
      </c>
      <c r="K14" s="47">
        <v>133</v>
      </c>
      <c r="L14" s="47">
        <v>26</v>
      </c>
      <c r="M14" s="47">
        <v>65</v>
      </c>
      <c r="N14" s="47">
        <v>10</v>
      </c>
      <c r="O14" s="47">
        <v>56</v>
      </c>
      <c r="P14" s="47">
        <v>127</v>
      </c>
      <c r="Q14" s="47">
        <v>7</v>
      </c>
      <c r="R14" s="47">
        <v>2</v>
      </c>
      <c r="S14" s="47">
        <v>36</v>
      </c>
      <c r="T14" s="47">
        <v>34</v>
      </c>
      <c r="U14" s="47">
        <v>135</v>
      </c>
      <c r="V14" s="47">
        <v>369</v>
      </c>
      <c r="W14" s="66">
        <v>0</v>
      </c>
      <c r="X14" s="39">
        <v>6</v>
      </c>
    </row>
    <row r="15" spans="1:24" ht="15" thickBot="1" x14ac:dyDescent="0.4">
      <c r="B15" s="133" t="s">
        <v>20</v>
      </c>
      <c r="C15" s="134"/>
      <c r="D15" s="135"/>
      <c r="E15" s="21">
        <f>SUM(E8:E14)</f>
        <v>210593</v>
      </c>
      <c r="F15" s="22">
        <f>SUM(F8:F14)</f>
        <v>122488</v>
      </c>
      <c r="G15" s="21">
        <f>SUM(G8:G14)</f>
        <v>1711</v>
      </c>
      <c r="H15" s="21">
        <f t="shared" ref="H15:W15" si="0">SUM(H8:H14)</f>
        <v>272</v>
      </c>
      <c r="I15" s="21">
        <f t="shared" si="0"/>
        <v>10040</v>
      </c>
      <c r="J15" s="21">
        <f t="shared" si="0"/>
        <v>1591</v>
      </c>
      <c r="K15" s="21">
        <f t="shared" si="0"/>
        <v>4102</v>
      </c>
      <c r="L15" s="21">
        <f t="shared" si="0"/>
        <v>168</v>
      </c>
      <c r="M15" s="21">
        <f t="shared" si="0"/>
        <v>2112</v>
      </c>
      <c r="N15" s="21">
        <f t="shared" si="0"/>
        <v>369</v>
      </c>
      <c r="O15" s="21">
        <f t="shared" si="0"/>
        <v>621</v>
      </c>
      <c r="P15" s="21">
        <f t="shared" si="0"/>
        <v>1028</v>
      </c>
      <c r="Q15" s="21">
        <f t="shared" si="0"/>
        <v>456</v>
      </c>
      <c r="R15" s="21">
        <f t="shared" si="0"/>
        <v>84</v>
      </c>
      <c r="S15" s="21">
        <f t="shared" si="0"/>
        <v>899</v>
      </c>
      <c r="T15" s="21">
        <f t="shared" si="0"/>
        <v>220</v>
      </c>
      <c r="U15" s="21">
        <f t="shared" si="0"/>
        <v>18338</v>
      </c>
      <c r="V15" s="21">
        <f t="shared" si="0"/>
        <v>6366</v>
      </c>
      <c r="W15" s="22">
        <f t="shared" si="0"/>
        <v>1600</v>
      </c>
    </row>
    <row r="16" spans="1:24" ht="3" customHeight="1" x14ac:dyDescent="0.35">
      <c r="B16" s="71"/>
      <c r="C16" s="71"/>
      <c r="D16" s="71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</row>
    <row r="17" spans="2:19" x14ac:dyDescent="0.35">
      <c r="S17" s="1" t="s">
        <v>86</v>
      </c>
    </row>
    <row r="18" spans="2:19" x14ac:dyDescent="0.35">
      <c r="B18" t="s">
        <v>21</v>
      </c>
    </row>
    <row r="19" spans="2:19" x14ac:dyDescent="0.35">
      <c r="B19" t="s">
        <v>22</v>
      </c>
      <c r="D19" s="19"/>
      <c r="E19" s="25" t="s">
        <v>38</v>
      </c>
    </row>
    <row r="20" spans="2:19" x14ac:dyDescent="0.35">
      <c r="B20" t="s">
        <v>22</v>
      </c>
      <c r="D20" s="20"/>
      <c r="E20" s="25" t="s">
        <v>29</v>
      </c>
    </row>
    <row r="21" spans="2:19" x14ac:dyDescent="0.35">
      <c r="B21" t="s">
        <v>22</v>
      </c>
      <c r="D21" s="33"/>
      <c r="E21" s="25" t="s">
        <v>31</v>
      </c>
    </row>
    <row r="26" spans="2:19" x14ac:dyDescent="0.35">
      <c r="S26">
        <v>500</v>
      </c>
    </row>
    <row r="27" spans="2:19" x14ac:dyDescent="0.35">
      <c r="S27">
        <v>500</v>
      </c>
    </row>
    <row r="28" spans="2:19" x14ac:dyDescent="0.35">
      <c r="S28">
        <v>1000</v>
      </c>
    </row>
    <row r="29" spans="2:19" x14ac:dyDescent="0.35">
      <c r="S29">
        <v>200</v>
      </c>
    </row>
    <row r="30" spans="2:19" x14ac:dyDescent="0.35">
      <c r="S30">
        <v>300</v>
      </c>
    </row>
    <row r="31" spans="2:19" x14ac:dyDescent="0.35">
      <c r="S31">
        <v>100</v>
      </c>
    </row>
  </sheetData>
  <mergeCells count="14">
    <mergeCell ref="B15:D15"/>
    <mergeCell ref="C8:D8"/>
    <mergeCell ref="C9:D9"/>
    <mergeCell ref="C10:D10"/>
    <mergeCell ref="C12:D12"/>
    <mergeCell ref="C13:D13"/>
    <mergeCell ref="C14:D14"/>
    <mergeCell ref="B2:W2"/>
    <mergeCell ref="B3:W3"/>
    <mergeCell ref="B5:B7"/>
    <mergeCell ref="C5:D7"/>
    <mergeCell ref="G5:S5"/>
    <mergeCell ref="U5:W6"/>
    <mergeCell ref="G6:S6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Y29"/>
  <sheetViews>
    <sheetView showGridLines="0" topLeftCell="F1" workbookViewId="0">
      <selection activeCell="F1"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147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1493</v>
      </c>
      <c r="F7" s="79">
        <v>1471</v>
      </c>
      <c r="G7" s="80">
        <v>5143</v>
      </c>
      <c r="H7" s="80">
        <v>5265</v>
      </c>
      <c r="I7" s="80">
        <v>998</v>
      </c>
      <c r="J7" s="80">
        <v>1038</v>
      </c>
      <c r="K7" s="75">
        <v>468</v>
      </c>
      <c r="L7" s="75">
        <v>468</v>
      </c>
      <c r="M7" s="75">
        <v>0</v>
      </c>
      <c r="N7" s="75">
        <v>0</v>
      </c>
      <c r="O7" s="75">
        <v>149</v>
      </c>
      <c r="P7" s="75">
        <v>149</v>
      </c>
      <c r="Q7" s="80">
        <v>509</v>
      </c>
      <c r="R7" s="80">
        <v>609</v>
      </c>
      <c r="S7" s="79">
        <v>14524</v>
      </c>
      <c r="T7" s="79">
        <v>12216</v>
      </c>
      <c r="U7" s="80">
        <v>1552</v>
      </c>
      <c r="V7" s="80">
        <v>1530</v>
      </c>
      <c r="W7" s="79">
        <v>206628</v>
      </c>
      <c r="X7" s="93">
        <v>119390</v>
      </c>
    </row>
    <row r="8" spans="1:25" x14ac:dyDescent="0.35">
      <c r="A8" s="39">
        <v>50</v>
      </c>
      <c r="B8" s="3">
        <v>1</v>
      </c>
      <c r="C8" s="141" t="s">
        <v>2</v>
      </c>
      <c r="D8" s="142"/>
      <c r="E8" s="37">
        <v>35</v>
      </c>
      <c r="F8" s="37">
        <v>35</v>
      </c>
      <c r="G8" s="37">
        <v>865</v>
      </c>
      <c r="H8" s="37">
        <v>865</v>
      </c>
      <c r="I8" s="37">
        <v>646</v>
      </c>
      <c r="J8" s="37">
        <v>646</v>
      </c>
      <c r="K8" s="37">
        <v>250</v>
      </c>
      <c r="L8" s="37">
        <v>250</v>
      </c>
      <c r="M8" s="37">
        <v>134</v>
      </c>
      <c r="N8" s="37">
        <v>134</v>
      </c>
      <c r="O8" s="37">
        <v>38</v>
      </c>
      <c r="P8" s="37">
        <v>38</v>
      </c>
      <c r="Q8" s="37">
        <v>109</v>
      </c>
      <c r="R8" s="37">
        <v>109</v>
      </c>
      <c r="S8" s="37">
        <v>906</v>
      </c>
      <c r="T8" s="37">
        <v>906</v>
      </c>
      <c r="U8" s="37">
        <v>30</v>
      </c>
      <c r="V8" s="37">
        <v>30</v>
      </c>
      <c r="W8" s="37">
        <v>4599</v>
      </c>
      <c r="X8" s="56">
        <v>4599</v>
      </c>
      <c r="Y8" s="39"/>
    </row>
    <row r="9" spans="1:25" x14ac:dyDescent="0.35">
      <c r="A9" s="39"/>
      <c r="B9" s="3">
        <v>2</v>
      </c>
      <c r="C9" s="141" t="s">
        <v>3</v>
      </c>
      <c r="D9" s="142"/>
      <c r="E9" s="37">
        <v>67</v>
      </c>
      <c r="F9" s="37">
        <v>67</v>
      </c>
      <c r="G9" s="38">
        <v>1618</v>
      </c>
      <c r="H9" s="38">
        <v>1418</v>
      </c>
      <c r="I9" s="38">
        <v>693</v>
      </c>
      <c r="J9" s="38">
        <v>193</v>
      </c>
      <c r="K9" s="38">
        <v>599</v>
      </c>
      <c r="L9" s="38">
        <v>499</v>
      </c>
      <c r="M9" s="38">
        <v>112</v>
      </c>
      <c r="N9" s="38">
        <v>55</v>
      </c>
      <c r="O9" s="38">
        <v>68</v>
      </c>
      <c r="P9" s="38">
        <v>12</v>
      </c>
      <c r="Q9" s="38">
        <v>119</v>
      </c>
      <c r="R9" s="38">
        <v>99</v>
      </c>
      <c r="S9" s="38">
        <v>721</v>
      </c>
      <c r="T9" s="38">
        <v>223</v>
      </c>
      <c r="U9" s="37">
        <v>0</v>
      </c>
      <c r="V9" s="37">
        <v>0</v>
      </c>
      <c r="W9" s="37">
        <v>2643</v>
      </c>
      <c r="X9" s="56">
        <v>2643</v>
      </c>
      <c r="Y9" s="39"/>
    </row>
    <row r="10" spans="1:25" x14ac:dyDescent="0.35">
      <c r="A10" s="39"/>
      <c r="B10" s="3">
        <v>3</v>
      </c>
      <c r="C10" s="40" t="s">
        <v>4</v>
      </c>
      <c r="D10" s="41"/>
      <c r="E10" s="37">
        <v>36</v>
      </c>
      <c r="F10" s="37">
        <v>36</v>
      </c>
      <c r="G10" s="37">
        <v>1449</v>
      </c>
      <c r="H10" s="37">
        <v>1449</v>
      </c>
      <c r="I10" s="37">
        <v>1217</v>
      </c>
      <c r="J10" s="37">
        <v>1217</v>
      </c>
      <c r="K10" s="37">
        <v>510</v>
      </c>
      <c r="L10" s="37">
        <v>510</v>
      </c>
      <c r="M10" s="37">
        <v>176</v>
      </c>
      <c r="N10" s="37">
        <v>176</v>
      </c>
      <c r="O10" s="37">
        <v>144</v>
      </c>
      <c r="P10" s="37">
        <v>144</v>
      </c>
      <c r="Q10" s="37">
        <v>94</v>
      </c>
      <c r="R10" s="37">
        <v>94</v>
      </c>
      <c r="S10" s="37">
        <v>1137</v>
      </c>
      <c r="T10" s="37">
        <v>1137</v>
      </c>
      <c r="U10" s="37">
        <v>30</v>
      </c>
      <c r="V10" s="37">
        <v>30</v>
      </c>
      <c r="W10" s="37">
        <v>5526</v>
      </c>
      <c r="X10" s="37">
        <v>5526</v>
      </c>
      <c r="Y10" s="39"/>
    </row>
    <row r="11" spans="1:25" x14ac:dyDescent="0.35">
      <c r="A11" s="39"/>
      <c r="B11" s="3">
        <v>4</v>
      </c>
      <c r="C11" s="188" t="s">
        <v>5</v>
      </c>
      <c r="D11" s="189"/>
      <c r="E11" s="37">
        <v>16</v>
      </c>
      <c r="F11" s="37">
        <v>16</v>
      </c>
      <c r="G11" s="37">
        <v>265</v>
      </c>
      <c r="H11" s="37">
        <v>265</v>
      </c>
      <c r="I11" s="37">
        <v>124</v>
      </c>
      <c r="J11" s="37">
        <v>124</v>
      </c>
      <c r="K11" s="37">
        <v>94</v>
      </c>
      <c r="L11" s="37">
        <v>94</v>
      </c>
      <c r="M11" s="37">
        <v>17</v>
      </c>
      <c r="N11" s="37">
        <v>17</v>
      </c>
      <c r="O11" s="37">
        <v>7</v>
      </c>
      <c r="P11" s="37">
        <v>7</v>
      </c>
      <c r="Q11" s="37">
        <v>34</v>
      </c>
      <c r="R11" s="37">
        <v>34</v>
      </c>
      <c r="S11" s="37">
        <v>268</v>
      </c>
      <c r="T11" s="37">
        <v>268</v>
      </c>
      <c r="U11" s="37">
        <v>5</v>
      </c>
      <c r="V11" s="37">
        <v>5</v>
      </c>
      <c r="W11" s="37">
        <v>1610</v>
      </c>
      <c r="X11" s="56">
        <v>1610</v>
      </c>
      <c r="Y11" s="39"/>
    </row>
    <row r="12" spans="1:25" x14ac:dyDescent="0.35">
      <c r="A12" s="39"/>
      <c r="B12" s="3">
        <v>5</v>
      </c>
      <c r="C12" s="141" t="s">
        <v>6</v>
      </c>
      <c r="D12" s="142"/>
      <c r="E12" s="37">
        <v>33</v>
      </c>
      <c r="F12" s="37">
        <v>33</v>
      </c>
      <c r="G12" s="37">
        <v>294</v>
      </c>
      <c r="H12" s="37">
        <v>294</v>
      </c>
      <c r="I12" s="37">
        <v>248</v>
      </c>
      <c r="J12" s="37">
        <v>248</v>
      </c>
      <c r="K12" s="37">
        <v>90</v>
      </c>
      <c r="L12" s="37">
        <v>90</v>
      </c>
      <c r="M12" s="37">
        <v>81</v>
      </c>
      <c r="N12" s="37">
        <v>81</v>
      </c>
      <c r="O12" s="37">
        <v>12</v>
      </c>
      <c r="P12" s="37">
        <v>12</v>
      </c>
      <c r="Q12" s="37">
        <v>0</v>
      </c>
      <c r="R12" s="37">
        <v>0</v>
      </c>
      <c r="S12" s="37">
        <v>464</v>
      </c>
      <c r="T12" s="37">
        <v>464</v>
      </c>
      <c r="U12" s="37">
        <v>138</v>
      </c>
      <c r="V12" s="37">
        <v>138</v>
      </c>
      <c r="W12" s="42">
        <v>3687</v>
      </c>
      <c r="X12" s="43">
        <v>3888</v>
      </c>
      <c r="Y12" s="39"/>
    </row>
    <row r="13" spans="1:25" ht="15" thickBot="1" x14ac:dyDescent="0.4">
      <c r="A13" s="39"/>
      <c r="B13" s="4">
        <v>6</v>
      </c>
      <c r="C13" s="143" t="s">
        <v>98</v>
      </c>
      <c r="D13" s="144"/>
      <c r="E13" s="47">
        <v>26</v>
      </c>
      <c r="F13" s="47">
        <v>26</v>
      </c>
      <c r="G13" s="47">
        <v>323</v>
      </c>
      <c r="H13" s="47">
        <v>323</v>
      </c>
      <c r="I13" s="47">
        <v>133</v>
      </c>
      <c r="J13" s="47">
        <v>133</v>
      </c>
      <c r="K13" s="47">
        <v>65</v>
      </c>
      <c r="L13" s="47">
        <v>65</v>
      </c>
      <c r="M13" s="47">
        <v>56</v>
      </c>
      <c r="N13" s="47">
        <v>56</v>
      </c>
      <c r="O13" s="47">
        <v>7</v>
      </c>
      <c r="P13" s="47">
        <v>7</v>
      </c>
      <c r="Q13" s="47">
        <v>36</v>
      </c>
      <c r="R13" s="47">
        <v>36</v>
      </c>
      <c r="S13" s="47">
        <v>135</v>
      </c>
      <c r="T13" s="47">
        <v>135</v>
      </c>
      <c r="U13" s="47">
        <v>0</v>
      </c>
      <c r="V13" s="47">
        <v>0</v>
      </c>
      <c r="W13" s="47">
        <v>4760</v>
      </c>
      <c r="X13" s="66">
        <v>4760</v>
      </c>
      <c r="Y13" s="39"/>
    </row>
    <row r="14" spans="1:25" ht="15" thickBot="1" x14ac:dyDescent="0.4">
      <c r="B14" s="133" t="s">
        <v>20</v>
      </c>
      <c r="C14" s="134"/>
      <c r="D14" s="135"/>
      <c r="E14" s="21">
        <f t="shared" ref="E14:X14" si="0">SUM(E7:E13)</f>
        <v>1706</v>
      </c>
      <c r="F14" s="21">
        <f t="shared" si="0"/>
        <v>1684</v>
      </c>
      <c r="G14" s="21">
        <f t="shared" si="0"/>
        <v>9957</v>
      </c>
      <c r="H14" s="21">
        <f t="shared" si="0"/>
        <v>9879</v>
      </c>
      <c r="I14" s="21">
        <f t="shared" si="0"/>
        <v>4059</v>
      </c>
      <c r="J14" s="21">
        <f t="shared" si="0"/>
        <v>3599</v>
      </c>
      <c r="K14" s="21">
        <f t="shared" si="0"/>
        <v>2076</v>
      </c>
      <c r="L14" s="21">
        <f t="shared" si="0"/>
        <v>1976</v>
      </c>
      <c r="M14" s="21">
        <f t="shared" si="0"/>
        <v>576</v>
      </c>
      <c r="N14" s="21">
        <f t="shared" si="0"/>
        <v>519</v>
      </c>
      <c r="O14" s="21">
        <f t="shared" si="0"/>
        <v>425</v>
      </c>
      <c r="P14" s="21">
        <f t="shared" si="0"/>
        <v>369</v>
      </c>
      <c r="Q14" s="21">
        <f t="shared" si="0"/>
        <v>901</v>
      </c>
      <c r="R14" s="21">
        <f t="shared" si="0"/>
        <v>981</v>
      </c>
      <c r="S14" s="21">
        <f t="shared" si="0"/>
        <v>18155</v>
      </c>
      <c r="T14" s="21">
        <f t="shared" si="0"/>
        <v>15349</v>
      </c>
      <c r="U14" s="21">
        <f t="shared" si="0"/>
        <v>1755</v>
      </c>
      <c r="V14" s="21">
        <f t="shared" si="0"/>
        <v>1733</v>
      </c>
      <c r="W14" s="21">
        <f t="shared" si="0"/>
        <v>229453</v>
      </c>
      <c r="X14" s="22">
        <f t="shared" si="0"/>
        <v>142416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12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K21:K22"/>
    <mergeCell ref="Q5:R5"/>
    <mergeCell ref="S5:T5"/>
    <mergeCell ref="U5:V5"/>
    <mergeCell ref="W5:X5"/>
    <mergeCell ref="O21:O22"/>
    <mergeCell ref="P21:P22"/>
    <mergeCell ref="C9:D9"/>
    <mergeCell ref="C11:D11"/>
    <mergeCell ref="C12:D12"/>
    <mergeCell ref="C13:D13"/>
    <mergeCell ref="B14:D14"/>
    <mergeCell ref="L28:N28"/>
    <mergeCell ref="L29:N29"/>
    <mergeCell ref="L21:N22"/>
    <mergeCell ref="L23:N23"/>
    <mergeCell ref="L24:N24"/>
    <mergeCell ref="L25:N25"/>
    <mergeCell ref="L26:N26"/>
    <mergeCell ref="L27:N27"/>
  </mergeCells>
  <pageMargins left="0.7" right="0.7" top="0.75" bottom="0.75" header="0.3" footer="0.3"/>
  <pageSetup paperSize="9" orientation="portrait" horizontalDpi="0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Y29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4.26953125" customWidth="1"/>
    <col min="4" max="4" width="8.81640625" customWidth="1"/>
    <col min="23" max="24" width="9.1796875" bestFit="1" customWidth="1"/>
    <col min="25" max="25" width="1.453125" customWidth="1"/>
  </cols>
  <sheetData>
    <row r="1" spans="1:25" x14ac:dyDescent="0.35">
      <c r="R1" s="78"/>
      <c r="S1" s="78"/>
    </row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148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83" t="s">
        <v>94</v>
      </c>
      <c r="C7" s="145" t="s">
        <v>1</v>
      </c>
      <c r="D7" s="146"/>
      <c r="E7" s="79">
        <v>1493</v>
      </c>
      <c r="F7" s="79">
        <v>1471</v>
      </c>
      <c r="G7" s="80">
        <v>5143</v>
      </c>
      <c r="H7" s="80">
        <v>5265</v>
      </c>
      <c r="I7" s="80">
        <v>998</v>
      </c>
      <c r="J7" s="80">
        <v>1038</v>
      </c>
      <c r="K7" s="75">
        <v>468</v>
      </c>
      <c r="L7" s="75">
        <v>468</v>
      </c>
      <c r="M7" s="75">
        <v>0</v>
      </c>
      <c r="N7" s="75">
        <v>0</v>
      </c>
      <c r="O7" s="75">
        <v>149</v>
      </c>
      <c r="P7" s="75">
        <v>149</v>
      </c>
      <c r="Q7" s="80">
        <v>464</v>
      </c>
      <c r="R7" s="80">
        <v>509</v>
      </c>
      <c r="S7" s="79">
        <v>14524</v>
      </c>
      <c r="T7" s="79">
        <v>12216</v>
      </c>
      <c r="U7" s="80">
        <v>1504</v>
      </c>
      <c r="V7" s="80">
        <v>1530</v>
      </c>
      <c r="W7" s="79">
        <v>203628</v>
      </c>
      <c r="X7" s="93">
        <v>119130</v>
      </c>
    </row>
    <row r="8" spans="1:25" x14ac:dyDescent="0.35">
      <c r="A8" s="39">
        <v>50</v>
      </c>
      <c r="B8" s="3">
        <v>1</v>
      </c>
      <c r="C8" s="141" t="s">
        <v>2</v>
      </c>
      <c r="D8" s="142"/>
      <c r="E8" s="37">
        <v>35</v>
      </c>
      <c r="F8" s="37">
        <v>35</v>
      </c>
      <c r="G8" s="37">
        <v>793</v>
      </c>
      <c r="H8" s="37">
        <v>793</v>
      </c>
      <c r="I8" s="37">
        <v>614</v>
      </c>
      <c r="J8" s="37">
        <v>614</v>
      </c>
      <c r="K8" s="37">
        <v>239</v>
      </c>
      <c r="L8" s="37">
        <v>239</v>
      </c>
      <c r="M8" s="37">
        <v>127</v>
      </c>
      <c r="N8" s="37">
        <v>127</v>
      </c>
      <c r="O8" s="37">
        <v>34</v>
      </c>
      <c r="P8" s="37">
        <v>34</v>
      </c>
      <c r="Q8" s="42">
        <v>82</v>
      </c>
      <c r="R8" s="42">
        <v>103</v>
      </c>
      <c r="S8" s="37">
        <v>802</v>
      </c>
      <c r="T8" s="37">
        <v>802</v>
      </c>
      <c r="U8" s="37">
        <v>30</v>
      </c>
      <c r="V8" s="37">
        <v>30</v>
      </c>
      <c r="W8" s="37">
        <v>3499</v>
      </c>
      <c r="X8" s="56">
        <v>3499</v>
      </c>
      <c r="Y8" s="39"/>
    </row>
    <row r="9" spans="1:25" x14ac:dyDescent="0.35">
      <c r="A9" s="39"/>
      <c r="B9" s="3">
        <v>2</v>
      </c>
      <c r="C9" s="141" t="s">
        <v>3</v>
      </c>
      <c r="D9" s="142"/>
      <c r="E9" s="42">
        <v>55</v>
      </c>
      <c r="F9" s="42">
        <v>67</v>
      </c>
      <c r="G9" s="42">
        <v>1577</v>
      </c>
      <c r="H9" s="42">
        <v>1589</v>
      </c>
      <c r="I9" s="42">
        <v>647</v>
      </c>
      <c r="J9" s="42">
        <v>660</v>
      </c>
      <c r="K9" s="42">
        <v>572</v>
      </c>
      <c r="L9" s="42">
        <v>584</v>
      </c>
      <c r="M9" s="42">
        <v>88</v>
      </c>
      <c r="N9" s="42">
        <v>100</v>
      </c>
      <c r="O9" s="37">
        <v>66</v>
      </c>
      <c r="P9" s="37">
        <v>66</v>
      </c>
      <c r="Q9" s="37">
        <v>114</v>
      </c>
      <c r="R9" s="37">
        <v>114</v>
      </c>
      <c r="S9" s="37">
        <v>36</v>
      </c>
      <c r="T9" s="37">
        <v>36</v>
      </c>
      <c r="U9" s="37">
        <v>0</v>
      </c>
      <c r="V9" s="37">
        <v>0</v>
      </c>
      <c r="W9" s="42">
        <v>1622</v>
      </c>
      <c r="X9" s="43">
        <v>1712</v>
      </c>
      <c r="Y9" s="39"/>
    </row>
    <row r="10" spans="1:25" x14ac:dyDescent="0.35">
      <c r="A10" s="39"/>
      <c r="B10" s="3">
        <v>3</v>
      </c>
      <c r="C10" s="40" t="s">
        <v>4</v>
      </c>
      <c r="D10" s="41"/>
      <c r="E10" s="37">
        <v>36</v>
      </c>
      <c r="F10" s="37">
        <v>36</v>
      </c>
      <c r="G10" s="37">
        <v>431</v>
      </c>
      <c r="H10" s="37">
        <v>431</v>
      </c>
      <c r="I10" s="37">
        <v>1202</v>
      </c>
      <c r="J10" s="37">
        <v>1202</v>
      </c>
      <c r="K10" s="37">
        <v>509</v>
      </c>
      <c r="L10" s="37">
        <v>509</v>
      </c>
      <c r="M10" s="37">
        <v>175</v>
      </c>
      <c r="N10" s="37">
        <v>175</v>
      </c>
      <c r="O10" s="37">
        <v>143</v>
      </c>
      <c r="P10" s="37">
        <v>143</v>
      </c>
      <c r="Q10" s="37">
        <v>92</v>
      </c>
      <c r="R10" s="37">
        <v>92</v>
      </c>
      <c r="S10" s="37">
        <v>1053</v>
      </c>
      <c r="T10" s="37">
        <v>1053</v>
      </c>
      <c r="U10" s="37">
        <v>30</v>
      </c>
      <c r="V10" s="37">
        <v>30</v>
      </c>
      <c r="W10" s="37">
        <v>5062</v>
      </c>
      <c r="X10" s="37">
        <v>5062</v>
      </c>
      <c r="Y10" s="39"/>
    </row>
    <row r="11" spans="1:25" x14ac:dyDescent="0.35">
      <c r="A11" s="39"/>
      <c r="B11" s="3">
        <v>4</v>
      </c>
      <c r="C11" s="188" t="s">
        <v>5</v>
      </c>
      <c r="D11" s="189"/>
      <c r="E11" s="37">
        <v>16</v>
      </c>
      <c r="F11" s="37">
        <v>16</v>
      </c>
      <c r="G11" s="37">
        <v>260</v>
      </c>
      <c r="H11" s="37">
        <v>260</v>
      </c>
      <c r="I11" s="37">
        <v>124</v>
      </c>
      <c r="J11" s="37">
        <v>124</v>
      </c>
      <c r="K11" s="37">
        <v>94</v>
      </c>
      <c r="L11" s="37">
        <v>94</v>
      </c>
      <c r="M11" s="37">
        <v>17</v>
      </c>
      <c r="N11" s="37">
        <v>17</v>
      </c>
      <c r="O11" s="37">
        <v>7</v>
      </c>
      <c r="P11" s="37">
        <v>7</v>
      </c>
      <c r="Q11" s="37">
        <v>34</v>
      </c>
      <c r="R11" s="37">
        <v>34</v>
      </c>
      <c r="S11" s="37">
        <v>263</v>
      </c>
      <c r="T11" s="37">
        <v>263</v>
      </c>
      <c r="U11" s="37">
        <v>5</v>
      </c>
      <c r="V11" s="37">
        <v>5</v>
      </c>
      <c r="W11" s="37">
        <v>1080</v>
      </c>
      <c r="X11" s="56">
        <v>1080</v>
      </c>
      <c r="Y11" s="39"/>
    </row>
    <row r="12" spans="1:25" x14ac:dyDescent="0.35">
      <c r="A12" s="39"/>
      <c r="B12" s="3">
        <v>5</v>
      </c>
      <c r="C12" s="141" t="s">
        <v>6</v>
      </c>
      <c r="D12" s="142"/>
      <c r="E12" s="37">
        <v>33</v>
      </c>
      <c r="F12" s="37">
        <v>33</v>
      </c>
      <c r="G12" s="37">
        <v>257</v>
      </c>
      <c r="H12" s="37">
        <v>257</v>
      </c>
      <c r="I12" s="37">
        <v>245</v>
      </c>
      <c r="J12" s="37">
        <v>245</v>
      </c>
      <c r="K12" s="37">
        <v>90</v>
      </c>
      <c r="L12" s="37">
        <v>90</v>
      </c>
      <c r="M12" s="37">
        <v>78</v>
      </c>
      <c r="N12" s="37">
        <v>78</v>
      </c>
      <c r="O12" s="37">
        <v>12</v>
      </c>
      <c r="P12" s="37">
        <v>12</v>
      </c>
      <c r="Q12" s="37">
        <v>26</v>
      </c>
      <c r="R12" s="37">
        <v>26</v>
      </c>
      <c r="S12" s="37">
        <v>425</v>
      </c>
      <c r="T12" s="37">
        <v>425</v>
      </c>
      <c r="U12" s="37">
        <v>9</v>
      </c>
      <c r="V12" s="37">
        <v>9</v>
      </c>
      <c r="W12" s="37">
        <v>2860</v>
      </c>
      <c r="X12" s="56">
        <v>2860</v>
      </c>
      <c r="Y12" s="39"/>
    </row>
    <row r="13" spans="1:25" ht="15" thickBot="1" x14ac:dyDescent="0.4">
      <c r="A13" s="39"/>
      <c r="B13" s="4">
        <v>6</v>
      </c>
      <c r="C13" s="143" t="s">
        <v>98</v>
      </c>
      <c r="D13" s="144"/>
      <c r="E13" s="47">
        <v>26</v>
      </c>
      <c r="F13" s="47">
        <v>26</v>
      </c>
      <c r="G13" s="47">
        <v>301</v>
      </c>
      <c r="H13" s="47">
        <v>301</v>
      </c>
      <c r="I13" s="47">
        <v>127</v>
      </c>
      <c r="J13" s="47">
        <v>127</v>
      </c>
      <c r="K13" s="47">
        <v>59</v>
      </c>
      <c r="L13" s="47">
        <v>59</v>
      </c>
      <c r="M13" s="47">
        <v>54</v>
      </c>
      <c r="N13" s="47">
        <v>54</v>
      </c>
      <c r="O13" s="47">
        <v>6</v>
      </c>
      <c r="P13" s="47">
        <v>6</v>
      </c>
      <c r="Q13" s="47">
        <v>34</v>
      </c>
      <c r="R13" s="47">
        <v>34</v>
      </c>
      <c r="S13" s="47">
        <v>106</v>
      </c>
      <c r="T13" s="47">
        <v>106</v>
      </c>
      <c r="U13" s="47">
        <v>0</v>
      </c>
      <c r="V13" s="47">
        <v>0</v>
      </c>
      <c r="W13" s="47">
        <v>3000</v>
      </c>
      <c r="X13" s="66">
        <v>3000</v>
      </c>
      <c r="Y13" s="39"/>
    </row>
    <row r="14" spans="1:25" ht="15" thickBot="1" x14ac:dyDescent="0.4">
      <c r="B14" s="133" t="s">
        <v>20</v>
      </c>
      <c r="C14" s="134"/>
      <c r="D14" s="135"/>
      <c r="E14" s="21">
        <f t="shared" ref="E14:X14" si="0">SUM(E7:E13)</f>
        <v>1694</v>
      </c>
      <c r="F14" s="21">
        <f t="shared" si="0"/>
        <v>1684</v>
      </c>
      <c r="G14" s="21">
        <f t="shared" si="0"/>
        <v>8762</v>
      </c>
      <c r="H14" s="21">
        <f t="shared" si="0"/>
        <v>8896</v>
      </c>
      <c r="I14" s="21">
        <f t="shared" si="0"/>
        <v>3957</v>
      </c>
      <c r="J14" s="21">
        <f t="shared" si="0"/>
        <v>4010</v>
      </c>
      <c r="K14" s="21">
        <f t="shared" si="0"/>
        <v>2031</v>
      </c>
      <c r="L14" s="21">
        <f t="shared" si="0"/>
        <v>2043</v>
      </c>
      <c r="M14" s="21">
        <f t="shared" si="0"/>
        <v>539</v>
      </c>
      <c r="N14" s="21">
        <f t="shared" si="0"/>
        <v>551</v>
      </c>
      <c r="O14" s="21">
        <f t="shared" si="0"/>
        <v>417</v>
      </c>
      <c r="P14" s="21">
        <f t="shared" si="0"/>
        <v>417</v>
      </c>
      <c r="Q14" s="21">
        <f t="shared" si="0"/>
        <v>846</v>
      </c>
      <c r="R14" s="21">
        <f t="shared" si="0"/>
        <v>912</v>
      </c>
      <c r="S14" s="21">
        <f t="shared" si="0"/>
        <v>17209</v>
      </c>
      <c r="T14" s="21">
        <f t="shared" si="0"/>
        <v>14901</v>
      </c>
      <c r="U14" s="21">
        <f t="shared" si="0"/>
        <v>1578</v>
      </c>
      <c r="V14" s="21">
        <f t="shared" si="0"/>
        <v>1604</v>
      </c>
      <c r="W14" s="21">
        <f t="shared" si="0"/>
        <v>220751</v>
      </c>
      <c r="X14" s="22">
        <f t="shared" si="0"/>
        <v>136343</v>
      </c>
    </row>
    <row r="15" spans="1:25" x14ac:dyDescent="0.35">
      <c r="S15" s="1" t="s">
        <v>126</v>
      </c>
    </row>
    <row r="16" spans="1:25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12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2">
    <mergeCell ref="C7:D7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K21:K22"/>
    <mergeCell ref="Q5:R5"/>
    <mergeCell ref="S5:T5"/>
    <mergeCell ref="U5:V5"/>
    <mergeCell ref="W5:X5"/>
    <mergeCell ref="O21:O22"/>
    <mergeCell ref="P21:P22"/>
    <mergeCell ref="C9:D9"/>
    <mergeCell ref="C11:D11"/>
    <mergeCell ref="C12:D12"/>
    <mergeCell ref="C13:D13"/>
    <mergeCell ref="B14:D14"/>
    <mergeCell ref="L28:N28"/>
    <mergeCell ref="L29:N29"/>
    <mergeCell ref="L21:N22"/>
    <mergeCell ref="L23:N23"/>
    <mergeCell ref="L24:N24"/>
    <mergeCell ref="L25:N25"/>
    <mergeCell ref="L26:N26"/>
    <mergeCell ref="L27:N27"/>
  </mergeCells>
  <pageMargins left="0.7" right="0.7" top="0.75" bottom="0.75" header="0.3" footer="0.3"/>
  <pageSetup paperSize="9" orientation="portrait" horizontalDpi="4294967293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AA29"/>
  <sheetViews>
    <sheetView showGridLines="0" topLeftCell="A4" workbookViewId="0">
      <selection activeCell="A4" sqref="A1:XFD1048576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149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145" t="s">
        <v>1</v>
      </c>
      <c r="D7" s="146"/>
      <c r="E7" s="79">
        <v>1603</v>
      </c>
      <c r="F7" s="79">
        <v>1471</v>
      </c>
      <c r="G7" s="79">
        <v>8343</v>
      </c>
      <c r="H7" s="79">
        <v>5265</v>
      </c>
      <c r="I7" s="79">
        <v>3796</v>
      </c>
      <c r="J7" s="79">
        <v>1038</v>
      </c>
      <c r="K7" s="79">
        <v>1468</v>
      </c>
      <c r="L7" s="79">
        <v>468</v>
      </c>
      <c r="M7" s="79">
        <v>220</v>
      </c>
      <c r="N7" s="79">
        <v>0</v>
      </c>
      <c r="O7" s="79">
        <v>249</v>
      </c>
      <c r="P7" s="79">
        <v>149</v>
      </c>
      <c r="Q7" s="79">
        <v>564</v>
      </c>
      <c r="R7" s="79">
        <v>509</v>
      </c>
      <c r="S7" s="80">
        <v>0</v>
      </c>
      <c r="T7" s="80">
        <v>138</v>
      </c>
      <c r="U7" s="79">
        <v>14524</v>
      </c>
      <c r="V7" s="79">
        <v>12216</v>
      </c>
      <c r="W7" s="80">
        <v>1504</v>
      </c>
      <c r="X7" s="80">
        <v>1515</v>
      </c>
      <c r="Y7" s="79">
        <v>218348</v>
      </c>
      <c r="Z7" s="93">
        <v>110130</v>
      </c>
    </row>
    <row r="8" spans="1:27" x14ac:dyDescent="0.35">
      <c r="A8" s="39">
        <v>50</v>
      </c>
      <c r="B8" s="3">
        <v>1</v>
      </c>
      <c r="C8" s="141" t="s">
        <v>2</v>
      </c>
      <c r="D8" s="142"/>
      <c r="E8" s="37">
        <v>35</v>
      </c>
      <c r="F8" s="37">
        <v>35</v>
      </c>
      <c r="G8" s="42">
        <v>780</v>
      </c>
      <c r="H8" s="42">
        <v>793</v>
      </c>
      <c r="I8" s="42">
        <v>609</v>
      </c>
      <c r="J8" s="42">
        <v>614</v>
      </c>
      <c r="K8" s="42">
        <v>231</v>
      </c>
      <c r="L8" s="42">
        <v>239</v>
      </c>
      <c r="M8" s="42">
        <v>121</v>
      </c>
      <c r="N8" s="42">
        <v>127</v>
      </c>
      <c r="O8" s="37">
        <v>34</v>
      </c>
      <c r="P8" s="37">
        <v>34</v>
      </c>
      <c r="Q8" s="42">
        <v>80</v>
      </c>
      <c r="R8" s="42">
        <v>103</v>
      </c>
      <c r="S8" s="38">
        <v>8</v>
      </c>
      <c r="T8" s="38">
        <v>0</v>
      </c>
      <c r="U8" s="42">
        <v>783</v>
      </c>
      <c r="V8" s="42">
        <v>801</v>
      </c>
      <c r="W8" s="37">
        <v>30</v>
      </c>
      <c r="X8" s="37">
        <v>30</v>
      </c>
      <c r="Y8" s="42">
        <v>3210</v>
      </c>
      <c r="Z8" s="43">
        <v>3499</v>
      </c>
      <c r="AA8" s="39"/>
    </row>
    <row r="9" spans="1:27" x14ac:dyDescent="0.35">
      <c r="A9" s="39"/>
      <c r="B9" s="3">
        <v>2</v>
      </c>
      <c r="C9" s="141" t="s">
        <v>3</v>
      </c>
      <c r="D9" s="142"/>
      <c r="E9" s="37">
        <v>55</v>
      </c>
      <c r="F9" s="37">
        <v>55</v>
      </c>
      <c r="G9" s="37">
        <v>1554</v>
      </c>
      <c r="H9" s="37">
        <v>1554</v>
      </c>
      <c r="I9" s="37">
        <v>642</v>
      </c>
      <c r="J9" s="37">
        <v>642</v>
      </c>
      <c r="K9" s="37">
        <v>537</v>
      </c>
      <c r="L9" s="37">
        <v>537</v>
      </c>
      <c r="M9" s="37">
        <v>84</v>
      </c>
      <c r="N9" s="37">
        <v>84</v>
      </c>
      <c r="O9" s="37">
        <v>64</v>
      </c>
      <c r="P9" s="37">
        <v>64</v>
      </c>
      <c r="Q9" s="37">
        <v>110</v>
      </c>
      <c r="R9" s="37">
        <v>110</v>
      </c>
      <c r="S9" s="37">
        <v>30</v>
      </c>
      <c r="T9" s="37">
        <v>30</v>
      </c>
      <c r="U9" s="38">
        <v>593</v>
      </c>
      <c r="V9" s="38">
        <v>594</v>
      </c>
      <c r="W9" s="37">
        <v>0</v>
      </c>
      <c r="X9" s="37">
        <v>0</v>
      </c>
      <c r="Y9" s="37">
        <v>738</v>
      </c>
      <c r="Z9" s="56">
        <v>738</v>
      </c>
      <c r="AA9" s="39"/>
    </row>
    <row r="10" spans="1:27" x14ac:dyDescent="0.35">
      <c r="A10" s="39"/>
      <c r="B10" s="3">
        <v>3</v>
      </c>
      <c r="C10" s="40" t="s">
        <v>4</v>
      </c>
      <c r="D10" s="41"/>
      <c r="E10" s="37">
        <v>36</v>
      </c>
      <c r="F10" s="37">
        <v>36</v>
      </c>
      <c r="G10" s="37">
        <v>1363</v>
      </c>
      <c r="H10" s="37">
        <v>1363</v>
      </c>
      <c r="I10" s="37">
        <v>1110</v>
      </c>
      <c r="J10" s="37">
        <v>1110</v>
      </c>
      <c r="K10" s="37">
        <v>495</v>
      </c>
      <c r="L10" s="37">
        <v>495</v>
      </c>
      <c r="M10" s="42">
        <v>161</v>
      </c>
      <c r="N10" s="42">
        <v>171</v>
      </c>
      <c r="O10" s="37">
        <v>142</v>
      </c>
      <c r="P10" s="37">
        <v>142</v>
      </c>
      <c r="Q10" s="37">
        <v>89</v>
      </c>
      <c r="R10" s="37">
        <v>89</v>
      </c>
      <c r="S10" s="37">
        <v>63</v>
      </c>
      <c r="T10" s="37">
        <v>63</v>
      </c>
      <c r="U10" s="37">
        <v>908</v>
      </c>
      <c r="V10" s="37">
        <v>908</v>
      </c>
      <c r="W10" s="37">
        <v>28</v>
      </c>
      <c r="X10" s="37">
        <v>28</v>
      </c>
      <c r="Y10" s="37">
        <v>8310</v>
      </c>
      <c r="Z10" s="37">
        <v>8310</v>
      </c>
      <c r="AA10" s="39"/>
    </row>
    <row r="11" spans="1:27" x14ac:dyDescent="0.35">
      <c r="A11" s="39"/>
      <c r="B11" s="3">
        <v>4</v>
      </c>
      <c r="C11" s="188" t="s">
        <v>5</v>
      </c>
      <c r="D11" s="189"/>
      <c r="E11" s="37">
        <v>10</v>
      </c>
      <c r="F11" s="37">
        <v>10</v>
      </c>
      <c r="G11" s="37">
        <v>232</v>
      </c>
      <c r="H11" s="37">
        <v>232</v>
      </c>
      <c r="I11" s="37">
        <v>117</v>
      </c>
      <c r="J11" s="37">
        <v>117</v>
      </c>
      <c r="K11" s="37">
        <v>91</v>
      </c>
      <c r="L11" s="37">
        <v>91</v>
      </c>
      <c r="M11" s="37">
        <v>6</v>
      </c>
      <c r="N11" s="37">
        <v>6</v>
      </c>
      <c r="O11" s="37">
        <v>7</v>
      </c>
      <c r="P11" s="37">
        <v>7</v>
      </c>
      <c r="Q11" s="37">
        <v>34</v>
      </c>
      <c r="R11" s="37">
        <v>34</v>
      </c>
      <c r="S11" s="38">
        <v>9</v>
      </c>
      <c r="T11" s="38">
        <v>0</v>
      </c>
      <c r="U11" s="37">
        <v>221</v>
      </c>
      <c r="V11" s="37">
        <v>221</v>
      </c>
      <c r="W11" s="37">
        <v>4</v>
      </c>
      <c r="X11" s="37">
        <v>4</v>
      </c>
      <c r="Y11" s="37">
        <v>2370</v>
      </c>
      <c r="Z11" s="56">
        <v>2370</v>
      </c>
      <c r="AA11" s="39"/>
    </row>
    <row r="12" spans="1:27" x14ac:dyDescent="0.35">
      <c r="A12" s="39"/>
      <c r="B12" s="3">
        <v>5</v>
      </c>
      <c r="C12" s="141" t="s">
        <v>6</v>
      </c>
      <c r="D12" s="142"/>
      <c r="E12" s="37">
        <v>33</v>
      </c>
      <c r="F12" s="37">
        <v>33</v>
      </c>
      <c r="G12" s="37">
        <v>212</v>
      </c>
      <c r="H12" s="37">
        <v>212</v>
      </c>
      <c r="I12" s="37">
        <v>242</v>
      </c>
      <c r="J12" s="37">
        <v>242</v>
      </c>
      <c r="K12" s="37">
        <v>88</v>
      </c>
      <c r="L12" s="37">
        <v>88</v>
      </c>
      <c r="M12" s="37">
        <v>78</v>
      </c>
      <c r="N12" s="37">
        <v>78</v>
      </c>
      <c r="O12" s="37">
        <v>10</v>
      </c>
      <c r="P12" s="37">
        <v>10</v>
      </c>
      <c r="Q12" s="37">
        <v>20</v>
      </c>
      <c r="R12" s="37">
        <v>20</v>
      </c>
      <c r="S12" s="37">
        <v>132</v>
      </c>
      <c r="T12" s="37">
        <v>132</v>
      </c>
      <c r="U12" s="38">
        <v>242</v>
      </c>
      <c r="V12" s="38">
        <v>241</v>
      </c>
      <c r="W12" s="37">
        <v>8</v>
      </c>
      <c r="X12" s="37">
        <v>8</v>
      </c>
      <c r="Y12" s="38">
        <v>1977</v>
      </c>
      <c r="Z12" s="48">
        <v>1970</v>
      </c>
      <c r="AA12" s="39"/>
    </row>
    <row r="13" spans="1:27" ht="15" thickBot="1" x14ac:dyDescent="0.4">
      <c r="A13" s="39"/>
      <c r="B13" s="4">
        <v>6</v>
      </c>
      <c r="C13" s="143" t="s">
        <v>98</v>
      </c>
      <c r="D13" s="144"/>
      <c r="E13" s="47">
        <v>26</v>
      </c>
      <c r="F13" s="47">
        <v>26</v>
      </c>
      <c r="G13" s="47">
        <v>292</v>
      </c>
      <c r="H13" s="47">
        <v>292</v>
      </c>
      <c r="I13" s="47">
        <v>125</v>
      </c>
      <c r="J13" s="47">
        <v>125</v>
      </c>
      <c r="K13" s="47">
        <v>52</v>
      </c>
      <c r="L13" s="47">
        <v>52</v>
      </c>
      <c r="M13" s="47">
        <v>54</v>
      </c>
      <c r="N13" s="47">
        <v>54</v>
      </c>
      <c r="O13" s="47">
        <v>6</v>
      </c>
      <c r="P13" s="47">
        <v>6</v>
      </c>
      <c r="Q13" s="47">
        <v>34</v>
      </c>
      <c r="R13" s="47">
        <v>34</v>
      </c>
      <c r="S13" s="46">
        <v>10</v>
      </c>
      <c r="T13" s="46">
        <v>0</v>
      </c>
      <c r="U13" s="47">
        <v>64</v>
      </c>
      <c r="V13" s="47">
        <v>64</v>
      </c>
      <c r="W13" s="47">
        <v>0</v>
      </c>
      <c r="X13" s="47">
        <v>0</v>
      </c>
      <c r="Y13" s="47">
        <v>2800</v>
      </c>
      <c r="Z13" s="66">
        <v>2800</v>
      </c>
      <c r="AA13" s="39"/>
    </row>
    <row r="14" spans="1:27" ht="15" thickBot="1" x14ac:dyDescent="0.4">
      <c r="B14" s="133" t="s">
        <v>20</v>
      </c>
      <c r="C14" s="134"/>
      <c r="D14" s="135"/>
      <c r="E14" s="21">
        <f t="shared" ref="E14:Z14" si="0">SUM(E7:E13)</f>
        <v>1798</v>
      </c>
      <c r="F14" s="21">
        <f t="shared" si="0"/>
        <v>1666</v>
      </c>
      <c r="G14" s="21">
        <f t="shared" si="0"/>
        <v>12776</v>
      </c>
      <c r="H14" s="21">
        <f t="shared" si="0"/>
        <v>9711</v>
      </c>
      <c r="I14" s="21">
        <f t="shared" si="0"/>
        <v>6641</v>
      </c>
      <c r="J14" s="21">
        <f t="shared" si="0"/>
        <v>3888</v>
      </c>
      <c r="K14" s="21">
        <f t="shared" si="0"/>
        <v>2962</v>
      </c>
      <c r="L14" s="21">
        <f t="shared" si="0"/>
        <v>1970</v>
      </c>
      <c r="M14" s="21">
        <f t="shared" si="0"/>
        <v>724</v>
      </c>
      <c r="N14" s="21">
        <f t="shared" si="0"/>
        <v>520</v>
      </c>
      <c r="O14" s="21">
        <f t="shared" si="0"/>
        <v>512</v>
      </c>
      <c r="P14" s="21">
        <f t="shared" si="0"/>
        <v>412</v>
      </c>
      <c r="Q14" s="21">
        <f t="shared" si="0"/>
        <v>931</v>
      </c>
      <c r="R14" s="21">
        <f t="shared" si="0"/>
        <v>899</v>
      </c>
      <c r="S14" s="21"/>
      <c r="T14" s="21"/>
      <c r="U14" s="21">
        <f t="shared" si="0"/>
        <v>17335</v>
      </c>
      <c r="V14" s="21">
        <f t="shared" si="0"/>
        <v>15045</v>
      </c>
      <c r="W14" s="21">
        <f t="shared" si="0"/>
        <v>1574</v>
      </c>
      <c r="X14" s="21">
        <f t="shared" si="0"/>
        <v>1585</v>
      </c>
      <c r="Y14" s="21">
        <f t="shared" si="0"/>
        <v>237753</v>
      </c>
      <c r="Z14" s="22">
        <f t="shared" si="0"/>
        <v>129817</v>
      </c>
    </row>
    <row r="15" spans="1:27" x14ac:dyDescent="0.35">
      <c r="U15" s="1" t="s">
        <v>151</v>
      </c>
    </row>
    <row r="16" spans="1:27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 t="s">
        <v>112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12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3">
    <mergeCell ref="C7:D7"/>
    <mergeCell ref="C8:D8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  <mergeCell ref="K21:K22"/>
    <mergeCell ref="Q5:R5"/>
    <mergeCell ref="U5:V5"/>
    <mergeCell ref="W5:X5"/>
    <mergeCell ref="Y5:Z5"/>
    <mergeCell ref="C9:D9"/>
    <mergeCell ref="C11:D11"/>
    <mergeCell ref="C12:D12"/>
    <mergeCell ref="C13:D13"/>
    <mergeCell ref="B14:D14"/>
    <mergeCell ref="L26:N26"/>
    <mergeCell ref="L27:N27"/>
    <mergeCell ref="L28:N28"/>
    <mergeCell ref="L29:N29"/>
    <mergeCell ref="S5:T5"/>
    <mergeCell ref="L21:N22"/>
    <mergeCell ref="O21:O22"/>
    <mergeCell ref="P21:P22"/>
    <mergeCell ref="L23:N23"/>
    <mergeCell ref="L24:N24"/>
    <mergeCell ref="L25:N25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AA29"/>
  <sheetViews>
    <sheetView showGridLines="0" topLeftCell="F1" workbookViewId="0">
      <selection activeCell="F1" sqref="A1:XFD1048576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19" max="20" width="0" hidden="1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152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145" t="s">
        <v>1</v>
      </c>
      <c r="D7" s="146"/>
      <c r="E7" s="79">
        <v>1603</v>
      </c>
      <c r="F7" s="79">
        <v>1471</v>
      </c>
      <c r="G7" s="79">
        <v>8343</v>
      </c>
      <c r="H7" s="79">
        <v>5265</v>
      </c>
      <c r="I7" s="79">
        <v>3798</v>
      </c>
      <c r="J7" s="79">
        <v>1038</v>
      </c>
      <c r="K7" s="79">
        <v>1468</v>
      </c>
      <c r="L7" s="79">
        <v>468</v>
      </c>
      <c r="M7" s="79">
        <v>220</v>
      </c>
      <c r="N7" s="79">
        <v>0</v>
      </c>
      <c r="O7" s="79">
        <v>249</v>
      </c>
      <c r="P7" s="79">
        <v>149</v>
      </c>
      <c r="Q7" s="79">
        <v>564</v>
      </c>
      <c r="R7" s="79">
        <v>509</v>
      </c>
      <c r="S7" s="80">
        <v>0</v>
      </c>
      <c r="T7" s="80">
        <v>138</v>
      </c>
      <c r="U7" s="79">
        <v>14524</v>
      </c>
      <c r="V7" s="79">
        <v>12216</v>
      </c>
      <c r="W7" s="80">
        <v>1504</v>
      </c>
      <c r="X7" s="80">
        <v>1515</v>
      </c>
      <c r="Y7" s="79">
        <v>218348</v>
      </c>
      <c r="Z7" s="93">
        <v>110130</v>
      </c>
    </row>
    <row r="8" spans="1:27" x14ac:dyDescent="0.35">
      <c r="A8" s="39">
        <v>50</v>
      </c>
      <c r="B8" s="3">
        <v>1</v>
      </c>
      <c r="C8" s="141" t="s">
        <v>2</v>
      </c>
      <c r="D8" s="142"/>
      <c r="E8" s="37">
        <v>35</v>
      </c>
      <c r="F8" s="37">
        <v>35</v>
      </c>
      <c r="G8" s="42">
        <v>776</v>
      </c>
      <c r="H8" s="42">
        <v>778</v>
      </c>
      <c r="I8" s="42">
        <v>587</v>
      </c>
      <c r="J8" s="42">
        <v>591</v>
      </c>
      <c r="K8" s="42">
        <v>231</v>
      </c>
      <c r="L8" s="42">
        <v>237</v>
      </c>
      <c r="M8" s="42">
        <v>121</v>
      </c>
      <c r="N8" s="42">
        <v>127</v>
      </c>
      <c r="O8" s="37">
        <v>34</v>
      </c>
      <c r="P8" s="37">
        <v>34</v>
      </c>
      <c r="Q8" s="42">
        <v>80</v>
      </c>
      <c r="R8" s="42">
        <v>103</v>
      </c>
      <c r="S8" s="42">
        <v>5</v>
      </c>
      <c r="T8" s="42">
        <v>10</v>
      </c>
      <c r="U8" s="42">
        <v>721</v>
      </c>
      <c r="V8" s="42">
        <v>761</v>
      </c>
      <c r="W8" s="42">
        <v>27</v>
      </c>
      <c r="X8" s="42">
        <v>30</v>
      </c>
      <c r="Y8" s="42">
        <v>2642</v>
      </c>
      <c r="Z8" s="43">
        <v>2929</v>
      </c>
      <c r="AA8" s="39"/>
    </row>
    <row r="9" spans="1:27" x14ac:dyDescent="0.35">
      <c r="A9" s="39"/>
      <c r="B9" s="3">
        <v>2</v>
      </c>
      <c r="C9" s="141" t="s">
        <v>3</v>
      </c>
      <c r="D9" s="142"/>
      <c r="E9" s="37">
        <v>55</v>
      </c>
      <c r="F9" s="37">
        <v>55</v>
      </c>
      <c r="G9" s="42">
        <v>1526</v>
      </c>
      <c r="H9" s="42">
        <v>1554</v>
      </c>
      <c r="I9" s="42">
        <v>635</v>
      </c>
      <c r="J9" s="42">
        <v>642</v>
      </c>
      <c r="K9" s="42">
        <v>533</v>
      </c>
      <c r="L9" s="42">
        <v>537</v>
      </c>
      <c r="M9" s="42">
        <v>81</v>
      </c>
      <c r="N9" s="42">
        <v>84</v>
      </c>
      <c r="O9" s="42">
        <v>63</v>
      </c>
      <c r="P9" s="42">
        <v>64</v>
      </c>
      <c r="Q9" s="42">
        <v>108</v>
      </c>
      <c r="R9" s="42">
        <v>110</v>
      </c>
      <c r="S9" s="42">
        <v>29</v>
      </c>
      <c r="T9" s="42">
        <v>30</v>
      </c>
      <c r="U9" s="42">
        <v>396</v>
      </c>
      <c r="V9" s="42">
        <v>431</v>
      </c>
      <c r="W9" s="37">
        <v>0</v>
      </c>
      <c r="X9" s="37">
        <v>0</v>
      </c>
      <c r="Y9" s="42">
        <v>450</v>
      </c>
      <c r="Z9" s="43">
        <v>738</v>
      </c>
      <c r="AA9" s="39"/>
    </row>
    <row r="10" spans="1:27" x14ac:dyDescent="0.35">
      <c r="A10" s="39"/>
      <c r="B10" s="3">
        <v>3</v>
      </c>
      <c r="C10" s="40" t="s">
        <v>4</v>
      </c>
      <c r="D10" s="41"/>
      <c r="E10" s="37">
        <v>36</v>
      </c>
      <c r="F10" s="37">
        <v>36</v>
      </c>
      <c r="G10" s="42">
        <v>1185</v>
      </c>
      <c r="H10" s="42">
        <v>1345</v>
      </c>
      <c r="I10" s="42">
        <v>883</v>
      </c>
      <c r="J10" s="42">
        <v>913</v>
      </c>
      <c r="K10" s="42">
        <v>466</v>
      </c>
      <c r="L10" s="42">
        <v>486</v>
      </c>
      <c r="M10" s="42">
        <v>158</v>
      </c>
      <c r="N10" s="42">
        <v>165</v>
      </c>
      <c r="O10" s="37">
        <v>142</v>
      </c>
      <c r="P10" s="37">
        <v>142</v>
      </c>
      <c r="Q10" s="42">
        <v>80</v>
      </c>
      <c r="R10" s="42">
        <v>86</v>
      </c>
      <c r="S10" s="42">
        <v>55</v>
      </c>
      <c r="T10" s="42">
        <v>61</v>
      </c>
      <c r="U10" s="42">
        <v>590</v>
      </c>
      <c r="V10" s="42">
        <v>720</v>
      </c>
      <c r="W10" s="42">
        <v>25</v>
      </c>
      <c r="X10" s="42">
        <v>28</v>
      </c>
      <c r="Y10" s="42">
        <v>5120</v>
      </c>
      <c r="Z10" s="42">
        <v>8310</v>
      </c>
      <c r="AA10" s="39"/>
    </row>
    <row r="11" spans="1:27" x14ac:dyDescent="0.35">
      <c r="A11" s="39"/>
      <c r="B11" s="3">
        <v>4</v>
      </c>
      <c r="C11" s="188" t="s">
        <v>5</v>
      </c>
      <c r="D11" s="189"/>
      <c r="E11" s="37">
        <v>10</v>
      </c>
      <c r="F11" s="37">
        <v>10</v>
      </c>
      <c r="G11" s="42">
        <v>226</v>
      </c>
      <c r="H11" s="42">
        <v>232</v>
      </c>
      <c r="I11" s="42">
        <v>116</v>
      </c>
      <c r="J11" s="42">
        <v>117</v>
      </c>
      <c r="K11" s="37">
        <v>91</v>
      </c>
      <c r="L11" s="37">
        <v>91</v>
      </c>
      <c r="M11" s="37">
        <v>6</v>
      </c>
      <c r="N11" s="37">
        <v>6</v>
      </c>
      <c r="O11" s="37">
        <v>7</v>
      </c>
      <c r="P11" s="37">
        <v>7</v>
      </c>
      <c r="Q11" s="37">
        <v>34</v>
      </c>
      <c r="R11" s="37">
        <v>34</v>
      </c>
      <c r="S11" s="38">
        <v>9</v>
      </c>
      <c r="T11" s="38">
        <v>0</v>
      </c>
      <c r="U11" s="42">
        <v>204</v>
      </c>
      <c r="V11" s="42">
        <v>221</v>
      </c>
      <c r="W11" s="37">
        <v>4</v>
      </c>
      <c r="X11" s="37">
        <v>4</v>
      </c>
      <c r="Y11" s="42">
        <v>2150</v>
      </c>
      <c r="Z11" s="43">
        <v>2370</v>
      </c>
      <c r="AA11" s="39"/>
    </row>
    <row r="12" spans="1:27" x14ac:dyDescent="0.35">
      <c r="A12" s="39"/>
      <c r="B12" s="3">
        <v>5</v>
      </c>
      <c r="C12" s="141" t="s">
        <v>6</v>
      </c>
      <c r="D12" s="142"/>
      <c r="E12" s="37">
        <v>28</v>
      </c>
      <c r="F12" s="37">
        <v>28</v>
      </c>
      <c r="G12" s="37">
        <v>188</v>
      </c>
      <c r="H12" s="37">
        <v>188</v>
      </c>
      <c r="I12" s="37">
        <v>242</v>
      </c>
      <c r="J12" s="37">
        <v>242</v>
      </c>
      <c r="K12" s="37">
        <v>88</v>
      </c>
      <c r="L12" s="37">
        <v>88</v>
      </c>
      <c r="M12" s="37">
        <v>78</v>
      </c>
      <c r="N12" s="37">
        <v>78</v>
      </c>
      <c r="O12" s="37">
        <v>10</v>
      </c>
      <c r="P12" s="37">
        <v>10</v>
      </c>
      <c r="Q12" s="38">
        <v>16</v>
      </c>
      <c r="R12" s="38">
        <v>20</v>
      </c>
      <c r="S12" s="37">
        <v>132</v>
      </c>
      <c r="T12" s="37">
        <v>132</v>
      </c>
      <c r="U12" s="38">
        <v>192</v>
      </c>
      <c r="V12" s="38">
        <v>207</v>
      </c>
      <c r="W12" s="37">
        <v>8</v>
      </c>
      <c r="X12" s="37">
        <v>8</v>
      </c>
      <c r="Y12" s="38">
        <v>1510</v>
      </c>
      <c r="Z12" s="48">
        <v>1710</v>
      </c>
      <c r="AA12" s="39"/>
    </row>
    <row r="13" spans="1:27" ht="15" thickBot="1" x14ac:dyDescent="0.4">
      <c r="A13" s="39"/>
      <c r="B13" s="4">
        <v>6</v>
      </c>
      <c r="C13" s="143" t="s">
        <v>98</v>
      </c>
      <c r="D13" s="144"/>
      <c r="E13" s="47">
        <v>26</v>
      </c>
      <c r="F13" s="47">
        <v>26</v>
      </c>
      <c r="G13" s="47">
        <v>292</v>
      </c>
      <c r="H13" s="47">
        <v>292</v>
      </c>
      <c r="I13" s="47">
        <v>125</v>
      </c>
      <c r="J13" s="47">
        <v>125</v>
      </c>
      <c r="K13" s="47">
        <v>52</v>
      </c>
      <c r="L13" s="47">
        <v>52</v>
      </c>
      <c r="M13" s="47">
        <v>54</v>
      </c>
      <c r="N13" s="47">
        <v>54</v>
      </c>
      <c r="O13" s="47">
        <v>6</v>
      </c>
      <c r="P13" s="47">
        <v>6</v>
      </c>
      <c r="Q13" s="47">
        <v>34</v>
      </c>
      <c r="R13" s="47">
        <v>34</v>
      </c>
      <c r="S13" s="46">
        <v>10</v>
      </c>
      <c r="T13" s="46">
        <v>0</v>
      </c>
      <c r="U13" s="47">
        <v>64</v>
      </c>
      <c r="V13" s="47">
        <v>64</v>
      </c>
      <c r="W13" s="47">
        <v>0</v>
      </c>
      <c r="X13" s="47">
        <v>0</v>
      </c>
      <c r="Y13" s="47">
        <v>2800</v>
      </c>
      <c r="Z13" s="66">
        <v>2800</v>
      </c>
      <c r="AA13" s="39"/>
    </row>
    <row r="14" spans="1:27" ht="15" thickBot="1" x14ac:dyDescent="0.4">
      <c r="B14" s="133" t="s">
        <v>20</v>
      </c>
      <c r="C14" s="134"/>
      <c r="D14" s="135"/>
      <c r="E14" s="21">
        <f t="shared" ref="E14:Z14" si="0">SUM(E7:E13)</f>
        <v>1793</v>
      </c>
      <c r="F14" s="21">
        <f t="shared" si="0"/>
        <v>1661</v>
      </c>
      <c r="G14" s="21">
        <f t="shared" si="0"/>
        <v>12536</v>
      </c>
      <c r="H14" s="21">
        <f t="shared" si="0"/>
        <v>9654</v>
      </c>
      <c r="I14" s="21">
        <f t="shared" si="0"/>
        <v>6386</v>
      </c>
      <c r="J14" s="21">
        <f t="shared" si="0"/>
        <v>3668</v>
      </c>
      <c r="K14" s="21">
        <f t="shared" si="0"/>
        <v>2929</v>
      </c>
      <c r="L14" s="21">
        <f t="shared" si="0"/>
        <v>1959</v>
      </c>
      <c r="M14" s="21">
        <f t="shared" si="0"/>
        <v>718</v>
      </c>
      <c r="N14" s="21">
        <f t="shared" si="0"/>
        <v>514</v>
      </c>
      <c r="O14" s="21">
        <f t="shared" si="0"/>
        <v>511</v>
      </c>
      <c r="P14" s="21">
        <f t="shared" si="0"/>
        <v>412</v>
      </c>
      <c r="Q14" s="21">
        <f t="shared" si="0"/>
        <v>916</v>
      </c>
      <c r="R14" s="21">
        <f t="shared" si="0"/>
        <v>896</v>
      </c>
      <c r="S14" s="21"/>
      <c r="T14" s="21"/>
      <c r="U14" s="21">
        <f t="shared" si="0"/>
        <v>16691</v>
      </c>
      <c r="V14" s="21">
        <f t="shared" si="0"/>
        <v>14620</v>
      </c>
      <c r="W14" s="21">
        <f t="shared" si="0"/>
        <v>1568</v>
      </c>
      <c r="X14" s="21">
        <f t="shared" si="0"/>
        <v>1585</v>
      </c>
      <c r="Y14" s="21">
        <f t="shared" si="0"/>
        <v>233020</v>
      </c>
      <c r="Z14" s="22">
        <f t="shared" si="0"/>
        <v>128987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 t="s">
        <v>112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 t="s">
        <v>112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>
        <v>30</v>
      </c>
      <c r="P27" s="86" t="s">
        <v>110</v>
      </c>
    </row>
    <row r="28" spans="2:16" x14ac:dyDescent="0.35">
      <c r="K28" s="36">
        <v>6</v>
      </c>
      <c r="L28" s="181" t="s">
        <v>107</v>
      </c>
      <c r="M28" s="181"/>
      <c r="N28" s="181"/>
      <c r="O28" s="85">
        <v>12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3">
    <mergeCell ref="B14:D14"/>
    <mergeCell ref="K21:K22"/>
    <mergeCell ref="L21:N22"/>
    <mergeCell ref="C7:D7"/>
    <mergeCell ref="C8:D8"/>
    <mergeCell ref="C9:D9"/>
    <mergeCell ref="C11:D11"/>
    <mergeCell ref="C12:D12"/>
    <mergeCell ref="C13:D13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L27:N27"/>
    <mergeCell ref="L28:N28"/>
    <mergeCell ref="L29:N29"/>
    <mergeCell ref="O21:O22"/>
    <mergeCell ref="P21:P22"/>
    <mergeCell ref="L23:N23"/>
    <mergeCell ref="L25:N25"/>
    <mergeCell ref="L26:N26"/>
    <mergeCell ref="L24:N24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2:Y31"/>
  <sheetViews>
    <sheetView showGridLines="0" workbookViewId="0">
      <selection sqref="A1:XFD1048576"/>
    </sheetView>
  </sheetViews>
  <sheetFormatPr defaultRowHeight="14.5" x14ac:dyDescent="0.35"/>
  <cols>
    <col min="1" max="1" width="0.453125" customWidth="1"/>
    <col min="2" max="2" width="4.26953125" customWidth="1"/>
    <col min="4" max="4" width="6.453125" customWidth="1"/>
    <col min="5" max="5" width="9.54296875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8.7265625" hidden="1" customWidth="1"/>
    <col min="21" max="21" width="8.7265625" customWidth="1"/>
    <col min="22" max="22" width="9.54296875" customWidth="1"/>
    <col min="23" max="23" width="0" hidden="1" customWidth="1"/>
    <col min="24" max="24" width="9.7265625" customWidth="1"/>
    <col min="25" max="25" width="0.4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70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62"/>
      <c r="F5" s="60"/>
      <c r="G5" s="195">
        <v>44691</v>
      </c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25" t="s">
        <v>66</v>
      </c>
      <c r="W5" s="153"/>
      <c r="X5" s="154"/>
      <c r="Y5" s="1"/>
    </row>
    <row r="6" spans="1:25" x14ac:dyDescent="0.35">
      <c r="A6" s="1"/>
      <c r="B6" s="162"/>
      <c r="C6" s="163"/>
      <c r="D6" s="164"/>
      <c r="E6" s="58" t="s">
        <v>68</v>
      </c>
      <c r="F6" s="59"/>
      <c r="G6" s="193" t="s">
        <v>69</v>
      </c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55"/>
      <c r="W6" s="156"/>
      <c r="X6" s="157"/>
      <c r="Y6" s="1"/>
    </row>
    <row r="7" spans="1:25" ht="15" thickBot="1" x14ac:dyDescent="0.4">
      <c r="B7" s="140"/>
      <c r="C7" s="127"/>
      <c r="D7" s="128"/>
      <c r="E7" s="17" t="s">
        <v>57</v>
      </c>
      <c r="F7" s="18" t="s">
        <v>10</v>
      </c>
      <c r="G7" s="17" t="s">
        <v>58</v>
      </c>
      <c r="H7" s="17" t="s">
        <v>10</v>
      </c>
      <c r="I7" s="17" t="s">
        <v>59</v>
      </c>
      <c r="J7" s="17" t="s">
        <v>10</v>
      </c>
      <c r="K7" s="17" t="s">
        <v>60</v>
      </c>
      <c r="L7" s="17" t="s">
        <v>10</v>
      </c>
      <c r="M7" s="17" t="s">
        <v>61</v>
      </c>
      <c r="N7" s="17" t="s">
        <v>10</v>
      </c>
      <c r="O7" s="17" t="s">
        <v>62</v>
      </c>
      <c r="P7" s="17" t="s">
        <v>10</v>
      </c>
      <c r="Q7" s="17" t="s">
        <v>63</v>
      </c>
      <c r="R7" s="17" t="s">
        <v>10</v>
      </c>
      <c r="S7" s="17" t="s">
        <v>64</v>
      </c>
      <c r="T7" s="17" t="s">
        <v>10</v>
      </c>
      <c r="U7" s="17" t="s">
        <v>154</v>
      </c>
      <c r="V7" s="17" t="s">
        <v>65</v>
      </c>
      <c r="W7" s="17" t="s">
        <v>10</v>
      </c>
      <c r="X7" s="18" t="s">
        <v>18</v>
      </c>
    </row>
    <row r="8" spans="1:25" x14ac:dyDescent="0.35">
      <c r="B8" s="65">
        <v>1</v>
      </c>
      <c r="C8" s="165" t="s">
        <v>1</v>
      </c>
      <c r="D8" s="166"/>
      <c r="E8" s="63">
        <v>218348</v>
      </c>
      <c r="F8" s="64">
        <v>113501</v>
      </c>
      <c r="G8" s="63">
        <v>1603</v>
      </c>
      <c r="H8" s="63">
        <v>32</v>
      </c>
      <c r="I8" s="63">
        <v>8343</v>
      </c>
      <c r="J8" s="63">
        <v>732</v>
      </c>
      <c r="K8" s="63">
        <v>3798</v>
      </c>
      <c r="L8" s="63">
        <v>80</v>
      </c>
      <c r="M8" s="63">
        <v>1468</v>
      </c>
      <c r="N8" s="63">
        <v>115</v>
      </c>
      <c r="O8" s="63">
        <v>220</v>
      </c>
      <c r="P8" s="63">
        <v>157</v>
      </c>
      <c r="Q8" s="63">
        <v>249</v>
      </c>
      <c r="R8" s="63">
        <v>43</v>
      </c>
      <c r="S8" s="63">
        <v>564</v>
      </c>
      <c r="T8" s="63">
        <v>83</v>
      </c>
      <c r="U8" s="63">
        <v>0</v>
      </c>
      <c r="V8" s="63">
        <v>14524</v>
      </c>
      <c r="W8" s="63">
        <v>4980</v>
      </c>
      <c r="X8" s="64">
        <v>1504</v>
      </c>
      <c r="Y8">
        <v>24</v>
      </c>
    </row>
    <row r="9" spans="1:25" x14ac:dyDescent="0.35">
      <c r="A9" s="39"/>
      <c r="B9" s="36">
        <v>1</v>
      </c>
      <c r="C9" s="141" t="s">
        <v>2</v>
      </c>
      <c r="D9" s="142"/>
      <c r="E9" s="37">
        <v>2642</v>
      </c>
      <c r="F9" s="56">
        <v>3019</v>
      </c>
      <c r="G9" s="37">
        <v>35</v>
      </c>
      <c r="H9" s="37">
        <v>16</v>
      </c>
      <c r="I9" s="37">
        <v>776</v>
      </c>
      <c r="J9" s="37">
        <v>200</v>
      </c>
      <c r="K9" s="37">
        <v>587</v>
      </c>
      <c r="L9" s="37">
        <v>50</v>
      </c>
      <c r="M9" s="37">
        <v>231</v>
      </c>
      <c r="N9" s="37">
        <v>50</v>
      </c>
      <c r="O9" s="37">
        <v>121</v>
      </c>
      <c r="P9" s="37">
        <v>138</v>
      </c>
      <c r="Q9" s="37">
        <v>34</v>
      </c>
      <c r="R9" s="37">
        <v>3</v>
      </c>
      <c r="S9" s="37">
        <v>80</v>
      </c>
      <c r="T9" s="37">
        <v>0</v>
      </c>
      <c r="U9" s="37">
        <v>5</v>
      </c>
      <c r="V9" s="37">
        <v>721</v>
      </c>
      <c r="W9" s="37">
        <v>421</v>
      </c>
      <c r="X9" s="56">
        <v>27</v>
      </c>
      <c r="Y9" s="39">
        <v>6</v>
      </c>
    </row>
    <row r="10" spans="1:25" x14ac:dyDescent="0.35">
      <c r="A10" s="39"/>
      <c r="B10" s="36">
        <v>2</v>
      </c>
      <c r="C10" s="141" t="s">
        <v>3</v>
      </c>
      <c r="D10" s="142"/>
      <c r="E10" s="37">
        <v>450</v>
      </c>
      <c r="F10" s="56">
        <v>25</v>
      </c>
      <c r="G10" s="37">
        <v>55</v>
      </c>
      <c r="H10" s="37">
        <v>14</v>
      </c>
      <c r="I10" s="37">
        <v>1526</v>
      </c>
      <c r="J10" s="37">
        <v>104</v>
      </c>
      <c r="K10" s="37">
        <v>635</v>
      </c>
      <c r="L10" s="37">
        <v>0</v>
      </c>
      <c r="M10" s="37">
        <v>533</v>
      </c>
      <c r="N10" s="37">
        <v>63</v>
      </c>
      <c r="O10" s="37">
        <v>81</v>
      </c>
      <c r="P10" s="37">
        <v>190</v>
      </c>
      <c r="Q10" s="37">
        <v>63</v>
      </c>
      <c r="R10" s="37">
        <v>0</v>
      </c>
      <c r="S10" s="37">
        <v>108</v>
      </c>
      <c r="T10" s="37">
        <v>15</v>
      </c>
      <c r="U10" s="37">
        <v>29</v>
      </c>
      <c r="V10" s="37">
        <v>396</v>
      </c>
      <c r="W10" s="37">
        <v>150</v>
      </c>
      <c r="X10" s="56">
        <v>0</v>
      </c>
      <c r="Y10" s="39">
        <v>7</v>
      </c>
    </row>
    <row r="11" spans="1:25" x14ac:dyDescent="0.35">
      <c r="A11" s="39"/>
      <c r="B11" s="36">
        <v>3</v>
      </c>
      <c r="C11" s="40" t="s">
        <v>4</v>
      </c>
      <c r="D11" s="41"/>
      <c r="E11" s="37">
        <v>5120</v>
      </c>
      <c r="F11" s="56">
        <v>40</v>
      </c>
      <c r="G11" s="37">
        <v>36</v>
      </c>
      <c r="H11" s="37">
        <v>49</v>
      </c>
      <c r="I11" s="37">
        <v>1185</v>
      </c>
      <c r="J11" s="37">
        <v>338</v>
      </c>
      <c r="K11" s="37">
        <v>883</v>
      </c>
      <c r="L11" s="37">
        <v>12</v>
      </c>
      <c r="M11" s="37">
        <v>466</v>
      </c>
      <c r="N11" s="37">
        <v>95</v>
      </c>
      <c r="O11" s="37">
        <v>158</v>
      </c>
      <c r="P11" s="37">
        <v>94</v>
      </c>
      <c r="Q11" s="37">
        <v>142</v>
      </c>
      <c r="R11" s="37">
        <v>19</v>
      </c>
      <c r="S11" s="37">
        <v>80</v>
      </c>
      <c r="T11" s="37">
        <v>58</v>
      </c>
      <c r="U11" s="37">
        <v>55</v>
      </c>
      <c r="V11" s="37">
        <v>590</v>
      </c>
      <c r="W11" s="37">
        <v>257</v>
      </c>
      <c r="X11" s="56">
        <v>25</v>
      </c>
      <c r="Y11" s="39">
        <v>18</v>
      </c>
    </row>
    <row r="12" spans="1:25" x14ac:dyDescent="0.35">
      <c r="A12" s="39"/>
      <c r="B12" s="36">
        <v>4</v>
      </c>
      <c r="C12" s="141" t="s">
        <v>5</v>
      </c>
      <c r="D12" s="142"/>
      <c r="E12" s="37">
        <v>2150</v>
      </c>
      <c r="F12" s="37">
        <v>1481</v>
      </c>
      <c r="G12" s="37">
        <v>10</v>
      </c>
      <c r="H12" s="37">
        <v>107</v>
      </c>
      <c r="I12" s="37">
        <v>226</v>
      </c>
      <c r="J12" s="37">
        <v>62</v>
      </c>
      <c r="K12" s="37">
        <v>116</v>
      </c>
      <c r="L12" s="37">
        <v>0</v>
      </c>
      <c r="M12" s="37">
        <v>91</v>
      </c>
      <c r="N12" s="37">
        <v>8</v>
      </c>
      <c r="O12" s="37">
        <v>6</v>
      </c>
      <c r="P12" s="37">
        <v>155</v>
      </c>
      <c r="Q12" s="37">
        <v>7</v>
      </c>
      <c r="R12" s="37">
        <v>13</v>
      </c>
      <c r="S12" s="37">
        <v>34</v>
      </c>
      <c r="T12" s="37">
        <v>30</v>
      </c>
      <c r="U12" s="37">
        <v>9</v>
      </c>
      <c r="V12" s="37">
        <v>204</v>
      </c>
      <c r="W12" s="37">
        <v>171</v>
      </c>
      <c r="X12" s="56">
        <v>4</v>
      </c>
      <c r="Y12" s="39">
        <v>1</v>
      </c>
    </row>
    <row r="13" spans="1:25" x14ac:dyDescent="0.35">
      <c r="A13" s="39"/>
      <c r="B13" s="36">
        <v>5</v>
      </c>
      <c r="C13" s="141" t="s">
        <v>6</v>
      </c>
      <c r="D13" s="142"/>
      <c r="E13" s="37">
        <v>1510</v>
      </c>
      <c r="F13" s="56">
        <v>0</v>
      </c>
      <c r="G13" s="37">
        <v>28</v>
      </c>
      <c r="H13" s="37">
        <v>39</v>
      </c>
      <c r="I13" s="37">
        <v>188</v>
      </c>
      <c r="J13" s="37">
        <v>144</v>
      </c>
      <c r="K13" s="37">
        <v>242</v>
      </c>
      <c r="L13" s="37">
        <v>0</v>
      </c>
      <c r="M13" s="37">
        <v>88</v>
      </c>
      <c r="N13" s="37">
        <v>28</v>
      </c>
      <c r="O13" s="37">
        <v>78</v>
      </c>
      <c r="P13" s="37">
        <v>167</v>
      </c>
      <c r="Q13" s="37">
        <v>10</v>
      </c>
      <c r="R13" s="37">
        <v>4</v>
      </c>
      <c r="S13" s="37">
        <v>16</v>
      </c>
      <c r="T13" s="37">
        <v>0</v>
      </c>
      <c r="U13" s="37">
        <v>132</v>
      </c>
      <c r="V13" s="37">
        <v>192</v>
      </c>
      <c r="W13" s="37">
        <v>18</v>
      </c>
      <c r="X13" s="56">
        <v>8</v>
      </c>
      <c r="Y13" s="39">
        <v>4</v>
      </c>
    </row>
    <row r="14" spans="1:25" ht="15" thickBot="1" x14ac:dyDescent="0.4">
      <c r="A14" s="39"/>
      <c r="B14" s="44">
        <v>6</v>
      </c>
      <c r="C14" s="143" t="s">
        <v>7</v>
      </c>
      <c r="D14" s="144"/>
      <c r="E14" s="47">
        <v>2800</v>
      </c>
      <c r="F14" s="66">
        <v>4422</v>
      </c>
      <c r="G14" s="47">
        <v>26</v>
      </c>
      <c r="H14" s="47">
        <v>15</v>
      </c>
      <c r="I14" s="47">
        <v>292</v>
      </c>
      <c r="J14" s="47">
        <v>11</v>
      </c>
      <c r="K14" s="47">
        <v>125</v>
      </c>
      <c r="L14" s="47">
        <v>26</v>
      </c>
      <c r="M14" s="47">
        <v>52</v>
      </c>
      <c r="N14" s="47">
        <v>10</v>
      </c>
      <c r="O14" s="47">
        <v>54</v>
      </c>
      <c r="P14" s="47">
        <v>127</v>
      </c>
      <c r="Q14" s="47">
        <v>6</v>
      </c>
      <c r="R14" s="47">
        <v>2</v>
      </c>
      <c r="S14" s="47">
        <v>34</v>
      </c>
      <c r="T14" s="47">
        <v>34</v>
      </c>
      <c r="U14" s="47">
        <v>10</v>
      </c>
      <c r="V14" s="47">
        <v>64</v>
      </c>
      <c r="W14" s="47">
        <v>369</v>
      </c>
      <c r="X14" s="66">
        <v>0</v>
      </c>
      <c r="Y14" s="39">
        <v>6</v>
      </c>
    </row>
    <row r="15" spans="1:25" ht="15" thickBot="1" x14ac:dyDescent="0.4">
      <c r="B15" s="133" t="s">
        <v>20</v>
      </c>
      <c r="C15" s="134"/>
      <c r="D15" s="135"/>
      <c r="E15" s="21">
        <f>SUM(E8:E14)</f>
        <v>233020</v>
      </c>
      <c r="F15" s="22">
        <f>SUM(F8:F14)</f>
        <v>122488</v>
      </c>
      <c r="G15" s="21">
        <f>SUM(G8:G14)</f>
        <v>1793</v>
      </c>
      <c r="H15" s="21">
        <f t="shared" ref="H15:X15" si="0">SUM(H8:H14)</f>
        <v>272</v>
      </c>
      <c r="I15" s="21">
        <f t="shared" si="0"/>
        <v>12536</v>
      </c>
      <c r="J15" s="21">
        <f t="shared" si="0"/>
        <v>1591</v>
      </c>
      <c r="K15" s="21">
        <f t="shared" si="0"/>
        <v>6386</v>
      </c>
      <c r="L15" s="21">
        <f t="shared" si="0"/>
        <v>168</v>
      </c>
      <c r="M15" s="21">
        <f t="shared" si="0"/>
        <v>2929</v>
      </c>
      <c r="N15" s="21">
        <f t="shared" si="0"/>
        <v>369</v>
      </c>
      <c r="O15" s="21">
        <f t="shared" si="0"/>
        <v>718</v>
      </c>
      <c r="P15" s="21">
        <f t="shared" si="0"/>
        <v>1028</v>
      </c>
      <c r="Q15" s="21">
        <f t="shared" si="0"/>
        <v>511</v>
      </c>
      <c r="R15" s="21">
        <f t="shared" si="0"/>
        <v>84</v>
      </c>
      <c r="S15" s="21">
        <f t="shared" si="0"/>
        <v>916</v>
      </c>
      <c r="T15" s="21">
        <f t="shared" si="0"/>
        <v>220</v>
      </c>
      <c r="U15" s="21">
        <f t="shared" si="0"/>
        <v>240</v>
      </c>
      <c r="V15" s="21">
        <f t="shared" si="0"/>
        <v>16691</v>
      </c>
      <c r="W15" s="21">
        <f t="shared" si="0"/>
        <v>6366</v>
      </c>
      <c r="X15" s="22">
        <f t="shared" si="0"/>
        <v>1568</v>
      </c>
    </row>
    <row r="16" spans="1:25" ht="3" customHeight="1" x14ac:dyDescent="0.35">
      <c r="B16" s="71"/>
      <c r="C16" s="71"/>
      <c r="D16" s="71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</row>
    <row r="17" spans="2:19" x14ac:dyDescent="0.35">
      <c r="S17" s="1" t="s">
        <v>153</v>
      </c>
    </row>
    <row r="18" spans="2:19" x14ac:dyDescent="0.35">
      <c r="B18" t="s">
        <v>21</v>
      </c>
    </row>
    <row r="19" spans="2:19" x14ac:dyDescent="0.35">
      <c r="B19" t="s">
        <v>22</v>
      </c>
      <c r="D19" s="19"/>
      <c r="E19" s="25" t="s">
        <v>38</v>
      </c>
    </row>
    <row r="20" spans="2:19" x14ac:dyDescent="0.35">
      <c r="B20" t="s">
        <v>22</v>
      </c>
      <c r="D20" s="20"/>
      <c r="E20" s="25" t="s">
        <v>29</v>
      </c>
    </row>
    <row r="21" spans="2:19" x14ac:dyDescent="0.35">
      <c r="B21" t="s">
        <v>22</v>
      </c>
      <c r="D21" s="33"/>
      <c r="E21" s="25" t="s">
        <v>31</v>
      </c>
    </row>
    <row r="26" spans="2:19" x14ac:dyDescent="0.35">
      <c r="S26">
        <v>500</v>
      </c>
    </row>
    <row r="27" spans="2:19" x14ac:dyDescent="0.35">
      <c r="S27">
        <v>500</v>
      </c>
    </row>
    <row r="28" spans="2:19" x14ac:dyDescent="0.35">
      <c r="S28">
        <v>1000</v>
      </c>
    </row>
    <row r="29" spans="2:19" x14ac:dyDescent="0.35">
      <c r="S29">
        <v>200</v>
      </c>
    </row>
    <row r="30" spans="2:19" x14ac:dyDescent="0.35">
      <c r="S30">
        <v>300</v>
      </c>
    </row>
    <row r="31" spans="2:19" x14ac:dyDescent="0.35">
      <c r="S31">
        <v>100</v>
      </c>
    </row>
  </sheetData>
  <mergeCells count="14">
    <mergeCell ref="B15:D15"/>
    <mergeCell ref="G6:U6"/>
    <mergeCell ref="G5:U5"/>
    <mergeCell ref="C8:D8"/>
    <mergeCell ref="C9:D9"/>
    <mergeCell ref="C10:D10"/>
    <mergeCell ref="C12:D12"/>
    <mergeCell ref="C13:D13"/>
    <mergeCell ref="C14:D14"/>
    <mergeCell ref="B2:X2"/>
    <mergeCell ref="B3:X3"/>
    <mergeCell ref="B5:B7"/>
    <mergeCell ref="C5:D7"/>
    <mergeCell ref="V5:X6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A29"/>
  <sheetViews>
    <sheetView workbookViewId="0">
      <selection sqref="A1:XFD1048576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19" max="20" width="8.7265625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155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145" t="s">
        <v>1</v>
      </c>
      <c r="D7" s="146"/>
      <c r="E7" s="79">
        <v>1603</v>
      </c>
      <c r="F7" s="79">
        <v>1471</v>
      </c>
      <c r="G7" s="79">
        <v>8043</v>
      </c>
      <c r="H7" s="79">
        <v>5265</v>
      </c>
      <c r="I7" s="79">
        <v>3696</v>
      </c>
      <c r="J7" s="79">
        <v>1038</v>
      </c>
      <c r="K7" s="79">
        <v>1418</v>
      </c>
      <c r="L7" s="79">
        <v>468</v>
      </c>
      <c r="M7" s="79">
        <v>220</v>
      </c>
      <c r="N7" s="79">
        <v>0</v>
      </c>
      <c r="O7" s="79">
        <v>239</v>
      </c>
      <c r="P7" s="79">
        <v>149</v>
      </c>
      <c r="Q7" s="79">
        <v>554</v>
      </c>
      <c r="R7" s="79">
        <v>509</v>
      </c>
      <c r="S7" s="80">
        <v>0</v>
      </c>
      <c r="T7" s="80">
        <v>138</v>
      </c>
      <c r="U7" s="79">
        <v>14224</v>
      </c>
      <c r="V7" s="79">
        <v>12216</v>
      </c>
      <c r="W7" s="80">
        <v>1494</v>
      </c>
      <c r="X7" s="80">
        <v>1515</v>
      </c>
      <c r="Y7" s="79">
        <v>209348</v>
      </c>
      <c r="Z7" s="93">
        <v>110130</v>
      </c>
    </row>
    <row r="8" spans="1:27" x14ac:dyDescent="0.35">
      <c r="A8" s="39">
        <v>50</v>
      </c>
      <c r="B8" s="3">
        <v>1</v>
      </c>
      <c r="C8" s="171" t="s">
        <v>2</v>
      </c>
      <c r="D8" s="172"/>
      <c r="E8" s="37">
        <v>35</v>
      </c>
      <c r="F8" s="37">
        <v>35</v>
      </c>
      <c r="G8" s="37">
        <v>749</v>
      </c>
      <c r="H8" s="37">
        <v>749</v>
      </c>
      <c r="I8" s="37">
        <v>550</v>
      </c>
      <c r="J8" s="37">
        <v>550</v>
      </c>
      <c r="K8" s="37">
        <v>201</v>
      </c>
      <c r="L8" s="37">
        <v>201</v>
      </c>
      <c r="M8" s="37">
        <v>113</v>
      </c>
      <c r="N8" s="37">
        <v>113</v>
      </c>
      <c r="O8" s="37">
        <v>22</v>
      </c>
      <c r="P8" s="37">
        <v>22</v>
      </c>
      <c r="Q8" s="42">
        <v>65</v>
      </c>
      <c r="R8" s="42">
        <v>87</v>
      </c>
      <c r="S8" s="42">
        <v>1</v>
      </c>
      <c r="T8" s="42">
        <v>3</v>
      </c>
      <c r="U8" s="37">
        <v>684</v>
      </c>
      <c r="V8" s="37">
        <v>684</v>
      </c>
      <c r="W8" s="42">
        <v>27</v>
      </c>
      <c r="X8" s="42">
        <v>28</v>
      </c>
      <c r="Y8" s="37">
        <v>2099</v>
      </c>
      <c r="Z8" s="56">
        <v>2099</v>
      </c>
      <c r="AA8" s="39"/>
    </row>
    <row r="9" spans="1:27" x14ac:dyDescent="0.35">
      <c r="A9" s="39"/>
      <c r="B9" s="3">
        <v>2</v>
      </c>
      <c r="C9" s="171" t="s">
        <v>3</v>
      </c>
      <c r="D9" s="172"/>
      <c r="E9" s="37">
        <v>55</v>
      </c>
      <c r="F9" s="37">
        <v>55</v>
      </c>
      <c r="G9" s="42">
        <v>1501</v>
      </c>
      <c r="H9" s="42">
        <v>1554</v>
      </c>
      <c r="I9" s="42">
        <v>627</v>
      </c>
      <c r="J9" s="42">
        <v>642</v>
      </c>
      <c r="K9" s="42">
        <v>526</v>
      </c>
      <c r="L9" s="42">
        <v>537</v>
      </c>
      <c r="M9" s="42">
        <v>73</v>
      </c>
      <c r="N9" s="42">
        <v>84</v>
      </c>
      <c r="O9" s="42">
        <v>57</v>
      </c>
      <c r="P9" s="42">
        <v>64</v>
      </c>
      <c r="Q9" s="42">
        <v>102</v>
      </c>
      <c r="R9" s="42">
        <v>110</v>
      </c>
      <c r="S9" s="42">
        <v>28</v>
      </c>
      <c r="T9" s="42">
        <v>30</v>
      </c>
      <c r="U9" s="42">
        <v>360</v>
      </c>
      <c r="V9" s="42">
        <v>431</v>
      </c>
      <c r="W9" s="37">
        <v>0</v>
      </c>
      <c r="X9" s="37">
        <v>0</v>
      </c>
      <c r="Y9" s="42">
        <v>3143</v>
      </c>
      <c r="Z9" s="43">
        <v>738</v>
      </c>
      <c r="AA9" s="39"/>
    </row>
    <row r="10" spans="1:27" x14ac:dyDescent="0.35">
      <c r="A10" s="39"/>
      <c r="B10" s="3">
        <v>3</v>
      </c>
      <c r="C10" s="40" t="s">
        <v>4</v>
      </c>
      <c r="D10" s="41"/>
      <c r="E10" s="37">
        <v>36</v>
      </c>
      <c r="F10" s="37">
        <v>36</v>
      </c>
      <c r="G10" s="42">
        <v>1185</v>
      </c>
      <c r="H10" s="42">
        <v>1345</v>
      </c>
      <c r="I10" s="42">
        <v>883</v>
      </c>
      <c r="J10" s="42">
        <v>913</v>
      </c>
      <c r="K10" s="42">
        <v>466</v>
      </c>
      <c r="L10" s="42">
        <v>486</v>
      </c>
      <c r="M10" s="42">
        <v>158</v>
      </c>
      <c r="N10" s="42">
        <v>165</v>
      </c>
      <c r="O10" s="37">
        <v>142</v>
      </c>
      <c r="P10" s="37">
        <v>142</v>
      </c>
      <c r="Q10" s="42">
        <v>80</v>
      </c>
      <c r="R10" s="42">
        <v>86</v>
      </c>
      <c r="S10" s="42">
        <v>55</v>
      </c>
      <c r="T10" s="42">
        <v>61</v>
      </c>
      <c r="U10" s="42">
        <v>590</v>
      </c>
      <c r="V10" s="42">
        <v>720</v>
      </c>
      <c r="W10" s="42">
        <v>25</v>
      </c>
      <c r="X10" s="42">
        <v>28</v>
      </c>
      <c r="Y10" s="42">
        <v>5120</v>
      </c>
      <c r="Z10" s="42">
        <v>8310</v>
      </c>
      <c r="AA10" s="39"/>
    </row>
    <row r="11" spans="1:27" x14ac:dyDescent="0.35">
      <c r="A11" s="39"/>
      <c r="B11" s="3">
        <v>4</v>
      </c>
      <c r="C11" s="196" t="s">
        <v>5</v>
      </c>
      <c r="D11" s="197"/>
      <c r="E11" s="37">
        <v>6</v>
      </c>
      <c r="F11" s="37">
        <v>6</v>
      </c>
      <c r="G11" s="37">
        <v>207</v>
      </c>
      <c r="H11" s="37">
        <v>207</v>
      </c>
      <c r="I11" s="37">
        <v>112</v>
      </c>
      <c r="J11" s="37">
        <v>112</v>
      </c>
      <c r="K11" s="37">
        <v>87</v>
      </c>
      <c r="L11" s="37">
        <v>87</v>
      </c>
      <c r="M11" s="37">
        <v>0</v>
      </c>
      <c r="N11" s="37">
        <v>0</v>
      </c>
      <c r="O11" s="37">
        <v>7</v>
      </c>
      <c r="P11" s="37">
        <v>7</v>
      </c>
      <c r="Q11" s="37">
        <v>34</v>
      </c>
      <c r="R11" s="37">
        <v>34</v>
      </c>
      <c r="S11" s="37">
        <v>9</v>
      </c>
      <c r="T11" s="37">
        <v>9</v>
      </c>
      <c r="U11" s="37">
        <v>202</v>
      </c>
      <c r="V11" s="37">
        <v>202</v>
      </c>
      <c r="W11" s="37">
        <v>2</v>
      </c>
      <c r="X11" s="37">
        <v>2</v>
      </c>
      <c r="Y11" s="37">
        <v>1580</v>
      </c>
      <c r="Z11" s="56">
        <v>1580</v>
      </c>
      <c r="AA11" s="39"/>
    </row>
    <row r="12" spans="1:27" x14ac:dyDescent="0.35">
      <c r="A12" s="39"/>
      <c r="B12" s="3">
        <v>5</v>
      </c>
      <c r="C12" s="171" t="s">
        <v>6</v>
      </c>
      <c r="D12" s="172"/>
      <c r="E12" s="37">
        <v>27</v>
      </c>
      <c r="F12" s="37">
        <v>27</v>
      </c>
      <c r="G12" s="37">
        <v>165</v>
      </c>
      <c r="H12" s="37">
        <v>165</v>
      </c>
      <c r="I12" s="37">
        <v>240</v>
      </c>
      <c r="J12" s="37">
        <v>240</v>
      </c>
      <c r="K12" s="37">
        <v>86</v>
      </c>
      <c r="L12" s="37">
        <v>86</v>
      </c>
      <c r="M12" s="37">
        <v>77</v>
      </c>
      <c r="N12" s="37">
        <v>77</v>
      </c>
      <c r="O12" s="37">
        <v>10</v>
      </c>
      <c r="P12" s="37">
        <v>10</v>
      </c>
      <c r="Q12" s="38">
        <v>16</v>
      </c>
      <c r="R12" s="38">
        <v>16</v>
      </c>
      <c r="S12" s="37">
        <v>131</v>
      </c>
      <c r="T12" s="37">
        <v>131</v>
      </c>
      <c r="U12" s="38">
        <v>116</v>
      </c>
      <c r="V12" s="38">
        <v>116</v>
      </c>
      <c r="W12" s="37">
        <v>8</v>
      </c>
      <c r="X12" s="37">
        <v>8</v>
      </c>
      <c r="Y12" s="38">
        <v>1157</v>
      </c>
      <c r="Z12" s="48">
        <v>1150</v>
      </c>
      <c r="AA12" s="39"/>
    </row>
    <row r="13" spans="1:27" ht="15" thickBot="1" x14ac:dyDescent="0.4">
      <c r="A13" s="39"/>
      <c r="B13" s="4">
        <v>6</v>
      </c>
      <c r="C13" s="173" t="s">
        <v>102</v>
      </c>
      <c r="D13" s="174"/>
      <c r="E13" s="47">
        <v>26</v>
      </c>
      <c r="F13" s="47">
        <v>26</v>
      </c>
      <c r="G13" s="47">
        <v>292</v>
      </c>
      <c r="H13" s="47">
        <v>292</v>
      </c>
      <c r="I13" s="47">
        <v>125</v>
      </c>
      <c r="J13" s="47">
        <v>125</v>
      </c>
      <c r="K13" s="47">
        <v>52</v>
      </c>
      <c r="L13" s="47">
        <v>52</v>
      </c>
      <c r="M13" s="47">
        <v>54</v>
      </c>
      <c r="N13" s="47">
        <v>54</v>
      </c>
      <c r="O13" s="47">
        <v>6</v>
      </c>
      <c r="P13" s="47">
        <v>6</v>
      </c>
      <c r="Q13" s="47">
        <v>34</v>
      </c>
      <c r="R13" s="47">
        <v>34</v>
      </c>
      <c r="S13" s="46">
        <v>10</v>
      </c>
      <c r="T13" s="46">
        <v>0</v>
      </c>
      <c r="U13" s="47">
        <v>64</v>
      </c>
      <c r="V13" s="47">
        <v>64</v>
      </c>
      <c r="W13" s="47">
        <v>0</v>
      </c>
      <c r="X13" s="47">
        <v>0</v>
      </c>
      <c r="Y13" s="46">
        <v>8800</v>
      </c>
      <c r="Z13" s="51">
        <v>2800</v>
      </c>
      <c r="AA13" s="39"/>
    </row>
    <row r="14" spans="1:27" ht="15" thickBot="1" x14ac:dyDescent="0.4">
      <c r="B14" s="133" t="s">
        <v>20</v>
      </c>
      <c r="C14" s="134"/>
      <c r="D14" s="135"/>
      <c r="E14" s="21">
        <f t="shared" ref="E14:Z14" si="0">SUM(E7:E13)</f>
        <v>1788</v>
      </c>
      <c r="F14" s="21">
        <f t="shared" si="0"/>
        <v>1656</v>
      </c>
      <c r="G14" s="21">
        <f t="shared" si="0"/>
        <v>12142</v>
      </c>
      <c r="H14" s="21">
        <f t="shared" si="0"/>
        <v>9577</v>
      </c>
      <c r="I14" s="21">
        <f t="shared" si="0"/>
        <v>6233</v>
      </c>
      <c r="J14" s="21">
        <f t="shared" si="0"/>
        <v>3620</v>
      </c>
      <c r="K14" s="21">
        <f t="shared" si="0"/>
        <v>2836</v>
      </c>
      <c r="L14" s="21">
        <f t="shared" si="0"/>
        <v>1917</v>
      </c>
      <c r="M14" s="21">
        <f t="shared" si="0"/>
        <v>695</v>
      </c>
      <c r="N14" s="21">
        <f t="shared" si="0"/>
        <v>493</v>
      </c>
      <c r="O14" s="21">
        <f t="shared" si="0"/>
        <v>483</v>
      </c>
      <c r="P14" s="21">
        <f t="shared" si="0"/>
        <v>400</v>
      </c>
      <c r="Q14" s="21">
        <f t="shared" si="0"/>
        <v>885</v>
      </c>
      <c r="R14" s="21">
        <f t="shared" si="0"/>
        <v>876</v>
      </c>
      <c r="S14" s="21"/>
      <c r="T14" s="21"/>
      <c r="U14" s="21">
        <f t="shared" si="0"/>
        <v>16240</v>
      </c>
      <c r="V14" s="21">
        <f t="shared" si="0"/>
        <v>14433</v>
      </c>
      <c r="W14" s="21">
        <f t="shared" si="0"/>
        <v>1556</v>
      </c>
      <c r="X14" s="21">
        <f t="shared" si="0"/>
        <v>1581</v>
      </c>
      <c r="Y14" s="21">
        <f t="shared" si="0"/>
        <v>231247</v>
      </c>
      <c r="Z14" s="22">
        <f t="shared" si="0"/>
        <v>126807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>
        <v>8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>
        <v>10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>
        <v>30</v>
      </c>
      <c r="P27" s="86" t="s">
        <v>110</v>
      </c>
    </row>
    <row r="28" spans="2:16" x14ac:dyDescent="0.35">
      <c r="K28" s="36">
        <v>6</v>
      </c>
      <c r="L28" s="181" t="s">
        <v>106</v>
      </c>
      <c r="M28" s="181"/>
      <c r="N28" s="181"/>
      <c r="O28" s="85">
        <v>35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3">
    <mergeCell ref="L27:N27"/>
    <mergeCell ref="L28:N28"/>
    <mergeCell ref="L29:N29"/>
    <mergeCell ref="O21:O22"/>
    <mergeCell ref="P21:P22"/>
    <mergeCell ref="L23:N23"/>
    <mergeCell ref="L25:N25"/>
    <mergeCell ref="L26:N26"/>
    <mergeCell ref="L24:N24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B14:D14"/>
    <mergeCell ref="K21:K22"/>
    <mergeCell ref="L21:N22"/>
    <mergeCell ref="C7:D7"/>
    <mergeCell ref="C8:D8"/>
    <mergeCell ref="C9:D9"/>
    <mergeCell ref="C11:D11"/>
    <mergeCell ref="C12:D12"/>
    <mergeCell ref="C13:D13"/>
  </mergeCells>
  <pageMargins left="0.7" right="0.7" top="0.75" bottom="0.75" header="0.3" footer="0.3"/>
  <pageSetup paperSize="9" orientation="portrait" horizontalDpi="4294967293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A29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156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149" t="s">
        <v>1</v>
      </c>
      <c r="D7" s="150"/>
      <c r="E7" s="79">
        <v>1603</v>
      </c>
      <c r="F7" s="79">
        <v>1471</v>
      </c>
      <c r="G7" s="79">
        <v>8043</v>
      </c>
      <c r="H7" s="79">
        <v>5265</v>
      </c>
      <c r="I7" s="79">
        <v>3696</v>
      </c>
      <c r="J7" s="79">
        <v>1038</v>
      </c>
      <c r="K7" s="79">
        <v>1418</v>
      </c>
      <c r="L7" s="79">
        <v>468</v>
      </c>
      <c r="M7" s="79">
        <v>220</v>
      </c>
      <c r="N7" s="79">
        <v>0</v>
      </c>
      <c r="O7" s="79">
        <v>239</v>
      </c>
      <c r="P7" s="79">
        <v>149</v>
      </c>
      <c r="Q7" s="79">
        <v>554</v>
      </c>
      <c r="R7" s="79">
        <v>509</v>
      </c>
      <c r="S7" s="80">
        <v>0</v>
      </c>
      <c r="T7" s="80">
        <v>138</v>
      </c>
      <c r="U7" s="79">
        <v>14224</v>
      </c>
      <c r="V7" s="79">
        <v>12216</v>
      </c>
      <c r="W7" s="80">
        <v>1427</v>
      </c>
      <c r="X7" s="80">
        <v>1515</v>
      </c>
      <c r="Y7" s="79">
        <v>200348</v>
      </c>
      <c r="Z7" s="93">
        <v>110130</v>
      </c>
    </row>
    <row r="8" spans="1:27" x14ac:dyDescent="0.35">
      <c r="A8" s="39">
        <v>50</v>
      </c>
      <c r="B8" s="3">
        <v>1</v>
      </c>
      <c r="C8" s="147" t="s">
        <v>2</v>
      </c>
      <c r="D8" s="148"/>
      <c r="E8" s="37">
        <v>35</v>
      </c>
      <c r="F8" s="37">
        <v>35</v>
      </c>
      <c r="G8" s="42">
        <v>740</v>
      </c>
      <c r="H8" s="42">
        <v>749</v>
      </c>
      <c r="I8" s="42">
        <v>538</v>
      </c>
      <c r="J8" s="42">
        <v>550</v>
      </c>
      <c r="K8" s="42">
        <v>187</v>
      </c>
      <c r="L8" s="42">
        <v>201</v>
      </c>
      <c r="M8" s="42">
        <v>103</v>
      </c>
      <c r="N8" s="42">
        <v>113</v>
      </c>
      <c r="O8" s="42">
        <v>19</v>
      </c>
      <c r="P8" s="42">
        <v>22</v>
      </c>
      <c r="Q8" s="42">
        <v>62</v>
      </c>
      <c r="R8" s="42">
        <v>87</v>
      </c>
      <c r="S8" s="42">
        <v>1</v>
      </c>
      <c r="T8" s="42">
        <v>3</v>
      </c>
      <c r="U8" s="42">
        <v>621</v>
      </c>
      <c r="V8" s="42">
        <v>684</v>
      </c>
      <c r="W8" s="42">
        <v>25</v>
      </c>
      <c r="X8" s="42">
        <v>28</v>
      </c>
      <c r="Y8" s="38">
        <v>8370</v>
      </c>
      <c r="Z8" s="48">
        <v>2099</v>
      </c>
      <c r="AA8" s="39"/>
    </row>
    <row r="9" spans="1:27" x14ac:dyDescent="0.35">
      <c r="A9" s="39"/>
      <c r="B9" s="3">
        <v>2</v>
      </c>
      <c r="C9" s="147" t="s">
        <v>3</v>
      </c>
      <c r="D9" s="148"/>
      <c r="E9" s="37">
        <v>55</v>
      </c>
      <c r="F9" s="37">
        <v>55</v>
      </c>
      <c r="G9" s="42">
        <v>1476</v>
      </c>
      <c r="H9" s="42">
        <v>1495</v>
      </c>
      <c r="I9" s="42">
        <v>623</v>
      </c>
      <c r="J9" s="42">
        <v>625</v>
      </c>
      <c r="K9" s="42">
        <v>518</v>
      </c>
      <c r="L9" s="42">
        <v>524</v>
      </c>
      <c r="M9" s="42">
        <v>67</v>
      </c>
      <c r="N9" s="42">
        <v>69</v>
      </c>
      <c r="O9" s="37">
        <v>54</v>
      </c>
      <c r="P9" s="37">
        <v>54</v>
      </c>
      <c r="Q9" s="42">
        <v>97</v>
      </c>
      <c r="R9" s="42">
        <v>100</v>
      </c>
      <c r="S9" s="37">
        <v>26</v>
      </c>
      <c r="T9" s="37">
        <v>26</v>
      </c>
      <c r="U9" s="42">
        <v>360</v>
      </c>
      <c r="V9" s="42">
        <v>431</v>
      </c>
      <c r="W9" s="37">
        <v>0</v>
      </c>
      <c r="X9" s="37">
        <v>0</v>
      </c>
      <c r="Y9" s="38">
        <v>2730</v>
      </c>
      <c r="Z9" s="48">
        <v>36</v>
      </c>
      <c r="AA9" s="39"/>
    </row>
    <row r="10" spans="1:27" x14ac:dyDescent="0.35">
      <c r="A10" s="39"/>
      <c r="B10" s="3">
        <v>3</v>
      </c>
      <c r="C10" s="54" t="s">
        <v>4</v>
      </c>
      <c r="D10" s="55"/>
      <c r="E10" s="37">
        <v>35</v>
      </c>
      <c r="F10" s="37">
        <v>35</v>
      </c>
      <c r="G10" s="42">
        <v>1105</v>
      </c>
      <c r="H10" s="42">
        <v>1105</v>
      </c>
      <c r="I10" s="42">
        <v>804</v>
      </c>
      <c r="J10" s="42">
        <v>885</v>
      </c>
      <c r="K10" s="42">
        <v>404</v>
      </c>
      <c r="L10" s="42">
        <v>446</v>
      </c>
      <c r="M10" s="42">
        <v>154</v>
      </c>
      <c r="N10" s="42">
        <v>157</v>
      </c>
      <c r="O10" s="42">
        <v>126</v>
      </c>
      <c r="P10" s="42">
        <v>142</v>
      </c>
      <c r="Q10" s="42">
        <v>74</v>
      </c>
      <c r="R10" s="42">
        <v>75</v>
      </c>
      <c r="S10" s="42">
        <v>55</v>
      </c>
      <c r="T10" s="42">
        <v>61</v>
      </c>
      <c r="U10" s="42">
        <v>210</v>
      </c>
      <c r="V10" s="42">
        <v>536</v>
      </c>
      <c r="W10" s="42">
        <v>14</v>
      </c>
      <c r="X10" s="42">
        <v>21</v>
      </c>
      <c r="Y10" s="38">
        <v>6000</v>
      </c>
      <c r="Z10" s="38">
        <v>3200</v>
      </c>
      <c r="AA10" s="39"/>
    </row>
    <row r="11" spans="1:27" x14ac:dyDescent="0.35">
      <c r="A11" s="39"/>
      <c r="B11" s="3">
        <v>4</v>
      </c>
      <c r="C11" s="198" t="s">
        <v>5</v>
      </c>
      <c r="D11" s="199"/>
      <c r="E11" s="37">
        <v>6</v>
      </c>
      <c r="F11" s="37">
        <v>6</v>
      </c>
      <c r="G11" s="37">
        <v>193</v>
      </c>
      <c r="H11" s="37">
        <v>193</v>
      </c>
      <c r="I11" s="37">
        <v>110</v>
      </c>
      <c r="J11" s="37">
        <v>110</v>
      </c>
      <c r="K11" s="37">
        <v>86</v>
      </c>
      <c r="L11" s="37">
        <v>86</v>
      </c>
      <c r="M11" s="37">
        <v>0</v>
      </c>
      <c r="N11" s="37">
        <v>0</v>
      </c>
      <c r="O11" s="37">
        <v>7</v>
      </c>
      <c r="P11" s="37">
        <v>7</v>
      </c>
      <c r="Q11" s="37">
        <v>34</v>
      </c>
      <c r="R11" s="37">
        <v>34</v>
      </c>
      <c r="S11" s="37">
        <v>9</v>
      </c>
      <c r="T11" s="37">
        <v>9</v>
      </c>
      <c r="U11" s="37">
        <v>189</v>
      </c>
      <c r="V11" s="37">
        <v>189</v>
      </c>
      <c r="W11" s="37">
        <v>1</v>
      </c>
      <c r="X11" s="37">
        <v>1</v>
      </c>
      <c r="Y11" s="37">
        <v>960</v>
      </c>
      <c r="Z11" s="56">
        <v>960</v>
      </c>
      <c r="AA11" s="39"/>
    </row>
    <row r="12" spans="1:27" x14ac:dyDescent="0.35">
      <c r="A12" s="39"/>
      <c r="B12" s="3">
        <v>5</v>
      </c>
      <c r="C12" s="147" t="s">
        <v>6</v>
      </c>
      <c r="D12" s="148"/>
      <c r="E12" s="37">
        <v>26</v>
      </c>
      <c r="F12" s="37">
        <v>26</v>
      </c>
      <c r="G12" s="37">
        <v>132</v>
      </c>
      <c r="H12" s="37">
        <v>132</v>
      </c>
      <c r="I12" s="37">
        <v>235</v>
      </c>
      <c r="J12" s="37">
        <v>235</v>
      </c>
      <c r="K12" s="37">
        <v>86</v>
      </c>
      <c r="L12" s="37">
        <v>86</v>
      </c>
      <c r="M12" s="37">
        <v>75</v>
      </c>
      <c r="N12" s="37">
        <v>75</v>
      </c>
      <c r="O12" s="37">
        <v>10</v>
      </c>
      <c r="P12" s="37">
        <v>10</v>
      </c>
      <c r="Q12" s="37">
        <v>14</v>
      </c>
      <c r="R12" s="37">
        <v>14</v>
      </c>
      <c r="S12" s="37">
        <v>131</v>
      </c>
      <c r="T12" s="37">
        <v>131</v>
      </c>
      <c r="U12" s="37">
        <v>157</v>
      </c>
      <c r="V12" s="37">
        <v>157</v>
      </c>
      <c r="W12" s="37">
        <v>7</v>
      </c>
      <c r="X12" s="37">
        <v>7</v>
      </c>
      <c r="Y12" s="37">
        <v>510</v>
      </c>
      <c r="Z12" s="56">
        <v>510</v>
      </c>
      <c r="AA12" s="39"/>
    </row>
    <row r="13" spans="1:27" ht="15" thickBot="1" x14ac:dyDescent="0.4">
      <c r="A13" s="39"/>
      <c r="B13" s="4">
        <v>6</v>
      </c>
      <c r="C13" s="151" t="s">
        <v>136</v>
      </c>
      <c r="D13" s="152"/>
      <c r="E13" s="47">
        <v>26</v>
      </c>
      <c r="F13" s="47">
        <v>26</v>
      </c>
      <c r="G13" s="47">
        <v>273</v>
      </c>
      <c r="H13" s="47">
        <v>273</v>
      </c>
      <c r="I13" s="47">
        <v>119</v>
      </c>
      <c r="J13" s="47">
        <v>119</v>
      </c>
      <c r="K13" s="47">
        <v>58</v>
      </c>
      <c r="L13" s="47">
        <v>58</v>
      </c>
      <c r="M13" s="47">
        <v>52</v>
      </c>
      <c r="N13" s="47">
        <v>52</v>
      </c>
      <c r="O13" s="47">
        <v>6</v>
      </c>
      <c r="P13" s="47">
        <v>6</v>
      </c>
      <c r="Q13" s="47">
        <v>33</v>
      </c>
      <c r="R13" s="47">
        <v>33</v>
      </c>
      <c r="S13" s="47">
        <v>10</v>
      </c>
      <c r="T13" s="47">
        <v>10</v>
      </c>
      <c r="U13" s="47">
        <v>26</v>
      </c>
      <c r="V13" s="47">
        <v>26</v>
      </c>
      <c r="W13" s="47">
        <v>0</v>
      </c>
      <c r="X13" s="47">
        <v>0</v>
      </c>
      <c r="Y13" s="46">
        <v>8800</v>
      </c>
      <c r="Z13" s="51">
        <v>2119</v>
      </c>
      <c r="AA13" s="39"/>
    </row>
    <row r="14" spans="1:27" ht="15" thickBot="1" x14ac:dyDescent="0.4">
      <c r="B14" s="133" t="s">
        <v>20</v>
      </c>
      <c r="C14" s="134"/>
      <c r="D14" s="135"/>
      <c r="E14" s="21">
        <f t="shared" ref="E14:Z14" si="0">SUM(E7:E13)</f>
        <v>1786</v>
      </c>
      <c r="F14" s="21">
        <f t="shared" si="0"/>
        <v>1654</v>
      </c>
      <c r="G14" s="21">
        <f t="shared" si="0"/>
        <v>11962</v>
      </c>
      <c r="H14" s="21">
        <f t="shared" si="0"/>
        <v>9212</v>
      </c>
      <c r="I14" s="21">
        <f t="shared" si="0"/>
        <v>6125</v>
      </c>
      <c r="J14" s="21">
        <f t="shared" si="0"/>
        <v>3562</v>
      </c>
      <c r="K14" s="21">
        <f t="shared" si="0"/>
        <v>2757</v>
      </c>
      <c r="L14" s="21">
        <f t="shared" si="0"/>
        <v>1869</v>
      </c>
      <c r="M14" s="21">
        <f t="shared" si="0"/>
        <v>671</v>
      </c>
      <c r="N14" s="21">
        <f t="shared" si="0"/>
        <v>466</v>
      </c>
      <c r="O14" s="21">
        <f t="shared" si="0"/>
        <v>461</v>
      </c>
      <c r="P14" s="21">
        <f t="shared" si="0"/>
        <v>390</v>
      </c>
      <c r="Q14" s="21">
        <f t="shared" si="0"/>
        <v>868</v>
      </c>
      <c r="R14" s="21">
        <f t="shared" si="0"/>
        <v>852</v>
      </c>
      <c r="S14" s="21"/>
      <c r="T14" s="21"/>
      <c r="U14" s="21">
        <f t="shared" si="0"/>
        <v>15787</v>
      </c>
      <c r="V14" s="21">
        <f t="shared" si="0"/>
        <v>14239</v>
      </c>
      <c r="W14" s="21">
        <f t="shared" si="0"/>
        <v>1474</v>
      </c>
      <c r="X14" s="21">
        <f t="shared" si="0"/>
        <v>1572</v>
      </c>
      <c r="Y14" s="21">
        <f t="shared" si="0"/>
        <v>227718</v>
      </c>
      <c r="Z14" s="22">
        <f t="shared" si="0"/>
        <v>119054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>
        <v>8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>
        <v>10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>
        <v>30</v>
      </c>
      <c r="P27" s="86" t="s">
        <v>110</v>
      </c>
    </row>
    <row r="28" spans="2:16" x14ac:dyDescent="0.35">
      <c r="K28" s="36">
        <v>6</v>
      </c>
      <c r="L28" s="181" t="s">
        <v>106</v>
      </c>
      <c r="M28" s="181"/>
      <c r="N28" s="181"/>
      <c r="O28" s="85">
        <v>35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3">
    <mergeCell ref="B14:D14"/>
    <mergeCell ref="K21:K22"/>
    <mergeCell ref="L21:N22"/>
    <mergeCell ref="C7:D7"/>
    <mergeCell ref="C8:D8"/>
    <mergeCell ref="C9:D9"/>
    <mergeCell ref="C11:D11"/>
    <mergeCell ref="C12:D12"/>
    <mergeCell ref="C13:D13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L27:N27"/>
    <mergeCell ref="L28:N28"/>
    <mergeCell ref="L29:N29"/>
    <mergeCell ref="O21:O22"/>
    <mergeCell ref="P21:P22"/>
    <mergeCell ref="L23:N23"/>
    <mergeCell ref="L25:N25"/>
    <mergeCell ref="L26:N26"/>
    <mergeCell ref="L24:N24"/>
  </mergeCells>
  <pageMargins left="0.7" right="0.7" top="0.75" bottom="0.75" header="0.3" footer="0.3"/>
  <pageSetup paperSize="9" orientation="portrait" horizontalDpi="4294967293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A29"/>
  <sheetViews>
    <sheetView topLeftCell="B3" workbookViewId="0">
      <selection activeCell="M13" sqref="M13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157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175" t="s">
        <v>1</v>
      </c>
      <c r="D7" s="176"/>
      <c r="E7" s="80">
        <v>1519</v>
      </c>
      <c r="F7" s="80">
        <v>1557</v>
      </c>
      <c r="G7" s="80">
        <v>7934</v>
      </c>
      <c r="H7" s="80">
        <v>8065</v>
      </c>
      <c r="I7" s="80">
        <v>3598</v>
      </c>
      <c r="J7" s="80">
        <v>3638</v>
      </c>
      <c r="K7" s="79">
        <v>1368</v>
      </c>
      <c r="L7" s="79">
        <v>1360</v>
      </c>
      <c r="M7" s="80">
        <v>184</v>
      </c>
      <c r="N7" s="80">
        <v>220</v>
      </c>
      <c r="O7" s="75">
        <v>229</v>
      </c>
      <c r="P7" s="75">
        <v>229</v>
      </c>
      <c r="Q7" s="80">
        <v>544</v>
      </c>
      <c r="R7" s="80">
        <v>589</v>
      </c>
      <c r="S7" s="80">
        <v>0</v>
      </c>
      <c r="T7" s="80">
        <v>138</v>
      </c>
      <c r="U7" s="80">
        <v>14224</v>
      </c>
      <c r="V7" s="80">
        <v>10416</v>
      </c>
      <c r="W7" s="80">
        <v>1427</v>
      </c>
      <c r="X7" s="80">
        <v>1493</v>
      </c>
      <c r="Y7" s="79">
        <v>173228</v>
      </c>
      <c r="Z7" s="93">
        <v>144550</v>
      </c>
    </row>
    <row r="8" spans="1:27" x14ac:dyDescent="0.35">
      <c r="A8" s="39">
        <v>50</v>
      </c>
      <c r="B8" s="3">
        <v>1</v>
      </c>
      <c r="C8" s="171" t="s">
        <v>2</v>
      </c>
      <c r="D8" s="172"/>
      <c r="E8" s="37">
        <v>35</v>
      </c>
      <c r="F8" s="37">
        <v>35</v>
      </c>
      <c r="G8" s="42">
        <v>710</v>
      </c>
      <c r="H8" s="42">
        <v>749</v>
      </c>
      <c r="I8" s="42">
        <v>517</v>
      </c>
      <c r="J8" s="42">
        <v>550</v>
      </c>
      <c r="K8" s="42">
        <v>172</v>
      </c>
      <c r="L8" s="42">
        <v>201</v>
      </c>
      <c r="M8" s="42">
        <v>98</v>
      </c>
      <c r="N8" s="42">
        <v>113</v>
      </c>
      <c r="O8" s="42">
        <v>14</v>
      </c>
      <c r="P8" s="42">
        <v>22</v>
      </c>
      <c r="Q8" s="42">
        <v>60</v>
      </c>
      <c r="R8" s="42">
        <v>87</v>
      </c>
      <c r="S8" s="38">
        <v>24</v>
      </c>
      <c r="T8" s="38">
        <v>3</v>
      </c>
      <c r="U8" s="42">
        <v>593</v>
      </c>
      <c r="V8" s="42">
        <v>684</v>
      </c>
      <c r="W8" s="42">
        <v>22</v>
      </c>
      <c r="X8" s="42">
        <v>28</v>
      </c>
      <c r="Y8" s="38">
        <v>8115</v>
      </c>
      <c r="Z8" s="48">
        <v>2099</v>
      </c>
      <c r="AA8" s="39"/>
    </row>
    <row r="9" spans="1:27" x14ac:dyDescent="0.35">
      <c r="A9" s="39"/>
      <c r="B9" s="3">
        <v>2</v>
      </c>
      <c r="C9" s="171" t="s">
        <v>3</v>
      </c>
      <c r="D9" s="172"/>
      <c r="E9" s="37">
        <v>55</v>
      </c>
      <c r="F9" s="37">
        <v>55</v>
      </c>
      <c r="G9" s="42">
        <v>1441</v>
      </c>
      <c r="H9" s="42">
        <v>1495</v>
      </c>
      <c r="I9" s="42">
        <v>621</v>
      </c>
      <c r="J9" s="42">
        <v>625</v>
      </c>
      <c r="K9" s="42">
        <v>510</v>
      </c>
      <c r="L9" s="42">
        <v>524</v>
      </c>
      <c r="M9" s="42">
        <v>65</v>
      </c>
      <c r="N9" s="42">
        <v>69</v>
      </c>
      <c r="O9" s="42">
        <v>53</v>
      </c>
      <c r="P9" s="42">
        <v>54</v>
      </c>
      <c r="Q9" s="42">
        <v>93</v>
      </c>
      <c r="R9" s="42">
        <v>100</v>
      </c>
      <c r="S9" s="42">
        <v>23</v>
      </c>
      <c r="T9" s="42">
        <v>26</v>
      </c>
      <c r="U9" s="38">
        <v>736</v>
      </c>
      <c r="V9" s="38">
        <v>350</v>
      </c>
      <c r="W9" s="37">
        <v>0</v>
      </c>
      <c r="X9" s="37">
        <v>0</v>
      </c>
      <c r="Y9" s="38">
        <v>2303</v>
      </c>
      <c r="Z9" s="48">
        <v>36</v>
      </c>
      <c r="AA9" s="39"/>
    </row>
    <row r="10" spans="1:27" x14ac:dyDescent="0.35">
      <c r="A10" s="39"/>
      <c r="B10" s="3">
        <v>3</v>
      </c>
      <c r="C10" s="54" t="s">
        <v>4</v>
      </c>
      <c r="D10" s="55"/>
      <c r="E10" s="37">
        <v>35</v>
      </c>
      <c r="F10" s="37">
        <v>35</v>
      </c>
      <c r="G10" s="42">
        <v>1105</v>
      </c>
      <c r="H10" s="42">
        <v>1105</v>
      </c>
      <c r="I10" s="42">
        <v>804</v>
      </c>
      <c r="J10" s="42">
        <v>885</v>
      </c>
      <c r="K10" s="42">
        <v>404</v>
      </c>
      <c r="L10" s="42">
        <v>446</v>
      </c>
      <c r="M10" s="42">
        <v>154</v>
      </c>
      <c r="N10" s="42">
        <v>157</v>
      </c>
      <c r="O10" s="42">
        <v>126</v>
      </c>
      <c r="P10" s="42">
        <v>142</v>
      </c>
      <c r="Q10" s="42">
        <v>74</v>
      </c>
      <c r="R10" s="42">
        <v>75</v>
      </c>
      <c r="S10" s="42">
        <v>55</v>
      </c>
      <c r="T10" s="42">
        <v>61</v>
      </c>
      <c r="U10" s="42">
        <v>210</v>
      </c>
      <c r="V10" s="42">
        <v>536</v>
      </c>
      <c r="W10" s="42">
        <v>14</v>
      </c>
      <c r="X10" s="42">
        <v>21</v>
      </c>
      <c r="Y10" s="38">
        <v>6000</v>
      </c>
      <c r="Z10" s="38">
        <v>3200</v>
      </c>
      <c r="AA10" s="39"/>
    </row>
    <row r="11" spans="1:27" x14ac:dyDescent="0.35">
      <c r="A11" s="39"/>
      <c r="B11" s="3">
        <v>4</v>
      </c>
      <c r="C11" s="196" t="s">
        <v>5</v>
      </c>
      <c r="D11" s="197"/>
      <c r="E11" s="38">
        <v>66</v>
      </c>
      <c r="F11" s="38">
        <v>6</v>
      </c>
      <c r="G11" s="38">
        <v>293</v>
      </c>
      <c r="H11" s="38">
        <v>193</v>
      </c>
      <c r="I11" s="38">
        <v>210</v>
      </c>
      <c r="J11" s="38">
        <v>110</v>
      </c>
      <c r="K11" s="38">
        <v>136</v>
      </c>
      <c r="L11" s="38">
        <v>86</v>
      </c>
      <c r="M11" s="38">
        <v>36</v>
      </c>
      <c r="N11" s="38">
        <v>0</v>
      </c>
      <c r="O11" s="38">
        <v>17</v>
      </c>
      <c r="P11" s="38">
        <v>7</v>
      </c>
      <c r="Q11" s="38">
        <v>44</v>
      </c>
      <c r="R11" s="38">
        <v>34</v>
      </c>
      <c r="S11" s="37">
        <v>9</v>
      </c>
      <c r="T11" s="37">
        <v>9</v>
      </c>
      <c r="U11" s="38">
        <v>489</v>
      </c>
      <c r="V11" s="38">
        <v>189</v>
      </c>
      <c r="W11" s="38">
        <v>7</v>
      </c>
      <c r="X11" s="38">
        <v>1</v>
      </c>
      <c r="Y11" s="38">
        <v>12960</v>
      </c>
      <c r="Z11" s="48">
        <v>960</v>
      </c>
      <c r="AA11" s="39"/>
    </row>
    <row r="12" spans="1:27" x14ac:dyDescent="0.35">
      <c r="A12" s="39"/>
      <c r="B12" s="3">
        <v>5</v>
      </c>
      <c r="C12" s="171" t="s">
        <v>6</v>
      </c>
      <c r="D12" s="172"/>
      <c r="E12" s="38">
        <v>49</v>
      </c>
      <c r="F12" s="38">
        <v>26</v>
      </c>
      <c r="G12" s="42">
        <v>113</v>
      </c>
      <c r="H12" s="42">
        <v>132</v>
      </c>
      <c r="I12" s="42">
        <v>234</v>
      </c>
      <c r="J12" s="42">
        <v>235</v>
      </c>
      <c r="K12" s="42">
        <v>84</v>
      </c>
      <c r="L12" s="42">
        <v>86</v>
      </c>
      <c r="M12" s="37">
        <v>75</v>
      </c>
      <c r="N12" s="37">
        <v>75</v>
      </c>
      <c r="O12" s="37">
        <v>10</v>
      </c>
      <c r="P12" s="37">
        <v>10</v>
      </c>
      <c r="Q12" s="37">
        <v>14</v>
      </c>
      <c r="R12" s="37">
        <v>14</v>
      </c>
      <c r="S12" s="42">
        <v>107</v>
      </c>
      <c r="T12" s="42">
        <v>131</v>
      </c>
      <c r="U12" s="38">
        <v>313</v>
      </c>
      <c r="V12" s="38">
        <v>44</v>
      </c>
      <c r="W12" s="42">
        <v>6</v>
      </c>
      <c r="X12" s="42">
        <v>7</v>
      </c>
      <c r="Y12" s="38">
        <v>2937</v>
      </c>
      <c r="Z12" s="48">
        <v>510</v>
      </c>
      <c r="AA12" s="39"/>
    </row>
    <row r="13" spans="1:27" ht="15" thickBot="1" x14ac:dyDescent="0.4">
      <c r="A13" s="39"/>
      <c r="B13" s="4">
        <v>6</v>
      </c>
      <c r="C13" s="173" t="s">
        <v>102</v>
      </c>
      <c r="D13" s="174"/>
      <c r="E13" s="47">
        <v>26</v>
      </c>
      <c r="F13" s="47">
        <v>26</v>
      </c>
      <c r="G13" s="47">
        <v>273</v>
      </c>
      <c r="H13" s="47">
        <v>273</v>
      </c>
      <c r="I13" s="47">
        <v>119</v>
      </c>
      <c r="J13" s="47">
        <v>119</v>
      </c>
      <c r="K13" s="47">
        <v>58</v>
      </c>
      <c r="L13" s="47">
        <v>58</v>
      </c>
      <c r="M13" s="47">
        <v>52</v>
      </c>
      <c r="N13" s="47">
        <v>52</v>
      </c>
      <c r="O13" s="47">
        <v>6</v>
      </c>
      <c r="P13" s="47">
        <v>6</v>
      </c>
      <c r="Q13" s="47">
        <v>33</v>
      </c>
      <c r="R13" s="47">
        <v>33</v>
      </c>
      <c r="S13" s="47">
        <v>10</v>
      </c>
      <c r="T13" s="47">
        <v>10</v>
      </c>
      <c r="U13" s="47">
        <v>26</v>
      </c>
      <c r="V13" s="47">
        <v>26</v>
      </c>
      <c r="W13" s="47">
        <v>0</v>
      </c>
      <c r="X13" s="47">
        <v>0</v>
      </c>
      <c r="Y13" s="46">
        <v>8800</v>
      </c>
      <c r="Z13" s="51">
        <v>2110</v>
      </c>
      <c r="AA13" s="39"/>
    </row>
    <row r="14" spans="1:27" ht="15" thickBot="1" x14ac:dyDescent="0.4">
      <c r="B14" s="133" t="s">
        <v>20</v>
      </c>
      <c r="C14" s="134"/>
      <c r="D14" s="135"/>
      <c r="E14" s="21">
        <f t="shared" ref="E14:Z14" si="0">SUM(E7:E13)</f>
        <v>1785</v>
      </c>
      <c r="F14" s="21">
        <f t="shared" si="0"/>
        <v>1740</v>
      </c>
      <c r="G14" s="21">
        <f t="shared" si="0"/>
        <v>11869</v>
      </c>
      <c r="H14" s="21">
        <f t="shared" si="0"/>
        <v>12012</v>
      </c>
      <c r="I14" s="21">
        <f t="shared" si="0"/>
        <v>6103</v>
      </c>
      <c r="J14" s="21">
        <f t="shared" si="0"/>
        <v>6162</v>
      </c>
      <c r="K14" s="21">
        <f t="shared" si="0"/>
        <v>2732</v>
      </c>
      <c r="L14" s="21">
        <f t="shared" si="0"/>
        <v>2761</v>
      </c>
      <c r="M14" s="21">
        <f t="shared" si="0"/>
        <v>664</v>
      </c>
      <c r="N14" s="21">
        <f t="shared" si="0"/>
        <v>686</v>
      </c>
      <c r="O14" s="21">
        <f t="shared" si="0"/>
        <v>455</v>
      </c>
      <c r="P14" s="21">
        <f t="shared" si="0"/>
        <v>470</v>
      </c>
      <c r="Q14" s="21">
        <f t="shared" si="0"/>
        <v>862</v>
      </c>
      <c r="R14" s="21">
        <f t="shared" si="0"/>
        <v>932</v>
      </c>
      <c r="S14" s="21"/>
      <c r="T14" s="21"/>
      <c r="U14" s="21">
        <f t="shared" si="0"/>
        <v>16591</v>
      </c>
      <c r="V14" s="21">
        <f t="shared" si="0"/>
        <v>12245</v>
      </c>
      <c r="W14" s="21">
        <f t="shared" si="0"/>
        <v>1476</v>
      </c>
      <c r="X14" s="21">
        <f t="shared" si="0"/>
        <v>1550</v>
      </c>
      <c r="Y14" s="21">
        <f t="shared" si="0"/>
        <v>214343</v>
      </c>
      <c r="Z14" s="22">
        <f t="shared" si="0"/>
        <v>153465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>
        <v>8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>
        <v>10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>
        <v>30</v>
      </c>
      <c r="P27" s="86" t="s">
        <v>110</v>
      </c>
    </row>
    <row r="28" spans="2:16" x14ac:dyDescent="0.35">
      <c r="K28" s="36">
        <v>6</v>
      </c>
      <c r="L28" s="181" t="s">
        <v>106</v>
      </c>
      <c r="M28" s="181"/>
      <c r="N28" s="181"/>
      <c r="O28" s="85">
        <v>35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3">
    <mergeCell ref="L27:N27"/>
    <mergeCell ref="L28:N28"/>
    <mergeCell ref="L29:N29"/>
    <mergeCell ref="O21:O22"/>
    <mergeCell ref="P21:P22"/>
    <mergeCell ref="L23:N23"/>
    <mergeCell ref="L25:N25"/>
    <mergeCell ref="L26:N26"/>
    <mergeCell ref="L24:N24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B14:D14"/>
    <mergeCell ref="K21:K22"/>
    <mergeCell ref="L21:N22"/>
    <mergeCell ref="C7:D7"/>
    <mergeCell ref="C8:D8"/>
    <mergeCell ref="C9:D9"/>
    <mergeCell ref="C11:D11"/>
    <mergeCell ref="C12:D12"/>
    <mergeCell ref="C13:D13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Y19"/>
  <sheetViews>
    <sheetView showGridLines="0" topLeftCell="G1" workbookViewId="0">
      <selection activeCell="G1" sqref="A1:XFD1048576"/>
    </sheetView>
  </sheetViews>
  <sheetFormatPr defaultRowHeight="14.5" x14ac:dyDescent="0.35"/>
  <cols>
    <col min="1" max="1" width="3.26953125" customWidth="1"/>
    <col min="2" max="2" width="4.26953125" customWidth="1"/>
    <col min="4" max="4" width="6.453125" customWidth="1"/>
    <col min="25" max="25" width="3.269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43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17</v>
      </c>
      <c r="T5" s="137"/>
      <c r="U5" s="137" t="s">
        <v>18</v>
      </c>
      <c r="V5" s="137"/>
      <c r="W5" s="137" t="s">
        <v>19</v>
      </c>
      <c r="X5" s="138"/>
      <c r="Y5" s="1"/>
    </row>
    <row r="6" spans="1:25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8" t="s">
        <v>10</v>
      </c>
    </row>
    <row r="7" spans="1:25" x14ac:dyDescent="0.35">
      <c r="B7" s="2">
        <v>1</v>
      </c>
      <c r="C7" s="145" t="s">
        <v>1</v>
      </c>
      <c r="D7" s="146"/>
      <c r="E7" s="10">
        <v>0</v>
      </c>
      <c r="F7" s="10">
        <v>10</v>
      </c>
      <c r="G7" s="10">
        <v>0</v>
      </c>
      <c r="H7" s="10">
        <v>825</v>
      </c>
      <c r="I7" s="27">
        <v>0</v>
      </c>
      <c r="J7" s="27">
        <v>0</v>
      </c>
      <c r="K7" s="27">
        <v>0</v>
      </c>
      <c r="L7" s="27">
        <v>0</v>
      </c>
      <c r="M7" s="27">
        <v>157</v>
      </c>
      <c r="N7" s="27">
        <v>157</v>
      </c>
      <c r="O7" s="10">
        <v>0</v>
      </c>
      <c r="P7" s="10">
        <v>37</v>
      </c>
      <c r="Q7" s="10">
        <v>0</v>
      </c>
      <c r="R7" s="10">
        <v>105</v>
      </c>
      <c r="S7" s="14">
        <v>8310</v>
      </c>
      <c r="T7" s="14">
        <v>7569</v>
      </c>
      <c r="U7" s="10">
        <v>129</v>
      </c>
      <c r="V7" s="10">
        <v>149</v>
      </c>
      <c r="W7" s="10">
        <v>122581</v>
      </c>
      <c r="X7" s="53">
        <v>134769</v>
      </c>
    </row>
    <row r="8" spans="1:25" x14ac:dyDescent="0.35">
      <c r="A8" s="39"/>
      <c r="B8" s="36">
        <v>2</v>
      </c>
      <c r="C8" s="141" t="s">
        <v>2</v>
      </c>
      <c r="D8" s="142"/>
      <c r="E8" s="37">
        <v>3</v>
      </c>
      <c r="F8" s="37">
        <v>3</v>
      </c>
      <c r="G8" s="38">
        <v>106</v>
      </c>
      <c r="H8" s="38">
        <v>0</v>
      </c>
      <c r="I8" s="37">
        <v>112</v>
      </c>
      <c r="J8" s="37">
        <v>112</v>
      </c>
      <c r="K8" s="38">
        <v>42</v>
      </c>
      <c r="L8" s="38">
        <v>0</v>
      </c>
      <c r="M8" s="37">
        <v>241</v>
      </c>
      <c r="N8" s="37">
        <v>241</v>
      </c>
      <c r="O8" s="38">
        <v>8</v>
      </c>
      <c r="P8" s="38">
        <v>0</v>
      </c>
      <c r="Q8" s="38">
        <v>49</v>
      </c>
      <c r="R8" s="38">
        <v>0</v>
      </c>
      <c r="S8" s="42">
        <v>43</v>
      </c>
      <c r="T8" s="42">
        <v>593</v>
      </c>
      <c r="U8" s="38">
        <v>10</v>
      </c>
      <c r="V8" s="38">
        <v>5</v>
      </c>
      <c r="W8" s="38">
        <v>20585</v>
      </c>
      <c r="X8" s="48">
        <v>19</v>
      </c>
      <c r="Y8" s="39"/>
    </row>
    <row r="9" spans="1:25" x14ac:dyDescent="0.35">
      <c r="A9" s="39"/>
      <c r="B9" s="36">
        <v>3</v>
      </c>
      <c r="C9" s="141" t="s">
        <v>3</v>
      </c>
      <c r="D9" s="142"/>
      <c r="E9" s="37">
        <v>11</v>
      </c>
      <c r="F9" s="37">
        <v>11</v>
      </c>
      <c r="G9" s="37">
        <v>139</v>
      </c>
      <c r="H9" s="37">
        <v>139</v>
      </c>
      <c r="I9" s="38">
        <v>56</v>
      </c>
      <c r="J9" s="38">
        <v>56</v>
      </c>
      <c r="K9" s="37">
        <v>92</v>
      </c>
      <c r="L9" s="37">
        <v>92</v>
      </c>
      <c r="M9" s="37">
        <v>280</v>
      </c>
      <c r="N9" s="37">
        <v>280</v>
      </c>
      <c r="O9" s="37">
        <v>37</v>
      </c>
      <c r="P9" s="37">
        <v>37</v>
      </c>
      <c r="Q9" s="37">
        <v>53</v>
      </c>
      <c r="R9" s="37">
        <v>53</v>
      </c>
      <c r="S9" s="38">
        <v>382</v>
      </c>
      <c r="T9" s="38">
        <v>81</v>
      </c>
      <c r="U9" s="38">
        <v>14</v>
      </c>
      <c r="V9" s="38">
        <v>0</v>
      </c>
      <c r="W9" s="38">
        <v>7968</v>
      </c>
      <c r="X9" s="48">
        <v>481</v>
      </c>
      <c r="Y9" s="39"/>
    </row>
    <row r="10" spans="1:25" x14ac:dyDescent="0.35">
      <c r="A10" s="39"/>
      <c r="B10" s="36">
        <v>4</v>
      </c>
      <c r="C10" s="40" t="s">
        <v>4</v>
      </c>
      <c r="D10" s="41"/>
      <c r="E10" s="37">
        <v>16</v>
      </c>
      <c r="F10" s="37">
        <v>16</v>
      </c>
      <c r="G10" s="37">
        <v>185</v>
      </c>
      <c r="H10" s="37">
        <v>185</v>
      </c>
      <c r="I10" s="42">
        <v>0</v>
      </c>
      <c r="J10" s="42">
        <v>11</v>
      </c>
      <c r="K10" s="42">
        <v>42</v>
      </c>
      <c r="L10" s="42">
        <v>127</v>
      </c>
      <c r="M10" s="42">
        <v>212</v>
      </c>
      <c r="N10" s="42">
        <v>207</v>
      </c>
      <c r="O10" s="37">
        <v>20</v>
      </c>
      <c r="P10" s="37">
        <v>20</v>
      </c>
      <c r="Q10" s="37">
        <v>108</v>
      </c>
      <c r="R10" s="37">
        <v>108</v>
      </c>
      <c r="S10" s="37">
        <v>955</v>
      </c>
      <c r="T10" s="37">
        <v>955</v>
      </c>
      <c r="U10" s="38">
        <v>20</v>
      </c>
      <c r="V10" s="38">
        <v>10</v>
      </c>
      <c r="W10" s="38">
        <v>72126</v>
      </c>
      <c r="X10" s="48">
        <v>40</v>
      </c>
      <c r="Y10" s="39"/>
    </row>
    <row r="11" spans="1:25" x14ac:dyDescent="0.35">
      <c r="A11" s="39"/>
      <c r="B11" s="36">
        <v>5</v>
      </c>
      <c r="C11" s="141" t="s">
        <v>5</v>
      </c>
      <c r="D11" s="142"/>
      <c r="E11" s="38">
        <v>20</v>
      </c>
      <c r="F11" s="38">
        <v>0</v>
      </c>
      <c r="G11" s="38">
        <v>22</v>
      </c>
      <c r="H11" s="38">
        <v>0</v>
      </c>
      <c r="I11" s="37">
        <v>326</v>
      </c>
      <c r="J11" s="37">
        <v>326</v>
      </c>
      <c r="K11" s="37">
        <v>85</v>
      </c>
      <c r="L11" s="37">
        <v>85</v>
      </c>
      <c r="M11" s="37">
        <v>167</v>
      </c>
      <c r="N11" s="37">
        <v>167</v>
      </c>
      <c r="O11" s="38">
        <v>82</v>
      </c>
      <c r="P11" s="38">
        <v>77</v>
      </c>
      <c r="Q11" s="38">
        <v>33</v>
      </c>
      <c r="R11" s="38">
        <v>23</v>
      </c>
      <c r="S11" s="38">
        <v>143</v>
      </c>
      <c r="T11" s="38">
        <v>0</v>
      </c>
      <c r="U11" s="38">
        <v>4</v>
      </c>
      <c r="V11" s="38">
        <v>0</v>
      </c>
      <c r="W11" s="38">
        <v>3331</v>
      </c>
      <c r="X11" s="48">
        <v>0</v>
      </c>
      <c r="Y11" s="39"/>
    </row>
    <row r="12" spans="1:25" x14ac:dyDescent="0.35">
      <c r="A12" s="39"/>
      <c r="B12" s="36">
        <v>6</v>
      </c>
      <c r="C12" s="141" t="s">
        <v>6</v>
      </c>
      <c r="D12" s="142"/>
      <c r="E12" s="42">
        <v>18</v>
      </c>
      <c r="F12" s="42">
        <v>28</v>
      </c>
      <c r="G12" s="38">
        <v>8</v>
      </c>
      <c r="H12" s="38">
        <v>0</v>
      </c>
      <c r="I12" s="42">
        <v>22</v>
      </c>
      <c r="J12" s="42">
        <v>44</v>
      </c>
      <c r="K12" s="38">
        <v>195</v>
      </c>
      <c r="L12" s="38">
        <v>188</v>
      </c>
      <c r="M12" s="38">
        <v>201</v>
      </c>
      <c r="N12" s="38">
        <v>195</v>
      </c>
      <c r="O12" s="38">
        <v>17</v>
      </c>
      <c r="P12" s="38">
        <v>10</v>
      </c>
      <c r="Q12" s="38">
        <v>20</v>
      </c>
      <c r="R12" s="38">
        <v>0</v>
      </c>
      <c r="S12" s="38">
        <v>32</v>
      </c>
      <c r="T12" s="38">
        <v>0</v>
      </c>
      <c r="U12" s="42">
        <v>1</v>
      </c>
      <c r="V12" s="42">
        <v>2</v>
      </c>
      <c r="W12" s="38">
        <v>4400</v>
      </c>
      <c r="X12" s="48">
        <v>0</v>
      </c>
      <c r="Y12" s="39"/>
    </row>
    <row r="13" spans="1:25" ht="15" thickBot="1" x14ac:dyDescent="0.4">
      <c r="A13" s="39"/>
      <c r="B13" s="44">
        <v>7</v>
      </c>
      <c r="C13" s="143" t="s">
        <v>7</v>
      </c>
      <c r="D13" s="144"/>
      <c r="E13" s="45">
        <v>24</v>
      </c>
      <c r="F13" s="45">
        <v>26</v>
      </c>
      <c r="G13" s="46">
        <v>35</v>
      </c>
      <c r="H13" s="46">
        <v>3</v>
      </c>
      <c r="I13" s="46">
        <v>197</v>
      </c>
      <c r="J13" s="46">
        <v>212</v>
      </c>
      <c r="K13" s="47">
        <v>62</v>
      </c>
      <c r="L13" s="47">
        <v>62</v>
      </c>
      <c r="M13" s="45">
        <v>134</v>
      </c>
      <c r="N13" s="45">
        <v>138</v>
      </c>
      <c r="O13" s="46">
        <v>17</v>
      </c>
      <c r="P13" s="46">
        <v>10</v>
      </c>
      <c r="Q13" s="45">
        <v>40</v>
      </c>
      <c r="R13" s="45">
        <v>41</v>
      </c>
      <c r="S13" s="45">
        <v>121</v>
      </c>
      <c r="T13" s="45">
        <v>126</v>
      </c>
      <c r="U13" s="45">
        <v>7</v>
      </c>
      <c r="V13" s="45">
        <v>9</v>
      </c>
      <c r="W13" s="46">
        <v>1800</v>
      </c>
      <c r="X13" s="51">
        <v>961</v>
      </c>
      <c r="Y13" s="39"/>
    </row>
    <row r="14" spans="1:25" ht="15" thickBot="1" x14ac:dyDescent="0.4">
      <c r="B14" s="133" t="s">
        <v>20</v>
      </c>
      <c r="C14" s="134"/>
      <c r="D14" s="135"/>
      <c r="E14" s="21">
        <f>SUM(E7:E13)</f>
        <v>92</v>
      </c>
      <c r="F14" s="21">
        <f t="shared" ref="F14:X14" si="0">SUM(F7:F13)</f>
        <v>94</v>
      </c>
      <c r="G14" s="21">
        <f t="shared" si="0"/>
        <v>495</v>
      </c>
      <c r="H14" s="21">
        <f t="shared" si="0"/>
        <v>1152</v>
      </c>
      <c r="I14" s="21">
        <f t="shared" si="0"/>
        <v>713</v>
      </c>
      <c r="J14" s="21">
        <f t="shared" si="0"/>
        <v>761</v>
      </c>
      <c r="K14" s="21">
        <f t="shared" si="0"/>
        <v>518</v>
      </c>
      <c r="L14" s="21">
        <f t="shared" si="0"/>
        <v>554</v>
      </c>
      <c r="M14" s="21">
        <f t="shared" si="0"/>
        <v>1392</v>
      </c>
      <c r="N14" s="21">
        <f t="shared" si="0"/>
        <v>1385</v>
      </c>
      <c r="O14" s="21">
        <f t="shared" si="0"/>
        <v>181</v>
      </c>
      <c r="P14" s="21">
        <f t="shared" si="0"/>
        <v>191</v>
      </c>
      <c r="Q14" s="21">
        <f t="shared" si="0"/>
        <v>303</v>
      </c>
      <c r="R14" s="21">
        <f t="shared" si="0"/>
        <v>330</v>
      </c>
      <c r="S14" s="21">
        <f t="shared" si="0"/>
        <v>9986</v>
      </c>
      <c r="T14" s="21">
        <f t="shared" si="0"/>
        <v>9324</v>
      </c>
      <c r="U14" s="21">
        <f t="shared" si="0"/>
        <v>185</v>
      </c>
      <c r="V14" s="21">
        <f t="shared" si="0"/>
        <v>175</v>
      </c>
      <c r="W14" s="21">
        <f t="shared" si="0"/>
        <v>232791</v>
      </c>
      <c r="X14" s="22">
        <f t="shared" si="0"/>
        <v>136270</v>
      </c>
    </row>
    <row r="15" spans="1:25" x14ac:dyDescent="0.35">
      <c r="S15" s="1" t="s">
        <v>34</v>
      </c>
    </row>
    <row r="16" spans="1:25" x14ac:dyDescent="0.35">
      <c r="B16" t="s">
        <v>21</v>
      </c>
    </row>
    <row r="17" spans="2:5" x14ac:dyDescent="0.35">
      <c r="B17" t="s">
        <v>22</v>
      </c>
      <c r="D17" s="19"/>
      <c r="E17" s="25" t="s">
        <v>38</v>
      </c>
    </row>
    <row r="18" spans="2:5" x14ac:dyDescent="0.35">
      <c r="B18" t="s">
        <v>22</v>
      </c>
      <c r="D18" s="20"/>
      <c r="E18" s="25" t="s">
        <v>29</v>
      </c>
    </row>
    <row r="19" spans="2:5" x14ac:dyDescent="0.35">
      <c r="B19" t="s">
        <v>22</v>
      </c>
      <c r="D19" s="33"/>
      <c r="E19" s="25" t="s">
        <v>31</v>
      </c>
    </row>
  </sheetData>
  <mergeCells count="21">
    <mergeCell ref="C9:D9"/>
    <mergeCell ref="C11:D11"/>
    <mergeCell ref="C12:D12"/>
    <mergeCell ref="C13:D13"/>
    <mergeCell ref="B14:D14"/>
    <mergeCell ref="C8:D8"/>
    <mergeCell ref="B2:X2"/>
    <mergeCell ref="B3:X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C7:D7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A29"/>
  <sheetViews>
    <sheetView workbookViewId="0">
      <selection sqref="A1:XFD1048576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158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200" t="s">
        <v>1</v>
      </c>
      <c r="D7" s="201"/>
      <c r="E7" s="80">
        <v>1648</v>
      </c>
      <c r="F7" s="80">
        <v>1557</v>
      </c>
      <c r="G7" s="80">
        <v>7743</v>
      </c>
      <c r="H7" s="80">
        <v>8065</v>
      </c>
      <c r="I7" s="80">
        <v>3778</v>
      </c>
      <c r="J7" s="80">
        <v>3638</v>
      </c>
      <c r="K7" s="79">
        <v>1518</v>
      </c>
      <c r="L7" s="79">
        <v>1360</v>
      </c>
      <c r="M7" s="80">
        <v>184</v>
      </c>
      <c r="N7" s="80">
        <v>220</v>
      </c>
      <c r="O7" s="75">
        <v>205</v>
      </c>
      <c r="P7" s="75">
        <v>229</v>
      </c>
      <c r="Q7" s="80">
        <v>544</v>
      </c>
      <c r="R7" s="80">
        <v>589</v>
      </c>
      <c r="S7" s="80">
        <v>0</v>
      </c>
      <c r="T7" s="80">
        <v>0</v>
      </c>
      <c r="U7" s="80">
        <v>11624</v>
      </c>
      <c r="V7" s="80">
        <v>10116</v>
      </c>
      <c r="W7" s="80">
        <v>1421</v>
      </c>
      <c r="X7" s="80">
        <v>1493</v>
      </c>
      <c r="Y7" s="79">
        <v>173228</v>
      </c>
      <c r="Z7" s="93">
        <v>142590</v>
      </c>
    </row>
    <row r="8" spans="1:27" x14ac:dyDescent="0.35">
      <c r="A8" s="39">
        <v>50</v>
      </c>
      <c r="B8" s="3">
        <v>1</v>
      </c>
      <c r="C8" s="188" t="s">
        <v>2</v>
      </c>
      <c r="D8" s="189"/>
      <c r="E8" s="37">
        <v>32</v>
      </c>
      <c r="F8" s="37">
        <v>35</v>
      </c>
      <c r="G8" s="42">
        <v>673</v>
      </c>
      <c r="H8" s="42">
        <v>749</v>
      </c>
      <c r="I8" s="42">
        <v>481</v>
      </c>
      <c r="J8" s="42">
        <v>550</v>
      </c>
      <c r="K8" s="42">
        <v>158</v>
      </c>
      <c r="L8" s="42">
        <v>201</v>
      </c>
      <c r="M8" s="42">
        <v>98</v>
      </c>
      <c r="N8" s="42">
        <v>113</v>
      </c>
      <c r="O8" s="42">
        <v>11</v>
      </c>
      <c r="P8" s="42">
        <v>12</v>
      </c>
      <c r="Q8" s="42">
        <v>57</v>
      </c>
      <c r="R8" s="42">
        <v>87</v>
      </c>
      <c r="S8" s="38">
        <v>12</v>
      </c>
      <c r="T8" s="38">
        <v>3</v>
      </c>
      <c r="U8" s="42">
        <v>555</v>
      </c>
      <c r="V8" s="42">
        <v>684</v>
      </c>
      <c r="W8" s="42">
        <v>34</v>
      </c>
      <c r="X8" s="42">
        <v>38</v>
      </c>
      <c r="Y8" s="38">
        <v>7890</v>
      </c>
      <c r="Z8" s="48">
        <v>11099</v>
      </c>
      <c r="AA8" s="39"/>
    </row>
    <row r="9" spans="1:27" x14ac:dyDescent="0.35">
      <c r="A9" s="39"/>
      <c r="B9" s="3">
        <v>2</v>
      </c>
      <c r="C9" s="188" t="s">
        <v>3</v>
      </c>
      <c r="D9" s="189"/>
      <c r="E9" s="37">
        <v>55</v>
      </c>
      <c r="F9" s="37">
        <v>55</v>
      </c>
      <c r="G9" s="42">
        <v>1417</v>
      </c>
      <c r="H9" s="42">
        <v>1495</v>
      </c>
      <c r="I9" s="42">
        <v>583</v>
      </c>
      <c r="J9" s="42">
        <v>625</v>
      </c>
      <c r="K9" s="42">
        <v>510</v>
      </c>
      <c r="L9" s="42">
        <v>524</v>
      </c>
      <c r="M9" s="42">
        <v>64</v>
      </c>
      <c r="N9" s="42">
        <v>69</v>
      </c>
      <c r="O9" s="42">
        <v>53</v>
      </c>
      <c r="P9" s="42">
        <v>54</v>
      </c>
      <c r="Q9" s="42">
        <v>91</v>
      </c>
      <c r="R9" s="42">
        <v>100</v>
      </c>
      <c r="S9" s="42">
        <v>21</v>
      </c>
      <c r="T9" s="42">
        <v>26</v>
      </c>
      <c r="U9" s="38">
        <v>707</v>
      </c>
      <c r="V9" s="38">
        <v>350</v>
      </c>
      <c r="W9" s="37">
        <v>0</v>
      </c>
      <c r="X9" s="37">
        <v>0</v>
      </c>
      <c r="Y9" s="38">
        <v>1979</v>
      </c>
      <c r="Z9" s="48">
        <v>36</v>
      </c>
      <c r="AA9" s="39"/>
    </row>
    <row r="10" spans="1:27" x14ac:dyDescent="0.35">
      <c r="A10" s="39"/>
      <c r="B10" s="3">
        <v>3</v>
      </c>
      <c r="C10" s="103" t="s">
        <v>4</v>
      </c>
      <c r="D10" s="104"/>
      <c r="E10" s="37">
        <v>32</v>
      </c>
      <c r="F10" s="37">
        <v>35</v>
      </c>
      <c r="G10" s="42">
        <v>963</v>
      </c>
      <c r="H10" s="42">
        <v>1271</v>
      </c>
      <c r="I10" s="42">
        <v>769</v>
      </c>
      <c r="J10" s="42">
        <v>865</v>
      </c>
      <c r="K10" s="42">
        <v>406</v>
      </c>
      <c r="L10" s="42">
        <v>458</v>
      </c>
      <c r="M10" s="42">
        <v>149</v>
      </c>
      <c r="N10" s="42">
        <v>157</v>
      </c>
      <c r="O10" s="42">
        <v>115</v>
      </c>
      <c r="P10" s="42">
        <v>126</v>
      </c>
      <c r="Q10" s="42">
        <v>67</v>
      </c>
      <c r="R10" s="42">
        <v>75</v>
      </c>
      <c r="S10" s="42">
        <v>46</v>
      </c>
      <c r="T10" s="42">
        <v>52</v>
      </c>
      <c r="U10" s="42">
        <v>620</v>
      </c>
      <c r="V10" s="42">
        <v>1536</v>
      </c>
      <c r="W10" s="42">
        <v>7</v>
      </c>
      <c r="X10" s="42">
        <v>21</v>
      </c>
      <c r="Y10" s="38">
        <v>8314</v>
      </c>
      <c r="Z10" s="38">
        <v>12000</v>
      </c>
      <c r="AA10" s="39"/>
    </row>
    <row r="11" spans="1:27" x14ac:dyDescent="0.35">
      <c r="A11" s="39"/>
      <c r="B11" s="3">
        <v>4</v>
      </c>
      <c r="C11" s="188" t="s">
        <v>5</v>
      </c>
      <c r="D11" s="189"/>
      <c r="E11" s="38">
        <v>66</v>
      </c>
      <c r="F11" s="38">
        <v>6</v>
      </c>
      <c r="G11" s="38">
        <v>250</v>
      </c>
      <c r="H11" s="38">
        <v>193</v>
      </c>
      <c r="I11" s="38">
        <v>208</v>
      </c>
      <c r="J11" s="38">
        <v>110</v>
      </c>
      <c r="K11" s="38">
        <v>136</v>
      </c>
      <c r="L11" s="38">
        <v>86</v>
      </c>
      <c r="M11" s="38">
        <v>34</v>
      </c>
      <c r="N11" s="38">
        <v>0</v>
      </c>
      <c r="O11" s="38">
        <v>17</v>
      </c>
      <c r="P11" s="38">
        <v>7</v>
      </c>
      <c r="Q11" s="38">
        <v>44</v>
      </c>
      <c r="R11" s="38">
        <v>34</v>
      </c>
      <c r="S11" s="37">
        <v>9</v>
      </c>
      <c r="T11" s="37">
        <v>9</v>
      </c>
      <c r="U11" s="38">
        <v>448</v>
      </c>
      <c r="V11" s="38">
        <v>189</v>
      </c>
      <c r="W11" s="38">
        <v>7</v>
      </c>
      <c r="X11" s="38">
        <v>1</v>
      </c>
      <c r="Y11" s="38">
        <v>12002</v>
      </c>
      <c r="Z11" s="48">
        <v>960</v>
      </c>
      <c r="AA11" s="39"/>
    </row>
    <row r="12" spans="1:27" x14ac:dyDescent="0.35">
      <c r="A12" s="39"/>
      <c r="B12" s="3">
        <v>5</v>
      </c>
      <c r="C12" s="188" t="s">
        <v>159</v>
      </c>
      <c r="D12" s="189"/>
      <c r="E12" s="38">
        <v>49</v>
      </c>
      <c r="F12" s="38">
        <v>50</v>
      </c>
      <c r="G12" s="42">
        <v>240</v>
      </c>
      <c r="H12" s="42">
        <v>132</v>
      </c>
      <c r="I12" s="42">
        <v>234</v>
      </c>
      <c r="J12" s="42">
        <v>235</v>
      </c>
      <c r="K12" s="42">
        <v>81</v>
      </c>
      <c r="L12" s="42">
        <v>86</v>
      </c>
      <c r="M12" s="37">
        <v>73</v>
      </c>
      <c r="N12" s="37">
        <v>75</v>
      </c>
      <c r="O12" s="37">
        <v>33</v>
      </c>
      <c r="P12" s="37">
        <v>10</v>
      </c>
      <c r="Q12" s="37">
        <v>35</v>
      </c>
      <c r="R12" s="37">
        <v>14</v>
      </c>
      <c r="S12" s="42">
        <v>107</v>
      </c>
      <c r="T12" s="42">
        <v>131</v>
      </c>
      <c r="U12" s="38">
        <v>204</v>
      </c>
      <c r="V12" s="38">
        <v>344</v>
      </c>
      <c r="W12" s="42">
        <v>5</v>
      </c>
      <c r="X12" s="42">
        <v>7</v>
      </c>
      <c r="Y12" s="38">
        <v>2227</v>
      </c>
      <c r="Z12" s="48">
        <v>3510</v>
      </c>
      <c r="AA12" s="39"/>
    </row>
    <row r="13" spans="1:27" ht="15" thickBot="1" x14ac:dyDescent="0.4">
      <c r="A13" s="39"/>
      <c r="B13" s="4">
        <v>6</v>
      </c>
      <c r="C13" s="202" t="s">
        <v>98</v>
      </c>
      <c r="D13" s="203"/>
      <c r="E13" s="47">
        <v>26</v>
      </c>
      <c r="F13" s="47">
        <v>26</v>
      </c>
      <c r="G13" s="47">
        <v>273</v>
      </c>
      <c r="H13" s="47">
        <v>273</v>
      </c>
      <c r="I13" s="47">
        <v>119</v>
      </c>
      <c r="J13" s="47">
        <v>119</v>
      </c>
      <c r="K13" s="47">
        <v>58</v>
      </c>
      <c r="L13" s="47">
        <v>58</v>
      </c>
      <c r="M13" s="47">
        <v>52</v>
      </c>
      <c r="N13" s="47">
        <v>52</v>
      </c>
      <c r="O13" s="47">
        <v>6</v>
      </c>
      <c r="P13" s="47">
        <v>6</v>
      </c>
      <c r="Q13" s="47">
        <v>33</v>
      </c>
      <c r="R13" s="47">
        <v>33</v>
      </c>
      <c r="S13" s="47">
        <v>10</v>
      </c>
      <c r="T13" s="47">
        <v>10</v>
      </c>
      <c r="U13" s="47">
        <v>26</v>
      </c>
      <c r="V13" s="47">
        <v>26</v>
      </c>
      <c r="W13" s="47">
        <v>0</v>
      </c>
      <c r="X13" s="47">
        <v>0</v>
      </c>
      <c r="Y13" s="46">
        <v>8800</v>
      </c>
      <c r="Z13" s="51">
        <v>2110</v>
      </c>
      <c r="AA13" s="39"/>
    </row>
    <row r="14" spans="1:27" ht="15" thickBot="1" x14ac:dyDescent="0.4">
      <c r="B14" s="133" t="s">
        <v>20</v>
      </c>
      <c r="C14" s="134"/>
      <c r="D14" s="135"/>
      <c r="E14" s="21">
        <f t="shared" ref="E14:Z14" si="0">SUM(E7:E13)</f>
        <v>1908</v>
      </c>
      <c r="F14" s="21">
        <f t="shared" si="0"/>
        <v>1764</v>
      </c>
      <c r="G14" s="21">
        <f t="shared" si="0"/>
        <v>11559</v>
      </c>
      <c r="H14" s="21">
        <f t="shared" si="0"/>
        <v>12178</v>
      </c>
      <c r="I14" s="21">
        <f t="shared" si="0"/>
        <v>6172</v>
      </c>
      <c r="J14" s="21">
        <f t="shared" si="0"/>
        <v>6142</v>
      </c>
      <c r="K14" s="21">
        <f t="shared" si="0"/>
        <v>2867</v>
      </c>
      <c r="L14" s="21">
        <f t="shared" si="0"/>
        <v>2773</v>
      </c>
      <c r="M14" s="21">
        <f t="shared" si="0"/>
        <v>654</v>
      </c>
      <c r="N14" s="21">
        <f t="shared" si="0"/>
        <v>686</v>
      </c>
      <c r="O14" s="21">
        <f t="shared" si="0"/>
        <v>440</v>
      </c>
      <c r="P14" s="21">
        <f t="shared" si="0"/>
        <v>444</v>
      </c>
      <c r="Q14" s="21">
        <f t="shared" si="0"/>
        <v>871</v>
      </c>
      <c r="R14" s="21">
        <f t="shared" si="0"/>
        <v>932</v>
      </c>
      <c r="S14" s="21"/>
      <c r="T14" s="21"/>
      <c r="U14" s="21">
        <f t="shared" si="0"/>
        <v>14184</v>
      </c>
      <c r="V14" s="21">
        <f t="shared" si="0"/>
        <v>13245</v>
      </c>
      <c r="W14" s="21">
        <f t="shared" si="0"/>
        <v>1474</v>
      </c>
      <c r="X14" s="21">
        <f t="shared" si="0"/>
        <v>1560</v>
      </c>
      <c r="Y14" s="21">
        <f t="shared" si="0"/>
        <v>214440</v>
      </c>
      <c r="Z14" s="22">
        <f t="shared" si="0"/>
        <v>172305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>
        <v>8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>
        <v>10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>
        <v>30</v>
      </c>
      <c r="P27" s="86" t="s">
        <v>110</v>
      </c>
    </row>
    <row r="28" spans="2:16" x14ac:dyDescent="0.35">
      <c r="K28" s="36">
        <v>6</v>
      </c>
      <c r="L28" s="181" t="s">
        <v>106</v>
      </c>
      <c r="M28" s="181"/>
      <c r="N28" s="181"/>
      <c r="O28" s="85">
        <v>35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3">
    <mergeCell ref="L27:N27"/>
    <mergeCell ref="L28:N28"/>
    <mergeCell ref="L29:N29"/>
    <mergeCell ref="O21:O22"/>
    <mergeCell ref="P21:P22"/>
    <mergeCell ref="L23:N23"/>
    <mergeCell ref="L25:N25"/>
    <mergeCell ref="L26:N26"/>
    <mergeCell ref="L24:N24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B14:D14"/>
    <mergeCell ref="K21:K22"/>
    <mergeCell ref="L21:N22"/>
    <mergeCell ref="C7:D7"/>
    <mergeCell ref="C8:D8"/>
    <mergeCell ref="C9:D9"/>
    <mergeCell ref="C11:D11"/>
    <mergeCell ref="C12:D12"/>
    <mergeCell ref="C13:D13"/>
  </mergeCells>
  <pageMargins left="0.7" right="0.7" top="0.75" bottom="0.75" header="0.3" footer="0.3"/>
  <pageSetup paperSize="9" orientation="portrait" horizontalDpi="0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AA29"/>
  <sheetViews>
    <sheetView showGridLines="0" topLeftCell="F1" workbookViewId="0">
      <selection activeCell="Y13" sqref="Y13:Z13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19" max="20" width="9.1796875" hidden="1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160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200" t="s">
        <v>1</v>
      </c>
      <c r="D7" s="201"/>
      <c r="E7" s="79">
        <v>1719</v>
      </c>
      <c r="F7" s="79">
        <v>1497</v>
      </c>
      <c r="G7" s="79">
        <v>7743</v>
      </c>
      <c r="H7" s="79">
        <v>7665</v>
      </c>
      <c r="I7" s="79">
        <v>4145</v>
      </c>
      <c r="J7" s="79">
        <v>3638</v>
      </c>
      <c r="K7" s="79">
        <v>1718</v>
      </c>
      <c r="L7" s="79">
        <v>1360</v>
      </c>
      <c r="M7" s="79">
        <v>284</v>
      </c>
      <c r="N7" s="79">
        <v>184</v>
      </c>
      <c r="O7" s="79">
        <v>255</v>
      </c>
      <c r="P7" s="79">
        <v>206</v>
      </c>
      <c r="Q7" s="80">
        <v>520</v>
      </c>
      <c r="R7" s="80">
        <v>565</v>
      </c>
      <c r="S7" s="75">
        <v>0</v>
      </c>
      <c r="T7" s="75">
        <v>0</v>
      </c>
      <c r="U7" s="79">
        <v>10424</v>
      </c>
      <c r="V7" s="79">
        <v>8616</v>
      </c>
      <c r="W7" s="80">
        <v>1405</v>
      </c>
      <c r="X7" s="80">
        <v>1477</v>
      </c>
      <c r="Y7" s="79">
        <v>170188</v>
      </c>
      <c r="Z7" s="93">
        <v>128870</v>
      </c>
    </row>
    <row r="8" spans="1:27" x14ac:dyDescent="0.35">
      <c r="A8" s="39">
        <v>50</v>
      </c>
      <c r="B8" s="3">
        <v>1</v>
      </c>
      <c r="C8" s="188" t="s">
        <v>2</v>
      </c>
      <c r="D8" s="189"/>
      <c r="E8" s="37">
        <v>29</v>
      </c>
      <c r="F8" s="37">
        <v>29</v>
      </c>
      <c r="G8" s="37">
        <v>407</v>
      </c>
      <c r="H8" s="37">
        <v>407</v>
      </c>
      <c r="I8" s="42">
        <v>420</v>
      </c>
      <c r="J8" s="42">
        <v>428</v>
      </c>
      <c r="K8" s="42">
        <v>90</v>
      </c>
      <c r="L8" s="42">
        <v>93</v>
      </c>
      <c r="M8" s="42">
        <v>60</v>
      </c>
      <c r="N8" s="42">
        <v>61</v>
      </c>
      <c r="O8" s="42">
        <v>0</v>
      </c>
      <c r="P8" s="42">
        <v>1</v>
      </c>
      <c r="Q8" s="42">
        <v>45</v>
      </c>
      <c r="R8" s="42">
        <v>66</v>
      </c>
      <c r="S8" s="42">
        <v>3</v>
      </c>
      <c r="T8" s="42">
        <v>5</v>
      </c>
      <c r="U8" s="37">
        <v>402</v>
      </c>
      <c r="V8" s="37">
        <v>402</v>
      </c>
      <c r="W8" s="42">
        <v>26</v>
      </c>
      <c r="X8" s="42">
        <v>38</v>
      </c>
      <c r="Y8" s="42">
        <v>7185</v>
      </c>
      <c r="Z8" s="43">
        <v>7369</v>
      </c>
      <c r="AA8" s="39"/>
    </row>
    <row r="9" spans="1:27" x14ac:dyDescent="0.35">
      <c r="A9" s="39"/>
      <c r="B9" s="3">
        <v>2</v>
      </c>
      <c r="C9" s="188" t="s">
        <v>3</v>
      </c>
      <c r="D9" s="189"/>
      <c r="E9" s="37">
        <v>55</v>
      </c>
      <c r="F9" s="37">
        <v>55</v>
      </c>
      <c r="G9" s="42">
        <v>589</v>
      </c>
      <c r="H9" s="42">
        <v>1495</v>
      </c>
      <c r="I9" s="42">
        <v>558</v>
      </c>
      <c r="J9" s="42">
        <v>625</v>
      </c>
      <c r="K9" s="42">
        <v>400</v>
      </c>
      <c r="L9" s="42">
        <v>524</v>
      </c>
      <c r="M9" s="42">
        <v>44</v>
      </c>
      <c r="N9" s="42">
        <v>69</v>
      </c>
      <c r="O9" s="42">
        <v>50</v>
      </c>
      <c r="P9" s="42">
        <v>54</v>
      </c>
      <c r="Q9" s="42">
        <v>80</v>
      </c>
      <c r="R9" s="42">
        <v>100</v>
      </c>
      <c r="S9" s="42">
        <v>14</v>
      </c>
      <c r="T9" s="42">
        <v>26</v>
      </c>
      <c r="U9" s="38">
        <v>524</v>
      </c>
      <c r="V9" s="38">
        <v>350</v>
      </c>
      <c r="W9" s="42">
        <v>0</v>
      </c>
      <c r="X9" s="42">
        <v>10</v>
      </c>
      <c r="Y9" s="38">
        <v>1081</v>
      </c>
      <c r="Z9" s="48">
        <v>36</v>
      </c>
      <c r="AA9" s="39"/>
    </row>
    <row r="10" spans="1:27" x14ac:dyDescent="0.35">
      <c r="A10" s="39"/>
      <c r="B10" s="3">
        <v>3</v>
      </c>
      <c r="C10" s="103" t="s">
        <v>4</v>
      </c>
      <c r="D10" s="104"/>
      <c r="E10" s="42">
        <v>32</v>
      </c>
      <c r="F10" s="42">
        <v>35</v>
      </c>
      <c r="G10" s="42">
        <v>963</v>
      </c>
      <c r="H10" s="42">
        <v>1271</v>
      </c>
      <c r="I10" s="42">
        <v>769</v>
      </c>
      <c r="J10" s="42">
        <v>865</v>
      </c>
      <c r="K10" s="42">
        <v>406</v>
      </c>
      <c r="L10" s="42">
        <v>458</v>
      </c>
      <c r="M10" s="42">
        <v>149</v>
      </c>
      <c r="N10" s="42">
        <v>157</v>
      </c>
      <c r="O10" s="42">
        <v>113</v>
      </c>
      <c r="P10" s="42">
        <v>126</v>
      </c>
      <c r="Q10" s="42">
        <v>62</v>
      </c>
      <c r="R10" s="42">
        <v>75</v>
      </c>
      <c r="S10" s="42">
        <v>39</v>
      </c>
      <c r="T10" s="42">
        <v>52</v>
      </c>
      <c r="U10" s="42">
        <v>662</v>
      </c>
      <c r="V10" s="42">
        <v>2536</v>
      </c>
      <c r="W10" s="42">
        <v>17</v>
      </c>
      <c r="X10" s="42">
        <v>21</v>
      </c>
      <c r="Y10" s="42">
        <v>4334</v>
      </c>
      <c r="Z10" s="42">
        <v>24936</v>
      </c>
      <c r="AA10" s="39"/>
    </row>
    <row r="11" spans="1:27" x14ac:dyDescent="0.35">
      <c r="A11" s="39"/>
      <c r="B11" s="3">
        <v>4</v>
      </c>
      <c r="C11" s="188" t="s">
        <v>5</v>
      </c>
      <c r="D11" s="189"/>
      <c r="E11" s="37">
        <v>54</v>
      </c>
      <c r="F11" s="37">
        <v>54</v>
      </c>
      <c r="G11" s="38">
        <v>589</v>
      </c>
      <c r="H11" s="38">
        <v>173</v>
      </c>
      <c r="I11" s="37">
        <v>191</v>
      </c>
      <c r="J11" s="37">
        <v>191</v>
      </c>
      <c r="K11" s="37">
        <v>135</v>
      </c>
      <c r="L11" s="37">
        <v>135</v>
      </c>
      <c r="M11" s="37">
        <v>27</v>
      </c>
      <c r="N11" s="37">
        <v>27</v>
      </c>
      <c r="O11" s="37">
        <v>17</v>
      </c>
      <c r="P11" s="37">
        <v>17</v>
      </c>
      <c r="Q11" s="37">
        <v>43</v>
      </c>
      <c r="R11" s="37">
        <v>43</v>
      </c>
      <c r="S11" s="37">
        <v>9</v>
      </c>
      <c r="T11" s="37">
        <v>9</v>
      </c>
      <c r="U11" s="37">
        <v>344</v>
      </c>
      <c r="V11" s="37">
        <v>344</v>
      </c>
      <c r="W11" s="37">
        <v>7</v>
      </c>
      <c r="X11" s="37">
        <v>7</v>
      </c>
      <c r="Y11" s="37">
        <v>9607</v>
      </c>
      <c r="Z11" s="56">
        <v>9607</v>
      </c>
      <c r="AA11" s="39"/>
    </row>
    <row r="12" spans="1:27" x14ac:dyDescent="0.35">
      <c r="A12" s="39"/>
      <c r="B12" s="3">
        <v>5</v>
      </c>
      <c r="C12" s="188" t="s">
        <v>6</v>
      </c>
      <c r="D12" s="189"/>
      <c r="E12" s="37">
        <v>35</v>
      </c>
      <c r="F12" s="37">
        <v>35</v>
      </c>
      <c r="G12" s="38">
        <v>589</v>
      </c>
      <c r="H12" s="38">
        <v>312</v>
      </c>
      <c r="I12" s="37">
        <v>212</v>
      </c>
      <c r="J12" s="37">
        <v>212</v>
      </c>
      <c r="K12" s="37">
        <v>74</v>
      </c>
      <c r="L12" s="37">
        <v>74</v>
      </c>
      <c r="M12" s="37">
        <v>70</v>
      </c>
      <c r="N12" s="37">
        <v>70</v>
      </c>
      <c r="O12" s="37">
        <v>29</v>
      </c>
      <c r="P12" s="37">
        <v>29</v>
      </c>
      <c r="Q12" s="37">
        <v>33</v>
      </c>
      <c r="R12" s="37">
        <v>33</v>
      </c>
      <c r="S12" s="37">
        <v>106</v>
      </c>
      <c r="T12" s="37">
        <v>106</v>
      </c>
      <c r="U12" s="37">
        <v>246</v>
      </c>
      <c r="V12" s="37">
        <v>246</v>
      </c>
      <c r="W12" s="37">
        <v>3</v>
      </c>
      <c r="X12" s="37">
        <v>3</v>
      </c>
      <c r="Y12" s="37">
        <v>3045</v>
      </c>
      <c r="Z12" s="56">
        <v>3045</v>
      </c>
      <c r="AA12" s="39"/>
    </row>
    <row r="13" spans="1:27" ht="15" thickBot="1" x14ac:dyDescent="0.4">
      <c r="A13" s="39"/>
      <c r="B13" s="4">
        <v>6</v>
      </c>
      <c r="C13" s="202" t="s">
        <v>7</v>
      </c>
      <c r="D13" s="203"/>
      <c r="E13" s="47">
        <v>26</v>
      </c>
      <c r="F13" s="47">
        <v>26</v>
      </c>
      <c r="G13" s="37">
        <v>494</v>
      </c>
      <c r="H13" s="47">
        <v>494</v>
      </c>
      <c r="I13" s="47">
        <v>206</v>
      </c>
      <c r="J13" s="47">
        <v>206</v>
      </c>
      <c r="K13" s="47">
        <v>105</v>
      </c>
      <c r="L13" s="47">
        <v>105</v>
      </c>
      <c r="M13" s="47">
        <v>47</v>
      </c>
      <c r="N13" s="47">
        <v>47</v>
      </c>
      <c r="O13" s="47">
        <v>16</v>
      </c>
      <c r="P13" s="47">
        <v>16</v>
      </c>
      <c r="Q13" s="47">
        <v>43</v>
      </c>
      <c r="R13" s="47">
        <v>43</v>
      </c>
      <c r="S13" s="47">
        <v>5</v>
      </c>
      <c r="T13" s="47">
        <v>5</v>
      </c>
      <c r="U13" s="47">
        <v>251</v>
      </c>
      <c r="V13" s="47">
        <v>251</v>
      </c>
      <c r="W13" s="47">
        <v>0</v>
      </c>
      <c r="X13" s="47">
        <v>0</v>
      </c>
      <c r="Y13" s="47">
        <v>3900</v>
      </c>
      <c r="Z13" s="66">
        <v>3900</v>
      </c>
      <c r="AA13" s="39"/>
    </row>
    <row r="14" spans="1:27" ht="15" thickBot="1" x14ac:dyDescent="0.4">
      <c r="B14" s="133" t="s">
        <v>20</v>
      </c>
      <c r="C14" s="134"/>
      <c r="D14" s="135"/>
      <c r="E14" s="21">
        <f t="shared" ref="E14:Z14" si="0">SUM(E7:E13)</f>
        <v>1950</v>
      </c>
      <c r="F14" s="21">
        <f t="shared" si="0"/>
        <v>1731</v>
      </c>
      <c r="G14" s="21">
        <v>589</v>
      </c>
      <c r="H14" s="21">
        <f t="shared" si="0"/>
        <v>11817</v>
      </c>
      <c r="I14" s="21">
        <f t="shared" si="0"/>
        <v>6501</v>
      </c>
      <c r="J14" s="21">
        <f t="shared" si="0"/>
        <v>6165</v>
      </c>
      <c r="K14" s="21">
        <f t="shared" si="0"/>
        <v>2928</v>
      </c>
      <c r="L14" s="21">
        <f t="shared" si="0"/>
        <v>2749</v>
      </c>
      <c r="M14" s="21">
        <f t="shared" si="0"/>
        <v>681</v>
      </c>
      <c r="N14" s="21">
        <f t="shared" si="0"/>
        <v>615</v>
      </c>
      <c r="O14" s="21">
        <f t="shared" si="0"/>
        <v>480</v>
      </c>
      <c r="P14" s="21">
        <f t="shared" si="0"/>
        <v>449</v>
      </c>
      <c r="Q14" s="21">
        <f t="shared" si="0"/>
        <v>826</v>
      </c>
      <c r="R14" s="21">
        <f t="shared" si="0"/>
        <v>925</v>
      </c>
      <c r="S14" s="21"/>
      <c r="T14" s="21"/>
      <c r="U14" s="21">
        <f t="shared" si="0"/>
        <v>12853</v>
      </c>
      <c r="V14" s="21">
        <f t="shared" si="0"/>
        <v>12745</v>
      </c>
      <c r="W14" s="21">
        <f t="shared" si="0"/>
        <v>1458</v>
      </c>
      <c r="X14" s="21">
        <f t="shared" si="0"/>
        <v>1556</v>
      </c>
      <c r="Y14" s="21">
        <f t="shared" si="0"/>
        <v>199340</v>
      </c>
      <c r="Z14" s="22">
        <f t="shared" si="0"/>
        <v>177763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>
        <v>8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>
        <v>10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>
        <v>27</v>
      </c>
      <c r="P27" s="86" t="s">
        <v>110</v>
      </c>
    </row>
    <row r="28" spans="2:16" x14ac:dyDescent="0.35">
      <c r="K28" s="36">
        <v>6</v>
      </c>
      <c r="L28" s="181" t="s">
        <v>106</v>
      </c>
      <c r="M28" s="181"/>
      <c r="N28" s="181"/>
      <c r="O28" s="85">
        <v>35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3">
    <mergeCell ref="B14:D14"/>
    <mergeCell ref="K21:K22"/>
    <mergeCell ref="L21:N22"/>
    <mergeCell ref="C7:D7"/>
    <mergeCell ref="C8:D8"/>
    <mergeCell ref="C9:D9"/>
    <mergeCell ref="C11:D11"/>
    <mergeCell ref="C12:D12"/>
    <mergeCell ref="C13:D13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L27:N27"/>
    <mergeCell ref="L28:N28"/>
    <mergeCell ref="L29:N29"/>
    <mergeCell ref="O21:O22"/>
    <mergeCell ref="P21:P22"/>
    <mergeCell ref="L23:N23"/>
    <mergeCell ref="L25:N25"/>
    <mergeCell ref="L26:N26"/>
    <mergeCell ref="L24:N24"/>
  </mergeCells>
  <pageMargins left="0.7" right="0.7" top="0.75" bottom="0.75" header="0.3" footer="0.3"/>
  <pageSetup paperSize="10000" orientation="portrait" horizontalDpi="4294967293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AA29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19" max="20" width="9.1796875" hidden="1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161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200" t="s">
        <v>1</v>
      </c>
      <c r="D7" s="201"/>
      <c r="E7" s="79">
        <v>1719</v>
      </c>
      <c r="F7" s="79">
        <v>1497</v>
      </c>
      <c r="G7" s="80">
        <v>7543</v>
      </c>
      <c r="H7" s="80">
        <v>7665</v>
      </c>
      <c r="I7" s="79">
        <v>4145</v>
      </c>
      <c r="J7" s="79">
        <v>3638</v>
      </c>
      <c r="K7" s="79">
        <v>1718</v>
      </c>
      <c r="L7" s="79">
        <v>1360</v>
      </c>
      <c r="M7" s="79">
        <v>284</v>
      </c>
      <c r="N7" s="79">
        <v>184</v>
      </c>
      <c r="O7" s="80">
        <v>205</v>
      </c>
      <c r="P7" s="80">
        <v>206</v>
      </c>
      <c r="Q7" s="80">
        <v>520</v>
      </c>
      <c r="R7" s="80">
        <v>565</v>
      </c>
      <c r="S7" s="75">
        <v>0</v>
      </c>
      <c r="T7" s="75">
        <v>0</v>
      </c>
      <c r="U7" s="79">
        <v>8724</v>
      </c>
      <c r="V7" s="79">
        <v>8616</v>
      </c>
      <c r="W7" s="80">
        <v>1395</v>
      </c>
      <c r="X7" s="80">
        <v>1477</v>
      </c>
      <c r="Y7" s="79">
        <v>158188</v>
      </c>
      <c r="Z7" s="93">
        <v>128870</v>
      </c>
    </row>
    <row r="8" spans="1:27" x14ac:dyDescent="0.35">
      <c r="A8" s="39">
        <v>50</v>
      </c>
      <c r="B8" s="3">
        <v>1</v>
      </c>
      <c r="C8" s="188" t="s">
        <v>2</v>
      </c>
      <c r="D8" s="189"/>
      <c r="E8" s="37">
        <v>29</v>
      </c>
      <c r="F8" s="37">
        <v>29</v>
      </c>
      <c r="G8" s="42">
        <v>378</v>
      </c>
      <c r="H8" s="42">
        <v>407</v>
      </c>
      <c r="I8" s="42">
        <v>408</v>
      </c>
      <c r="J8" s="42">
        <v>428</v>
      </c>
      <c r="K8" s="42">
        <v>89</v>
      </c>
      <c r="L8" s="42">
        <v>93</v>
      </c>
      <c r="M8" s="42">
        <v>57</v>
      </c>
      <c r="N8" s="42">
        <v>61</v>
      </c>
      <c r="O8" s="38">
        <v>50</v>
      </c>
      <c r="P8" s="38">
        <v>1</v>
      </c>
      <c r="Q8" s="37">
        <v>66</v>
      </c>
      <c r="R8" s="37">
        <v>66</v>
      </c>
      <c r="S8" s="42">
        <v>3</v>
      </c>
      <c r="T8" s="42">
        <v>5</v>
      </c>
      <c r="U8" s="42">
        <v>368</v>
      </c>
      <c r="V8" s="42">
        <v>402</v>
      </c>
      <c r="W8" s="42">
        <v>25</v>
      </c>
      <c r="X8" s="42">
        <v>38</v>
      </c>
      <c r="Y8" s="42">
        <v>6875</v>
      </c>
      <c r="Z8" s="43">
        <v>7369</v>
      </c>
      <c r="AA8" s="39"/>
    </row>
    <row r="9" spans="1:27" x14ac:dyDescent="0.35">
      <c r="A9" s="39"/>
      <c r="B9" s="3">
        <v>2</v>
      </c>
      <c r="C9" s="188" t="s">
        <v>3</v>
      </c>
      <c r="D9" s="189"/>
      <c r="E9" s="37">
        <v>55</v>
      </c>
      <c r="F9" s="37">
        <v>55</v>
      </c>
      <c r="G9" s="42">
        <v>1122</v>
      </c>
      <c r="H9" s="42">
        <v>1144</v>
      </c>
      <c r="I9" s="42">
        <v>552</v>
      </c>
      <c r="J9" s="42">
        <v>557</v>
      </c>
      <c r="K9" s="42">
        <v>395</v>
      </c>
      <c r="L9" s="42">
        <v>399</v>
      </c>
      <c r="M9" s="42">
        <v>42</v>
      </c>
      <c r="N9" s="42">
        <v>44</v>
      </c>
      <c r="O9" s="42">
        <v>48</v>
      </c>
      <c r="P9" s="42">
        <v>49</v>
      </c>
      <c r="Q9" s="37">
        <v>79</v>
      </c>
      <c r="R9" s="37">
        <v>79</v>
      </c>
      <c r="S9" s="37">
        <v>14</v>
      </c>
      <c r="T9" s="37">
        <v>14</v>
      </c>
      <c r="U9" s="38">
        <v>524</v>
      </c>
      <c r="V9" s="38">
        <v>350</v>
      </c>
      <c r="W9" s="37">
        <v>0</v>
      </c>
      <c r="X9" s="37">
        <v>0</v>
      </c>
      <c r="Y9" s="42">
        <v>908</v>
      </c>
      <c r="Z9" s="43">
        <v>1058</v>
      </c>
      <c r="AA9" s="39"/>
    </row>
    <row r="10" spans="1:27" x14ac:dyDescent="0.35">
      <c r="A10" s="39"/>
      <c r="B10" s="3">
        <v>3</v>
      </c>
      <c r="C10" s="103" t="s">
        <v>4</v>
      </c>
      <c r="D10" s="104"/>
      <c r="E10" s="42">
        <v>32</v>
      </c>
      <c r="F10" s="42">
        <v>34</v>
      </c>
      <c r="G10" s="42">
        <v>613</v>
      </c>
      <c r="H10" s="42">
        <v>765</v>
      </c>
      <c r="I10" s="42">
        <v>646</v>
      </c>
      <c r="J10" s="42">
        <v>761</v>
      </c>
      <c r="K10" s="42">
        <v>366</v>
      </c>
      <c r="L10" s="42">
        <v>403</v>
      </c>
      <c r="M10" s="42">
        <v>138</v>
      </c>
      <c r="N10" s="42">
        <v>148</v>
      </c>
      <c r="O10" s="42">
        <v>111</v>
      </c>
      <c r="P10" s="42">
        <v>117</v>
      </c>
      <c r="Q10" s="42">
        <v>55</v>
      </c>
      <c r="R10" s="42">
        <v>63</v>
      </c>
      <c r="S10" s="42">
        <v>39</v>
      </c>
      <c r="T10" s="42">
        <v>52</v>
      </c>
      <c r="U10" s="42">
        <v>420</v>
      </c>
      <c r="V10" s="42">
        <v>1943</v>
      </c>
      <c r="W10" s="42">
        <v>17</v>
      </c>
      <c r="X10" s="42">
        <v>20</v>
      </c>
      <c r="Y10" s="42">
        <v>1182</v>
      </c>
      <c r="Z10" s="42">
        <v>4549</v>
      </c>
      <c r="AA10" s="39"/>
    </row>
    <row r="11" spans="1:27" x14ac:dyDescent="0.35">
      <c r="A11" s="39"/>
      <c r="B11" s="3">
        <v>4</v>
      </c>
      <c r="C11" s="188" t="s">
        <v>5</v>
      </c>
      <c r="D11" s="189"/>
      <c r="E11" s="37">
        <v>54</v>
      </c>
      <c r="F11" s="37">
        <v>54</v>
      </c>
      <c r="G11" s="37">
        <v>153</v>
      </c>
      <c r="H11" s="37">
        <v>153</v>
      </c>
      <c r="I11" s="37">
        <v>189</v>
      </c>
      <c r="J11" s="37">
        <v>189</v>
      </c>
      <c r="K11" s="37">
        <v>135</v>
      </c>
      <c r="L11" s="37">
        <v>135</v>
      </c>
      <c r="M11" s="37">
        <v>27</v>
      </c>
      <c r="N11" s="37">
        <v>27</v>
      </c>
      <c r="O11" s="37">
        <v>17</v>
      </c>
      <c r="P11" s="37">
        <v>17</v>
      </c>
      <c r="Q11" s="37">
        <v>43</v>
      </c>
      <c r="R11" s="37">
        <v>43</v>
      </c>
      <c r="S11" s="37">
        <v>9</v>
      </c>
      <c r="T11" s="37">
        <v>9</v>
      </c>
      <c r="U11" s="37">
        <v>322</v>
      </c>
      <c r="V11" s="37">
        <v>322</v>
      </c>
      <c r="W11" s="37">
        <v>7</v>
      </c>
      <c r="X11" s="37">
        <v>7</v>
      </c>
      <c r="Y11" s="37">
        <v>8857</v>
      </c>
      <c r="Z11" s="56">
        <v>8857</v>
      </c>
      <c r="AA11" s="39"/>
    </row>
    <row r="12" spans="1:27" x14ac:dyDescent="0.35">
      <c r="A12" s="39"/>
      <c r="B12" s="3">
        <v>5</v>
      </c>
      <c r="C12" s="188" t="s">
        <v>6</v>
      </c>
      <c r="D12" s="189"/>
      <c r="E12" s="37">
        <v>32</v>
      </c>
      <c r="F12" s="37">
        <v>32</v>
      </c>
      <c r="G12" s="37">
        <v>256</v>
      </c>
      <c r="H12" s="37">
        <v>256</v>
      </c>
      <c r="I12" s="37">
        <v>210</v>
      </c>
      <c r="J12" s="37">
        <v>210</v>
      </c>
      <c r="K12" s="37">
        <v>70</v>
      </c>
      <c r="L12" s="37">
        <v>70</v>
      </c>
      <c r="M12" s="37">
        <v>70</v>
      </c>
      <c r="N12" s="37">
        <v>70</v>
      </c>
      <c r="O12" s="37">
        <v>27</v>
      </c>
      <c r="P12" s="37">
        <v>27</v>
      </c>
      <c r="Q12" s="37">
        <v>31</v>
      </c>
      <c r="R12" s="37">
        <v>31</v>
      </c>
      <c r="S12" s="37">
        <v>106</v>
      </c>
      <c r="T12" s="37">
        <v>106</v>
      </c>
      <c r="U12" s="37">
        <v>152</v>
      </c>
      <c r="V12" s="37">
        <v>152</v>
      </c>
      <c r="W12" s="37">
        <v>109</v>
      </c>
      <c r="X12" s="37">
        <v>109</v>
      </c>
      <c r="Y12" s="37">
        <v>2562</v>
      </c>
      <c r="Z12" s="56">
        <v>2585</v>
      </c>
      <c r="AA12" s="39"/>
    </row>
    <row r="13" spans="1:27" ht="15" thickBot="1" x14ac:dyDescent="0.4">
      <c r="A13" s="39"/>
      <c r="B13" s="4">
        <v>6</v>
      </c>
      <c r="C13" s="202" t="s">
        <v>7</v>
      </c>
      <c r="D13" s="203"/>
      <c r="E13" s="47">
        <v>26</v>
      </c>
      <c r="F13" s="47">
        <v>26</v>
      </c>
      <c r="G13" s="37">
        <v>494</v>
      </c>
      <c r="H13" s="47">
        <v>494</v>
      </c>
      <c r="I13" s="47">
        <v>206</v>
      </c>
      <c r="J13" s="47">
        <v>206</v>
      </c>
      <c r="K13" s="47">
        <v>105</v>
      </c>
      <c r="L13" s="47">
        <v>105</v>
      </c>
      <c r="M13" s="47">
        <v>47</v>
      </c>
      <c r="N13" s="47">
        <v>47</v>
      </c>
      <c r="O13" s="47">
        <v>16</v>
      </c>
      <c r="P13" s="47">
        <v>16</v>
      </c>
      <c r="Q13" s="47">
        <v>43</v>
      </c>
      <c r="R13" s="47">
        <v>43</v>
      </c>
      <c r="S13" s="47">
        <v>5</v>
      </c>
      <c r="T13" s="47">
        <v>5</v>
      </c>
      <c r="U13" s="47">
        <v>251</v>
      </c>
      <c r="V13" s="47">
        <v>251</v>
      </c>
      <c r="W13" s="47">
        <v>0</v>
      </c>
      <c r="X13" s="47">
        <v>0</v>
      </c>
      <c r="Y13" s="47">
        <v>3900</v>
      </c>
      <c r="Z13" s="66">
        <v>3900</v>
      </c>
      <c r="AA13" s="39"/>
    </row>
    <row r="14" spans="1:27" ht="15" thickBot="1" x14ac:dyDescent="0.4">
      <c r="B14" s="133" t="s">
        <v>20</v>
      </c>
      <c r="C14" s="134"/>
      <c r="D14" s="135"/>
      <c r="E14" s="21">
        <f t="shared" ref="E14:Z14" si="0">SUM(E7:E13)</f>
        <v>1947</v>
      </c>
      <c r="F14" s="21">
        <f t="shared" si="0"/>
        <v>1727</v>
      </c>
      <c r="G14" s="21">
        <v>589</v>
      </c>
      <c r="H14" s="21">
        <f t="shared" si="0"/>
        <v>10884</v>
      </c>
      <c r="I14" s="21">
        <f t="shared" si="0"/>
        <v>6356</v>
      </c>
      <c r="J14" s="21">
        <f t="shared" si="0"/>
        <v>5989</v>
      </c>
      <c r="K14" s="21">
        <f t="shared" si="0"/>
        <v>2878</v>
      </c>
      <c r="L14" s="21">
        <f t="shared" si="0"/>
        <v>2565</v>
      </c>
      <c r="M14" s="21">
        <f t="shared" si="0"/>
        <v>665</v>
      </c>
      <c r="N14" s="21">
        <f t="shared" si="0"/>
        <v>581</v>
      </c>
      <c r="O14" s="21">
        <f t="shared" si="0"/>
        <v>474</v>
      </c>
      <c r="P14" s="21">
        <f t="shared" si="0"/>
        <v>433</v>
      </c>
      <c r="Q14" s="21">
        <f t="shared" si="0"/>
        <v>837</v>
      </c>
      <c r="R14" s="21">
        <f t="shared" si="0"/>
        <v>890</v>
      </c>
      <c r="S14" s="21"/>
      <c r="T14" s="21"/>
      <c r="U14" s="21">
        <f t="shared" si="0"/>
        <v>10761</v>
      </c>
      <c r="V14" s="21">
        <f t="shared" si="0"/>
        <v>12036</v>
      </c>
      <c r="W14" s="21">
        <f t="shared" si="0"/>
        <v>1553</v>
      </c>
      <c r="X14" s="21">
        <f t="shared" si="0"/>
        <v>1651</v>
      </c>
      <c r="Y14" s="21">
        <f t="shared" si="0"/>
        <v>182472</v>
      </c>
      <c r="Z14" s="22">
        <f t="shared" si="0"/>
        <v>157188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6" x14ac:dyDescent="0.35">
      <c r="B17" t="s">
        <v>22</v>
      </c>
      <c r="D17" s="19"/>
      <c r="E17" s="25" t="s">
        <v>38</v>
      </c>
    </row>
    <row r="18" spans="2:16" x14ac:dyDescent="0.35">
      <c r="B18" t="s">
        <v>22</v>
      </c>
      <c r="D18" s="20"/>
      <c r="E18" s="25" t="s">
        <v>29</v>
      </c>
    </row>
    <row r="19" spans="2:16" x14ac:dyDescent="0.35">
      <c r="B19" t="s">
        <v>22</v>
      </c>
      <c r="D19" s="33"/>
      <c r="E19" s="25" t="s">
        <v>31</v>
      </c>
    </row>
    <row r="20" spans="2:16" ht="15" thickBot="1" x14ac:dyDescent="0.4"/>
    <row r="21" spans="2:16" x14ac:dyDescent="0.35">
      <c r="K21" s="139" t="s">
        <v>0</v>
      </c>
      <c r="L21" s="177" t="s">
        <v>103</v>
      </c>
      <c r="M21" s="177"/>
      <c r="N21" s="177"/>
      <c r="O21" s="177" t="s">
        <v>108</v>
      </c>
      <c r="P21" s="179" t="s">
        <v>109</v>
      </c>
    </row>
    <row r="22" spans="2:16" x14ac:dyDescent="0.35">
      <c r="K22" s="183"/>
      <c r="L22" s="178"/>
      <c r="M22" s="178"/>
      <c r="N22" s="178"/>
      <c r="O22" s="178"/>
      <c r="P22" s="180"/>
    </row>
    <row r="23" spans="2:16" x14ac:dyDescent="0.35">
      <c r="K23" s="3">
        <v>1</v>
      </c>
      <c r="L23" s="181" t="s">
        <v>104</v>
      </c>
      <c r="M23" s="181"/>
      <c r="N23" s="181"/>
      <c r="O23" s="85">
        <v>2</v>
      </c>
      <c r="P23" s="86" t="s">
        <v>110</v>
      </c>
    </row>
    <row r="24" spans="2:16" x14ac:dyDescent="0.35">
      <c r="K24" s="36">
        <v>2</v>
      </c>
      <c r="L24" s="181" t="s">
        <v>105</v>
      </c>
      <c r="M24" s="181"/>
      <c r="N24" s="181"/>
      <c r="O24" s="85">
        <v>2</v>
      </c>
      <c r="P24" s="86" t="s">
        <v>110</v>
      </c>
    </row>
    <row r="25" spans="2:16" x14ac:dyDescent="0.35">
      <c r="K25" s="36">
        <v>3</v>
      </c>
      <c r="L25" s="181" t="s">
        <v>111</v>
      </c>
      <c r="M25" s="181"/>
      <c r="N25" s="181"/>
      <c r="O25" s="89">
        <v>8</v>
      </c>
      <c r="P25" s="86" t="s">
        <v>110</v>
      </c>
    </row>
    <row r="26" spans="2:16" x14ac:dyDescent="0.35">
      <c r="K26" s="36">
        <v>4</v>
      </c>
      <c r="L26" s="181" t="s">
        <v>113</v>
      </c>
      <c r="M26" s="181"/>
      <c r="N26" s="181"/>
      <c r="O26" s="89">
        <v>10</v>
      </c>
      <c r="P26" s="86" t="s">
        <v>110</v>
      </c>
    </row>
    <row r="27" spans="2:16" x14ac:dyDescent="0.35">
      <c r="K27" s="36">
        <v>5</v>
      </c>
      <c r="L27" s="185" t="s">
        <v>115</v>
      </c>
      <c r="M27" s="186"/>
      <c r="N27" s="187"/>
      <c r="O27" s="89">
        <v>27</v>
      </c>
      <c r="P27" s="86" t="s">
        <v>110</v>
      </c>
    </row>
    <row r="28" spans="2:16" x14ac:dyDescent="0.35">
      <c r="K28" s="36">
        <v>6</v>
      </c>
      <c r="L28" s="181" t="s">
        <v>106</v>
      </c>
      <c r="M28" s="181"/>
      <c r="N28" s="181"/>
      <c r="O28" s="85">
        <v>35</v>
      </c>
      <c r="P28" s="86" t="s">
        <v>110</v>
      </c>
    </row>
    <row r="29" spans="2:16" ht="15" thickBot="1" x14ac:dyDescent="0.4">
      <c r="K29" s="90">
        <v>7</v>
      </c>
      <c r="L29" s="184" t="s">
        <v>107</v>
      </c>
      <c r="M29" s="184"/>
      <c r="N29" s="184"/>
      <c r="O29" s="91">
        <v>4</v>
      </c>
      <c r="P29" s="92" t="s">
        <v>110</v>
      </c>
    </row>
  </sheetData>
  <mergeCells count="33">
    <mergeCell ref="B14:D14"/>
    <mergeCell ref="K21:K22"/>
    <mergeCell ref="L21:N22"/>
    <mergeCell ref="C7:D7"/>
    <mergeCell ref="C8:D8"/>
    <mergeCell ref="C9:D9"/>
    <mergeCell ref="C11:D11"/>
    <mergeCell ref="C12:D12"/>
    <mergeCell ref="C13:D13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L27:N27"/>
    <mergeCell ref="L28:N28"/>
    <mergeCell ref="L29:N29"/>
    <mergeCell ref="O21:O22"/>
    <mergeCell ref="P21:P22"/>
    <mergeCell ref="L23:N23"/>
    <mergeCell ref="L25:N25"/>
    <mergeCell ref="L26:N26"/>
    <mergeCell ref="L24:N24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AA37"/>
  <sheetViews>
    <sheetView showGridLines="0" zoomScale="59" zoomScaleNormal="59" workbookViewId="0">
      <selection sqref="A1:XFD1048576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19" max="20" width="9.1796875" hidden="1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162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204" t="s">
        <v>1</v>
      </c>
      <c r="D7" s="205"/>
      <c r="E7" s="79">
        <v>1719</v>
      </c>
      <c r="F7" s="79">
        <v>1697</v>
      </c>
      <c r="G7" s="80">
        <v>7543</v>
      </c>
      <c r="H7" s="80">
        <v>7665</v>
      </c>
      <c r="I7" s="79">
        <v>4145</v>
      </c>
      <c r="J7" s="79">
        <v>4185</v>
      </c>
      <c r="K7" s="79">
        <v>1718</v>
      </c>
      <c r="L7" s="79">
        <v>1710</v>
      </c>
      <c r="M7" s="75">
        <v>284</v>
      </c>
      <c r="N7" s="75">
        <v>284</v>
      </c>
      <c r="O7" s="80">
        <v>205</v>
      </c>
      <c r="P7" s="80">
        <v>256</v>
      </c>
      <c r="Q7" s="80">
        <v>520</v>
      </c>
      <c r="R7" s="80">
        <v>565</v>
      </c>
      <c r="S7" s="75">
        <v>0</v>
      </c>
      <c r="T7" s="75">
        <v>0</v>
      </c>
      <c r="U7" s="79">
        <v>8724</v>
      </c>
      <c r="V7" s="79">
        <v>7416</v>
      </c>
      <c r="W7" s="80">
        <v>1385</v>
      </c>
      <c r="X7" s="80">
        <v>1606</v>
      </c>
      <c r="Y7" s="79">
        <v>155238</v>
      </c>
      <c r="Z7" s="93">
        <v>113870</v>
      </c>
    </row>
    <row r="8" spans="1:27" x14ac:dyDescent="0.35">
      <c r="A8" s="39">
        <v>50</v>
      </c>
      <c r="B8" s="3">
        <v>1</v>
      </c>
      <c r="C8" s="188" t="s">
        <v>2</v>
      </c>
      <c r="D8" s="189"/>
      <c r="E8" s="37">
        <v>29</v>
      </c>
      <c r="F8" s="37">
        <v>29</v>
      </c>
      <c r="G8" s="37">
        <v>317</v>
      </c>
      <c r="H8" s="37">
        <v>317</v>
      </c>
      <c r="I8" s="37">
        <v>403</v>
      </c>
      <c r="J8" s="37">
        <v>403</v>
      </c>
      <c r="K8" s="37">
        <v>67</v>
      </c>
      <c r="L8" s="37">
        <v>67</v>
      </c>
      <c r="M8" s="37">
        <v>46</v>
      </c>
      <c r="N8" s="37">
        <v>46</v>
      </c>
      <c r="O8" s="95">
        <v>45</v>
      </c>
      <c r="P8" s="95">
        <v>0</v>
      </c>
      <c r="Q8" s="37">
        <v>51</v>
      </c>
      <c r="R8" s="37">
        <v>51</v>
      </c>
      <c r="S8" s="42">
        <v>0</v>
      </c>
      <c r="T8" s="42">
        <v>2</v>
      </c>
      <c r="U8" s="37">
        <v>266</v>
      </c>
      <c r="V8" s="37">
        <v>266</v>
      </c>
      <c r="W8" s="42">
        <v>22</v>
      </c>
      <c r="X8" s="42">
        <v>23</v>
      </c>
      <c r="Y8" s="37">
        <v>5679</v>
      </c>
      <c r="Z8" s="56">
        <v>5679</v>
      </c>
      <c r="AA8" s="39"/>
    </row>
    <row r="9" spans="1:27" x14ac:dyDescent="0.35">
      <c r="A9" s="39"/>
      <c r="B9" s="3">
        <v>2</v>
      </c>
      <c r="C9" s="188" t="s">
        <v>3</v>
      </c>
      <c r="D9" s="189"/>
      <c r="E9" s="37">
        <v>55</v>
      </c>
      <c r="F9" s="37">
        <v>55</v>
      </c>
      <c r="G9" s="37">
        <v>1050</v>
      </c>
      <c r="H9" s="37">
        <v>1050</v>
      </c>
      <c r="I9" s="37">
        <v>524</v>
      </c>
      <c r="J9" s="37">
        <v>524</v>
      </c>
      <c r="K9" s="37">
        <v>389</v>
      </c>
      <c r="L9" s="37">
        <v>389</v>
      </c>
      <c r="M9" s="37">
        <v>41</v>
      </c>
      <c r="N9" s="37">
        <v>41</v>
      </c>
      <c r="O9" s="37">
        <v>45</v>
      </c>
      <c r="P9" s="37">
        <v>45</v>
      </c>
      <c r="Q9" s="37">
        <v>73</v>
      </c>
      <c r="R9" s="37">
        <v>73</v>
      </c>
      <c r="S9" s="37">
        <v>6</v>
      </c>
      <c r="T9" s="37">
        <v>6</v>
      </c>
      <c r="U9" s="37">
        <v>216</v>
      </c>
      <c r="V9" s="37">
        <v>216</v>
      </c>
      <c r="W9" s="37">
        <v>0</v>
      </c>
      <c r="X9" s="37">
        <v>0</v>
      </c>
      <c r="Y9" s="37">
        <v>3427</v>
      </c>
      <c r="Z9" s="56">
        <v>3427</v>
      </c>
      <c r="AA9" s="39"/>
    </row>
    <row r="10" spans="1:27" x14ac:dyDescent="0.35">
      <c r="A10" s="39"/>
      <c r="B10" s="3">
        <v>3</v>
      </c>
      <c r="C10" s="103" t="s">
        <v>4</v>
      </c>
      <c r="D10" s="104"/>
      <c r="E10" s="42">
        <v>30</v>
      </c>
      <c r="F10" s="42">
        <v>33</v>
      </c>
      <c r="G10" s="42">
        <v>576</v>
      </c>
      <c r="H10" s="42">
        <v>657</v>
      </c>
      <c r="I10" s="42">
        <v>598</v>
      </c>
      <c r="J10" s="42">
        <v>739</v>
      </c>
      <c r="K10" s="42">
        <v>354</v>
      </c>
      <c r="L10" s="42">
        <v>368</v>
      </c>
      <c r="M10" s="42">
        <v>134</v>
      </c>
      <c r="N10" s="42">
        <v>140</v>
      </c>
      <c r="O10" s="42">
        <v>107</v>
      </c>
      <c r="P10" s="42">
        <v>115</v>
      </c>
      <c r="Q10" s="42">
        <v>53</v>
      </c>
      <c r="R10" s="42">
        <v>58</v>
      </c>
      <c r="S10" s="42">
        <v>37</v>
      </c>
      <c r="T10" s="42">
        <v>44</v>
      </c>
      <c r="U10" s="42">
        <v>361</v>
      </c>
      <c r="V10" s="42">
        <v>923</v>
      </c>
      <c r="W10" s="42">
        <v>14</v>
      </c>
      <c r="X10" s="42">
        <v>19</v>
      </c>
      <c r="Y10" s="42">
        <v>225</v>
      </c>
      <c r="Z10" s="42">
        <v>3570</v>
      </c>
      <c r="AA10" s="39"/>
    </row>
    <row r="11" spans="1:27" x14ac:dyDescent="0.35">
      <c r="A11" s="39"/>
      <c r="B11" s="3">
        <v>4</v>
      </c>
      <c r="C11" s="188" t="s">
        <v>5</v>
      </c>
      <c r="D11" s="189"/>
      <c r="E11" s="37">
        <v>39</v>
      </c>
      <c r="F11" s="37">
        <v>39</v>
      </c>
      <c r="G11" s="37">
        <v>133</v>
      </c>
      <c r="H11" s="37">
        <v>133</v>
      </c>
      <c r="I11" s="37">
        <v>184</v>
      </c>
      <c r="J11" s="37">
        <v>184</v>
      </c>
      <c r="K11" s="37">
        <v>135</v>
      </c>
      <c r="L11" s="37">
        <v>135</v>
      </c>
      <c r="M11" s="37">
        <v>26</v>
      </c>
      <c r="N11" s="37">
        <v>26</v>
      </c>
      <c r="O11" s="37">
        <v>17</v>
      </c>
      <c r="P11" s="37">
        <v>17</v>
      </c>
      <c r="Q11" s="37">
        <v>42</v>
      </c>
      <c r="R11" s="37">
        <v>42</v>
      </c>
      <c r="S11" s="37">
        <v>9</v>
      </c>
      <c r="T11" s="37">
        <v>9</v>
      </c>
      <c r="U11" s="37">
        <v>306</v>
      </c>
      <c r="V11" s="37">
        <v>306</v>
      </c>
      <c r="W11" s="37">
        <v>7</v>
      </c>
      <c r="X11" s="37">
        <v>7</v>
      </c>
      <c r="Y11" s="37">
        <v>8497</v>
      </c>
      <c r="Z11" s="56">
        <v>8497</v>
      </c>
      <c r="AA11" s="39"/>
    </row>
    <row r="12" spans="1:27" x14ac:dyDescent="0.35">
      <c r="A12" s="39"/>
      <c r="B12" s="3">
        <v>5</v>
      </c>
      <c r="C12" s="188" t="s">
        <v>6</v>
      </c>
      <c r="D12" s="189"/>
      <c r="E12" s="37">
        <v>28</v>
      </c>
      <c r="F12" s="37">
        <v>28</v>
      </c>
      <c r="G12" s="37">
        <v>227</v>
      </c>
      <c r="H12" s="37">
        <v>227</v>
      </c>
      <c r="I12" s="37">
        <v>205</v>
      </c>
      <c r="J12" s="37">
        <v>205</v>
      </c>
      <c r="K12" s="37">
        <v>65</v>
      </c>
      <c r="L12" s="37">
        <v>65</v>
      </c>
      <c r="M12" s="37">
        <v>67</v>
      </c>
      <c r="N12" s="37">
        <v>67</v>
      </c>
      <c r="O12" s="37">
        <v>27</v>
      </c>
      <c r="P12" s="37">
        <v>27</v>
      </c>
      <c r="Q12" s="37">
        <v>29</v>
      </c>
      <c r="R12" s="37">
        <v>29</v>
      </c>
      <c r="S12" s="37">
        <v>106</v>
      </c>
      <c r="T12" s="37">
        <v>106</v>
      </c>
      <c r="U12" s="37">
        <v>99</v>
      </c>
      <c r="V12" s="37">
        <v>99</v>
      </c>
      <c r="W12" s="37">
        <v>1</v>
      </c>
      <c r="X12" s="37">
        <v>1</v>
      </c>
      <c r="Y12" s="42">
        <v>1872</v>
      </c>
      <c r="Z12" s="43">
        <v>1895</v>
      </c>
      <c r="AA12" s="39"/>
    </row>
    <row r="13" spans="1:27" ht="15" thickBot="1" x14ac:dyDescent="0.4">
      <c r="A13" s="39"/>
      <c r="B13" s="4">
        <v>6</v>
      </c>
      <c r="C13" s="202" t="s">
        <v>7</v>
      </c>
      <c r="D13" s="203"/>
      <c r="E13" s="47">
        <v>26</v>
      </c>
      <c r="F13" s="47">
        <v>26</v>
      </c>
      <c r="G13" s="37">
        <v>476</v>
      </c>
      <c r="H13" s="47">
        <v>476</v>
      </c>
      <c r="I13" s="47">
        <v>202</v>
      </c>
      <c r="J13" s="47">
        <v>202</v>
      </c>
      <c r="K13" s="47">
        <v>99</v>
      </c>
      <c r="L13" s="47">
        <v>99</v>
      </c>
      <c r="M13" s="47">
        <v>45</v>
      </c>
      <c r="N13" s="47">
        <v>45</v>
      </c>
      <c r="O13" s="47">
        <v>16</v>
      </c>
      <c r="P13" s="47">
        <v>16</v>
      </c>
      <c r="Q13" s="47">
        <v>42</v>
      </c>
      <c r="R13" s="47">
        <v>42</v>
      </c>
      <c r="S13" s="47">
        <v>4</v>
      </c>
      <c r="T13" s="47">
        <v>4</v>
      </c>
      <c r="U13" s="47">
        <v>221</v>
      </c>
      <c r="V13" s="47">
        <v>221</v>
      </c>
      <c r="W13" s="47">
        <v>7</v>
      </c>
      <c r="X13" s="47">
        <v>7</v>
      </c>
      <c r="Y13" s="47">
        <v>2800</v>
      </c>
      <c r="Z13" s="66">
        <v>2800</v>
      </c>
      <c r="AA13" s="39"/>
    </row>
    <row r="14" spans="1:27" ht="15" thickBot="1" x14ac:dyDescent="0.4">
      <c r="B14" s="133" t="s">
        <v>20</v>
      </c>
      <c r="C14" s="134"/>
      <c r="D14" s="135"/>
      <c r="E14" s="21">
        <f t="shared" ref="E14:Z14" si="0">SUM(E7:E13)</f>
        <v>1926</v>
      </c>
      <c r="F14" s="21">
        <f t="shared" si="0"/>
        <v>1907</v>
      </c>
      <c r="G14" s="21">
        <v>589</v>
      </c>
      <c r="H14" s="21">
        <f t="shared" si="0"/>
        <v>10525</v>
      </c>
      <c r="I14" s="21">
        <f t="shared" si="0"/>
        <v>6261</v>
      </c>
      <c r="J14" s="21">
        <f t="shared" si="0"/>
        <v>6442</v>
      </c>
      <c r="K14" s="21">
        <f t="shared" si="0"/>
        <v>2827</v>
      </c>
      <c r="L14" s="21">
        <f t="shared" si="0"/>
        <v>2833</v>
      </c>
      <c r="M14" s="21">
        <f t="shared" si="0"/>
        <v>643</v>
      </c>
      <c r="N14" s="21">
        <f t="shared" si="0"/>
        <v>649</v>
      </c>
      <c r="O14" s="21">
        <f t="shared" si="0"/>
        <v>462</v>
      </c>
      <c r="P14" s="21">
        <f t="shared" si="0"/>
        <v>476</v>
      </c>
      <c r="Q14" s="21">
        <f t="shared" si="0"/>
        <v>810</v>
      </c>
      <c r="R14" s="21">
        <f t="shared" si="0"/>
        <v>860</v>
      </c>
      <c r="S14" s="21"/>
      <c r="T14" s="21"/>
      <c r="U14" s="21">
        <f t="shared" si="0"/>
        <v>10193</v>
      </c>
      <c r="V14" s="21">
        <f t="shared" si="0"/>
        <v>9447</v>
      </c>
      <c r="W14" s="21">
        <f t="shared" si="0"/>
        <v>1436</v>
      </c>
      <c r="X14" s="21">
        <f t="shared" si="0"/>
        <v>1663</v>
      </c>
      <c r="Y14" s="21">
        <f t="shared" si="0"/>
        <v>177738</v>
      </c>
      <c r="Z14" s="22">
        <f t="shared" si="0"/>
        <v>139738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8" x14ac:dyDescent="0.35">
      <c r="B17" t="s">
        <v>22</v>
      </c>
      <c r="D17" s="19"/>
      <c r="E17" s="25" t="s">
        <v>38</v>
      </c>
    </row>
    <row r="18" spans="2:18" x14ac:dyDescent="0.35">
      <c r="B18" t="s">
        <v>22</v>
      </c>
      <c r="D18" s="20"/>
      <c r="E18" s="25" t="s">
        <v>29</v>
      </c>
    </row>
    <row r="19" spans="2:18" x14ac:dyDescent="0.35">
      <c r="B19" t="s">
        <v>22</v>
      </c>
      <c r="D19" s="33"/>
      <c r="E19" s="25" t="s">
        <v>31</v>
      </c>
    </row>
    <row r="20" spans="2:18" ht="15" thickBot="1" x14ac:dyDescent="0.4"/>
    <row r="21" spans="2:18" x14ac:dyDescent="0.35">
      <c r="K21" s="139" t="s">
        <v>0</v>
      </c>
      <c r="L21" s="177" t="s">
        <v>103</v>
      </c>
      <c r="M21" s="177"/>
      <c r="N21" s="177"/>
      <c r="O21" s="177"/>
      <c r="P21" s="177"/>
      <c r="Q21" s="177" t="s">
        <v>108</v>
      </c>
      <c r="R21" s="207" t="s">
        <v>109</v>
      </c>
    </row>
    <row r="22" spans="2:18" ht="15" thickBot="1" x14ac:dyDescent="0.4">
      <c r="K22" s="140"/>
      <c r="L22" s="206"/>
      <c r="M22" s="206"/>
      <c r="N22" s="206"/>
      <c r="O22" s="206"/>
      <c r="P22" s="206"/>
      <c r="Q22" s="206"/>
      <c r="R22" s="208"/>
    </row>
    <row r="23" spans="2:18" x14ac:dyDescent="0.35">
      <c r="K23" s="2">
        <v>1</v>
      </c>
      <c r="L23" s="209" t="s">
        <v>104</v>
      </c>
      <c r="M23" s="209"/>
      <c r="N23" s="209"/>
      <c r="O23" s="209"/>
      <c r="P23" s="209"/>
      <c r="Q23" s="105">
        <v>2</v>
      </c>
      <c r="R23" s="106" t="s">
        <v>110</v>
      </c>
    </row>
    <row r="24" spans="2:18" x14ac:dyDescent="0.35">
      <c r="K24" s="36">
        <v>2</v>
      </c>
      <c r="L24" s="181" t="s">
        <v>105</v>
      </c>
      <c r="M24" s="181"/>
      <c r="N24" s="181"/>
      <c r="O24" s="181"/>
      <c r="P24" s="181"/>
      <c r="Q24" s="107">
        <v>2</v>
      </c>
      <c r="R24" s="86" t="s">
        <v>110</v>
      </c>
    </row>
    <row r="25" spans="2:18" x14ac:dyDescent="0.35">
      <c r="K25" s="36">
        <v>3</v>
      </c>
      <c r="L25" s="181" t="s">
        <v>111</v>
      </c>
      <c r="M25" s="181"/>
      <c r="N25" s="181"/>
      <c r="O25" s="181"/>
      <c r="P25" s="181"/>
      <c r="Q25" s="107">
        <v>8</v>
      </c>
      <c r="R25" s="86" t="s">
        <v>110</v>
      </c>
    </row>
    <row r="26" spans="2:18" x14ac:dyDescent="0.35">
      <c r="K26" s="36">
        <v>4</v>
      </c>
      <c r="L26" s="181" t="s">
        <v>113</v>
      </c>
      <c r="M26" s="181"/>
      <c r="N26" s="181"/>
      <c r="O26" s="181"/>
      <c r="P26" s="181"/>
      <c r="Q26" s="107">
        <v>10</v>
      </c>
      <c r="R26" s="86" t="s">
        <v>110</v>
      </c>
    </row>
    <row r="27" spans="2:18" x14ac:dyDescent="0.35">
      <c r="K27" s="36">
        <v>5</v>
      </c>
      <c r="L27" s="181" t="s">
        <v>115</v>
      </c>
      <c r="M27" s="181"/>
      <c r="N27" s="181"/>
      <c r="O27" s="181"/>
      <c r="P27" s="181"/>
      <c r="Q27" s="107">
        <v>27</v>
      </c>
      <c r="R27" s="86" t="s">
        <v>110</v>
      </c>
    </row>
    <row r="28" spans="2:18" x14ac:dyDescent="0.35">
      <c r="K28" s="36">
        <v>6</v>
      </c>
      <c r="L28" s="181" t="s">
        <v>106</v>
      </c>
      <c r="M28" s="181"/>
      <c r="N28" s="181"/>
      <c r="O28" s="181"/>
      <c r="P28" s="181"/>
      <c r="Q28" s="107">
        <v>35</v>
      </c>
      <c r="R28" s="86" t="s">
        <v>110</v>
      </c>
    </row>
    <row r="29" spans="2:18" x14ac:dyDescent="0.35">
      <c r="K29" s="36">
        <v>7</v>
      </c>
      <c r="L29" s="181" t="s">
        <v>107</v>
      </c>
      <c r="M29" s="181"/>
      <c r="N29" s="181"/>
      <c r="O29" s="181"/>
      <c r="P29" s="181"/>
      <c r="Q29" s="107">
        <v>4</v>
      </c>
      <c r="R29" s="86" t="s">
        <v>110</v>
      </c>
    </row>
    <row r="30" spans="2:18" x14ac:dyDescent="0.35">
      <c r="K30" s="36">
        <v>8</v>
      </c>
      <c r="L30" s="181" t="s">
        <v>163</v>
      </c>
      <c r="M30" s="181"/>
      <c r="N30" s="181"/>
      <c r="O30" s="181"/>
      <c r="P30" s="181"/>
      <c r="Q30" s="107" t="s">
        <v>164</v>
      </c>
      <c r="R30" s="86" t="s">
        <v>110</v>
      </c>
    </row>
    <row r="31" spans="2:18" x14ac:dyDescent="0.35">
      <c r="K31" s="36">
        <v>9</v>
      </c>
      <c r="L31" s="108" t="s">
        <v>165</v>
      </c>
      <c r="M31" s="108"/>
      <c r="N31" s="108"/>
      <c r="O31" s="108"/>
      <c r="P31" s="108"/>
      <c r="Q31" s="107" t="s">
        <v>164</v>
      </c>
      <c r="R31" s="86" t="s">
        <v>110</v>
      </c>
    </row>
    <row r="32" spans="2:18" x14ac:dyDescent="0.35">
      <c r="K32" s="36">
        <v>10</v>
      </c>
      <c r="L32" s="108" t="s">
        <v>166</v>
      </c>
      <c r="M32" s="108"/>
      <c r="N32" s="108"/>
      <c r="O32" s="108"/>
      <c r="P32" s="108"/>
      <c r="Q32" s="107" t="s">
        <v>164</v>
      </c>
      <c r="R32" s="86" t="s">
        <v>110</v>
      </c>
    </row>
    <row r="33" spans="11:18" x14ac:dyDescent="0.35">
      <c r="K33" s="36">
        <v>11</v>
      </c>
      <c r="L33" s="108" t="s">
        <v>167</v>
      </c>
      <c r="M33" s="108"/>
      <c r="N33" s="108"/>
      <c r="O33" s="108"/>
      <c r="P33" s="108"/>
      <c r="Q33" s="107">
        <v>1</v>
      </c>
      <c r="R33" s="86" t="s">
        <v>110</v>
      </c>
    </row>
    <row r="34" spans="11:18" x14ac:dyDescent="0.35">
      <c r="K34" s="36">
        <v>12</v>
      </c>
      <c r="L34" s="108" t="s">
        <v>168</v>
      </c>
      <c r="M34" s="108"/>
      <c r="N34" s="108"/>
      <c r="O34" s="108"/>
      <c r="P34" s="108"/>
      <c r="Q34" s="107">
        <v>1</v>
      </c>
      <c r="R34" s="86" t="s">
        <v>110</v>
      </c>
    </row>
    <row r="35" spans="11:18" x14ac:dyDescent="0.35">
      <c r="K35" s="36">
        <v>13</v>
      </c>
      <c r="L35" s="108" t="s">
        <v>169</v>
      </c>
      <c r="M35" s="108"/>
      <c r="N35" s="108"/>
      <c r="O35" s="108"/>
      <c r="P35" s="108"/>
      <c r="Q35" s="107" t="s">
        <v>164</v>
      </c>
      <c r="R35" s="86" t="s">
        <v>110</v>
      </c>
    </row>
    <row r="36" spans="11:18" x14ac:dyDescent="0.35">
      <c r="K36" s="36">
        <v>14</v>
      </c>
      <c r="L36" s="108" t="s">
        <v>170</v>
      </c>
      <c r="M36" s="108"/>
      <c r="N36" s="108"/>
      <c r="O36" s="108"/>
      <c r="P36" s="108"/>
      <c r="Q36" s="107" t="s">
        <v>164</v>
      </c>
      <c r="R36" s="86" t="s">
        <v>110</v>
      </c>
    </row>
    <row r="37" spans="11:18" ht="15" thickBot="1" x14ac:dyDescent="0.4">
      <c r="K37" s="84">
        <v>15</v>
      </c>
      <c r="L37" s="109" t="s">
        <v>171</v>
      </c>
      <c r="M37" s="109"/>
      <c r="N37" s="109"/>
      <c r="O37" s="109"/>
      <c r="P37" s="109"/>
      <c r="Q37" s="110">
        <v>1</v>
      </c>
      <c r="R37" s="88" t="s">
        <v>110</v>
      </c>
    </row>
  </sheetData>
  <mergeCells count="34">
    <mergeCell ref="L30:P30"/>
    <mergeCell ref="Q21:Q22"/>
    <mergeCell ref="R21:R22"/>
    <mergeCell ref="L23:P23"/>
    <mergeCell ref="L24:P24"/>
    <mergeCell ref="L25:P25"/>
    <mergeCell ref="L26:P26"/>
    <mergeCell ref="L21:P22"/>
    <mergeCell ref="L27:P27"/>
    <mergeCell ref="L28:P28"/>
    <mergeCell ref="L29:P29"/>
    <mergeCell ref="K21:K22"/>
    <mergeCell ref="C8:D8"/>
    <mergeCell ref="C9:D9"/>
    <mergeCell ref="C11:D11"/>
    <mergeCell ref="C12:D12"/>
    <mergeCell ref="C13:D13"/>
    <mergeCell ref="B14:D14"/>
    <mergeCell ref="C7:D7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AA37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19" max="20" width="9.1796875" hidden="1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172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200" t="s">
        <v>1</v>
      </c>
      <c r="D7" s="201"/>
      <c r="E7" s="79">
        <v>1719</v>
      </c>
      <c r="F7" s="79">
        <v>1697</v>
      </c>
      <c r="G7" s="80">
        <v>7543</v>
      </c>
      <c r="H7" s="80">
        <v>7665</v>
      </c>
      <c r="I7" s="79">
        <v>4145</v>
      </c>
      <c r="J7" s="79">
        <v>4185</v>
      </c>
      <c r="K7" s="79">
        <v>1718</v>
      </c>
      <c r="L7" s="79">
        <v>1710</v>
      </c>
      <c r="M7" s="75">
        <v>260</v>
      </c>
      <c r="N7" s="75">
        <v>260</v>
      </c>
      <c r="O7" s="80">
        <v>181</v>
      </c>
      <c r="P7" s="80">
        <v>232</v>
      </c>
      <c r="Q7" s="80">
        <v>520</v>
      </c>
      <c r="R7" s="80">
        <v>565</v>
      </c>
      <c r="S7" s="75">
        <v>0</v>
      </c>
      <c r="T7" s="75">
        <v>0</v>
      </c>
      <c r="U7" s="79">
        <v>8024</v>
      </c>
      <c r="V7" s="79">
        <v>6716</v>
      </c>
      <c r="W7" s="80">
        <v>1375</v>
      </c>
      <c r="X7" s="80">
        <v>1596</v>
      </c>
      <c r="Y7" s="79">
        <v>146238</v>
      </c>
      <c r="Z7" s="93">
        <v>104920</v>
      </c>
    </row>
    <row r="8" spans="1:27" x14ac:dyDescent="0.35">
      <c r="A8" s="39">
        <v>50</v>
      </c>
      <c r="B8" s="3">
        <v>1</v>
      </c>
      <c r="C8" s="188" t="s">
        <v>2</v>
      </c>
      <c r="D8" s="189"/>
      <c r="E8" s="37">
        <v>27</v>
      </c>
      <c r="F8" s="37">
        <v>27</v>
      </c>
      <c r="G8" s="37">
        <v>294</v>
      </c>
      <c r="H8" s="37">
        <v>294</v>
      </c>
      <c r="I8" s="37">
        <v>373</v>
      </c>
      <c r="J8" s="37">
        <v>373</v>
      </c>
      <c r="K8" s="37">
        <v>49</v>
      </c>
      <c r="L8" s="37">
        <v>49</v>
      </c>
      <c r="M8" s="37">
        <v>40</v>
      </c>
      <c r="N8" s="37">
        <v>40</v>
      </c>
      <c r="O8" s="38">
        <v>41</v>
      </c>
      <c r="P8" s="38">
        <v>0</v>
      </c>
      <c r="Q8" s="37">
        <v>50</v>
      </c>
      <c r="R8" s="37">
        <v>50</v>
      </c>
      <c r="S8" s="37">
        <v>0</v>
      </c>
      <c r="T8" s="37">
        <v>0</v>
      </c>
      <c r="U8" s="37">
        <v>227</v>
      </c>
      <c r="V8" s="37">
        <v>227</v>
      </c>
      <c r="W8" s="42">
        <v>20</v>
      </c>
      <c r="X8" s="42">
        <v>23</v>
      </c>
      <c r="Y8" s="37">
        <v>4964</v>
      </c>
      <c r="Z8" s="56">
        <v>4964</v>
      </c>
      <c r="AA8" s="39"/>
    </row>
    <row r="9" spans="1:27" x14ac:dyDescent="0.35">
      <c r="A9" s="39"/>
      <c r="B9" s="3">
        <v>2</v>
      </c>
      <c r="C9" s="188" t="s">
        <v>3</v>
      </c>
      <c r="D9" s="189"/>
      <c r="E9" s="37">
        <v>55</v>
      </c>
      <c r="F9" s="37">
        <v>55</v>
      </c>
      <c r="G9" s="37">
        <v>1030</v>
      </c>
      <c r="H9" s="37">
        <v>1030</v>
      </c>
      <c r="I9" s="37">
        <v>521</v>
      </c>
      <c r="J9" s="37">
        <v>521</v>
      </c>
      <c r="K9" s="37">
        <v>381</v>
      </c>
      <c r="L9" s="37">
        <v>381</v>
      </c>
      <c r="M9" s="38">
        <v>63</v>
      </c>
      <c r="N9" s="38">
        <v>39</v>
      </c>
      <c r="O9" s="38">
        <v>66</v>
      </c>
      <c r="P9" s="38">
        <v>42</v>
      </c>
      <c r="Q9" s="37">
        <v>72</v>
      </c>
      <c r="R9" s="37">
        <v>72</v>
      </c>
      <c r="S9" s="38">
        <v>24</v>
      </c>
      <c r="T9" s="38">
        <v>4</v>
      </c>
      <c r="U9" s="38">
        <v>683</v>
      </c>
      <c r="V9" s="38">
        <v>185</v>
      </c>
      <c r="W9" s="37">
        <v>0</v>
      </c>
      <c r="X9" s="37">
        <v>0</v>
      </c>
      <c r="Y9" s="37">
        <v>3119</v>
      </c>
      <c r="Z9" s="56">
        <v>3119</v>
      </c>
      <c r="AA9" s="39"/>
    </row>
    <row r="10" spans="1:27" x14ac:dyDescent="0.35">
      <c r="A10" s="39"/>
      <c r="B10" s="3">
        <v>3</v>
      </c>
      <c r="C10" s="103" t="s">
        <v>4</v>
      </c>
      <c r="D10" s="104"/>
      <c r="E10" s="42">
        <v>30</v>
      </c>
      <c r="F10" s="42">
        <v>31</v>
      </c>
      <c r="G10" s="37">
        <v>385</v>
      </c>
      <c r="H10" s="37">
        <v>385</v>
      </c>
      <c r="I10" s="42">
        <v>598</v>
      </c>
      <c r="J10" s="42">
        <v>599</v>
      </c>
      <c r="K10" s="37">
        <v>345</v>
      </c>
      <c r="L10" s="37">
        <v>345</v>
      </c>
      <c r="M10" s="37">
        <v>123</v>
      </c>
      <c r="N10" s="37">
        <v>123</v>
      </c>
      <c r="O10" s="42">
        <v>107</v>
      </c>
      <c r="P10" s="42">
        <v>108</v>
      </c>
      <c r="Q10" s="37">
        <v>53</v>
      </c>
      <c r="R10" s="37">
        <v>53</v>
      </c>
      <c r="S10" s="42">
        <v>37</v>
      </c>
      <c r="T10" s="42">
        <v>44</v>
      </c>
      <c r="U10" s="42">
        <v>780</v>
      </c>
      <c r="V10" s="42">
        <v>2166</v>
      </c>
      <c r="W10" s="42">
        <v>14</v>
      </c>
      <c r="X10" s="42">
        <v>18</v>
      </c>
      <c r="Y10" s="42">
        <v>10220</v>
      </c>
      <c r="Z10" s="42">
        <v>12138</v>
      </c>
      <c r="AA10" s="39"/>
    </row>
    <row r="11" spans="1:27" x14ac:dyDescent="0.35">
      <c r="A11" s="39"/>
      <c r="B11" s="3">
        <v>4</v>
      </c>
      <c r="C11" s="188" t="s">
        <v>5</v>
      </c>
      <c r="D11" s="189"/>
      <c r="E11" s="37">
        <v>39</v>
      </c>
      <c r="F11" s="37">
        <v>39</v>
      </c>
      <c r="G11" s="42">
        <v>124</v>
      </c>
      <c r="H11" s="42">
        <v>133</v>
      </c>
      <c r="I11" s="37">
        <v>184</v>
      </c>
      <c r="J11" s="37">
        <v>184</v>
      </c>
      <c r="K11" s="37">
        <v>135</v>
      </c>
      <c r="L11" s="37">
        <v>135</v>
      </c>
      <c r="M11" s="37">
        <v>26</v>
      </c>
      <c r="N11" s="37">
        <v>26</v>
      </c>
      <c r="O11" s="37">
        <v>17</v>
      </c>
      <c r="P11" s="37">
        <v>17</v>
      </c>
      <c r="Q11" s="37">
        <v>42</v>
      </c>
      <c r="R11" s="37">
        <v>42</v>
      </c>
      <c r="S11" s="37">
        <v>9</v>
      </c>
      <c r="T11" s="37">
        <v>9</v>
      </c>
      <c r="U11" s="42">
        <v>304</v>
      </c>
      <c r="V11" s="42">
        <v>306</v>
      </c>
      <c r="W11" s="37">
        <v>7</v>
      </c>
      <c r="X11" s="37">
        <v>7</v>
      </c>
      <c r="Y11" s="42">
        <v>8257</v>
      </c>
      <c r="Z11" s="43">
        <v>8497</v>
      </c>
      <c r="AA11" s="39"/>
    </row>
    <row r="12" spans="1:27" x14ac:dyDescent="0.35">
      <c r="A12" s="39"/>
      <c r="B12" s="3">
        <v>5</v>
      </c>
      <c r="C12" s="188" t="s">
        <v>6</v>
      </c>
      <c r="D12" s="189"/>
      <c r="E12" s="42">
        <v>26</v>
      </c>
      <c r="F12" s="42">
        <v>56</v>
      </c>
      <c r="G12" s="37">
        <v>193</v>
      </c>
      <c r="H12" s="37">
        <v>193</v>
      </c>
      <c r="I12" s="37">
        <v>205</v>
      </c>
      <c r="J12" s="37">
        <v>205</v>
      </c>
      <c r="K12" s="37">
        <v>57</v>
      </c>
      <c r="L12" s="37">
        <v>57</v>
      </c>
      <c r="M12" s="37">
        <v>66</v>
      </c>
      <c r="N12" s="37">
        <v>66</v>
      </c>
      <c r="O12" s="37">
        <v>24</v>
      </c>
      <c r="P12" s="37">
        <v>24</v>
      </c>
      <c r="Q12" s="37">
        <v>27</v>
      </c>
      <c r="R12" s="37">
        <v>27</v>
      </c>
      <c r="S12" s="42">
        <v>65</v>
      </c>
      <c r="T12" s="42">
        <v>66</v>
      </c>
      <c r="U12" s="37">
        <v>269</v>
      </c>
      <c r="V12" s="37">
        <v>269</v>
      </c>
      <c r="W12" s="37">
        <v>8</v>
      </c>
      <c r="X12" s="37">
        <v>8</v>
      </c>
      <c r="Y12" s="37">
        <v>3000</v>
      </c>
      <c r="Z12" s="56">
        <v>3000</v>
      </c>
      <c r="AA12" s="39"/>
    </row>
    <row r="13" spans="1:27" ht="15" thickBot="1" x14ac:dyDescent="0.4">
      <c r="A13" s="39"/>
      <c r="B13" s="4">
        <v>6</v>
      </c>
      <c r="C13" s="202" t="s">
        <v>7</v>
      </c>
      <c r="D13" s="203"/>
      <c r="E13" s="47">
        <v>26</v>
      </c>
      <c r="F13" s="47">
        <v>26</v>
      </c>
      <c r="G13" s="37">
        <v>476</v>
      </c>
      <c r="H13" s="47">
        <v>476</v>
      </c>
      <c r="I13" s="47">
        <v>202</v>
      </c>
      <c r="J13" s="47">
        <v>202</v>
      </c>
      <c r="K13" s="47">
        <v>99</v>
      </c>
      <c r="L13" s="47">
        <v>99</v>
      </c>
      <c r="M13" s="47">
        <v>45</v>
      </c>
      <c r="N13" s="47">
        <v>45</v>
      </c>
      <c r="O13" s="47">
        <v>16</v>
      </c>
      <c r="P13" s="47">
        <v>16</v>
      </c>
      <c r="Q13" s="47">
        <v>42</v>
      </c>
      <c r="R13" s="47">
        <v>42</v>
      </c>
      <c r="S13" s="47">
        <v>4</v>
      </c>
      <c r="T13" s="47">
        <v>4</v>
      </c>
      <c r="U13" s="47">
        <v>221</v>
      </c>
      <c r="V13" s="47">
        <v>221</v>
      </c>
      <c r="W13" s="47">
        <v>7</v>
      </c>
      <c r="X13" s="47">
        <v>7</v>
      </c>
      <c r="Y13" s="47">
        <v>2800</v>
      </c>
      <c r="Z13" s="66">
        <v>2800</v>
      </c>
      <c r="AA13" s="39"/>
    </row>
    <row r="14" spans="1:27" ht="15" thickBot="1" x14ac:dyDescent="0.4">
      <c r="B14" s="133" t="s">
        <v>20</v>
      </c>
      <c r="C14" s="134"/>
      <c r="D14" s="135"/>
      <c r="E14" s="21">
        <f t="shared" ref="E14:Z14" si="0">SUM(E7:E13)</f>
        <v>1922</v>
      </c>
      <c r="F14" s="21">
        <f t="shared" si="0"/>
        <v>1931</v>
      </c>
      <c r="G14" s="21">
        <v>589</v>
      </c>
      <c r="H14" s="21">
        <f t="shared" si="0"/>
        <v>10176</v>
      </c>
      <c r="I14" s="21">
        <f t="shared" si="0"/>
        <v>6228</v>
      </c>
      <c r="J14" s="21">
        <f t="shared" si="0"/>
        <v>6269</v>
      </c>
      <c r="K14" s="21">
        <f t="shared" si="0"/>
        <v>2784</v>
      </c>
      <c r="L14" s="21">
        <f t="shared" si="0"/>
        <v>2776</v>
      </c>
      <c r="M14" s="21">
        <f t="shared" si="0"/>
        <v>623</v>
      </c>
      <c r="N14" s="21">
        <f t="shared" si="0"/>
        <v>599</v>
      </c>
      <c r="O14" s="21">
        <f t="shared" si="0"/>
        <v>452</v>
      </c>
      <c r="P14" s="21">
        <f t="shared" si="0"/>
        <v>439</v>
      </c>
      <c r="Q14" s="21">
        <f t="shared" si="0"/>
        <v>806</v>
      </c>
      <c r="R14" s="21">
        <f t="shared" si="0"/>
        <v>851</v>
      </c>
      <c r="S14" s="21"/>
      <c r="T14" s="21"/>
      <c r="U14" s="21">
        <f t="shared" si="0"/>
        <v>10508</v>
      </c>
      <c r="V14" s="21">
        <f t="shared" si="0"/>
        <v>10090</v>
      </c>
      <c r="W14" s="21">
        <f t="shared" si="0"/>
        <v>1431</v>
      </c>
      <c r="X14" s="21">
        <f t="shared" si="0"/>
        <v>1659</v>
      </c>
      <c r="Y14" s="21">
        <f t="shared" si="0"/>
        <v>178598</v>
      </c>
      <c r="Z14" s="22">
        <f t="shared" si="0"/>
        <v>139438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8" x14ac:dyDescent="0.35">
      <c r="B17" t="s">
        <v>22</v>
      </c>
      <c r="D17" s="19"/>
      <c r="E17" s="25" t="s">
        <v>38</v>
      </c>
    </row>
    <row r="18" spans="2:18" x14ac:dyDescent="0.35">
      <c r="B18" t="s">
        <v>22</v>
      </c>
      <c r="D18" s="20"/>
      <c r="E18" s="25" t="s">
        <v>29</v>
      </c>
    </row>
    <row r="19" spans="2:18" x14ac:dyDescent="0.35">
      <c r="B19" t="s">
        <v>22</v>
      </c>
      <c r="D19" s="33"/>
      <c r="E19" s="25" t="s">
        <v>31</v>
      </c>
    </row>
    <row r="20" spans="2:18" ht="15" thickBot="1" x14ac:dyDescent="0.4"/>
    <row r="21" spans="2:18" x14ac:dyDescent="0.35">
      <c r="K21" s="139" t="s">
        <v>0</v>
      </c>
      <c r="L21" s="177" t="s">
        <v>103</v>
      </c>
      <c r="M21" s="177"/>
      <c r="N21" s="177"/>
      <c r="O21" s="177"/>
      <c r="P21" s="177"/>
      <c r="Q21" s="177" t="s">
        <v>108</v>
      </c>
      <c r="R21" s="207" t="s">
        <v>109</v>
      </c>
    </row>
    <row r="22" spans="2:18" ht="15" thickBot="1" x14ac:dyDescent="0.4">
      <c r="K22" s="140"/>
      <c r="L22" s="206"/>
      <c r="M22" s="206"/>
      <c r="N22" s="206"/>
      <c r="O22" s="206"/>
      <c r="P22" s="206"/>
      <c r="Q22" s="206"/>
      <c r="R22" s="208"/>
    </row>
    <row r="23" spans="2:18" x14ac:dyDescent="0.35">
      <c r="K23" s="2">
        <v>1</v>
      </c>
      <c r="L23" s="209" t="s">
        <v>104</v>
      </c>
      <c r="M23" s="209"/>
      <c r="N23" s="209"/>
      <c r="O23" s="209"/>
      <c r="P23" s="209"/>
      <c r="Q23" s="105">
        <v>2</v>
      </c>
      <c r="R23" s="106" t="s">
        <v>110</v>
      </c>
    </row>
    <row r="24" spans="2:18" x14ac:dyDescent="0.35">
      <c r="K24" s="36">
        <v>2</v>
      </c>
      <c r="L24" s="181" t="s">
        <v>105</v>
      </c>
      <c r="M24" s="181"/>
      <c r="N24" s="181"/>
      <c r="O24" s="181"/>
      <c r="P24" s="181"/>
      <c r="Q24" s="107">
        <v>2</v>
      </c>
      <c r="R24" s="86" t="s">
        <v>110</v>
      </c>
    </row>
    <row r="25" spans="2:18" x14ac:dyDescent="0.35">
      <c r="K25" s="36">
        <v>3</v>
      </c>
      <c r="L25" s="181" t="s">
        <v>111</v>
      </c>
      <c r="M25" s="181"/>
      <c r="N25" s="181"/>
      <c r="O25" s="181"/>
      <c r="P25" s="181"/>
      <c r="Q25" s="107">
        <v>8</v>
      </c>
      <c r="R25" s="86" t="s">
        <v>110</v>
      </c>
    </row>
    <row r="26" spans="2:18" x14ac:dyDescent="0.35">
      <c r="K26" s="36">
        <v>4</v>
      </c>
      <c r="L26" s="181" t="s">
        <v>113</v>
      </c>
      <c r="M26" s="181"/>
      <c r="N26" s="181"/>
      <c r="O26" s="181"/>
      <c r="P26" s="181"/>
      <c r="Q26" s="107">
        <v>10</v>
      </c>
      <c r="R26" s="86" t="s">
        <v>110</v>
      </c>
    </row>
    <row r="27" spans="2:18" x14ac:dyDescent="0.35">
      <c r="K27" s="36">
        <v>5</v>
      </c>
      <c r="L27" s="181" t="s">
        <v>115</v>
      </c>
      <c r="M27" s="181"/>
      <c r="N27" s="181"/>
      <c r="O27" s="181"/>
      <c r="P27" s="181"/>
      <c r="Q27" s="107">
        <v>27</v>
      </c>
      <c r="R27" s="86" t="s">
        <v>110</v>
      </c>
    </row>
    <row r="28" spans="2:18" x14ac:dyDescent="0.35">
      <c r="K28" s="36">
        <v>6</v>
      </c>
      <c r="L28" s="181" t="s">
        <v>106</v>
      </c>
      <c r="M28" s="181"/>
      <c r="N28" s="181"/>
      <c r="O28" s="181"/>
      <c r="P28" s="181"/>
      <c r="Q28" s="107">
        <v>33</v>
      </c>
      <c r="R28" s="86" t="s">
        <v>110</v>
      </c>
    </row>
    <row r="29" spans="2:18" x14ac:dyDescent="0.35">
      <c r="K29" s="36">
        <v>7</v>
      </c>
      <c r="L29" s="181" t="s">
        <v>107</v>
      </c>
      <c r="M29" s="181"/>
      <c r="N29" s="181"/>
      <c r="O29" s="181"/>
      <c r="P29" s="181"/>
      <c r="Q29" s="107">
        <v>4</v>
      </c>
      <c r="R29" s="86" t="s">
        <v>110</v>
      </c>
    </row>
    <row r="30" spans="2:18" x14ac:dyDescent="0.35">
      <c r="K30" s="36">
        <v>8</v>
      </c>
      <c r="L30" s="181" t="s">
        <v>163</v>
      </c>
      <c r="M30" s="181"/>
      <c r="N30" s="181"/>
      <c r="O30" s="181"/>
      <c r="P30" s="181"/>
      <c r="Q30" s="107" t="s">
        <v>164</v>
      </c>
      <c r="R30" s="86" t="s">
        <v>110</v>
      </c>
    </row>
    <row r="31" spans="2:18" x14ac:dyDescent="0.35">
      <c r="K31" s="36">
        <v>9</v>
      </c>
      <c r="L31" s="108" t="s">
        <v>165</v>
      </c>
      <c r="M31" s="108"/>
      <c r="N31" s="108"/>
      <c r="O31" s="108"/>
      <c r="P31" s="108"/>
      <c r="Q31" s="107" t="s">
        <v>164</v>
      </c>
      <c r="R31" s="86" t="s">
        <v>110</v>
      </c>
    </row>
    <row r="32" spans="2:18" x14ac:dyDescent="0.35">
      <c r="K32" s="36">
        <v>10</v>
      </c>
      <c r="L32" s="108" t="s">
        <v>166</v>
      </c>
      <c r="M32" s="108"/>
      <c r="N32" s="108"/>
      <c r="O32" s="108"/>
      <c r="P32" s="108"/>
      <c r="Q32" s="107" t="s">
        <v>164</v>
      </c>
      <c r="R32" s="86" t="s">
        <v>110</v>
      </c>
    </row>
    <row r="33" spans="11:18" x14ac:dyDescent="0.35">
      <c r="K33" s="36">
        <v>11</v>
      </c>
      <c r="L33" s="108" t="s">
        <v>167</v>
      </c>
      <c r="M33" s="108"/>
      <c r="N33" s="108"/>
      <c r="O33" s="108"/>
      <c r="P33" s="108"/>
      <c r="Q33" s="107">
        <v>1</v>
      </c>
      <c r="R33" s="86" t="s">
        <v>110</v>
      </c>
    </row>
    <row r="34" spans="11:18" x14ac:dyDescent="0.35">
      <c r="K34" s="36">
        <v>12</v>
      </c>
      <c r="L34" s="108" t="s">
        <v>168</v>
      </c>
      <c r="M34" s="108"/>
      <c r="N34" s="108"/>
      <c r="O34" s="108"/>
      <c r="P34" s="108"/>
      <c r="Q34" s="107">
        <v>1</v>
      </c>
      <c r="R34" s="86" t="s">
        <v>110</v>
      </c>
    </row>
    <row r="35" spans="11:18" x14ac:dyDescent="0.35">
      <c r="K35" s="36">
        <v>13</v>
      </c>
      <c r="L35" s="108" t="s">
        <v>169</v>
      </c>
      <c r="M35" s="108"/>
      <c r="N35" s="108"/>
      <c r="O35" s="108"/>
      <c r="P35" s="108"/>
      <c r="Q35" s="107" t="s">
        <v>164</v>
      </c>
      <c r="R35" s="86" t="s">
        <v>110</v>
      </c>
    </row>
    <row r="36" spans="11:18" x14ac:dyDescent="0.35">
      <c r="K36" s="36">
        <v>14</v>
      </c>
      <c r="L36" s="108" t="s">
        <v>170</v>
      </c>
      <c r="M36" s="108"/>
      <c r="N36" s="108"/>
      <c r="O36" s="108"/>
      <c r="P36" s="108"/>
      <c r="Q36" s="107" t="s">
        <v>164</v>
      </c>
      <c r="R36" s="86" t="s">
        <v>110</v>
      </c>
    </row>
    <row r="37" spans="11:18" ht="15" thickBot="1" x14ac:dyDescent="0.4">
      <c r="K37" s="84">
        <v>15</v>
      </c>
      <c r="L37" s="109" t="s">
        <v>171</v>
      </c>
      <c r="M37" s="109"/>
      <c r="N37" s="109"/>
      <c r="O37" s="109"/>
      <c r="P37" s="109"/>
      <c r="Q37" s="110">
        <v>1</v>
      </c>
      <c r="R37" s="88" t="s">
        <v>110</v>
      </c>
    </row>
  </sheetData>
  <mergeCells count="34">
    <mergeCell ref="Y5:Z5"/>
    <mergeCell ref="C7:D7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  <mergeCell ref="B14:D14"/>
    <mergeCell ref="Q5:R5"/>
    <mergeCell ref="S5:T5"/>
    <mergeCell ref="U5:V5"/>
    <mergeCell ref="W5:X5"/>
    <mergeCell ref="C8:D8"/>
    <mergeCell ref="C9:D9"/>
    <mergeCell ref="C11:D11"/>
    <mergeCell ref="C12:D12"/>
    <mergeCell ref="C13:D13"/>
    <mergeCell ref="L30:P30"/>
    <mergeCell ref="K21:K22"/>
    <mergeCell ref="L21:P22"/>
    <mergeCell ref="Q21:Q22"/>
    <mergeCell ref="R21:R22"/>
    <mergeCell ref="L23:P23"/>
    <mergeCell ref="L24:P24"/>
    <mergeCell ref="L25:P25"/>
    <mergeCell ref="L26:P26"/>
    <mergeCell ref="L27:P27"/>
    <mergeCell ref="L28:P28"/>
    <mergeCell ref="L29:P29"/>
  </mergeCells>
  <pageMargins left="0.7" right="0.7" top="0.75" bottom="0.75" header="0.3" footer="0.3"/>
  <pageSetup paperSize="9" orientation="portrait" horizontalDpi="4294967293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AA37"/>
  <sheetViews>
    <sheetView showGridLines="0" workbookViewId="0">
      <selection activeCell="D10" sqref="D10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19" max="20" width="9.1796875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173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200" t="s">
        <v>1</v>
      </c>
      <c r="D7" s="201"/>
      <c r="E7" s="79">
        <v>1719</v>
      </c>
      <c r="F7" s="79">
        <v>1697</v>
      </c>
      <c r="G7" s="80">
        <v>7543</v>
      </c>
      <c r="H7" s="80">
        <v>7665</v>
      </c>
      <c r="I7" s="79">
        <v>4145</v>
      </c>
      <c r="J7" s="79">
        <v>4185</v>
      </c>
      <c r="K7" s="79">
        <v>1718</v>
      </c>
      <c r="L7" s="79">
        <v>1710</v>
      </c>
      <c r="M7" s="75">
        <v>260</v>
      </c>
      <c r="N7" s="75">
        <v>260</v>
      </c>
      <c r="O7" s="80">
        <v>157</v>
      </c>
      <c r="P7" s="80">
        <v>182</v>
      </c>
      <c r="Q7" s="80">
        <v>520</v>
      </c>
      <c r="R7" s="80">
        <v>565</v>
      </c>
      <c r="S7" s="75">
        <v>0</v>
      </c>
      <c r="T7" s="75">
        <v>0</v>
      </c>
      <c r="U7" s="79">
        <v>6824</v>
      </c>
      <c r="V7" s="79">
        <v>6216</v>
      </c>
      <c r="W7" s="80">
        <v>1355</v>
      </c>
      <c r="X7" s="80">
        <v>1586</v>
      </c>
      <c r="Y7" s="79">
        <v>140238</v>
      </c>
      <c r="Z7" s="93">
        <v>104920</v>
      </c>
    </row>
    <row r="8" spans="1:27" x14ac:dyDescent="0.35">
      <c r="A8" s="39">
        <v>50</v>
      </c>
      <c r="B8" s="3">
        <v>1</v>
      </c>
      <c r="C8" s="188" t="s">
        <v>2</v>
      </c>
      <c r="D8" s="189"/>
      <c r="E8" s="37">
        <v>27</v>
      </c>
      <c r="F8" s="37">
        <v>27</v>
      </c>
      <c r="G8" s="42">
        <v>235</v>
      </c>
      <c r="H8" s="42">
        <v>251</v>
      </c>
      <c r="I8" s="42">
        <v>360</v>
      </c>
      <c r="J8" s="42">
        <v>368</v>
      </c>
      <c r="K8" s="42">
        <v>40</v>
      </c>
      <c r="L8" s="42">
        <v>46</v>
      </c>
      <c r="M8" s="37">
        <v>39</v>
      </c>
      <c r="N8" s="37">
        <v>39</v>
      </c>
      <c r="O8" s="42">
        <v>41</v>
      </c>
      <c r="P8" s="42">
        <v>50</v>
      </c>
      <c r="Q8" s="42">
        <v>47</v>
      </c>
      <c r="R8" s="42">
        <v>49</v>
      </c>
      <c r="S8" s="37">
        <v>0</v>
      </c>
      <c r="T8" s="37">
        <v>0</v>
      </c>
      <c r="U8" s="42">
        <v>642</v>
      </c>
      <c r="V8" s="42">
        <v>644</v>
      </c>
      <c r="W8" s="42">
        <v>20</v>
      </c>
      <c r="X8" s="42">
        <v>23</v>
      </c>
      <c r="Y8" s="42">
        <v>3878</v>
      </c>
      <c r="Z8" s="43">
        <v>4144</v>
      </c>
      <c r="AA8" s="39"/>
    </row>
    <row r="9" spans="1:27" x14ac:dyDescent="0.35">
      <c r="A9" s="39"/>
      <c r="B9" s="3">
        <v>2</v>
      </c>
      <c r="C9" s="188" t="s">
        <v>3</v>
      </c>
      <c r="D9" s="189"/>
      <c r="E9" s="37">
        <v>54</v>
      </c>
      <c r="F9" s="37">
        <v>54</v>
      </c>
      <c r="G9" s="37">
        <v>1000</v>
      </c>
      <c r="H9" s="37">
        <v>1000</v>
      </c>
      <c r="I9" s="37">
        <v>508</v>
      </c>
      <c r="J9" s="37">
        <v>508</v>
      </c>
      <c r="K9" s="37">
        <v>359</v>
      </c>
      <c r="L9" s="37">
        <v>359</v>
      </c>
      <c r="M9" s="37">
        <v>61</v>
      </c>
      <c r="N9" s="37">
        <v>61</v>
      </c>
      <c r="O9" s="37">
        <v>62</v>
      </c>
      <c r="P9" s="37">
        <v>62</v>
      </c>
      <c r="Q9" s="37">
        <v>71</v>
      </c>
      <c r="R9" s="37">
        <v>71</v>
      </c>
      <c r="S9" s="38">
        <v>20</v>
      </c>
      <c r="T9" s="38">
        <v>0</v>
      </c>
      <c r="U9" s="37">
        <v>345</v>
      </c>
      <c r="V9" s="37">
        <v>345</v>
      </c>
      <c r="W9" s="37">
        <v>0</v>
      </c>
      <c r="X9" s="37">
        <v>0</v>
      </c>
      <c r="Y9" s="37">
        <v>2697</v>
      </c>
      <c r="Z9" s="56">
        <v>2697</v>
      </c>
      <c r="AA9" s="39"/>
    </row>
    <row r="10" spans="1:27" x14ac:dyDescent="0.35">
      <c r="A10" s="39"/>
      <c r="B10" s="3">
        <v>3</v>
      </c>
      <c r="C10" s="103" t="s">
        <v>4</v>
      </c>
      <c r="D10" s="104"/>
      <c r="E10" s="37">
        <v>27</v>
      </c>
      <c r="F10" s="37">
        <v>27</v>
      </c>
      <c r="G10" s="37">
        <v>288</v>
      </c>
      <c r="H10" s="37">
        <v>288</v>
      </c>
      <c r="I10" s="37">
        <v>432</v>
      </c>
      <c r="J10" s="37">
        <v>432</v>
      </c>
      <c r="K10" s="37">
        <v>258</v>
      </c>
      <c r="L10" s="37">
        <v>258</v>
      </c>
      <c r="M10" s="37">
        <v>107</v>
      </c>
      <c r="N10" s="37">
        <v>107</v>
      </c>
      <c r="O10" s="37">
        <v>104</v>
      </c>
      <c r="P10" s="37">
        <v>104</v>
      </c>
      <c r="Q10" s="37">
        <v>45</v>
      </c>
      <c r="R10" s="37">
        <v>45</v>
      </c>
      <c r="S10" s="37">
        <v>35</v>
      </c>
      <c r="T10" s="37">
        <v>35</v>
      </c>
      <c r="U10" s="37">
        <v>1383</v>
      </c>
      <c r="V10" s="37">
        <v>1383</v>
      </c>
      <c r="W10" s="37">
        <v>6</v>
      </c>
      <c r="X10" s="37">
        <v>6</v>
      </c>
      <c r="Y10" s="37">
        <v>8803</v>
      </c>
      <c r="Z10" s="37">
        <v>8803</v>
      </c>
      <c r="AA10" s="39"/>
    </row>
    <row r="11" spans="1:27" x14ac:dyDescent="0.35">
      <c r="A11" s="39"/>
      <c r="B11" s="3">
        <v>4</v>
      </c>
      <c r="C11" s="188" t="s">
        <v>5</v>
      </c>
      <c r="D11" s="189"/>
      <c r="E11" s="37">
        <v>39</v>
      </c>
      <c r="F11" s="37">
        <v>39</v>
      </c>
      <c r="G11" s="37">
        <v>117</v>
      </c>
      <c r="H11" s="37">
        <v>117</v>
      </c>
      <c r="I11" s="37">
        <v>182</v>
      </c>
      <c r="J11" s="37">
        <v>182</v>
      </c>
      <c r="K11" s="37">
        <v>135</v>
      </c>
      <c r="L11" s="37">
        <v>135</v>
      </c>
      <c r="M11" s="37">
        <v>26</v>
      </c>
      <c r="N11" s="37">
        <v>26</v>
      </c>
      <c r="O11" s="37">
        <v>17</v>
      </c>
      <c r="P11" s="37">
        <v>17</v>
      </c>
      <c r="Q11" s="37">
        <v>40</v>
      </c>
      <c r="R11" s="37">
        <v>40</v>
      </c>
      <c r="S11" s="37">
        <v>9</v>
      </c>
      <c r="T11" s="37">
        <v>9</v>
      </c>
      <c r="U11" s="37">
        <v>288</v>
      </c>
      <c r="V11" s="37">
        <v>288</v>
      </c>
      <c r="W11" s="37">
        <v>7</v>
      </c>
      <c r="X11" s="37">
        <v>7</v>
      </c>
      <c r="Y11" s="37">
        <v>8007</v>
      </c>
      <c r="Z11" s="56">
        <v>8007</v>
      </c>
      <c r="AA11" s="39"/>
    </row>
    <row r="12" spans="1:27" x14ac:dyDescent="0.35">
      <c r="A12" s="39"/>
      <c r="B12" s="3">
        <v>5</v>
      </c>
      <c r="C12" s="188" t="s">
        <v>6</v>
      </c>
      <c r="D12" s="189"/>
      <c r="E12" s="42">
        <v>26</v>
      </c>
      <c r="F12" s="42">
        <v>56</v>
      </c>
      <c r="G12" s="37">
        <v>172</v>
      </c>
      <c r="H12" s="37">
        <v>172</v>
      </c>
      <c r="I12" s="37">
        <v>201</v>
      </c>
      <c r="J12" s="37">
        <v>201</v>
      </c>
      <c r="K12" s="37">
        <v>56</v>
      </c>
      <c r="L12" s="37">
        <v>56</v>
      </c>
      <c r="M12" s="37">
        <v>66</v>
      </c>
      <c r="N12" s="37">
        <v>66</v>
      </c>
      <c r="O12" s="37">
        <v>24</v>
      </c>
      <c r="P12" s="37">
        <v>24</v>
      </c>
      <c r="Q12" s="37">
        <v>24</v>
      </c>
      <c r="R12" s="37">
        <v>24</v>
      </c>
      <c r="S12" s="42">
        <v>45</v>
      </c>
      <c r="T12" s="42">
        <v>102</v>
      </c>
      <c r="U12" s="37">
        <v>246</v>
      </c>
      <c r="V12" s="37">
        <v>246</v>
      </c>
      <c r="W12" s="37">
        <v>8</v>
      </c>
      <c r="X12" s="37">
        <v>8</v>
      </c>
      <c r="Y12" s="42">
        <v>3752</v>
      </c>
      <c r="Z12" s="43">
        <v>16835</v>
      </c>
      <c r="AA12" s="39"/>
    </row>
    <row r="13" spans="1:27" ht="15" thickBot="1" x14ac:dyDescent="0.4">
      <c r="A13" s="39"/>
      <c r="B13" s="4">
        <v>6</v>
      </c>
      <c r="C13" s="202" t="s">
        <v>7</v>
      </c>
      <c r="D13" s="203"/>
      <c r="E13" s="47">
        <v>26</v>
      </c>
      <c r="F13" s="47">
        <v>26</v>
      </c>
      <c r="G13" s="37">
        <v>476</v>
      </c>
      <c r="H13" s="47">
        <v>476</v>
      </c>
      <c r="I13" s="47">
        <v>202</v>
      </c>
      <c r="J13" s="47">
        <v>202</v>
      </c>
      <c r="K13" s="47">
        <v>99</v>
      </c>
      <c r="L13" s="47">
        <v>99</v>
      </c>
      <c r="M13" s="47">
        <v>45</v>
      </c>
      <c r="N13" s="47">
        <v>45</v>
      </c>
      <c r="O13" s="47">
        <v>16</v>
      </c>
      <c r="P13" s="47">
        <v>16</v>
      </c>
      <c r="Q13" s="47">
        <v>42</v>
      </c>
      <c r="R13" s="47">
        <v>42</v>
      </c>
      <c r="S13" s="47">
        <v>4</v>
      </c>
      <c r="T13" s="47">
        <v>4</v>
      </c>
      <c r="U13" s="47">
        <v>221</v>
      </c>
      <c r="V13" s="47">
        <v>221</v>
      </c>
      <c r="W13" s="47">
        <v>7</v>
      </c>
      <c r="X13" s="47">
        <v>7</v>
      </c>
      <c r="Y13" s="47">
        <v>2800</v>
      </c>
      <c r="Z13" s="66">
        <v>2800</v>
      </c>
      <c r="AA13" s="39"/>
    </row>
    <row r="14" spans="1:27" ht="15" thickBot="1" x14ac:dyDescent="0.4">
      <c r="B14" s="133" t="s">
        <v>20</v>
      </c>
      <c r="C14" s="134"/>
      <c r="D14" s="135"/>
      <c r="E14" s="21">
        <f t="shared" ref="E14:Z14" si="0">SUM(E7:E13)</f>
        <v>1918</v>
      </c>
      <c r="F14" s="21">
        <f t="shared" si="0"/>
        <v>1926</v>
      </c>
      <c r="G14" s="21">
        <v>589</v>
      </c>
      <c r="H14" s="21">
        <f t="shared" si="0"/>
        <v>9969</v>
      </c>
      <c r="I14" s="21">
        <f t="shared" si="0"/>
        <v>6030</v>
      </c>
      <c r="J14" s="21">
        <f t="shared" si="0"/>
        <v>6078</v>
      </c>
      <c r="K14" s="21">
        <f t="shared" si="0"/>
        <v>2665</v>
      </c>
      <c r="L14" s="21">
        <f t="shared" si="0"/>
        <v>2663</v>
      </c>
      <c r="M14" s="21">
        <f t="shared" si="0"/>
        <v>604</v>
      </c>
      <c r="N14" s="21">
        <f t="shared" si="0"/>
        <v>604</v>
      </c>
      <c r="O14" s="21">
        <f t="shared" si="0"/>
        <v>421</v>
      </c>
      <c r="P14" s="21">
        <f t="shared" si="0"/>
        <v>455</v>
      </c>
      <c r="Q14" s="21">
        <f t="shared" si="0"/>
        <v>789</v>
      </c>
      <c r="R14" s="21">
        <f t="shared" si="0"/>
        <v>836</v>
      </c>
      <c r="S14" s="21"/>
      <c r="T14" s="21"/>
      <c r="U14" s="21">
        <f t="shared" si="0"/>
        <v>9949</v>
      </c>
      <c r="V14" s="21">
        <f t="shared" si="0"/>
        <v>9343</v>
      </c>
      <c r="W14" s="21">
        <f t="shared" si="0"/>
        <v>1403</v>
      </c>
      <c r="X14" s="21">
        <f t="shared" si="0"/>
        <v>1637</v>
      </c>
      <c r="Y14" s="21">
        <f t="shared" si="0"/>
        <v>170175</v>
      </c>
      <c r="Z14" s="22">
        <f t="shared" si="0"/>
        <v>148206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8" x14ac:dyDescent="0.35">
      <c r="B17" t="s">
        <v>22</v>
      </c>
      <c r="D17" s="19"/>
      <c r="E17" s="25" t="s">
        <v>38</v>
      </c>
    </row>
    <row r="18" spans="2:18" x14ac:dyDescent="0.35">
      <c r="B18" t="s">
        <v>22</v>
      </c>
      <c r="D18" s="20"/>
      <c r="E18" s="25" t="s">
        <v>29</v>
      </c>
    </row>
    <row r="19" spans="2:18" x14ac:dyDescent="0.35">
      <c r="B19" t="s">
        <v>22</v>
      </c>
      <c r="D19" s="33"/>
      <c r="E19" s="25" t="s">
        <v>31</v>
      </c>
    </row>
    <row r="20" spans="2:18" ht="15" thickBot="1" x14ac:dyDescent="0.4"/>
    <row r="21" spans="2:18" x14ac:dyDescent="0.35">
      <c r="K21" s="139" t="s">
        <v>0</v>
      </c>
      <c r="L21" s="177" t="s">
        <v>103</v>
      </c>
      <c r="M21" s="177"/>
      <c r="N21" s="177"/>
      <c r="O21" s="177"/>
      <c r="P21" s="177"/>
      <c r="Q21" s="177" t="s">
        <v>108</v>
      </c>
      <c r="R21" s="207" t="s">
        <v>109</v>
      </c>
    </row>
    <row r="22" spans="2:18" ht="15" thickBot="1" x14ac:dyDescent="0.4">
      <c r="K22" s="140"/>
      <c r="L22" s="206"/>
      <c r="M22" s="206"/>
      <c r="N22" s="206"/>
      <c r="O22" s="206"/>
      <c r="P22" s="206"/>
      <c r="Q22" s="206"/>
      <c r="R22" s="208"/>
    </row>
    <row r="23" spans="2:18" x14ac:dyDescent="0.35">
      <c r="K23" s="2">
        <v>1</v>
      </c>
      <c r="L23" s="209" t="s">
        <v>104</v>
      </c>
      <c r="M23" s="209"/>
      <c r="N23" s="209"/>
      <c r="O23" s="209"/>
      <c r="P23" s="209"/>
      <c r="Q23" s="105">
        <v>2</v>
      </c>
      <c r="R23" s="106" t="s">
        <v>110</v>
      </c>
    </row>
    <row r="24" spans="2:18" x14ac:dyDescent="0.35">
      <c r="K24" s="36">
        <v>2</v>
      </c>
      <c r="L24" s="181" t="s">
        <v>105</v>
      </c>
      <c r="M24" s="181"/>
      <c r="N24" s="181"/>
      <c r="O24" s="181"/>
      <c r="P24" s="181"/>
      <c r="Q24" s="107">
        <v>2</v>
      </c>
      <c r="R24" s="86" t="s">
        <v>110</v>
      </c>
    </row>
    <row r="25" spans="2:18" x14ac:dyDescent="0.35">
      <c r="K25" s="36">
        <v>3</v>
      </c>
      <c r="L25" s="181" t="s">
        <v>111</v>
      </c>
      <c r="M25" s="181"/>
      <c r="N25" s="181"/>
      <c r="O25" s="181"/>
      <c r="P25" s="181"/>
      <c r="Q25" s="107">
        <v>7</v>
      </c>
      <c r="R25" s="86" t="s">
        <v>110</v>
      </c>
    </row>
    <row r="26" spans="2:18" x14ac:dyDescent="0.35">
      <c r="K26" s="36">
        <v>4</v>
      </c>
      <c r="L26" s="181" t="s">
        <v>113</v>
      </c>
      <c r="M26" s="181"/>
      <c r="N26" s="181"/>
      <c r="O26" s="181"/>
      <c r="P26" s="181"/>
      <c r="Q26" s="107">
        <v>10</v>
      </c>
      <c r="R26" s="86" t="s">
        <v>110</v>
      </c>
    </row>
    <row r="27" spans="2:18" x14ac:dyDescent="0.35">
      <c r="K27" s="36">
        <v>5</v>
      </c>
      <c r="L27" s="181" t="s">
        <v>115</v>
      </c>
      <c r="M27" s="181"/>
      <c r="N27" s="181"/>
      <c r="O27" s="181"/>
      <c r="P27" s="181"/>
      <c r="Q27" s="107">
        <v>27</v>
      </c>
      <c r="R27" s="86" t="s">
        <v>110</v>
      </c>
    </row>
    <row r="28" spans="2:18" x14ac:dyDescent="0.35">
      <c r="K28" s="36">
        <v>6</v>
      </c>
      <c r="L28" s="181" t="s">
        <v>106</v>
      </c>
      <c r="M28" s="181"/>
      <c r="N28" s="181"/>
      <c r="O28" s="181"/>
      <c r="P28" s="181"/>
      <c r="Q28" s="107">
        <v>32</v>
      </c>
      <c r="R28" s="86" t="s">
        <v>110</v>
      </c>
    </row>
    <row r="29" spans="2:18" x14ac:dyDescent="0.35">
      <c r="K29" s="36">
        <v>7</v>
      </c>
      <c r="L29" s="181" t="s">
        <v>107</v>
      </c>
      <c r="M29" s="181"/>
      <c r="N29" s="181"/>
      <c r="O29" s="181"/>
      <c r="P29" s="181"/>
      <c r="Q29" s="107">
        <v>4</v>
      </c>
      <c r="R29" s="86" t="s">
        <v>110</v>
      </c>
    </row>
    <row r="30" spans="2:18" x14ac:dyDescent="0.35">
      <c r="K30" s="36">
        <v>8</v>
      </c>
      <c r="L30" s="181" t="s">
        <v>163</v>
      </c>
      <c r="M30" s="181"/>
      <c r="N30" s="181"/>
      <c r="O30" s="181"/>
      <c r="P30" s="181"/>
      <c r="Q30" s="107" t="s">
        <v>164</v>
      </c>
      <c r="R30" s="86" t="s">
        <v>110</v>
      </c>
    </row>
    <row r="31" spans="2:18" x14ac:dyDescent="0.35">
      <c r="K31" s="36">
        <v>9</v>
      </c>
      <c r="L31" s="108" t="s">
        <v>165</v>
      </c>
      <c r="M31" s="108"/>
      <c r="N31" s="108"/>
      <c r="O31" s="108"/>
      <c r="P31" s="108"/>
      <c r="Q31" s="107" t="s">
        <v>164</v>
      </c>
      <c r="R31" s="86" t="s">
        <v>110</v>
      </c>
    </row>
    <row r="32" spans="2:18" x14ac:dyDescent="0.35">
      <c r="K32" s="36">
        <v>10</v>
      </c>
      <c r="L32" s="108" t="s">
        <v>166</v>
      </c>
      <c r="M32" s="108"/>
      <c r="N32" s="108"/>
      <c r="O32" s="108"/>
      <c r="P32" s="108"/>
      <c r="Q32" s="107" t="s">
        <v>164</v>
      </c>
      <c r="R32" s="86" t="s">
        <v>110</v>
      </c>
    </row>
    <row r="33" spans="11:18" x14ac:dyDescent="0.35">
      <c r="K33" s="36">
        <v>11</v>
      </c>
      <c r="L33" s="108" t="s">
        <v>167</v>
      </c>
      <c r="M33" s="108"/>
      <c r="N33" s="108"/>
      <c r="O33" s="108"/>
      <c r="P33" s="108"/>
      <c r="Q33" s="107">
        <v>1</v>
      </c>
      <c r="R33" s="86" t="s">
        <v>110</v>
      </c>
    </row>
    <row r="34" spans="11:18" x14ac:dyDescent="0.35">
      <c r="K34" s="36">
        <v>12</v>
      </c>
      <c r="L34" s="108" t="s">
        <v>168</v>
      </c>
      <c r="M34" s="108"/>
      <c r="N34" s="108"/>
      <c r="O34" s="108"/>
      <c r="P34" s="108"/>
      <c r="Q34" s="107">
        <v>1</v>
      </c>
      <c r="R34" s="86" t="s">
        <v>110</v>
      </c>
    </row>
    <row r="35" spans="11:18" x14ac:dyDescent="0.35">
      <c r="K35" s="36">
        <v>13</v>
      </c>
      <c r="L35" s="108" t="s">
        <v>169</v>
      </c>
      <c r="M35" s="108"/>
      <c r="N35" s="108"/>
      <c r="O35" s="108"/>
      <c r="P35" s="108"/>
      <c r="Q35" s="107" t="s">
        <v>164</v>
      </c>
      <c r="R35" s="86" t="s">
        <v>110</v>
      </c>
    </row>
    <row r="36" spans="11:18" x14ac:dyDescent="0.35">
      <c r="K36" s="36">
        <v>14</v>
      </c>
      <c r="L36" s="108" t="s">
        <v>170</v>
      </c>
      <c r="M36" s="108"/>
      <c r="N36" s="108"/>
      <c r="O36" s="108"/>
      <c r="P36" s="108"/>
      <c r="Q36" s="107" t="s">
        <v>164</v>
      </c>
      <c r="R36" s="86" t="s">
        <v>110</v>
      </c>
    </row>
    <row r="37" spans="11:18" ht="15" thickBot="1" x14ac:dyDescent="0.4">
      <c r="K37" s="84">
        <v>15</v>
      </c>
      <c r="L37" s="109" t="s">
        <v>171</v>
      </c>
      <c r="M37" s="109"/>
      <c r="N37" s="109"/>
      <c r="O37" s="109"/>
      <c r="P37" s="109"/>
      <c r="Q37" s="110">
        <v>1</v>
      </c>
      <c r="R37" s="88" t="s">
        <v>110</v>
      </c>
    </row>
  </sheetData>
  <mergeCells count="34">
    <mergeCell ref="L30:P30"/>
    <mergeCell ref="K21:K22"/>
    <mergeCell ref="L21:P22"/>
    <mergeCell ref="Q21:Q22"/>
    <mergeCell ref="R21:R22"/>
    <mergeCell ref="L23:P23"/>
    <mergeCell ref="L24:P24"/>
    <mergeCell ref="L25:P25"/>
    <mergeCell ref="L26:P26"/>
    <mergeCell ref="L27:P27"/>
    <mergeCell ref="L28:P28"/>
    <mergeCell ref="L29:P29"/>
    <mergeCell ref="B14:D14"/>
    <mergeCell ref="Q5:R5"/>
    <mergeCell ref="S5:T5"/>
    <mergeCell ref="U5:V5"/>
    <mergeCell ref="W5:X5"/>
    <mergeCell ref="C8:D8"/>
    <mergeCell ref="C9:D9"/>
    <mergeCell ref="C11:D11"/>
    <mergeCell ref="C12:D12"/>
    <mergeCell ref="C13:D13"/>
    <mergeCell ref="Y5:Z5"/>
    <mergeCell ref="C7:D7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  <pageSetup paperSize="9" orientation="portrait" horizontalDpi="4294967293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2:Y31"/>
  <sheetViews>
    <sheetView showGridLines="0" workbookViewId="0">
      <selection sqref="A1:XFD1048576"/>
    </sheetView>
  </sheetViews>
  <sheetFormatPr defaultRowHeight="14.5" x14ac:dyDescent="0.35"/>
  <cols>
    <col min="1" max="1" width="0.453125" customWidth="1"/>
    <col min="2" max="2" width="4.26953125" customWidth="1"/>
    <col min="4" max="4" width="6.453125" customWidth="1"/>
    <col min="5" max="5" width="9.54296875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8.7265625" hidden="1" customWidth="1"/>
    <col min="22" max="22" width="9.54296875" customWidth="1"/>
    <col min="23" max="23" width="0" hidden="1" customWidth="1"/>
    <col min="24" max="24" width="9.7265625" customWidth="1"/>
    <col min="25" max="25" width="0.453125" customWidth="1"/>
  </cols>
  <sheetData>
    <row r="2" spans="1:25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15.5" x14ac:dyDescent="0.35">
      <c r="B3" s="136" t="s">
        <v>70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5" ht="16" thickBot="1" x14ac:dyDescent="0.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"/>
      <c r="B5" s="139" t="s">
        <v>0</v>
      </c>
      <c r="C5" s="125" t="s">
        <v>26</v>
      </c>
      <c r="D5" s="126"/>
      <c r="E5" s="62"/>
      <c r="F5" s="60"/>
      <c r="G5" s="195">
        <v>44728</v>
      </c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25" t="s">
        <v>66</v>
      </c>
      <c r="W5" s="153"/>
      <c r="X5" s="154"/>
      <c r="Y5" s="1"/>
    </row>
    <row r="6" spans="1:25" x14ac:dyDescent="0.35">
      <c r="A6" s="1"/>
      <c r="B6" s="162"/>
      <c r="C6" s="163"/>
      <c r="D6" s="164"/>
      <c r="E6" s="58" t="s">
        <v>68</v>
      </c>
      <c r="F6" s="59"/>
      <c r="G6" s="193" t="s">
        <v>69</v>
      </c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55"/>
      <c r="W6" s="156"/>
      <c r="X6" s="157"/>
      <c r="Y6" s="1"/>
    </row>
    <row r="7" spans="1:25" ht="15" thickBot="1" x14ac:dyDescent="0.4">
      <c r="B7" s="140"/>
      <c r="C7" s="127"/>
      <c r="D7" s="128"/>
      <c r="E7" s="17" t="s">
        <v>57</v>
      </c>
      <c r="F7" s="18" t="s">
        <v>10</v>
      </c>
      <c r="G7" s="17" t="s">
        <v>58</v>
      </c>
      <c r="H7" s="17" t="s">
        <v>10</v>
      </c>
      <c r="I7" s="17" t="s">
        <v>59</v>
      </c>
      <c r="J7" s="17" t="s">
        <v>10</v>
      </c>
      <c r="K7" s="17" t="s">
        <v>60</v>
      </c>
      <c r="L7" s="17" t="s">
        <v>10</v>
      </c>
      <c r="M7" s="17" t="s">
        <v>61</v>
      </c>
      <c r="N7" s="17" t="s">
        <v>10</v>
      </c>
      <c r="O7" s="17" t="s">
        <v>62</v>
      </c>
      <c r="P7" s="17" t="s">
        <v>10</v>
      </c>
      <c r="Q7" s="17" t="s">
        <v>63</v>
      </c>
      <c r="R7" s="17" t="s">
        <v>10</v>
      </c>
      <c r="S7" s="17" t="s">
        <v>64</v>
      </c>
      <c r="T7" s="17" t="s">
        <v>10</v>
      </c>
      <c r="U7" s="17" t="s">
        <v>154</v>
      </c>
      <c r="V7" s="17" t="s">
        <v>65</v>
      </c>
      <c r="W7" s="17" t="s">
        <v>10</v>
      </c>
      <c r="X7" s="18" t="s">
        <v>18</v>
      </c>
    </row>
    <row r="8" spans="1:25" x14ac:dyDescent="0.35">
      <c r="B8" s="65">
        <v>1</v>
      </c>
      <c r="C8" s="165" t="s">
        <v>1</v>
      </c>
      <c r="D8" s="166"/>
      <c r="E8" s="63">
        <v>140238</v>
      </c>
      <c r="F8" s="64">
        <v>113501</v>
      </c>
      <c r="G8" s="63">
        <v>1719</v>
      </c>
      <c r="H8" s="63">
        <v>1697</v>
      </c>
      <c r="I8" s="63">
        <v>7543</v>
      </c>
      <c r="J8" s="63">
        <v>7665</v>
      </c>
      <c r="K8" s="63">
        <v>4145</v>
      </c>
      <c r="L8" s="63">
        <v>4185</v>
      </c>
      <c r="M8" s="63">
        <v>1718</v>
      </c>
      <c r="N8" s="63">
        <v>1710</v>
      </c>
      <c r="O8" s="63">
        <v>260</v>
      </c>
      <c r="P8" s="63">
        <v>260</v>
      </c>
      <c r="Q8" s="63">
        <v>157</v>
      </c>
      <c r="R8" s="63">
        <v>182</v>
      </c>
      <c r="S8" s="63">
        <v>520</v>
      </c>
      <c r="T8" s="63">
        <v>565</v>
      </c>
      <c r="U8" s="63">
        <v>0</v>
      </c>
      <c r="V8" s="63">
        <v>6824</v>
      </c>
      <c r="W8" s="63">
        <v>4980</v>
      </c>
      <c r="X8" s="64">
        <v>1355</v>
      </c>
      <c r="Y8">
        <v>24</v>
      </c>
    </row>
    <row r="9" spans="1:25" x14ac:dyDescent="0.35">
      <c r="A9" s="39"/>
      <c r="B9" s="36">
        <v>1</v>
      </c>
      <c r="C9" s="141" t="s">
        <v>2</v>
      </c>
      <c r="D9" s="142"/>
      <c r="E9" s="37">
        <v>3878</v>
      </c>
      <c r="F9" s="56">
        <v>3019</v>
      </c>
      <c r="G9" s="37">
        <v>27</v>
      </c>
      <c r="H9" s="37">
        <v>27</v>
      </c>
      <c r="I9" s="37">
        <v>235</v>
      </c>
      <c r="J9" s="37">
        <v>251</v>
      </c>
      <c r="K9" s="37">
        <v>360</v>
      </c>
      <c r="L9" s="37">
        <v>368</v>
      </c>
      <c r="M9" s="37">
        <v>40</v>
      </c>
      <c r="N9" s="37">
        <v>46</v>
      </c>
      <c r="O9" s="37">
        <v>39</v>
      </c>
      <c r="P9" s="37">
        <v>39</v>
      </c>
      <c r="Q9" s="37">
        <v>41</v>
      </c>
      <c r="R9" s="37">
        <v>50</v>
      </c>
      <c r="S9" s="37">
        <v>47</v>
      </c>
      <c r="T9" s="37">
        <v>49</v>
      </c>
      <c r="U9" s="37">
        <v>0</v>
      </c>
      <c r="V9" s="37">
        <v>642</v>
      </c>
      <c r="W9" s="37">
        <v>421</v>
      </c>
      <c r="X9" s="56">
        <v>20</v>
      </c>
      <c r="Y9" s="39">
        <v>6</v>
      </c>
    </row>
    <row r="10" spans="1:25" x14ac:dyDescent="0.35">
      <c r="A10" s="39"/>
      <c r="B10" s="36">
        <v>2</v>
      </c>
      <c r="C10" s="141" t="s">
        <v>3</v>
      </c>
      <c r="D10" s="142"/>
      <c r="E10" s="37">
        <v>2697</v>
      </c>
      <c r="F10" s="56">
        <v>25</v>
      </c>
      <c r="G10" s="37">
        <v>54</v>
      </c>
      <c r="H10" s="37">
        <v>54</v>
      </c>
      <c r="I10" s="37">
        <v>1000</v>
      </c>
      <c r="J10" s="37">
        <v>1000</v>
      </c>
      <c r="K10" s="37">
        <v>508</v>
      </c>
      <c r="L10" s="37">
        <v>508</v>
      </c>
      <c r="M10" s="37">
        <v>359</v>
      </c>
      <c r="N10" s="37">
        <v>359</v>
      </c>
      <c r="O10" s="37">
        <v>61</v>
      </c>
      <c r="P10" s="37">
        <v>61</v>
      </c>
      <c r="Q10" s="37">
        <v>62</v>
      </c>
      <c r="R10" s="37">
        <v>62</v>
      </c>
      <c r="S10" s="37">
        <v>71</v>
      </c>
      <c r="T10" s="37">
        <v>71</v>
      </c>
      <c r="U10" s="37">
        <v>20</v>
      </c>
      <c r="V10" s="37">
        <v>345</v>
      </c>
      <c r="W10" s="37">
        <v>150</v>
      </c>
      <c r="X10" s="56">
        <v>0</v>
      </c>
      <c r="Y10" s="39">
        <v>7</v>
      </c>
    </row>
    <row r="11" spans="1:25" x14ac:dyDescent="0.35">
      <c r="A11" s="39"/>
      <c r="B11" s="36">
        <v>3</v>
      </c>
      <c r="C11" s="40" t="s">
        <v>4</v>
      </c>
      <c r="D11" s="41"/>
      <c r="E11" s="37">
        <v>8803</v>
      </c>
      <c r="F11" s="56">
        <v>40</v>
      </c>
      <c r="G11" s="37">
        <v>27</v>
      </c>
      <c r="H11" s="37">
        <v>27</v>
      </c>
      <c r="I11" s="37">
        <v>288</v>
      </c>
      <c r="J11" s="37">
        <v>288</v>
      </c>
      <c r="K11" s="37">
        <v>432</v>
      </c>
      <c r="L11" s="37">
        <v>432</v>
      </c>
      <c r="M11" s="37">
        <v>258</v>
      </c>
      <c r="N11" s="37">
        <v>258</v>
      </c>
      <c r="O11" s="37">
        <v>107</v>
      </c>
      <c r="P11" s="37">
        <v>107</v>
      </c>
      <c r="Q11" s="37">
        <v>104</v>
      </c>
      <c r="R11" s="37">
        <v>104</v>
      </c>
      <c r="S11" s="37">
        <v>45</v>
      </c>
      <c r="T11" s="37">
        <v>45</v>
      </c>
      <c r="U11" s="37">
        <v>35</v>
      </c>
      <c r="V11" s="37">
        <v>1383</v>
      </c>
      <c r="W11" s="37">
        <v>257</v>
      </c>
      <c r="X11" s="56">
        <v>6</v>
      </c>
      <c r="Y11" s="39">
        <v>18</v>
      </c>
    </row>
    <row r="12" spans="1:25" x14ac:dyDescent="0.35">
      <c r="A12" s="39"/>
      <c r="B12" s="36">
        <v>4</v>
      </c>
      <c r="C12" s="141" t="s">
        <v>5</v>
      </c>
      <c r="D12" s="142"/>
      <c r="E12" s="37">
        <v>8007</v>
      </c>
      <c r="F12" s="37">
        <v>1481</v>
      </c>
      <c r="G12" s="37">
        <v>39</v>
      </c>
      <c r="H12" s="37">
        <v>39</v>
      </c>
      <c r="I12" s="37">
        <v>117</v>
      </c>
      <c r="J12" s="37">
        <v>117</v>
      </c>
      <c r="K12" s="37">
        <v>182</v>
      </c>
      <c r="L12" s="37">
        <v>182</v>
      </c>
      <c r="M12" s="37">
        <v>135</v>
      </c>
      <c r="N12" s="37">
        <v>135</v>
      </c>
      <c r="O12" s="37">
        <v>26</v>
      </c>
      <c r="P12" s="37">
        <v>26</v>
      </c>
      <c r="Q12" s="37">
        <v>17</v>
      </c>
      <c r="R12" s="37">
        <v>17</v>
      </c>
      <c r="S12" s="37">
        <v>40</v>
      </c>
      <c r="T12" s="37">
        <v>40</v>
      </c>
      <c r="U12" s="37">
        <v>9</v>
      </c>
      <c r="V12" s="37">
        <v>288</v>
      </c>
      <c r="W12" s="37">
        <v>171</v>
      </c>
      <c r="X12" s="56">
        <v>7</v>
      </c>
      <c r="Y12" s="39">
        <v>1</v>
      </c>
    </row>
    <row r="13" spans="1:25" x14ac:dyDescent="0.35">
      <c r="A13" s="39"/>
      <c r="B13" s="36">
        <v>5</v>
      </c>
      <c r="C13" s="141" t="s">
        <v>6</v>
      </c>
      <c r="D13" s="142"/>
      <c r="E13" s="37">
        <v>3752</v>
      </c>
      <c r="F13" s="56">
        <v>0</v>
      </c>
      <c r="G13" s="37">
        <v>26</v>
      </c>
      <c r="H13" s="37">
        <v>56</v>
      </c>
      <c r="I13" s="37">
        <v>172</v>
      </c>
      <c r="J13" s="37">
        <v>172</v>
      </c>
      <c r="K13" s="37">
        <v>201</v>
      </c>
      <c r="L13" s="37">
        <v>201</v>
      </c>
      <c r="M13" s="37">
        <v>56</v>
      </c>
      <c r="N13" s="37">
        <v>56</v>
      </c>
      <c r="O13" s="37">
        <v>66</v>
      </c>
      <c r="P13" s="37">
        <v>66</v>
      </c>
      <c r="Q13" s="37">
        <v>24</v>
      </c>
      <c r="R13" s="37">
        <v>24</v>
      </c>
      <c r="S13" s="37">
        <v>24</v>
      </c>
      <c r="T13" s="37">
        <v>24</v>
      </c>
      <c r="U13" s="37">
        <v>45</v>
      </c>
      <c r="V13" s="37">
        <v>246</v>
      </c>
      <c r="W13" s="37">
        <v>18</v>
      </c>
      <c r="X13" s="56">
        <v>8</v>
      </c>
      <c r="Y13" s="39">
        <v>4</v>
      </c>
    </row>
    <row r="14" spans="1:25" ht="15" thickBot="1" x14ac:dyDescent="0.4">
      <c r="A14" s="39"/>
      <c r="B14" s="44">
        <v>6</v>
      </c>
      <c r="C14" s="143" t="s">
        <v>7</v>
      </c>
      <c r="D14" s="144"/>
      <c r="E14" s="47">
        <v>2800</v>
      </c>
      <c r="F14" s="66">
        <v>4422</v>
      </c>
      <c r="G14" s="47">
        <v>26</v>
      </c>
      <c r="H14" s="47">
        <v>26</v>
      </c>
      <c r="I14" s="47">
        <v>476</v>
      </c>
      <c r="J14" s="47">
        <v>476</v>
      </c>
      <c r="K14" s="47">
        <v>202</v>
      </c>
      <c r="L14" s="47">
        <v>202</v>
      </c>
      <c r="M14" s="47">
        <v>99</v>
      </c>
      <c r="N14" s="47">
        <v>99</v>
      </c>
      <c r="O14" s="47">
        <v>45</v>
      </c>
      <c r="P14" s="47">
        <v>45</v>
      </c>
      <c r="Q14" s="47">
        <v>16</v>
      </c>
      <c r="R14" s="47">
        <v>16</v>
      </c>
      <c r="S14" s="47">
        <v>42</v>
      </c>
      <c r="T14" s="47">
        <v>42</v>
      </c>
      <c r="U14" s="47">
        <v>4</v>
      </c>
      <c r="V14" s="47">
        <v>221</v>
      </c>
      <c r="W14" s="47">
        <v>369</v>
      </c>
      <c r="X14" s="66">
        <v>7</v>
      </c>
      <c r="Y14" s="39">
        <v>6</v>
      </c>
    </row>
    <row r="15" spans="1:25" ht="15" thickBot="1" x14ac:dyDescent="0.4">
      <c r="B15" s="133" t="s">
        <v>20</v>
      </c>
      <c r="C15" s="134"/>
      <c r="D15" s="135"/>
      <c r="E15" s="21">
        <f>SUM(E8:E14)</f>
        <v>170175</v>
      </c>
      <c r="F15" s="22">
        <f>SUM(F8:F14)</f>
        <v>122488</v>
      </c>
      <c r="G15" s="21">
        <f>SUM(G8:G14)</f>
        <v>1918</v>
      </c>
      <c r="H15" s="21">
        <f t="shared" ref="H15:X15" si="0">SUM(H8:H14)</f>
        <v>1926</v>
      </c>
      <c r="I15" s="21">
        <f t="shared" si="0"/>
        <v>9831</v>
      </c>
      <c r="J15" s="21">
        <f t="shared" si="0"/>
        <v>9969</v>
      </c>
      <c r="K15" s="21">
        <f t="shared" si="0"/>
        <v>6030</v>
      </c>
      <c r="L15" s="21">
        <f t="shared" si="0"/>
        <v>6078</v>
      </c>
      <c r="M15" s="21">
        <f t="shared" si="0"/>
        <v>2665</v>
      </c>
      <c r="N15" s="21">
        <f t="shared" si="0"/>
        <v>2663</v>
      </c>
      <c r="O15" s="21">
        <f t="shared" si="0"/>
        <v>604</v>
      </c>
      <c r="P15" s="21">
        <f t="shared" si="0"/>
        <v>604</v>
      </c>
      <c r="Q15" s="21">
        <f t="shared" si="0"/>
        <v>421</v>
      </c>
      <c r="R15" s="21">
        <f t="shared" si="0"/>
        <v>455</v>
      </c>
      <c r="S15" s="21">
        <f t="shared" si="0"/>
        <v>789</v>
      </c>
      <c r="T15" s="21">
        <f t="shared" si="0"/>
        <v>836</v>
      </c>
      <c r="U15" s="21">
        <f t="shared" si="0"/>
        <v>113</v>
      </c>
      <c r="V15" s="21">
        <f t="shared" si="0"/>
        <v>9949</v>
      </c>
      <c r="W15" s="21">
        <f t="shared" si="0"/>
        <v>6366</v>
      </c>
      <c r="X15" s="22">
        <f t="shared" si="0"/>
        <v>1403</v>
      </c>
    </row>
    <row r="16" spans="1:25" ht="3" customHeight="1" x14ac:dyDescent="0.35">
      <c r="B16" s="71"/>
      <c r="C16" s="71"/>
      <c r="D16" s="71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</row>
    <row r="17" spans="2:19" x14ac:dyDescent="0.35">
      <c r="S17" s="1" t="s">
        <v>153</v>
      </c>
    </row>
    <row r="18" spans="2:19" x14ac:dyDescent="0.35">
      <c r="B18" t="s">
        <v>21</v>
      </c>
    </row>
    <row r="19" spans="2:19" x14ac:dyDescent="0.35">
      <c r="B19" t="s">
        <v>22</v>
      </c>
      <c r="D19" s="19"/>
      <c r="E19" s="25" t="s">
        <v>38</v>
      </c>
    </row>
    <row r="20" spans="2:19" x14ac:dyDescent="0.35">
      <c r="B20" t="s">
        <v>22</v>
      </c>
      <c r="D20" s="20"/>
      <c r="E20" s="25" t="s">
        <v>29</v>
      </c>
    </row>
    <row r="21" spans="2:19" x14ac:dyDescent="0.35">
      <c r="B21" t="s">
        <v>22</v>
      </c>
      <c r="D21" s="33"/>
      <c r="E21" s="25" t="s">
        <v>31</v>
      </c>
    </row>
    <row r="26" spans="2:19" x14ac:dyDescent="0.35">
      <c r="S26">
        <v>500</v>
      </c>
    </row>
    <row r="27" spans="2:19" x14ac:dyDescent="0.35">
      <c r="S27">
        <v>500</v>
      </c>
    </row>
    <row r="28" spans="2:19" x14ac:dyDescent="0.35">
      <c r="S28">
        <v>1000</v>
      </c>
    </row>
    <row r="29" spans="2:19" x14ac:dyDescent="0.35">
      <c r="S29">
        <v>200</v>
      </c>
    </row>
    <row r="30" spans="2:19" x14ac:dyDescent="0.35">
      <c r="S30">
        <v>300</v>
      </c>
    </row>
    <row r="31" spans="2:19" x14ac:dyDescent="0.35">
      <c r="S31">
        <v>100</v>
      </c>
    </row>
  </sheetData>
  <mergeCells count="14">
    <mergeCell ref="B15:D15"/>
    <mergeCell ref="C8:D8"/>
    <mergeCell ref="C9:D9"/>
    <mergeCell ref="C10:D10"/>
    <mergeCell ref="C12:D12"/>
    <mergeCell ref="C13:D13"/>
    <mergeCell ref="C14:D14"/>
    <mergeCell ref="B2:X2"/>
    <mergeCell ref="B3:X3"/>
    <mergeCell ref="B5:B7"/>
    <mergeCell ref="C5:D7"/>
    <mergeCell ref="G5:U5"/>
    <mergeCell ref="V5:X6"/>
    <mergeCell ref="G6:U6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AA37"/>
  <sheetViews>
    <sheetView showGridLines="0" workbookViewId="0">
      <selection sqref="A1:XFD1048576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19" max="20" width="9.1796875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174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200" t="s">
        <v>1</v>
      </c>
      <c r="D7" s="201"/>
      <c r="E7" s="79">
        <v>1719</v>
      </c>
      <c r="F7" s="79">
        <v>1697</v>
      </c>
      <c r="G7" s="80">
        <v>7543</v>
      </c>
      <c r="H7" s="80">
        <v>7665</v>
      </c>
      <c r="I7" s="79">
        <v>4145</v>
      </c>
      <c r="J7" s="79">
        <v>4185</v>
      </c>
      <c r="K7" s="79">
        <v>1574</v>
      </c>
      <c r="L7" s="79">
        <v>1566</v>
      </c>
      <c r="M7" s="75">
        <v>260</v>
      </c>
      <c r="N7" s="75">
        <v>260</v>
      </c>
      <c r="O7" s="80">
        <v>157</v>
      </c>
      <c r="P7" s="80">
        <v>182</v>
      </c>
      <c r="Q7" s="80">
        <v>520</v>
      </c>
      <c r="R7" s="80">
        <v>565</v>
      </c>
      <c r="S7" s="75">
        <v>0</v>
      </c>
      <c r="T7" s="75">
        <v>0</v>
      </c>
      <c r="U7" s="79">
        <v>6524</v>
      </c>
      <c r="V7" s="79">
        <v>5216</v>
      </c>
      <c r="W7" s="80">
        <v>1345</v>
      </c>
      <c r="X7" s="80">
        <v>1586</v>
      </c>
      <c r="Y7" s="79">
        <v>131238</v>
      </c>
      <c r="Z7" s="93">
        <v>103635</v>
      </c>
    </row>
    <row r="8" spans="1:27" x14ac:dyDescent="0.35">
      <c r="A8" s="39">
        <v>50</v>
      </c>
      <c r="B8" s="3">
        <v>1</v>
      </c>
      <c r="C8" s="188" t="s">
        <v>2</v>
      </c>
      <c r="D8" s="189"/>
      <c r="E8" s="37">
        <v>27</v>
      </c>
      <c r="F8" s="37">
        <v>27</v>
      </c>
      <c r="G8" s="37">
        <v>173</v>
      </c>
      <c r="H8" s="37">
        <v>173</v>
      </c>
      <c r="I8" s="37">
        <v>356</v>
      </c>
      <c r="J8" s="37">
        <v>356</v>
      </c>
      <c r="K8" s="37">
        <v>161</v>
      </c>
      <c r="L8" s="37">
        <v>161</v>
      </c>
      <c r="M8" s="37">
        <v>33</v>
      </c>
      <c r="N8" s="37">
        <v>33</v>
      </c>
      <c r="O8" s="37">
        <v>42</v>
      </c>
      <c r="P8" s="37">
        <v>42</v>
      </c>
      <c r="Q8" s="37">
        <v>45</v>
      </c>
      <c r="R8" s="37">
        <v>45</v>
      </c>
      <c r="S8" s="37">
        <v>0</v>
      </c>
      <c r="T8" s="37">
        <v>0</v>
      </c>
      <c r="U8" s="42">
        <v>1353</v>
      </c>
      <c r="V8" s="42">
        <v>1553</v>
      </c>
      <c r="W8" s="42">
        <v>20</v>
      </c>
      <c r="X8" s="42">
        <v>28</v>
      </c>
      <c r="Y8" s="42">
        <v>11052</v>
      </c>
      <c r="Z8" s="43">
        <v>11688</v>
      </c>
      <c r="AA8" s="39"/>
    </row>
    <row r="9" spans="1:27" x14ac:dyDescent="0.35">
      <c r="A9" s="39"/>
      <c r="B9" s="3">
        <v>2</v>
      </c>
      <c r="C9" s="188" t="s">
        <v>3</v>
      </c>
      <c r="D9" s="189"/>
      <c r="E9" s="37">
        <v>54</v>
      </c>
      <c r="F9" s="37">
        <v>54</v>
      </c>
      <c r="G9" s="37">
        <v>972</v>
      </c>
      <c r="H9" s="37">
        <v>972</v>
      </c>
      <c r="I9" s="37">
        <v>506</v>
      </c>
      <c r="J9" s="37">
        <v>506</v>
      </c>
      <c r="K9" s="37">
        <v>350</v>
      </c>
      <c r="L9" s="37">
        <v>350</v>
      </c>
      <c r="M9" s="37">
        <v>60</v>
      </c>
      <c r="N9" s="37">
        <v>60</v>
      </c>
      <c r="O9" s="37">
        <v>59</v>
      </c>
      <c r="P9" s="37">
        <v>59</v>
      </c>
      <c r="Q9" s="37">
        <v>71</v>
      </c>
      <c r="R9" s="37">
        <v>71</v>
      </c>
      <c r="S9" s="37">
        <v>17</v>
      </c>
      <c r="T9" s="37">
        <v>17</v>
      </c>
      <c r="U9" s="37">
        <v>50</v>
      </c>
      <c r="V9" s="37">
        <v>50</v>
      </c>
      <c r="W9" s="37">
        <v>0</v>
      </c>
      <c r="X9" s="37">
        <v>0</v>
      </c>
      <c r="Y9" s="37">
        <v>8089</v>
      </c>
      <c r="Z9" s="56">
        <v>8089</v>
      </c>
      <c r="AA9" s="39"/>
    </row>
    <row r="10" spans="1:27" x14ac:dyDescent="0.35">
      <c r="A10" s="39"/>
      <c r="B10" s="3">
        <v>3</v>
      </c>
      <c r="C10" s="103" t="s">
        <v>4</v>
      </c>
      <c r="D10" s="104"/>
      <c r="E10" s="37">
        <v>27</v>
      </c>
      <c r="F10" s="37">
        <v>27</v>
      </c>
      <c r="G10" s="42">
        <v>157</v>
      </c>
      <c r="H10" s="42">
        <v>198</v>
      </c>
      <c r="I10" s="37">
        <v>406</v>
      </c>
      <c r="J10" s="37">
        <v>406</v>
      </c>
      <c r="K10" s="37">
        <v>255</v>
      </c>
      <c r="L10" s="37">
        <v>255</v>
      </c>
      <c r="M10" s="37">
        <v>107</v>
      </c>
      <c r="N10" s="37">
        <v>107</v>
      </c>
      <c r="O10" s="37">
        <v>103</v>
      </c>
      <c r="P10" s="37">
        <v>103</v>
      </c>
      <c r="Q10" s="37">
        <v>45</v>
      </c>
      <c r="R10" s="37">
        <v>45</v>
      </c>
      <c r="S10" s="37">
        <v>35</v>
      </c>
      <c r="T10" s="37">
        <v>35</v>
      </c>
      <c r="U10" s="42">
        <v>565</v>
      </c>
      <c r="V10" s="42">
        <v>993</v>
      </c>
      <c r="W10" s="42">
        <v>4</v>
      </c>
      <c r="X10" s="42">
        <v>6</v>
      </c>
      <c r="Y10" s="42">
        <v>3210</v>
      </c>
      <c r="Z10" s="42">
        <v>7700</v>
      </c>
      <c r="AA10" s="39"/>
    </row>
    <row r="11" spans="1:27" x14ac:dyDescent="0.35">
      <c r="A11" s="39"/>
      <c r="B11" s="3">
        <v>4</v>
      </c>
      <c r="C11" s="188" t="s">
        <v>5</v>
      </c>
      <c r="D11" s="189"/>
      <c r="E11" s="37">
        <v>39</v>
      </c>
      <c r="F11" s="37">
        <v>39</v>
      </c>
      <c r="G11" s="37">
        <v>111</v>
      </c>
      <c r="H11" s="37">
        <v>111</v>
      </c>
      <c r="I11" s="37">
        <v>181</v>
      </c>
      <c r="J11" s="37">
        <v>181</v>
      </c>
      <c r="K11" s="37">
        <v>135</v>
      </c>
      <c r="L11" s="37">
        <v>135</v>
      </c>
      <c r="M11" s="37">
        <v>25</v>
      </c>
      <c r="N11" s="37">
        <v>25</v>
      </c>
      <c r="O11" s="37">
        <v>17</v>
      </c>
      <c r="P11" s="37">
        <v>17</v>
      </c>
      <c r="Q11" s="37">
        <v>37</v>
      </c>
      <c r="R11" s="37">
        <v>37</v>
      </c>
      <c r="S11" s="37">
        <v>9</v>
      </c>
      <c r="T11" s="37">
        <v>9</v>
      </c>
      <c r="U11" s="37">
        <v>250</v>
      </c>
      <c r="V11" s="37">
        <v>250</v>
      </c>
      <c r="W11" s="37">
        <v>7</v>
      </c>
      <c r="X11" s="37">
        <v>7</v>
      </c>
      <c r="Y11" s="37">
        <v>7762</v>
      </c>
      <c r="Z11" s="56">
        <v>7762</v>
      </c>
      <c r="AA11" s="39"/>
    </row>
    <row r="12" spans="1:27" x14ac:dyDescent="0.35">
      <c r="A12" s="39"/>
      <c r="B12" s="3">
        <v>5</v>
      </c>
      <c r="C12" s="188" t="s">
        <v>6</v>
      </c>
      <c r="D12" s="189"/>
      <c r="E12" s="37">
        <v>26</v>
      </c>
      <c r="F12" s="37">
        <v>26</v>
      </c>
      <c r="G12" s="37">
        <v>147</v>
      </c>
      <c r="H12" s="37">
        <v>147</v>
      </c>
      <c r="I12" s="37">
        <v>198</v>
      </c>
      <c r="J12" s="37">
        <v>198</v>
      </c>
      <c r="K12" s="37">
        <v>54</v>
      </c>
      <c r="L12" s="37">
        <v>54</v>
      </c>
      <c r="M12" s="37">
        <v>66</v>
      </c>
      <c r="N12" s="37">
        <v>66</v>
      </c>
      <c r="O12" s="37">
        <v>24</v>
      </c>
      <c r="P12" s="37">
        <v>24</v>
      </c>
      <c r="Q12" s="37">
        <v>19</v>
      </c>
      <c r="R12" s="37">
        <v>19</v>
      </c>
      <c r="S12" s="42">
        <v>44</v>
      </c>
      <c r="T12" s="42">
        <v>102</v>
      </c>
      <c r="U12" s="37">
        <v>129</v>
      </c>
      <c r="V12" s="37">
        <v>129</v>
      </c>
      <c r="W12" s="37">
        <v>7</v>
      </c>
      <c r="X12" s="37">
        <v>7</v>
      </c>
      <c r="Y12" s="37">
        <v>3012</v>
      </c>
      <c r="Z12" s="56">
        <v>3012</v>
      </c>
      <c r="AA12" s="39"/>
    </row>
    <row r="13" spans="1:27" ht="15" thickBot="1" x14ac:dyDescent="0.4">
      <c r="A13" s="39"/>
      <c r="B13" s="4">
        <v>6</v>
      </c>
      <c r="C13" s="202" t="s">
        <v>7</v>
      </c>
      <c r="D13" s="203"/>
      <c r="E13" s="47">
        <v>26</v>
      </c>
      <c r="F13" s="47">
        <v>26</v>
      </c>
      <c r="G13" s="37">
        <v>476</v>
      </c>
      <c r="H13" s="47">
        <v>476</v>
      </c>
      <c r="I13" s="47">
        <v>202</v>
      </c>
      <c r="J13" s="47">
        <v>202</v>
      </c>
      <c r="K13" s="47">
        <v>99</v>
      </c>
      <c r="L13" s="47">
        <v>99</v>
      </c>
      <c r="M13" s="47">
        <v>45</v>
      </c>
      <c r="N13" s="47">
        <v>45</v>
      </c>
      <c r="O13" s="47">
        <v>16</v>
      </c>
      <c r="P13" s="47">
        <v>16</v>
      </c>
      <c r="Q13" s="47">
        <v>42</v>
      </c>
      <c r="R13" s="47">
        <v>42</v>
      </c>
      <c r="S13" s="47">
        <v>4</v>
      </c>
      <c r="T13" s="47">
        <v>4</v>
      </c>
      <c r="U13" s="47">
        <v>221</v>
      </c>
      <c r="V13" s="47">
        <v>221</v>
      </c>
      <c r="W13" s="47">
        <v>7</v>
      </c>
      <c r="X13" s="47">
        <v>7</v>
      </c>
      <c r="Y13" s="47">
        <v>2800</v>
      </c>
      <c r="Z13" s="66">
        <v>2800</v>
      </c>
      <c r="AA13" s="39"/>
    </row>
    <row r="14" spans="1:27" ht="15" thickBot="1" x14ac:dyDescent="0.4">
      <c r="B14" s="133" t="s">
        <v>20</v>
      </c>
      <c r="C14" s="134"/>
      <c r="D14" s="135"/>
      <c r="E14" s="21">
        <f>SUM(E7:E13)</f>
        <v>1918</v>
      </c>
      <c r="F14" s="21">
        <f>SUM(F7:F13)</f>
        <v>1896</v>
      </c>
      <c r="G14" s="21">
        <v>589</v>
      </c>
      <c r="H14" s="21">
        <f t="shared" ref="H14:R14" si="0">SUM(H7:H13)</f>
        <v>9742</v>
      </c>
      <c r="I14" s="21">
        <f t="shared" si="0"/>
        <v>5994</v>
      </c>
      <c r="J14" s="21">
        <f t="shared" si="0"/>
        <v>6034</v>
      </c>
      <c r="K14" s="21">
        <f t="shared" si="0"/>
        <v>2628</v>
      </c>
      <c r="L14" s="21">
        <f t="shared" si="0"/>
        <v>2620</v>
      </c>
      <c r="M14" s="21">
        <f t="shared" si="0"/>
        <v>596</v>
      </c>
      <c r="N14" s="21">
        <f t="shared" si="0"/>
        <v>596</v>
      </c>
      <c r="O14" s="21">
        <f t="shared" si="0"/>
        <v>418</v>
      </c>
      <c r="P14" s="21">
        <f t="shared" si="0"/>
        <v>443</v>
      </c>
      <c r="Q14" s="21">
        <f t="shared" si="0"/>
        <v>779</v>
      </c>
      <c r="R14" s="21">
        <f t="shared" si="0"/>
        <v>824</v>
      </c>
      <c r="S14" s="21"/>
      <c r="T14" s="21"/>
      <c r="U14" s="21">
        <f t="shared" ref="U14:Z14" si="1">SUM(U7:U13)</f>
        <v>9092</v>
      </c>
      <c r="V14" s="21">
        <f t="shared" si="1"/>
        <v>8412</v>
      </c>
      <c r="W14" s="21">
        <f t="shared" si="1"/>
        <v>1390</v>
      </c>
      <c r="X14" s="21">
        <f t="shared" si="1"/>
        <v>1641</v>
      </c>
      <c r="Y14" s="21">
        <f t="shared" si="1"/>
        <v>167163</v>
      </c>
      <c r="Z14" s="22">
        <f t="shared" si="1"/>
        <v>144686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8" x14ac:dyDescent="0.35">
      <c r="B17" t="s">
        <v>22</v>
      </c>
      <c r="D17" s="19"/>
      <c r="E17" s="25" t="s">
        <v>38</v>
      </c>
    </row>
    <row r="18" spans="2:18" x14ac:dyDescent="0.35">
      <c r="B18" t="s">
        <v>22</v>
      </c>
      <c r="D18" s="20"/>
      <c r="E18" s="25" t="s">
        <v>29</v>
      </c>
    </row>
    <row r="19" spans="2:18" x14ac:dyDescent="0.35">
      <c r="B19" t="s">
        <v>22</v>
      </c>
      <c r="D19" s="33"/>
      <c r="E19" s="25" t="s">
        <v>31</v>
      </c>
    </row>
    <row r="20" spans="2:18" ht="15" thickBot="1" x14ac:dyDescent="0.4"/>
    <row r="21" spans="2:18" x14ac:dyDescent="0.35">
      <c r="K21" s="139" t="s">
        <v>0</v>
      </c>
      <c r="L21" s="177" t="s">
        <v>103</v>
      </c>
      <c r="M21" s="177"/>
      <c r="N21" s="177"/>
      <c r="O21" s="177"/>
      <c r="P21" s="177"/>
      <c r="Q21" s="177" t="s">
        <v>108</v>
      </c>
      <c r="R21" s="207" t="s">
        <v>109</v>
      </c>
    </row>
    <row r="22" spans="2:18" ht="15" thickBot="1" x14ac:dyDescent="0.4">
      <c r="K22" s="140"/>
      <c r="L22" s="206"/>
      <c r="M22" s="206"/>
      <c r="N22" s="206"/>
      <c r="O22" s="206"/>
      <c r="P22" s="206"/>
      <c r="Q22" s="206"/>
      <c r="R22" s="208"/>
    </row>
    <row r="23" spans="2:18" x14ac:dyDescent="0.35">
      <c r="K23" s="2">
        <v>1</v>
      </c>
      <c r="L23" s="209" t="s">
        <v>104</v>
      </c>
      <c r="M23" s="209"/>
      <c r="N23" s="209"/>
      <c r="O23" s="209"/>
      <c r="P23" s="209"/>
      <c r="Q23" s="105">
        <v>2</v>
      </c>
      <c r="R23" s="106" t="s">
        <v>110</v>
      </c>
    </row>
    <row r="24" spans="2:18" x14ac:dyDescent="0.35">
      <c r="K24" s="36">
        <v>2</v>
      </c>
      <c r="L24" s="181" t="s">
        <v>105</v>
      </c>
      <c r="M24" s="181"/>
      <c r="N24" s="181"/>
      <c r="O24" s="181"/>
      <c r="P24" s="181"/>
      <c r="Q24" s="107">
        <v>2</v>
      </c>
      <c r="R24" s="86" t="s">
        <v>110</v>
      </c>
    </row>
    <row r="25" spans="2:18" x14ac:dyDescent="0.35">
      <c r="K25" s="36">
        <v>3</v>
      </c>
      <c r="L25" s="181" t="s">
        <v>111</v>
      </c>
      <c r="M25" s="181"/>
      <c r="N25" s="181"/>
      <c r="O25" s="181"/>
      <c r="P25" s="181"/>
      <c r="Q25" s="107">
        <v>7</v>
      </c>
      <c r="R25" s="86" t="s">
        <v>110</v>
      </c>
    </row>
    <row r="26" spans="2:18" x14ac:dyDescent="0.35">
      <c r="K26" s="36">
        <v>4</v>
      </c>
      <c r="L26" s="181" t="s">
        <v>113</v>
      </c>
      <c r="M26" s="181"/>
      <c r="N26" s="181"/>
      <c r="O26" s="181"/>
      <c r="P26" s="181"/>
      <c r="Q26" s="107">
        <v>10</v>
      </c>
      <c r="R26" s="86" t="s">
        <v>110</v>
      </c>
    </row>
    <row r="27" spans="2:18" x14ac:dyDescent="0.35">
      <c r="K27" s="36">
        <v>5</v>
      </c>
      <c r="L27" s="181" t="s">
        <v>115</v>
      </c>
      <c r="M27" s="181"/>
      <c r="N27" s="181"/>
      <c r="O27" s="181"/>
      <c r="P27" s="181"/>
      <c r="Q27" s="107">
        <v>27</v>
      </c>
      <c r="R27" s="86" t="s">
        <v>110</v>
      </c>
    </row>
    <row r="28" spans="2:18" x14ac:dyDescent="0.35">
      <c r="K28" s="36">
        <v>6</v>
      </c>
      <c r="L28" s="181" t="s">
        <v>106</v>
      </c>
      <c r="M28" s="181"/>
      <c r="N28" s="181"/>
      <c r="O28" s="181"/>
      <c r="P28" s="181"/>
      <c r="Q28" s="107">
        <v>32</v>
      </c>
      <c r="R28" s="86" t="s">
        <v>110</v>
      </c>
    </row>
    <row r="29" spans="2:18" x14ac:dyDescent="0.35">
      <c r="K29" s="36">
        <v>7</v>
      </c>
      <c r="L29" s="181" t="s">
        <v>107</v>
      </c>
      <c r="M29" s="181"/>
      <c r="N29" s="181"/>
      <c r="O29" s="181"/>
      <c r="P29" s="181"/>
      <c r="Q29" s="107">
        <v>4</v>
      </c>
      <c r="R29" s="86" t="s">
        <v>110</v>
      </c>
    </row>
    <row r="30" spans="2:18" x14ac:dyDescent="0.35">
      <c r="K30" s="36">
        <v>8</v>
      </c>
      <c r="L30" s="181" t="s">
        <v>163</v>
      </c>
      <c r="M30" s="181"/>
      <c r="N30" s="181"/>
      <c r="O30" s="181"/>
      <c r="P30" s="181"/>
      <c r="Q30" s="107">
        <v>3</v>
      </c>
      <c r="R30" s="86" t="s">
        <v>110</v>
      </c>
    </row>
    <row r="31" spans="2:18" x14ac:dyDescent="0.35">
      <c r="K31" s="36">
        <v>9</v>
      </c>
      <c r="L31" s="108" t="s">
        <v>165</v>
      </c>
      <c r="M31" s="108"/>
      <c r="N31" s="108"/>
      <c r="O31" s="108"/>
      <c r="P31" s="108"/>
      <c r="Q31" s="107" t="s">
        <v>164</v>
      </c>
      <c r="R31" s="86" t="s">
        <v>110</v>
      </c>
    </row>
    <row r="32" spans="2:18" x14ac:dyDescent="0.35">
      <c r="K32" s="36">
        <v>10</v>
      </c>
      <c r="L32" s="108" t="s">
        <v>166</v>
      </c>
      <c r="M32" s="108"/>
      <c r="N32" s="108"/>
      <c r="O32" s="108"/>
      <c r="P32" s="108"/>
      <c r="Q32" s="107" t="s">
        <v>164</v>
      </c>
      <c r="R32" s="86" t="s">
        <v>110</v>
      </c>
    </row>
    <row r="33" spans="11:18" x14ac:dyDescent="0.35">
      <c r="K33" s="36">
        <v>11</v>
      </c>
      <c r="L33" s="108" t="s">
        <v>167</v>
      </c>
      <c r="M33" s="108"/>
      <c r="N33" s="108"/>
      <c r="O33" s="108"/>
      <c r="P33" s="108"/>
      <c r="Q33" s="107">
        <v>1</v>
      </c>
      <c r="R33" s="86" t="s">
        <v>110</v>
      </c>
    </row>
    <row r="34" spans="11:18" x14ac:dyDescent="0.35">
      <c r="K34" s="36">
        <v>12</v>
      </c>
      <c r="L34" s="108" t="s">
        <v>168</v>
      </c>
      <c r="M34" s="108"/>
      <c r="N34" s="108"/>
      <c r="O34" s="108"/>
      <c r="P34" s="108"/>
      <c r="Q34" s="107">
        <v>1</v>
      </c>
      <c r="R34" s="86" t="s">
        <v>110</v>
      </c>
    </row>
    <row r="35" spans="11:18" x14ac:dyDescent="0.35">
      <c r="K35" s="36">
        <v>13</v>
      </c>
      <c r="L35" s="108" t="s">
        <v>169</v>
      </c>
      <c r="M35" s="108"/>
      <c r="N35" s="108"/>
      <c r="O35" s="108"/>
      <c r="P35" s="108"/>
      <c r="Q35" s="107" t="s">
        <v>164</v>
      </c>
      <c r="R35" s="86" t="s">
        <v>110</v>
      </c>
    </row>
    <row r="36" spans="11:18" x14ac:dyDescent="0.35">
      <c r="K36" s="36">
        <v>14</v>
      </c>
      <c r="L36" s="108" t="s">
        <v>170</v>
      </c>
      <c r="M36" s="108"/>
      <c r="N36" s="108"/>
      <c r="O36" s="108"/>
      <c r="P36" s="108"/>
      <c r="Q36" s="107" t="s">
        <v>164</v>
      </c>
      <c r="R36" s="86" t="s">
        <v>110</v>
      </c>
    </row>
    <row r="37" spans="11:18" ht="15" thickBot="1" x14ac:dyDescent="0.4">
      <c r="K37" s="84">
        <v>15</v>
      </c>
      <c r="L37" s="109" t="s">
        <v>171</v>
      </c>
      <c r="M37" s="109"/>
      <c r="N37" s="109"/>
      <c r="O37" s="109"/>
      <c r="P37" s="109"/>
      <c r="Q37" s="110">
        <v>1</v>
      </c>
      <c r="R37" s="88" t="s">
        <v>110</v>
      </c>
    </row>
  </sheetData>
  <mergeCells count="34">
    <mergeCell ref="Y5:Z5"/>
    <mergeCell ref="C7:D7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  <mergeCell ref="B14:D14"/>
    <mergeCell ref="Q5:R5"/>
    <mergeCell ref="S5:T5"/>
    <mergeCell ref="U5:V5"/>
    <mergeCell ref="W5:X5"/>
    <mergeCell ref="C8:D8"/>
    <mergeCell ref="C9:D9"/>
    <mergeCell ref="C11:D11"/>
    <mergeCell ref="C12:D12"/>
    <mergeCell ref="C13:D13"/>
    <mergeCell ref="L30:P30"/>
    <mergeCell ref="K21:K22"/>
    <mergeCell ref="L21:P22"/>
    <mergeCell ref="Q21:Q22"/>
    <mergeCell ref="R21:R22"/>
    <mergeCell ref="L23:P23"/>
    <mergeCell ref="L24:P24"/>
    <mergeCell ref="L25:P25"/>
    <mergeCell ref="L26:P26"/>
    <mergeCell ref="L27:P27"/>
    <mergeCell ref="L28:P28"/>
    <mergeCell ref="L29:P29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AA37"/>
  <sheetViews>
    <sheetView workbookViewId="0">
      <selection sqref="A1:XFD1048576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19" max="20" width="9.1796875" hidden="1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175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200" t="s">
        <v>1</v>
      </c>
      <c r="D7" s="201"/>
      <c r="E7" s="79">
        <v>1719</v>
      </c>
      <c r="F7" s="79">
        <v>1697</v>
      </c>
      <c r="G7" s="80">
        <v>6967</v>
      </c>
      <c r="H7" s="80">
        <v>7233</v>
      </c>
      <c r="I7" s="80">
        <v>4001</v>
      </c>
      <c r="J7" s="80">
        <v>4041</v>
      </c>
      <c r="K7" s="79">
        <v>1406</v>
      </c>
      <c r="L7" s="79">
        <v>1278</v>
      </c>
      <c r="M7" s="75">
        <v>260</v>
      </c>
      <c r="N7" s="75">
        <v>260</v>
      </c>
      <c r="O7" s="80">
        <v>133</v>
      </c>
      <c r="P7" s="80">
        <v>158</v>
      </c>
      <c r="Q7" s="80">
        <v>496</v>
      </c>
      <c r="R7" s="80">
        <v>565</v>
      </c>
      <c r="S7" s="75">
        <v>0</v>
      </c>
      <c r="T7" s="75">
        <v>0</v>
      </c>
      <c r="U7" s="79">
        <v>6524</v>
      </c>
      <c r="V7" s="79">
        <v>3316</v>
      </c>
      <c r="W7" s="80">
        <v>1345</v>
      </c>
      <c r="X7" s="80">
        <v>1556</v>
      </c>
      <c r="Y7" s="79">
        <v>139238</v>
      </c>
      <c r="Z7" s="93">
        <v>82635</v>
      </c>
    </row>
    <row r="8" spans="1:27" x14ac:dyDescent="0.35">
      <c r="A8" s="39">
        <v>50</v>
      </c>
      <c r="B8" s="3">
        <v>1</v>
      </c>
      <c r="C8" s="188" t="s">
        <v>2</v>
      </c>
      <c r="D8" s="189"/>
      <c r="E8" s="37">
        <v>21</v>
      </c>
      <c r="F8" s="37">
        <v>21</v>
      </c>
      <c r="G8" s="37">
        <v>102</v>
      </c>
      <c r="H8" s="37">
        <v>102</v>
      </c>
      <c r="I8" s="37">
        <v>316</v>
      </c>
      <c r="J8" s="37">
        <v>316</v>
      </c>
      <c r="K8" s="37">
        <v>119</v>
      </c>
      <c r="L8" s="37">
        <v>119</v>
      </c>
      <c r="M8" s="37">
        <v>28</v>
      </c>
      <c r="N8" s="37">
        <v>28</v>
      </c>
      <c r="O8" s="42">
        <v>37</v>
      </c>
      <c r="P8" s="42">
        <v>87</v>
      </c>
      <c r="Q8" s="37">
        <v>43</v>
      </c>
      <c r="R8" s="37">
        <v>43</v>
      </c>
      <c r="S8" s="37">
        <v>0</v>
      </c>
      <c r="T8" s="37">
        <v>0</v>
      </c>
      <c r="U8" s="42">
        <v>1190</v>
      </c>
      <c r="V8" s="42">
        <v>1690</v>
      </c>
      <c r="W8" s="42">
        <v>19</v>
      </c>
      <c r="X8" s="42">
        <v>27</v>
      </c>
      <c r="Y8" s="57">
        <v>10638</v>
      </c>
      <c r="Z8" s="70">
        <v>10638</v>
      </c>
      <c r="AA8" s="39"/>
    </row>
    <row r="9" spans="1:27" x14ac:dyDescent="0.35">
      <c r="A9" s="39"/>
      <c r="B9" s="3">
        <v>2</v>
      </c>
      <c r="C9" s="188" t="s">
        <v>3</v>
      </c>
      <c r="D9" s="189"/>
      <c r="E9" s="37">
        <v>54</v>
      </c>
      <c r="F9" s="37">
        <v>54</v>
      </c>
      <c r="G9" s="37">
        <v>935</v>
      </c>
      <c r="H9" s="37">
        <v>935</v>
      </c>
      <c r="I9" s="37">
        <v>491</v>
      </c>
      <c r="J9" s="37">
        <v>491</v>
      </c>
      <c r="K9" s="37">
        <v>330</v>
      </c>
      <c r="L9" s="37">
        <v>330</v>
      </c>
      <c r="M9" s="37">
        <v>45</v>
      </c>
      <c r="N9" s="37">
        <v>45</v>
      </c>
      <c r="O9" s="37">
        <v>46</v>
      </c>
      <c r="P9" s="37">
        <v>46</v>
      </c>
      <c r="Q9" s="37">
        <v>67</v>
      </c>
      <c r="R9" s="37">
        <v>67</v>
      </c>
      <c r="S9" s="37">
        <v>14</v>
      </c>
      <c r="T9" s="37">
        <v>14</v>
      </c>
      <c r="U9" s="37">
        <v>305</v>
      </c>
      <c r="V9" s="37">
        <v>305</v>
      </c>
      <c r="W9" s="38">
        <v>10</v>
      </c>
      <c r="X9" s="38">
        <v>0</v>
      </c>
      <c r="Y9" s="37">
        <v>7198</v>
      </c>
      <c r="Z9" s="56">
        <v>7198</v>
      </c>
      <c r="AA9" s="39"/>
    </row>
    <row r="10" spans="1:27" x14ac:dyDescent="0.35">
      <c r="A10" s="39"/>
      <c r="B10" s="3">
        <v>3</v>
      </c>
      <c r="C10" s="103" t="s">
        <v>4</v>
      </c>
      <c r="D10" s="104"/>
      <c r="E10" s="37">
        <v>27</v>
      </c>
      <c r="F10" s="37">
        <v>27</v>
      </c>
      <c r="G10" s="42">
        <v>475</v>
      </c>
      <c r="H10" s="42">
        <v>475</v>
      </c>
      <c r="I10" s="37">
        <v>480</v>
      </c>
      <c r="J10" s="37">
        <v>480</v>
      </c>
      <c r="K10" s="37">
        <v>379</v>
      </c>
      <c r="L10" s="37">
        <v>379</v>
      </c>
      <c r="M10" s="37">
        <v>100</v>
      </c>
      <c r="N10" s="37">
        <v>100</v>
      </c>
      <c r="O10" s="37">
        <v>103</v>
      </c>
      <c r="P10" s="37">
        <v>103</v>
      </c>
      <c r="Q10" s="37">
        <v>32</v>
      </c>
      <c r="R10" s="37">
        <v>32</v>
      </c>
      <c r="S10" s="57">
        <v>33</v>
      </c>
      <c r="T10" s="57">
        <v>33</v>
      </c>
      <c r="U10" s="38">
        <v>1121</v>
      </c>
      <c r="V10" s="38">
        <v>3399</v>
      </c>
      <c r="W10" s="38">
        <v>21</v>
      </c>
      <c r="X10" s="38">
        <v>3</v>
      </c>
      <c r="Y10" s="42">
        <v>12000</v>
      </c>
      <c r="Z10" s="42">
        <v>131100</v>
      </c>
      <c r="AA10" s="39"/>
    </row>
    <row r="11" spans="1:27" x14ac:dyDescent="0.35">
      <c r="A11" s="39"/>
      <c r="B11" s="3">
        <v>4</v>
      </c>
      <c r="C11" s="188" t="s">
        <v>5</v>
      </c>
      <c r="D11" s="189"/>
      <c r="E11" s="37">
        <v>39</v>
      </c>
      <c r="F11" s="37">
        <v>39</v>
      </c>
      <c r="G11" s="37">
        <v>94</v>
      </c>
      <c r="H11" s="37">
        <v>94</v>
      </c>
      <c r="I11" s="37">
        <v>181</v>
      </c>
      <c r="J11" s="37">
        <v>181</v>
      </c>
      <c r="K11" s="37">
        <v>134</v>
      </c>
      <c r="L11" s="37">
        <v>134</v>
      </c>
      <c r="M11" s="37">
        <v>24</v>
      </c>
      <c r="N11" s="37">
        <v>24</v>
      </c>
      <c r="O11" s="37">
        <v>17</v>
      </c>
      <c r="P11" s="37">
        <v>17</v>
      </c>
      <c r="Q11" s="37">
        <v>37</v>
      </c>
      <c r="R11" s="37">
        <v>37</v>
      </c>
      <c r="S11" s="37">
        <v>8</v>
      </c>
      <c r="T11" s="37">
        <v>8</v>
      </c>
      <c r="U11" s="37">
        <v>230</v>
      </c>
      <c r="V11" s="37">
        <v>230</v>
      </c>
      <c r="W11" s="37">
        <v>7</v>
      </c>
      <c r="X11" s="37">
        <v>7</v>
      </c>
      <c r="Y11" s="37">
        <v>7192</v>
      </c>
      <c r="Z11" s="56">
        <v>7192</v>
      </c>
      <c r="AA11" s="39"/>
    </row>
    <row r="12" spans="1:27" x14ac:dyDescent="0.35">
      <c r="A12" s="39"/>
      <c r="B12" s="3">
        <v>5</v>
      </c>
      <c r="C12" s="188" t="s">
        <v>6</v>
      </c>
      <c r="D12" s="189"/>
      <c r="E12" s="37">
        <v>26</v>
      </c>
      <c r="F12" s="37">
        <v>26</v>
      </c>
      <c r="G12" s="37">
        <v>134</v>
      </c>
      <c r="H12" s="37">
        <v>134</v>
      </c>
      <c r="I12" s="37">
        <v>192</v>
      </c>
      <c r="J12" s="37">
        <v>192</v>
      </c>
      <c r="K12" s="37">
        <v>47</v>
      </c>
      <c r="L12" s="37">
        <v>47</v>
      </c>
      <c r="M12" s="37">
        <v>63</v>
      </c>
      <c r="N12" s="37">
        <v>63</v>
      </c>
      <c r="O12" s="37">
        <v>23</v>
      </c>
      <c r="P12" s="37">
        <v>23</v>
      </c>
      <c r="Q12" s="37">
        <v>19</v>
      </c>
      <c r="R12" s="37">
        <v>19</v>
      </c>
      <c r="S12" s="57">
        <v>42</v>
      </c>
      <c r="T12" s="57">
        <v>42</v>
      </c>
      <c r="U12" s="37">
        <v>84</v>
      </c>
      <c r="V12" s="37">
        <v>84</v>
      </c>
      <c r="W12" s="37">
        <v>6</v>
      </c>
      <c r="X12" s="37">
        <v>6</v>
      </c>
      <c r="Y12" s="37">
        <v>2657</v>
      </c>
      <c r="Z12" s="56">
        <v>2657</v>
      </c>
      <c r="AA12" s="39"/>
    </row>
    <row r="13" spans="1:27" ht="15" thickBot="1" x14ac:dyDescent="0.4">
      <c r="A13" s="39"/>
      <c r="B13" s="4">
        <v>6</v>
      </c>
      <c r="C13" s="202" t="s">
        <v>7</v>
      </c>
      <c r="D13" s="203"/>
      <c r="E13" s="47">
        <v>24</v>
      </c>
      <c r="F13" s="47">
        <v>24</v>
      </c>
      <c r="G13" s="37">
        <v>440</v>
      </c>
      <c r="H13" s="47">
        <v>440</v>
      </c>
      <c r="I13" s="47">
        <v>194</v>
      </c>
      <c r="J13" s="47">
        <v>194</v>
      </c>
      <c r="K13" s="47">
        <v>95</v>
      </c>
      <c r="L13" s="47">
        <v>95</v>
      </c>
      <c r="M13" s="47">
        <v>44</v>
      </c>
      <c r="N13" s="47">
        <v>44</v>
      </c>
      <c r="O13" s="47">
        <v>16</v>
      </c>
      <c r="P13" s="47">
        <v>16</v>
      </c>
      <c r="Q13" s="47">
        <v>40</v>
      </c>
      <c r="R13" s="47">
        <v>40</v>
      </c>
      <c r="S13" s="47">
        <v>19</v>
      </c>
      <c r="T13" s="47">
        <v>19</v>
      </c>
      <c r="U13" s="45">
        <v>420</v>
      </c>
      <c r="V13" s="45">
        <v>10</v>
      </c>
      <c r="W13" s="47">
        <v>7</v>
      </c>
      <c r="X13" s="47">
        <v>7</v>
      </c>
      <c r="Y13" s="47">
        <v>5880</v>
      </c>
      <c r="Z13" s="66">
        <v>11880</v>
      </c>
      <c r="AA13" s="39"/>
    </row>
    <row r="14" spans="1:27" ht="15" thickBot="1" x14ac:dyDescent="0.4">
      <c r="B14" s="133" t="s">
        <v>20</v>
      </c>
      <c r="C14" s="134"/>
      <c r="D14" s="135"/>
      <c r="E14" s="21">
        <f>SUM(E7:E13)</f>
        <v>1910</v>
      </c>
      <c r="F14" s="21">
        <f>SUM(F7:F13)</f>
        <v>1888</v>
      </c>
      <c r="G14" s="21">
        <v>589</v>
      </c>
      <c r="H14" s="21">
        <f t="shared" ref="H14:R14" si="0">SUM(H7:H13)</f>
        <v>9413</v>
      </c>
      <c r="I14" s="21">
        <f t="shared" si="0"/>
        <v>5855</v>
      </c>
      <c r="J14" s="21">
        <f t="shared" si="0"/>
        <v>5895</v>
      </c>
      <c r="K14" s="21">
        <f t="shared" si="0"/>
        <v>2510</v>
      </c>
      <c r="L14" s="21">
        <f t="shared" si="0"/>
        <v>2382</v>
      </c>
      <c r="M14" s="21">
        <f t="shared" si="0"/>
        <v>564</v>
      </c>
      <c r="N14" s="21">
        <f t="shared" si="0"/>
        <v>564</v>
      </c>
      <c r="O14" s="21">
        <f t="shared" si="0"/>
        <v>375</v>
      </c>
      <c r="P14" s="21">
        <f t="shared" si="0"/>
        <v>450</v>
      </c>
      <c r="Q14" s="21">
        <f t="shared" si="0"/>
        <v>734</v>
      </c>
      <c r="R14" s="21">
        <f t="shared" si="0"/>
        <v>803</v>
      </c>
      <c r="S14" s="21"/>
      <c r="T14" s="21"/>
      <c r="U14" s="21">
        <f t="shared" ref="U14:Z14" si="1">SUM(U7:U13)</f>
        <v>9874</v>
      </c>
      <c r="V14" s="21">
        <f t="shared" si="1"/>
        <v>9034</v>
      </c>
      <c r="W14" s="21">
        <f t="shared" si="1"/>
        <v>1415</v>
      </c>
      <c r="X14" s="21">
        <f t="shared" si="1"/>
        <v>1606</v>
      </c>
      <c r="Y14" s="21">
        <f t="shared" si="1"/>
        <v>184803</v>
      </c>
      <c r="Z14" s="22">
        <f t="shared" si="1"/>
        <v>253300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8" x14ac:dyDescent="0.35">
      <c r="B17" t="s">
        <v>22</v>
      </c>
      <c r="D17" s="19"/>
      <c r="E17" s="25" t="s">
        <v>38</v>
      </c>
    </row>
    <row r="18" spans="2:18" x14ac:dyDescent="0.35">
      <c r="B18" t="s">
        <v>22</v>
      </c>
      <c r="D18" s="20"/>
      <c r="E18" s="25" t="s">
        <v>29</v>
      </c>
    </row>
    <row r="19" spans="2:18" x14ac:dyDescent="0.35">
      <c r="B19" t="s">
        <v>22</v>
      </c>
      <c r="D19" s="33"/>
      <c r="E19" s="25" t="s">
        <v>31</v>
      </c>
    </row>
    <row r="20" spans="2:18" ht="15" thickBot="1" x14ac:dyDescent="0.4"/>
    <row r="21" spans="2:18" x14ac:dyDescent="0.35">
      <c r="K21" s="139" t="s">
        <v>0</v>
      </c>
      <c r="L21" s="177" t="s">
        <v>103</v>
      </c>
      <c r="M21" s="177"/>
      <c r="N21" s="177"/>
      <c r="O21" s="177"/>
      <c r="P21" s="177"/>
      <c r="Q21" s="177" t="s">
        <v>108</v>
      </c>
      <c r="R21" s="207" t="s">
        <v>109</v>
      </c>
    </row>
    <row r="22" spans="2:18" ht="15" thickBot="1" x14ac:dyDescent="0.4">
      <c r="K22" s="140"/>
      <c r="L22" s="206"/>
      <c r="M22" s="206"/>
      <c r="N22" s="206"/>
      <c r="O22" s="206"/>
      <c r="P22" s="206"/>
      <c r="Q22" s="206"/>
      <c r="R22" s="208"/>
    </row>
    <row r="23" spans="2:18" x14ac:dyDescent="0.35">
      <c r="K23" s="2">
        <v>1</v>
      </c>
      <c r="L23" s="209" t="s">
        <v>104</v>
      </c>
      <c r="M23" s="209"/>
      <c r="N23" s="209"/>
      <c r="O23" s="209"/>
      <c r="P23" s="209"/>
      <c r="Q23" s="105">
        <v>2</v>
      </c>
      <c r="R23" s="106" t="s">
        <v>110</v>
      </c>
    </row>
    <row r="24" spans="2:18" x14ac:dyDescent="0.35">
      <c r="K24" s="36">
        <v>2</v>
      </c>
      <c r="L24" s="181" t="s">
        <v>105</v>
      </c>
      <c r="M24" s="181"/>
      <c r="N24" s="181"/>
      <c r="O24" s="181"/>
      <c r="P24" s="181"/>
      <c r="Q24" s="107">
        <v>2</v>
      </c>
      <c r="R24" s="86" t="s">
        <v>110</v>
      </c>
    </row>
    <row r="25" spans="2:18" x14ac:dyDescent="0.35">
      <c r="K25" s="36">
        <v>3</v>
      </c>
      <c r="L25" s="181" t="s">
        <v>111</v>
      </c>
      <c r="M25" s="181"/>
      <c r="N25" s="181"/>
      <c r="O25" s="181"/>
      <c r="P25" s="181"/>
      <c r="Q25" s="107">
        <v>7</v>
      </c>
      <c r="R25" s="86" t="s">
        <v>110</v>
      </c>
    </row>
    <row r="26" spans="2:18" x14ac:dyDescent="0.35">
      <c r="K26" s="36">
        <v>4</v>
      </c>
      <c r="L26" s="181" t="s">
        <v>113</v>
      </c>
      <c r="M26" s="181"/>
      <c r="N26" s="181"/>
      <c r="O26" s="181"/>
      <c r="P26" s="181"/>
      <c r="Q26" s="107">
        <v>10</v>
      </c>
      <c r="R26" s="86" t="s">
        <v>110</v>
      </c>
    </row>
    <row r="27" spans="2:18" x14ac:dyDescent="0.35">
      <c r="K27" s="36">
        <v>5</v>
      </c>
      <c r="L27" s="181" t="s">
        <v>115</v>
      </c>
      <c r="M27" s="181"/>
      <c r="N27" s="181"/>
      <c r="O27" s="181"/>
      <c r="P27" s="181"/>
      <c r="Q27" s="107">
        <v>27</v>
      </c>
      <c r="R27" s="86" t="s">
        <v>110</v>
      </c>
    </row>
    <row r="28" spans="2:18" x14ac:dyDescent="0.35">
      <c r="K28" s="36">
        <v>6</v>
      </c>
      <c r="L28" s="181" t="s">
        <v>106</v>
      </c>
      <c r="M28" s="181"/>
      <c r="N28" s="181"/>
      <c r="O28" s="181"/>
      <c r="P28" s="181"/>
      <c r="Q28" s="107">
        <v>32</v>
      </c>
      <c r="R28" s="86" t="s">
        <v>110</v>
      </c>
    </row>
    <row r="29" spans="2:18" x14ac:dyDescent="0.35">
      <c r="K29" s="36">
        <v>7</v>
      </c>
      <c r="L29" s="181" t="s">
        <v>107</v>
      </c>
      <c r="M29" s="181"/>
      <c r="N29" s="181"/>
      <c r="O29" s="181"/>
      <c r="P29" s="181"/>
      <c r="Q29" s="107">
        <v>4</v>
      </c>
      <c r="R29" s="86" t="s">
        <v>110</v>
      </c>
    </row>
    <row r="30" spans="2:18" x14ac:dyDescent="0.35">
      <c r="K30" s="36">
        <v>8</v>
      </c>
      <c r="L30" s="181" t="s">
        <v>163</v>
      </c>
      <c r="M30" s="181"/>
      <c r="N30" s="181"/>
      <c r="O30" s="181"/>
      <c r="P30" s="181"/>
      <c r="Q30" s="107" t="s">
        <v>164</v>
      </c>
      <c r="R30" s="86" t="s">
        <v>110</v>
      </c>
    </row>
    <row r="31" spans="2:18" x14ac:dyDescent="0.35">
      <c r="K31" s="36">
        <v>9</v>
      </c>
      <c r="L31" s="108" t="s">
        <v>165</v>
      </c>
      <c r="M31" s="108"/>
      <c r="N31" s="108"/>
      <c r="O31" s="108"/>
      <c r="P31" s="108"/>
      <c r="Q31" s="107" t="s">
        <v>164</v>
      </c>
      <c r="R31" s="86" t="s">
        <v>110</v>
      </c>
    </row>
    <row r="32" spans="2:18" x14ac:dyDescent="0.35">
      <c r="K32" s="36">
        <v>10</v>
      </c>
      <c r="L32" s="108" t="s">
        <v>166</v>
      </c>
      <c r="M32" s="108"/>
      <c r="N32" s="108"/>
      <c r="O32" s="108"/>
      <c r="P32" s="108"/>
      <c r="Q32" s="107" t="s">
        <v>164</v>
      </c>
      <c r="R32" s="86" t="s">
        <v>110</v>
      </c>
    </row>
    <row r="33" spans="11:18" x14ac:dyDescent="0.35">
      <c r="K33" s="36">
        <v>11</v>
      </c>
      <c r="L33" s="108" t="s">
        <v>167</v>
      </c>
      <c r="M33" s="108"/>
      <c r="N33" s="108"/>
      <c r="O33" s="108"/>
      <c r="P33" s="108"/>
      <c r="Q33" s="107">
        <v>1</v>
      </c>
      <c r="R33" s="86" t="s">
        <v>110</v>
      </c>
    </row>
    <row r="34" spans="11:18" x14ac:dyDescent="0.35">
      <c r="K34" s="36">
        <v>12</v>
      </c>
      <c r="L34" s="108" t="s">
        <v>168</v>
      </c>
      <c r="M34" s="108"/>
      <c r="N34" s="108"/>
      <c r="O34" s="108"/>
      <c r="P34" s="108"/>
      <c r="Q34" s="107">
        <v>1</v>
      </c>
      <c r="R34" s="86" t="s">
        <v>110</v>
      </c>
    </row>
    <row r="35" spans="11:18" x14ac:dyDescent="0.35">
      <c r="K35" s="36">
        <v>13</v>
      </c>
      <c r="L35" s="108" t="s">
        <v>169</v>
      </c>
      <c r="M35" s="108"/>
      <c r="N35" s="108"/>
      <c r="O35" s="108"/>
      <c r="P35" s="108"/>
      <c r="Q35" s="107" t="s">
        <v>164</v>
      </c>
      <c r="R35" s="86" t="s">
        <v>110</v>
      </c>
    </row>
    <row r="36" spans="11:18" x14ac:dyDescent="0.35">
      <c r="K36" s="36">
        <v>14</v>
      </c>
      <c r="L36" s="108" t="s">
        <v>170</v>
      </c>
      <c r="M36" s="108"/>
      <c r="N36" s="108"/>
      <c r="O36" s="108"/>
      <c r="P36" s="108"/>
      <c r="Q36" s="107" t="s">
        <v>164</v>
      </c>
      <c r="R36" s="86" t="s">
        <v>110</v>
      </c>
    </row>
    <row r="37" spans="11:18" ht="15" thickBot="1" x14ac:dyDescent="0.4">
      <c r="K37" s="84">
        <v>15</v>
      </c>
      <c r="L37" s="109" t="s">
        <v>171</v>
      </c>
      <c r="M37" s="109"/>
      <c r="N37" s="109"/>
      <c r="O37" s="109"/>
      <c r="P37" s="109"/>
      <c r="Q37" s="110">
        <v>1</v>
      </c>
      <c r="R37" s="88" t="s">
        <v>110</v>
      </c>
    </row>
  </sheetData>
  <mergeCells count="34">
    <mergeCell ref="Y5:Z5"/>
    <mergeCell ref="C7:D7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  <mergeCell ref="B14:D14"/>
    <mergeCell ref="Q5:R5"/>
    <mergeCell ref="S5:T5"/>
    <mergeCell ref="U5:V5"/>
    <mergeCell ref="W5:X5"/>
    <mergeCell ref="C8:D8"/>
    <mergeCell ref="C9:D9"/>
    <mergeCell ref="C11:D11"/>
    <mergeCell ref="C12:D12"/>
    <mergeCell ref="C13:D13"/>
    <mergeCell ref="L30:P30"/>
    <mergeCell ref="K21:K22"/>
    <mergeCell ref="L21:P22"/>
    <mergeCell ref="Q21:Q22"/>
    <mergeCell ref="R21:R22"/>
    <mergeCell ref="L23:P23"/>
    <mergeCell ref="L24:P24"/>
    <mergeCell ref="L25:P25"/>
    <mergeCell ref="L26:P26"/>
    <mergeCell ref="L27:P27"/>
    <mergeCell ref="L28:P28"/>
    <mergeCell ref="L29:P29"/>
  </mergeCells>
  <pageMargins left="0.7" right="0.7" top="0.75" bottom="0.75" header="0.3" footer="0.3"/>
  <pageSetup paperSize="10000" orientation="portrait" horizontalDpi="4294967293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4DD9-68A1-4400-BD98-FB48CA42D934}">
  <dimension ref="A1:AA37"/>
  <sheetViews>
    <sheetView showGridLines="0" topLeftCell="G19" workbookViewId="0">
      <selection activeCell="G19" sqref="A1:XFD1048576"/>
    </sheetView>
  </sheetViews>
  <sheetFormatPr defaultRowHeight="14.5" x14ac:dyDescent="0.35"/>
  <cols>
    <col min="1" max="1" width="1.453125" customWidth="1"/>
    <col min="2" max="2" width="3.54296875" customWidth="1"/>
    <col min="4" max="4" width="6.81640625" customWidth="1"/>
    <col min="19" max="20" width="9.1796875" hidden="1" customWidth="1"/>
    <col min="25" max="26" width="9.1796875" bestFit="1" customWidth="1"/>
    <col min="27" max="27" width="1.453125" customWidth="1"/>
  </cols>
  <sheetData>
    <row r="1" spans="1:27" x14ac:dyDescent="0.35">
      <c r="R1" s="78"/>
      <c r="S1" s="78"/>
      <c r="T1" s="78"/>
      <c r="U1" s="78"/>
    </row>
    <row r="2" spans="1:27" ht="15.5" x14ac:dyDescent="0.35">
      <c r="B2" s="136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15.5" x14ac:dyDescent="0.35">
      <c r="B3" s="136" t="s">
        <v>176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7" ht="16" thickBot="1" x14ac:dyDescent="0.4">
      <c r="B4" s="13"/>
      <c r="C4" s="13"/>
      <c r="D4" s="13"/>
      <c r="E4" s="13"/>
      <c r="F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x14ac:dyDescent="0.35">
      <c r="A5" s="1"/>
      <c r="B5" s="139" t="s">
        <v>0</v>
      </c>
      <c r="C5" s="125" t="s">
        <v>26</v>
      </c>
      <c r="D5" s="126"/>
      <c r="E5" s="137" t="s">
        <v>8</v>
      </c>
      <c r="F5" s="137"/>
      <c r="G5" s="137" t="s">
        <v>11</v>
      </c>
      <c r="H5" s="137"/>
      <c r="I5" s="137" t="s">
        <v>12</v>
      </c>
      <c r="J5" s="137"/>
      <c r="K5" s="137" t="s">
        <v>13</v>
      </c>
      <c r="L5" s="137"/>
      <c r="M5" s="137" t="s">
        <v>14</v>
      </c>
      <c r="N5" s="137"/>
      <c r="O5" s="137" t="s">
        <v>15</v>
      </c>
      <c r="P5" s="137"/>
      <c r="Q5" s="137" t="s">
        <v>16</v>
      </c>
      <c r="R5" s="137"/>
      <c r="S5" s="137" t="s">
        <v>150</v>
      </c>
      <c r="T5" s="137"/>
      <c r="U5" s="137" t="s">
        <v>17</v>
      </c>
      <c r="V5" s="137"/>
      <c r="W5" s="137" t="s">
        <v>18</v>
      </c>
      <c r="X5" s="137"/>
      <c r="Y5" s="137" t="s">
        <v>19</v>
      </c>
      <c r="Z5" s="138"/>
      <c r="AA5" s="1"/>
    </row>
    <row r="6" spans="1:27" ht="15" thickBot="1" x14ac:dyDescent="0.4">
      <c r="B6" s="140"/>
      <c r="C6" s="127"/>
      <c r="D6" s="128"/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17" t="s">
        <v>10</v>
      </c>
      <c r="K6" s="17" t="s">
        <v>9</v>
      </c>
      <c r="L6" s="17" t="s">
        <v>10</v>
      </c>
      <c r="M6" s="17" t="s">
        <v>9</v>
      </c>
      <c r="N6" s="17" t="s">
        <v>10</v>
      </c>
      <c r="O6" s="17" t="s">
        <v>9</v>
      </c>
      <c r="P6" s="17" t="s">
        <v>10</v>
      </c>
      <c r="Q6" s="17" t="s">
        <v>9</v>
      </c>
      <c r="R6" s="17" t="s">
        <v>10</v>
      </c>
      <c r="S6" s="17" t="s">
        <v>9</v>
      </c>
      <c r="T6" s="17" t="s">
        <v>10</v>
      </c>
      <c r="U6" s="17" t="s">
        <v>9</v>
      </c>
      <c r="V6" s="17" t="s">
        <v>10</v>
      </c>
      <c r="W6" s="17" t="s">
        <v>9</v>
      </c>
      <c r="X6" s="17" t="s">
        <v>10</v>
      </c>
      <c r="Y6" s="17" t="s">
        <v>9</v>
      </c>
      <c r="Z6" s="18" t="s">
        <v>10</v>
      </c>
    </row>
    <row r="7" spans="1:27" x14ac:dyDescent="0.35">
      <c r="B7" s="83" t="s">
        <v>94</v>
      </c>
      <c r="C7" s="200" t="s">
        <v>1</v>
      </c>
      <c r="D7" s="201"/>
      <c r="E7" s="79">
        <v>1719</v>
      </c>
      <c r="F7" s="79">
        <v>1697</v>
      </c>
      <c r="G7" s="80">
        <v>6967</v>
      </c>
      <c r="H7" s="80">
        <v>7089</v>
      </c>
      <c r="I7" s="111">
        <v>4001</v>
      </c>
      <c r="J7" s="111">
        <v>4041</v>
      </c>
      <c r="K7" s="79">
        <v>1406</v>
      </c>
      <c r="L7" s="79">
        <v>1254</v>
      </c>
      <c r="M7" s="75">
        <v>260</v>
      </c>
      <c r="N7" s="75">
        <v>260</v>
      </c>
      <c r="O7" s="80">
        <v>133</v>
      </c>
      <c r="P7" s="80">
        <v>134</v>
      </c>
      <c r="Q7" s="80">
        <v>496</v>
      </c>
      <c r="R7" s="80">
        <v>541</v>
      </c>
      <c r="S7" s="75">
        <v>0</v>
      </c>
      <c r="T7" s="75">
        <v>0</v>
      </c>
      <c r="U7" s="79">
        <v>6824</v>
      </c>
      <c r="V7" s="79">
        <v>3016</v>
      </c>
      <c r="W7" s="80">
        <v>1345</v>
      </c>
      <c r="X7" s="80">
        <v>1536</v>
      </c>
      <c r="Y7" s="79">
        <v>139238</v>
      </c>
      <c r="Z7" s="93">
        <v>82635</v>
      </c>
    </row>
    <row r="8" spans="1:27" x14ac:dyDescent="0.35">
      <c r="A8" s="39">
        <v>50</v>
      </c>
      <c r="B8" s="3">
        <v>1</v>
      </c>
      <c r="C8" s="188" t="s">
        <v>2</v>
      </c>
      <c r="D8" s="189"/>
      <c r="E8" s="37">
        <v>21</v>
      </c>
      <c r="F8" s="37">
        <v>21</v>
      </c>
      <c r="G8" s="37">
        <v>77</v>
      </c>
      <c r="H8" s="37">
        <v>77</v>
      </c>
      <c r="I8" s="37">
        <v>307</v>
      </c>
      <c r="J8" s="37">
        <v>307</v>
      </c>
      <c r="K8" s="37">
        <v>111</v>
      </c>
      <c r="L8" s="37">
        <v>111</v>
      </c>
      <c r="M8" s="37">
        <v>28</v>
      </c>
      <c r="N8" s="37">
        <v>28</v>
      </c>
      <c r="O8" s="42">
        <v>37</v>
      </c>
      <c r="P8" s="42">
        <v>87</v>
      </c>
      <c r="Q8" s="42">
        <v>42</v>
      </c>
      <c r="R8" s="42">
        <v>43</v>
      </c>
      <c r="S8" s="37">
        <v>0</v>
      </c>
      <c r="T8" s="37">
        <v>0</v>
      </c>
      <c r="U8" s="42">
        <v>1149</v>
      </c>
      <c r="V8" s="42">
        <v>1649</v>
      </c>
      <c r="W8" s="42">
        <v>18</v>
      </c>
      <c r="X8" s="42">
        <v>54</v>
      </c>
      <c r="Y8" s="57">
        <v>9978</v>
      </c>
      <c r="Z8" s="70">
        <v>9978</v>
      </c>
      <c r="AA8" s="39"/>
    </row>
    <row r="9" spans="1:27" x14ac:dyDescent="0.35">
      <c r="A9" s="39"/>
      <c r="B9" s="3">
        <v>2</v>
      </c>
      <c r="C9" s="188" t="s">
        <v>3</v>
      </c>
      <c r="D9" s="189"/>
      <c r="E9" s="37">
        <v>54</v>
      </c>
      <c r="F9" s="37">
        <v>54</v>
      </c>
      <c r="G9" s="42">
        <v>920</v>
      </c>
      <c r="H9" s="42">
        <v>935</v>
      </c>
      <c r="I9" s="42">
        <v>489</v>
      </c>
      <c r="J9" s="42">
        <v>491</v>
      </c>
      <c r="K9" s="42">
        <v>323</v>
      </c>
      <c r="L9" s="42">
        <v>330</v>
      </c>
      <c r="M9" s="37">
        <v>45</v>
      </c>
      <c r="N9" s="37">
        <v>45</v>
      </c>
      <c r="O9" s="42">
        <v>41</v>
      </c>
      <c r="P9" s="42">
        <v>46</v>
      </c>
      <c r="Q9" s="37">
        <v>67</v>
      </c>
      <c r="R9" s="37">
        <v>67</v>
      </c>
      <c r="S9" s="42">
        <v>12</v>
      </c>
      <c r="T9" s="42">
        <v>14</v>
      </c>
      <c r="U9" s="38">
        <v>287</v>
      </c>
      <c r="V9" s="38">
        <v>5</v>
      </c>
      <c r="W9" s="38">
        <v>10</v>
      </c>
      <c r="X9" s="38">
        <v>0</v>
      </c>
      <c r="Y9" s="42">
        <v>6273</v>
      </c>
      <c r="Z9" s="43">
        <v>7198</v>
      </c>
      <c r="AA9" s="39"/>
    </row>
    <row r="10" spans="1:27" x14ac:dyDescent="0.35">
      <c r="A10" s="39"/>
      <c r="B10" s="3">
        <v>3</v>
      </c>
      <c r="C10" s="103" t="s">
        <v>4</v>
      </c>
      <c r="D10" s="104"/>
      <c r="E10" s="37">
        <v>25</v>
      </c>
      <c r="F10" s="37">
        <v>25</v>
      </c>
      <c r="G10" s="42">
        <v>418</v>
      </c>
      <c r="H10" s="42">
        <v>463</v>
      </c>
      <c r="I10" s="37">
        <v>378</v>
      </c>
      <c r="J10" s="37">
        <v>378</v>
      </c>
      <c r="K10" s="37">
        <v>375</v>
      </c>
      <c r="L10" s="37">
        <v>375</v>
      </c>
      <c r="M10" s="37">
        <v>99</v>
      </c>
      <c r="N10" s="37">
        <v>99</v>
      </c>
      <c r="O10" s="42">
        <v>98</v>
      </c>
      <c r="P10" s="42">
        <v>198</v>
      </c>
      <c r="Q10" s="37">
        <v>29</v>
      </c>
      <c r="R10" s="37">
        <v>29</v>
      </c>
      <c r="S10" s="42">
        <v>29</v>
      </c>
      <c r="T10" s="42">
        <v>30</v>
      </c>
      <c r="U10" s="38">
        <v>525</v>
      </c>
      <c r="V10" s="38">
        <v>42</v>
      </c>
      <c r="W10" s="37">
        <v>20</v>
      </c>
      <c r="X10" s="37">
        <v>20</v>
      </c>
      <c r="Y10" s="37">
        <v>9752</v>
      </c>
      <c r="Z10" s="37">
        <v>9752</v>
      </c>
      <c r="AA10" s="39"/>
    </row>
    <row r="11" spans="1:27" x14ac:dyDescent="0.35">
      <c r="A11" s="39"/>
      <c r="B11" s="3">
        <v>4</v>
      </c>
      <c r="C11" s="188" t="s">
        <v>5</v>
      </c>
      <c r="D11" s="189"/>
      <c r="E11" s="37">
        <v>39</v>
      </c>
      <c r="F11" s="37">
        <v>39</v>
      </c>
      <c r="G11" s="37">
        <v>86</v>
      </c>
      <c r="H11" s="37">
        <v>86</v>
      </c>
      <c r="I11" s="37">
        <v>181</v>
      </c>
      <c r="J11" s="37">
        <v>181</v>
      </c>
      <c r="K11" s="37">
        <v>134</v>
      </c>
      <c r="L11" s="37">
        <v>134</v>
      </c>
      <c r="M11" s="37">
        <v>24</v>
      </c>
      <c r="N11" s="37">
        <v>24</v>
      </c>
      <c r="O11" s="37">
        <v>17</v>
      </c>
      <c r="P11" s="37">
        <v>17</v>
      </c>
      <c r="Q11" s="37">
        <v>36</v>
      </c>
      <c r="R11" s="37">
        <v>36</v>
      </c>
      <c r="S11" s="37">
        <v>8</v>
      </c>
      <c r="T11" s="37">
        <v>8</v>
      </c>
      <c r="U11" s="37">
        <v>222</v>
      </c>
      <c r="V11" s="37">
        <v>222</v>
      </c>
      <c r="W11" s="37">
        <v>7</v>
      </c>
      <c r="X11" s="37">
        <v>7</v>
      </c>
      <c r="Y11" s="37">
        <v>6892</v>
      </c>
      <c r="Z11" s="56">
        <v>6892</v>
      </c>
      <c r="AA11" s="39"/>
    </row>
    <row r="12" spans="1:27" x14ac:dyDescent="0.35">
      <c r="A12" s="39"/>
      <c r="B12" s="3">
        <v>5</v>
      </c>
      <c r="C12" s="188" t="s">
        <v>6</v>
      </c>
      <c r="D12" s="189"/>
      <c r="E12" s="37">
        <v>24</v>
      </c>
      <c r="F12" s="37">
        <v>24</v>
      </c>
      <c r="G12" s="37">
        <v>242</v>
      </c>
      <c r="H12" s="37">
        <v>242</v>
      </c>
      <c r="I12" s="37">
        <v>186</v>
      </c>
      <c r="J12" s="37">
        <v>186</v>
      </c>
      <c r="K12" s="37">
        <v>64</v>
      </c>
      <c r="L12" s="37">
        <v>64</v>
      </c>
      <c r="M12" s="37">
        <v>63</v>
      </c>
      <c r="N12" s="37">
        <v>63</v>
      </c>
      <c r="O12" s="37">
        <v>44</v>
      </c>
      <c r="P12" s="37">
        <v>44</v>
      </c>
      <c r="Q12" s="37">
        <v>42</v>
      </c>
      <c r="R12" s="37">
        <v>42</v>
      </c>
      <c r="S12" s="57">
        <v>42</v>
      </c>
      <c r="T12" s="57">
        <v>42</v>
      </c>
      <c r="U12" s="38">
        <v>308</v>
      </c>
      <c r="V12" s="38">
        <v>288</v>
      </c>
      <c r="W12" s="37">
        <v>3</v>
      </c>
      <c r="X12" s="37">
        <v>3</v>
      </c>
      <c r="Y12" s="37">
        <v>1800</v>
      </c>
      <c r="Z12" s="56">
        <v>1800</v>
      </c>
      <c r="AA12" s="39"/>
    </row>
    <row r="13" spans="1:27" ht="15" thickBot="1" x14ac:dyDescent="0.4">
      <c r="A13" s="39"/>
      <c r="B13" s="4">
        <v>6</v>
      </c>
      <c r="C13" s="202" t="s">
        <v>7</v>
      </c>
      <c r="D13" s="203"/>
      <c r="E13" s="47">
        <v>24</v>
      </c>
      <c r="F13" s="47">
        <v>24</v>
      </c>
      <c r="G13" s="37">
        <v>440</v>
      </c>
      <c r="H13" s="47">
        <v>440</v>
      </c>
      <c r="I13" s="47">
        <v>194</v>
      </c>
      <c r="J13" s="47">
        <v>194</v>
      </c>
      <c r="K13" s="47">
        <v>95</v>
      </c>
      <c r="L13" s="47">
        <v>95</v>
      </c>
      <c r="M13" s="47">
        <v>44</v>
      </c>
      <c r="N13" s="47">
        <v>44</v>
      </c>
      <c r="O13" s="47">
        <v>16</v>
      </c>
      <c r="P13" s="47">
        <v>16</v>
      </c>
      <c r="Q13" s="47">
        <v>40</v>
      </c>
      <c r="R13" s="47">
        <v>40</v>
      </c>
      <c r="S13" s="47">
        <v>19</v>
      </c>
      <c r="T13" s="47">
        <v>19</v>
      </c>
      <c r="U13" s="45">
        <v>430</v>
      </c>
      <c r="V13" s="45">
        <v>430</v>
      </c>
      <c r="W13" s="47">
        <v>7</v>
      </c>
      <c r="X13" s="47">
        <v>7</v>
      </c>
      <c r="Y13" s="45">
        <v>5880</v>
      </c>
      <c r="Z13" s="49">
        <v>11880</v>
      </c>
      <c r="AA13" s="39"/>
    </row>
    <row r="14" spans="1:27" ht="15" thickBot="1" x14ac:dyDescent="0.4">
      <c r="B14" s="133" t="s">
        <v>20</v>
      </c>
      <c r="C14" s="134"/>
      <c r="D14" s="135"/>
      <c r="E14" s="21">
        <f>SUM(E7:E13)</f>
        <v>1906</v>
      </c>
      <c r="F14" s="21">
        <f>SUM(F7:F13)</f>
        <v>1884</v>
      </c>
      <c r="G14" s="21">
        <v>589</v>
      </c>
      <c r="H14" s="21">
        <f t="shared" ref="H14:R14" si="0">SUM(H7:H13)</f>
        <v>9332</v>
      </c>
      <c r="I14" s="21">
        <f t="shared" si="0"/>
        <v>5736</v>
      </c>
      <c r="J14" s="21">
        <f t="shared" si="0"/>
        <v>5778</v>
      </c>
      <c r="K14" s="21">
        <f t="shared" si="0"/>
        <v>2508</v>
      </c>
      <c r="L14" s="21">
        <f t="shared" si="0"/>
        <v>2363</v>
      </c>
      <c r="M14" s="21">
        <f t="shared" si="0"/>
        <v>563</v>
      </c>
      <c r="N14" s="21">
        <f t="shared" si="0"/>
        <v>563</v>
      </c>
      <c r="O14" s="21">
        <f t="shared" si="0"/>
        <v>386</v>
      </c>
      <c r="P14" s="21">
        <f t="shared" si="0"/>
        <v>542</v>
      </c>
      <c r="Q14" s="21">
        <f t="shared" si="0"/>
        <v>752</v>
      </c>
      <c r="R14" s="21">
        <f t="shared" si="0"/>
        <v>798</v>
      </c>
      <c r="S14" s="21"/>
      <c r="T14" s="21"/>
      <c r="U14" s="21">
        <f t="shared" ref="U14:Z14" si="1">SUM(U7:U13)</f>
        <v>9745</v>
      </c>
      <c r="V14" s="21">
        <f t="shared" si="1"/>
        <v>5652</v>
      </c>
      <c r="W14" s="21">
        <f t="shared" si="1"/>
        <v>1410</v>
      </c>
      <c r="X14" s="21">
        <f t="shared" si="1"/>
        <v>1627</v>
      </c>
      <c r="Y14" s="21">
        <f t="shared" si="1"/>
        <v>179813</v>
      </c>
      <c r="Z14" s="22">
        <f t="shared" si="1"/>
        <v>130135</v>
      </c>
    </row>
    <row r="15" spans="1:27" x14ac:dyDescent="0.35">
      <c r="U15" s="1" t="s">
        <v>153</v>
      </c>
    </row>
    <row r="16" spans="1:27" x14ac:dyDescent="0.35">
      <c r="B16" t="s">
        <v>21</v>
      </c>
    </row>
    <row r="17" spans="2:18" x14ac:dyDescent="0.35">
      <c r="B17" t="s">
        <v>22</v>
      </c>
      <c r="D17" s="19"/>
      <c r="E17" s="25" t="s">
        <v>38</v>
      </c>
    </row>
    <row r="18" spans="2:18" x14ac:dyDescent="0.35">
      <c r="B18" t="s">
        <v>22</v>
      </c>
      <c r="D18" s="20"/>
      <c r="E18" s="25" t="s">
        <v>29</v>
      </c>
    </row>
    <row r="19" spans="2:18" x14ac:dyDescent="0.35">
      <c r="B19" t="s">
        <v>22</v>
      </c>
      <c r="D19" s="33"/>
      <c r="E19" s="25" t="s">
        <v>31</v>
      </c>
    </row>
    <row r="20" spans="2:18" ht="15" thickBot="1" x14ac:dyDescent="0.4"/>
    <row r="21" spans="2:18" x14ac:dyDescent="0.35">
      <c r="K21" s="139" t="s">
        <v>0</v>
      </c>
      <c r="L21" s="177" t="s">
        <v>103</v>
      </c>
      <c r="M21" s="177"/>
      <c r="N21" s="177"/>
      <c r="O21" s="177"/>
      <c r="P21" s="177"/>
      <c r="Q21" s="177" t="s">
        <v>108</v>
      </c>
      <c r="R21" s="207" t="s">
        <v>109</v>
      </c>
    </row>
    <row r="22" spans="2:18" ht="15" thickBot="1" x14ac:dyDescent="0.4">
      <c r="K22" s="140"/>
      <c r="L22" s="206"/>
      <c r="M22" s="206"/>
      <c r="N22" s="206"/>
      <c r="O22" s="206"/>
      <c r="P22" s="206"/>
      <c r="Q22" s="206"/>
      <c r="R22" s="208"/>
    </row>
    <row r="23" spans="2:18" x14ac:dyDescent="0.35">
      <c r="K23" s="2">
        <v>1</v>
      </c>
      <c r="L23" s="209" t="s">
        <v>104</v>
      </c>
      <c r="M23" s="209"/>
      <c r="N23" s="209"/>
      <c r="O23" s="209"/>
      <c r="P23" s="209"/>
      <c r="Q23" s="105">
        <v>2</v>
      </c>
      <c r="R23" s="106" t="s">
        <v>110</v>
      </c>
    </row>
    <row r="24" spans="2:18" x14ac:dyDescent="0.35">
      <c r="K24" s="36">
        <v>2</v>
      </c>
      <c r="L24" s="181" t="s">
        <v>105</v>
      </c>
      <c r="M24" s="181"/>
      <c r="N24" s="181"/>
      <c r="O24" s="181"/>
      <c r="P24" s="181"/>
      <c r="Q24" s="107">
        <v>2</v>
      </c>
      <c r="R24" s="86" t="s">
        <v>110</v>
      </c>
    </row>
    <row r="25" spans="2:18" x14ac:dyDescent="0.35">
      <c r="K25" s="36">
        <v>3</v>
      </c>
      <c r="L25" s="181" t="s">
        <v>111</v>
      </c>
      <c r="M25" s="181"/>
      <c r="N25" s="181"/>
      <c r="O25" s="181"/>
      <c r="P25" s="181"/>
      <c r="Q25" s="107">
        <v>7</v>
      </c>
      <c r="R25" s="86" t="s">
        <v>110</v>
      </c>
    </row>
    <row r="26" spans="2:18" x14ac:dyDescent="0.35">
      <c r="K26" s="36">
        <v>4</v>
      </c>
      <c r="L26" s="181" t="s">
        <v>113</v>
      </c>
      <c r="M26" s="181"/>
      <c r="N26" s="181"/>
      <c r="O26" s="181"/>
      <c r="P26" s="181"/>
      <c r="Q26" s="107">
        <v>10</v>
      </c>
      <c r="R26" s="86" t="s">
        <v>110</v>
      </c>
    </row>
    <row r="27" spans="2:18" x14ac:dyDescent="0.35">
      <c r="K27" s="36">
        <v>5</v>
      </c>
      <c r="L27" s="181" t="s">
        <v>115</v>
      </c>
      <c r="M27" s="181"/>
      <c r="N27" s="181"/>
      <c r="O27" s="181"/>
      <c r="P27" s="181"/>
      <c r="Q27" s="107">
        <v>27</v>
      </c>
      <c r="R27" s="86" t="s">
        <v>110</v>
      </c>
    </row>
    <row r="28" spans="2:18" x14ac:dyDescent="0.35">
      <c r="K28" s="36">
        <v>6</v>
      </c>
      <c r="L28" s="181" t="s">
        <v>106</v>
      </c>
      <c r="M28" s="181"/>
      <c r="N28" s="181"/>
      <c r="O28" s="181"/>
      <c r="P28" s="181"/>
      <c r="Q28" s="107">
        <v>32</v>
      </c>
      <c r="R28" s="86" t="s">
        <v>110</v>
      </c>
    </row>
    <row r="29" spans="2:18" x14ac:dyDescent="0.35">
      <c r="K29" s="36">
        <v>7</v>
      </c>
      <c r="L29" s="181" t="s">
        <v>107</v>
      </c>
      <c r="M29" s="181"/>
      <c r="N29" s="181"/>
      <c r="O29" s="181"/>
      <c r="P29" s="181"/>
      <c r="Q29" s="107">
        <v>4</v>
      </c>
      <c r="R29" s="86" t="s">
        <v>110</v>
      </c>
    </row>
    <row r="30" spans="2:18" x14ac:dyDescent="0.35">
      <c r="K30" s="36">
        <v>8</v>
      </c>
      <c r="L30" s="181" t="s">
        <v>163</v>
      </c>
      <c r="M30" s="181"/>
      <c r="N30" s="181"/>
      <c r="O30" s="181"/>
      <c r="P30" s="181"/>
      <c r="Q30" s="107" t="s">
        <v>164</v>
      </c>
      <c r="R30" s="86" t="s">
        <v>110</v>
      </c>
    </row>
    <row r="31" spans="2:18" x14ac:dyDescent="0.35">
      <c r="K31" s="36">
        <v>9</v>
      </c>
      <c r="L31" s="108" t="s">
        <v>165</v>
      </c>
      <c r="M31" s="108"/>
      <c r="N31" s="108"/>
      <c r="O31" s="108"/>
      <c r="P31" s="108"/>
      <c r="Q31" s="107">
        <v>3</v>
      </c>
      <c r="R31" s="86" t="s">
        <v>110</v>
      </c>
    </row>
    <row r="32" spans="2:18" x14ac:dyDescent="0.35">
      <c r="K32" s="36">
        <v>10</v>
      </c>
      <c r="L32" s="108" t="s">
        <v>166</v>
      </c>
      <c r="M32" s="108"/>
      <c r="N32" s="108"/>
      <c r="O32" s="108"/>
      <c r="P32" s="108"/>
      <c r="Q32" s="107">
        <v>3</v>
      </c>
      <c r="R32" s="86" t="s">
        <v>110</v>
      </c>
    </row>
    <row r="33" spans="11:18" x14ac:dyDescent="0.35">
      <c r="K33" s="36">
        <v>11</v>
      </c>
      <c r="L33" s="108" t="s">
        <v>167</v>
      </c>
      <c r="M33" s="108"/>
      <c r="N33" s="108"/>
      <c r="O33" s="108"/>
      <c r="P33" s="108"/>
      <c r="Q33" s="107">
        <v>4</v>
      </c>
      <c r="R33" s="86" t="s">
        <v>110</v>
      </c>
    </row>
    <row r="34" spans="11:18" x14ac:dyDescent="0.35">
      <c r="K34" s="36">
        <v>12</v>
      </c>
      <c r="L34" s="108" t="s">
        <v>168</v>
      </c>
      <c r="M34" s="108"/>
      <c r="N34" s="108"/>
      <c r="O34" s="108"/>
      <c r="P34" s="108"/>
      <c r="Q34" s="107">
        <v>3</v>
      </c>
      <c r="R34" s="86" t="s">
        <v>110</v>
      </c>
    </row>
    <row r="35" spans="11:18" x14ac:dyDescent="0.35">
      <c r="K35" s="36">
        <v>13</v>
      </c>
      <c r="L35" s="108" t="s">
        <v>169</v>
      </c>
      <c r="M35" s="108"/>
      <c r="N35" s="108"/>
      <c r="O35" s="108"/>
      <c r="P35" s="108"/>
      <c r="Q35" s="107">
        <v>2</v>
      </c>
      <c r="R35" s="86" t="s">
        <v>110</v>
      </c>
    </row>
    <row r="36" spans="11:18" x14ac:dyDescent="0.35">
      <c r="K36" s="36">
        <v>14</v>
      </c>
      <c r="L36" s="108" t="s">
        <v>170</v>
      </c>
      <c r="M36" s="108"/>
      <c r="N36" s="108"/>
      <c r="O36" s="108"/>
      <c r="P36" s="108"/>
      <c r="Q36" s="107">
        <v>2</v>
      </c>
      <c r="R36" s="86" t="s">
        <v>110</v>
      </c>
    </row>
    <row r="37" spans="11:18" ht="15" thickBot="1" x14ac:dyDescent="0.4">
      <c r="K37" s="84">
        <v>15</v>
      </c>
      <c r="L37" s="109" t="s">
        <v>171</v>
      </c>
      <c r="M37" s="109"/>
      <c r="N37" s="109"/>
      <c r="O37" s="109"/>
      <c r="P37" s="109"/>
      <c r="Q37" s="110">
        <v>3</v>
      </c>
      <c r="R37" s="88" t="s">
        <v>110</v>
      </c>
    </row>
  </sheetData>
  <mergeCells count="34">
    <mergeCell ref="L30:P30"/>
    <mergeCell ref="K21:K22"/>
    <mergeCell ref="L21:P22"/>
    <mergeCell ref="Q21:Q22"/>
    <mergeCell ref="R21:R22"/>
    <mergeCell ref="L23:P23"/>
    <mergeCell ref="L24:P24"/>
    <mergeCell ref="L25:P25"/>
    <mergeCell ref="L26:P26"/>
    <mergeCell ref="L27:P27"/>
    <mergeCell ref="L28:P28"/>
    <mergeCell ref="L29:P29"/>
    <mergeCell ref="B14:D14"/>
    <mergeCell ref="Q5:R5"/>
    <mergeCell ref="S5:T5"/>
    <mergeCell ref="U5:V5"/>
    <mergeCell ref="W5:X5"/>
    <mergeCell ref="C8:D8"/>
    <mergeCell ref="C9:D9"/>
    <mergeCell ref="C11:D11"/>
    <mergeCell ref="C12:D12"/>
    <mergeCell ref="C13:D13"/>
    <mergeCell ref="Y5:Z5"/>
    <mergeCell ref="C7:D7"/>
    <mergeCell ref="B2:Z2"/>
    <mergeCell ref="B3:Z3"/>
    <mergeCell ref="B5:B6"/>
    <mergeCell ref="C5:D6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105</vt:i4>
      </vt:variant>
    </vt:vector>
  </HeadingPairs>
  <TitlesOfParts>
    <vt:vector size="105" baseType="lpstr">
      <vt:lpstr>21.05.2021</vt:lpstr>
      <vt:lpstr>28.05.2021</vt:lpstr>
      <vt:lpstr>04.06.2021</vt:lpstr>
      <vt:lpstr>11.06.2021</vt:lpstr>
      <vt:lpstr>02.07.2021</vt:lpstr>
      <vt:lpstr>19.07.2021</vt:lpstr>
      <vt:lpstr>22.07.2021</vt:lpstr>
      <vt:lpstr>26.07.2021</vt:lpstr>
      <vt:lpstr>29.07.2021</vt:lpstr>
      <vt:lpstr>02.08.2021</vt:lpstr>
      <vt:lpstr>05.08.2021</vt:lpstr>
      <vt:lpstr>09.08.2021</vt:lpstr>
      <vt:lpstr>12.08.2021</vt:lpstr>
      <vt:lpstr>16.08.2021</vt:lpstr>
      <vt:lpstr>19.08.2021</vt:lpstr>
      <vt:lpstr>23.08.2021</vt:lpstr>
      <vt:lpstr>26.08.2021</vt:lpstr>
      <vt:lpstr>30.08.2021</vt:lpstr>
      <vt:lpstr>02.09.2021</vt:lpstr>
      <vt:lpstr>06.09.2021</vt:lpstr>
      <vt:lpstr>09.09.2021</vt:lpstr>
      <vt:lpstr>SURAT 09.09.2021</vt:lpstr>
      <vt:lpstr>13.09.2021</vt:lpstr>
      <vt:lpstr>16.09.2021</vt:lpstr>
      <vt:lpstr>20.09.2021</vt:lpstr>
      <vt:lpstr>23.09.2021</vt:lpstr>
      <vt:lpstr>27.09.2021</vt:lpstr>
      <vt:lpstr>30.09.2021</vt:lpstr>
      <vt:lpstr>04.10.2021</vt:lpstr>
      <vt:lpstr>SURAT 05.10.2021</vt:lpstr>
      <vt:lpstr>Sheet3</vt:lpstr>
      <vt:lpstr>07.10.2021</vt:lpstr>
      <vt:lpstr>11.10.2021</vt:lpstr>
      <vt:lpstr>14.10.2021</vt:lpstr>
      <vt:lpstr>18.10.2021</vt:lpstr>
      <vt:lpstr>21.10.2021</vt:lpstr>
      <vt:lpstr>25.10.2021</vt:lpstr>
      <vt:lpstr>01.11.2021</vt:lpstr>
      <vt:lpstr>04.11.2021</vt:lpstr>
      <vt:lpstr>08.11.2021</vt:lpstr>
      <vt:lpstr>11.11.2021</vt:lpstr>
      <vt:lpstr>15.11.2021</vt:lpstr>
      <vt:lpstr>18.11.2021</vt:lpstr>
      <vt:lpstr>22.11.2021</vt:lpstr>
      <vt:lpstr>25.11.2021</vt:lpstr>
      <vt:lpstr>29.11.2021</vt:lpstr>
      <vt:lpstr>02.12.2021</vt:lpstr>
      <vt:lpstr>Sheet1</vt:lpstr>
      <vt:lpstr>Sheet2</vt:lpstr>
      <vt:lpstr>13.12.2021</vt:lpstr>
      <vt:lpstr>20.12.21</vt:lpstr>
      <vt:lpstr>21.12.2021</vt:lpstr>
      <vt:lpstr>06.01.22</vt:lpstr>
      <vt:lpstr>10.01.2022</vt:lpstr>
      <vt:lpstr>13.01.2022</vt:lpstr>
      <vt:lpstr>CUTI SD 24.01.2021</vt:lpstr>
      <vt:lpstr>24.01.22</vt:lpstr>
      <vt:lpstr>27.01.22</vt:lpstr>
      <vt:lpstr>31.01.2022</vt:lpstr>
      <vt:lpstr>03.02.2022</vt:lpstr>
      <vt:lpstr>07.02.22</vt:lpstr>
      <vt:lpstr>10.02.022</vt:lpstr>
      <vt:lpstr>14.02.22</vt:lpstr>
      <vt:lpstr>17.02.22</vt:lpstr>
      <vt:lpstr>21.02.22</vt:lpstr>
      <vt:lpstr>24.02.22</vt:lpstr>
      <vt:lpstr>02.03.22</vt:lpstr>
      <vt:lpstr>07.03.2022</vt:lpstr>
      <vt:lpstr>surat ke uiw 07.03.22</vt:lpstr>
      <vt:lpstr>14.03.22</vt:lpstr>
      <vt:lpstr>17.03.22</vt:lpstr>
      <vt:lpstr>21.03.22</vt:lpstr>
      <vt:lpstr>24.03.22</vt:lpstr>
      <vt:lpstr>31.03.22</vt:lpstr>
      <vt:lpstr>04.04.22</vt:lpstr>
      <vt:lpstr>STUDIO UPDATE 04.04.22</vt:lpstr>
      <vt:lpstr>07.04.2022</vt:lpstr>
      <vt:lpstr>11.04.22</vt:lpstr>
      <vt:lpstr>14.04.2022</vt:lpstr>
      <vt:lpstr>18.04.2022</vt:lpstr>
      <vt:lpstr>SURAT KE UIW 18.04.22</vt:lpstr>
      <vt:lpstr>21.04.22</vt:lpstr>
      <vt:lpstr>25.04.22</vt:lpstr>
      <vt:lpstr>28.04.2022</vt:lpstr>
      <vt:lpstr>09.05.2022</vt:lpstr>
      <vt:lpstr>SURAT KE UIW 10.05.22</vt:lpstr>
      <vt:lpstr>12.05.2022</vt:lpstr>
      <vt:lpstr>17.05.2022</vt:lpstr>
      <vt:lpstr>19.05.22</vt:lpstr>
      <vt:lpstr>23.05.2022</vt:lpstr>
      <vt:lpstr>30.05.2022</vt:lpstr>
      <vt:lpstr>06.06.2022</vt:lpstr>
      <vt:lpstr>09.06.22</vt:lpstr>
      <vt:lpstr>13.06.22</vt:lpstr>
      <vt:lpstr>16.03.22</vt:lpstr>
      <vt:lpstr>SURAT KE UIW 16.06.22</vt:lpstr>
      <vt:lpstr>20.06.22</vt:lpstr>
      <vt:lpstr>23.06.22</vt:lpstr>
      <vt:lpstr>27.06.22</vt:lpstr>
      <vt:lpstr>30.06.22</vt:lpstr>
      <vt:lpstr>04.07.22</vt:lpstr>
      <vt:lpstr>11.07.22</vt:lpstr>
      <vt:lpstr>surat ke uiw 11.07.22</vt:lpstr>
      <vt:lpstr>14.07.22</vt:lpstr>
      <vt:lpstr>21.07.2022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2021-10-28T09:46:46Z</cp:lastPrinted>
  <dcterms:created xsi:type="dcterms:W3CDTF">2021-05-20T06:07:04Z</dcterms:created>
  <dcterms:modified xsi:type="dcterms:W3CDTF">2022-07-25T03:36:14Z</dcterms:modified>
</cp:coreProperties>
</file>