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Z:\Atlas\01 - Josh Shared Folder\Career\Terran Orbital\"/>
    </mc:Choice>
  </mc:AlternateContent>
  <xr:revisionPtr revIDLastSave="0" documentId="13_ncr:1_{7C5152A5-8543-41D2-B192-E203F661E983}" xr6:coauthVersionLast="47" xr6:coauthVersionMax="47" xr10:uidLastSave="{00000000-0000-0000-0000-000000000000}"/>
  <bookViews>
    <workbookView xWindow="-108" yWindow="-108" windowWidth="23256" windowHeight="12576" xr2:uid="{2750E91F-C995-4070-8344-0004DF4F2668}"/>
  </bookViews>
  <sheets>
    <sheet name="Draft Summary" sheetId="11" r:id="rId1"/>
    <sheet name="MetaData" sheetId="10" r:id="rId2"/>
    <sheet name="IncomeStatement" sheetId="9" r:id="rId3"/>
    <sheet name="CashFlow" sheetId="8" r:id="rId4"/>
    <sheet name="BalanceSheet" sheetId="7" r:id="rId5"/>
    <sheet name="Stock Tickers" sheetId="6" r:id="rId6"/>
  </sheets>
  <definedNames>
    <definedName name="_xlnm._FilterDatabase" localSheetId="3" hidden="1">CashFlow!$A$1:$CX$1</definedName>
    <definedName name="_xlnm._FilterDatabase" localSheetId="0" hidden="1">'Draft Summary'!$A$3:$N$117</definedName>
    <definedName name="_xlnm._FilterDatabase" localSheetId="2" hidden="1">IncomeStatement!$A$1:$BZ$256</definedName>
    <definedName name="ExternalData_5" localSheetId="5" hidden="1">'Stock Tickers'!$A$1:$F$29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 i="11" l="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1" i="11"/>
  <c r="M102" i="11"/>
  <c r="M103" i="11"/>
  <c r="M104" i="11"/>
  <c r="M105" i="11"/>
  <c r="M106" i="11"/>
  <c r="M107" i="11"/>
  <c r="M108" i="11"/>
  <c r="M109" i="11"/>
  <c r="M110" i="11"/>
  <c r="M111" i="11"/>
  <c r="M112" i="11"/>
  <c r="M113" i="11"/>
  <c r="M114" i="11"/>
  <c r="M115" i="11"/>
  <c r="M116" i="11"/>
  <c r="M117" i="11"/>
  <c r="M4" i="11"/>
  <c r="N5" i="11"/>
  <c r="N6" i="11"/>
  <c r="N7" i="11"/>
  <c r="N8" i="11"/>
  <c r="N9" i="11"/>
  <c r="N10" i="11"/>
  <c r="N11" i="11"/>
  <c r="N12" i="11"/>
  <c r="N13" i="11"/>
  <c r="N14" i="11"/>
  <c r="N15" i="11"/>
  <c r="N16" i="11"/>
  <c r="N17" i="11"/>
  <c r="N18" i="11"/>
  <c r="N19" i="11"/>
  <c r="N20" i="11"/>
  <c r="N21" i="11"/>
  <c r="N22" i="11"/>
  <c r="N23" i="11"/>
  <c r="N24" i="11"/>
  <c r="N25" i="11"/>
  <c r="N26" i="11"/>
  <c r="N27" i="11"/>
  <c r="N28" i="11"/>
  <c r="N29" i="11"/>
  <c r="N30" i="11"/>
  <c r="N31" i="11"/>
  <c r="N32" i="11"/>
  <c r="N33" i="11"/>
  <c r="N34" i="11"/>
  <c r="N35" i="11"/>
  <c r="N36" i="11"/>
  <c r="N37" i="11"/>
  <c r="N38" i="11"/>
  <c r="N39" i="11"/>
  <c r="N40" i="11"/>
  <c r="N41" i="11"/>
  <c r="N42" i="11"/>
  <c r="N43" i="11"/>
  <c r="N44" i="11"/>
  <c r="N45" i="11"/>
  <c r="N46" i="11"/>
  <c r="N47" i="11"/>
  <c r="N48" i="11"/>
  <c r="N49" i="11"/>
  <c r="N50" i="11"/>
  <c r="N51" i="11"/>
  <c r="N52" i="11"/>
  <c r="N53" i="11"/>
  <c r="N54" i="11"/>
  <c r="N55" i="11"/>
  <c r="N56" i="11"/>
  <c r="N57" i="11"/>
  <c r="N58" i="11"/>
  <c r="N59" i="11"/>
  <c r="N60" i="11"/>
  <c r="N61" i="11"/>
  <c r="N62" i="11"/>
  <c r="N63" i="11"/>
  <c r="N64" i="11"/>
  <c r="N65" i="11"/>
  <c r="N66" i="11"/>
  <c r="N67" i="11"/>
  <c r="N68" i="11"/>
  <c r="N69" i="11"/>
  <c r="N70" i="11"/>
  <c r="N71" i="11"/>
  <c r="N72" i="11"/>
  <c r="N73" i="11"/>
  <c r="N74" i="11"/>
  <c r="N75" i="11"/>
  <c r="N76" i="11"/>
  <c r="N77" i="11"/>
  <c r="N78" i="11"/>
  <c r="N79" i="11"/>
  <c r="N80" i="11"/>
  <c r="N81" i="11"/>
  <c r="N82" i="11"/>
  <c r="N83" i="11"/>
  <c r="N84" i="11"/>
  <c r="N85" i="11"/>
  <c r="N86" i="11"/>
  <c r="N87" i="11"/>
  <c r="N88" i="11"/>
  <c r="N89" i="11"/>
  <c r="N90" i="11"/>
  <c r="N91" i="11"/>
  <c r="N92" i="11"/>
  <c r="N93" i="11"/>
  <c r="N94" i="11"/>
  <c r="N95" i="11"/>
  <c r="N96" i="11"/>
  <c r="N97" i="11"/>
  <c r="N98" i="11"/>
  <c r="N99" i="11"/>
  <c r="N100" i="11"/>
  <c r="N101" i="11"/>
  <c r="N102" i="11"/>
  <c r="N103" i="11"/>
  <c r="N104" i="11"/>
  <c r="N105" i="11"/>
  <c r="N106" i="11"/>
  <c r="N107" i="11"/>
  <c r="N108" i="11"/>
  <c r="N109" i="11"/>
  <c r="N110" i="11"/>
  <c r="N111" i="11"/>
  <c r="N112" i="11"/>
  <c r="N113" i="11"/>
  <c r="N114" i="11"/>
  <c r="N115" i="11"/>
  <c r="N116" i="11"/>
  <c r="N117" i="11"/>
  <c r="N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L94" i="11"/>
  <c r="L95" i="11"/>
  <c r="L96" i="11"/>
  <c r="L97" i="11"/>
  <c r="L98" i="11"/>
  <c r="L99" i="11"/>
  <c r="L100" i="11"/>
  <c r="L101" i="11"/>
  <c r="L102" i="11"/>
  <c r="L103" i="11"/>
  <c r="L104" i="11"/>
  <c r="L105" i="11"/>
  <c r="L106" i="11"/>
  <c r="L107" i="11"/>
  <c r="L108" i="11"/>
  <c r="L109" i="11"/>
  <c r="L110" i="11"/>
  <c r="L111" i="11"/>
  <c r="L112" i="11"/>
  <c r="L113" i="11"/>
  <c r="L114" i="11"/>
  <c r="L115" i="11"/>
  <c r="L116" i="11"/>
  <c r="L117" i="11"/>
  <c r="L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4" i="11"/>
  <c r="G5" i="11"/>
  <c r="H5" i="11"/>
  <c r="I5" i="11"/>
  <c r="J5" i="11"/>
  <c r="G6" i="11"/>
  <c r="H6" i="11"/>
  <c r="I6" i="11"/>
  <c r="J6" i="11"/>
  <c r="G7" i="11"/>
  <c r="H7" i="11"/>
  <c r="I7" i="11"/>
  <c r="J7" i="11"/>
  <c r="G8" i="11"/>
  <c r="H8" i="11"/>
  <c r="I8" i="11"/>
  <c r="J8" i="11"/>
  <c r="G9" i="11"/>
  <c r="H9" i="11"/>
  <c r="I9" i="11"/>
  <c r="J9" i="11"/>
  <c r="G10" i="11"/>
  <c r="H10" i="11"/>
  <c r="I10" i="11"/>
  <c r="J10" i="11"/>
  <c r="G11" i="11"/>
  <c r="H11" i="11"/>
  <c r="I11" i="11"/>
  <c r="J11" i="11"/>
  <c r="G12" i="11"/>
  <c r="H12" i="11"/>
  <c r="I12" i="11"/>
  <c r="J12" i="11"/>
  <c r="G13" i="11"/>
  <c r="H13" i="11"/>
  <c r="I13" i="11"/>
  <c r="J13" i="11"/>
  <c r="G14" i="11"/>
  <c r="H14" i="11"/>
  <c r="I14" i="11"/>
  <c r="J14" i="11"/>
  <c r="G15" i="11"/>
  <c r="H15" i="11"/>
  <c r="I15" i="11"/>
  <c r="J15" i="11"/>
  <c r="G16" i="11"/>
  <c r="H16" i="11"/>
  <c r="I16" i="11"/>
  <c r="J16" i="11"/>
  <c r="G17" i="11"/>
  <c r="H17" i="11"/>
  <c r="I17" i="11"/>
  <c r="J17" i="11"/>
  <c r="G18" i="11"/>
  <c r="H18" i="11"/>
  <c r="I18" i="11"/>
  <c r="J18" i="11"/>
  <c r="G19" i="11"/>
  <c r="H19" i="11"/>
  <c r="I19" i="11"/>
  <c r="J19" i="11"/>
  <c r="G20" i="11"/>
  <c r="H20" i="11"/>
  <c r="I20" i="11"/>
  <c r="J20" i="11"/>
  <c r="G21" i="11"/>
  <c r="H21" i="11"/>
  <c r="I21" i="11"/>
  <c r="J21" i="11"/>
  <c r="G22" i="11"/>
  <c r="H22" i="11"/>
  <c r="I22" i="11"/>
  <c r="J22" i="11"/>
  <c r="G23" i="11"/>
  <c r="H23" i="11"/>
  <c r="I23" i="11"/>
  <c r="J23" i="11"/>
  <c r="G24" i="11"/>
  <c r="H24" i="11"/>
  <c r="I24" i="11"/>
  <c r="J24" i="11"/>
  <c r="G25" i="11"/>
  <c r="H25" i="11"/>
  <c r="I25" i="11"/>
  <c r="J25" i="11"/>
  <c r="G26" i="11"/>
  <c r="H26" i="11"/>
  <c r="I26" i="11"/>
  <c r="J26" i="11"/>
  <c r="G27" i="11"/>
  <c r="H27" i="11"/>
  <c r="I27" i="11"/>
  <c r="J27" i="11"/>
  <c r="G28" i="11"/>
  <c r="H28" i="11"/>
  <c r="I28" i="11"/>
  <c r="J28" i="11"/>
  <c r="G29" i="11"/>
  <c r="H29" i="11"/>
  <c r="I29" i="11"/>
  <c r="J29" i="11"/>
  <c r="G30" i="11"/>
  <c r="H30" i="11"/>
  <c r="I30" i="11"/>
  <c r="J30" i="11"/>
  <c r="G31" i="11"/>
  <c r="H31" i="11"/>
  <c r="I31" i="11"/>
  <c r="J31" i="11"/>
  <c r="G32" i="11"/>
  <c r="H32" i="11"/>
  <c r="I32" i="11"/>
  <c r="J32" i="11"/>
  <c r="G33" i="11"/>
  <c r="H33" i="11"/>
  <c r="I33" i="11"/>
  <c r="J33" i="11"/>
  <c r="G34" i="11"/>
  <c r="H34" i="11"/>
  <c r="I34" i="11"/>
  <c r="J34" i="11"/>
  <c r="G35" i="11"/>
  <c r="H35" i="11"/>
  <c r="I35" i="11"/>
  <c r="J35" i="11"/>
  <c r="G36" i="11"/>
  <c r="H36" i="11"/>
  <c r="I36" i="11"/>
  <c r="J36" i="11"/>
  <c r="G37" i="11"/>
  <c r="H37" i="11"/>
  <c r="I37" i="11"/>
  <c r="J37" i="11"/>
  <c r="G38" i="11"/>
  <c r="H38" i="11"/>
  <c r="I38" i="11"/>
  <c r="J38" i="11"/>
  <c r="G39" i="11"/>
  <c r="H39" i="11"/>
  <c r="I39" i="11"/>
  <c r="J39" i="11"/>
  <c r="G40" i="11"/>
  <c r="H40" i="11"/>
  <c r="I40" i="11"/>
  <c r="J40" i="11"/>
  <c r="G41" i="11"/>
  <c r="H41" i="11"/>
  <c r="I41" i="11"/>
  <c r="J41" i="11"/>
  <c r="G42" i="11"/>
  <c r="H42" i="11"/>
  <c r="I42" i="11"/>
  <c r="J42" i="11"/>
  <c r="G43" i="11"/>
  <c r="H43" i="11"/>
  <c r="I43" i="11"/>
  <c r="J43" i="11"/>
  <c r="G44" i="11"/>
  <c r="H44" i="11"/>
  <c r="I44" i="11"/>
  <c r="J44" i="11"/>
  <c r="G45" i="11"/>
  <c r="H45" i="11"/>
  <c r="I45" i="11"/>
  <c r="J45" i="11"/>
  <c r="G46" i="11"/>
  <c r="H46" i="11"/>
  <c r="I46" i="11"/>
  <c r="J46" i="11"/>
  <c r="G47" i="11"/>
  <c r="H47" i="11"/>
  <c r="I47" i="11"/>
  <c r="J47" i="11"/>
  <c r="G48" i="11"/>
  <c r="H48" i="11"/>
  <c r="I48" i="11"/>
  <c r="J48" i="11"/>
  <c r="G49" i="11"/>
  <c r="H49" i="11"/>
  <c r="I49" i="11"/>
  <c r="J49" i="11"/>
  <c r="G50" i="11"/>
  <c r="H50" i="11"/>
  <c r="I50" i="11"/>
  <c r="J50" i="11"/>
  <c r="G51" i="11"/>
  <c r="H51" i="11"/>
  <c r="I51" i="11"/>
  <c r="J51" i="11"/>
  <c r="G52" i="11"/>
  <c r="H52" i="11"/>
  <c r="I52" i="11"/>
  <c r="J52" i="11"/>
  <c r="G53" i="11"/>
  <c r="H53" i="11"/>
  <c r="I53" i="11"/>
  <c r="J53" i="11"/>
  <c r="G54" i="11"/>
  <c r="H54" i="11"/>
  <c r="I54" i="11"/>
  <c r="J54" i="11"/>
  <c r="G55" i="11"/>
  <c r="H55" i="11"/>
  <c r="I55" i="11"/>
  <c r="J55" i="11"/>
  <c r="G56" i="11"/>
  <c r="H56" i="11"/>
  <c r="I56" i="11"/>
  <c r="J56" i="11"/>
  <c r="G57" i="11"/>
  <c r="H57" i="11"/>
  <c r="I57" i="11"/>
  <c r="J57" i="11"/>
  <c r="G58" i="11"/>
  <c r="H58" i="11"/>
  <c r="I58" i="11"/>
  <c r="J58" i="11"/>
  <c r="G59" i="11"/>
  <c r="H59" i="11"/>
  <c r="I59" i="11"/>
  <c r="J59" i="11"/>
  <c r="G60" i="11"/>
  <c r="H60" i="11"/>
  <c r="I60" i="11"/>
  <c r="J60" i="11"/>
  <c r="G61" i="11"/>
  <c r="H61" i="11"/>
  <c r="I61" i="11"/>
  <c r="J61" i="11"/>
  <c r="G62" i="11"/>
  <c r="H62" i="11"/>
  <c r="I62" i="11"/>
  <c r="J62" i="11"/>
  <c r="G63" i="11"/>
  <c r="H63" i="11"/>
  <c r="I63" i="11"/>
  <c r="J63" i="11"/>
  <c r="G64" i="11"/>
  <c r="H64" i="11"/>
  <c r="I64" i="11"/>
  <c r="J64" i="11"/>
  <c r="G65" i="11"/>
  <c r="H65" i="11"/>
  <c r="I65" i="11"/>
  <c r="J65" i="11"/>
  <c r="G66" i="11"/>
  <c r="H66" i="11"/>
  <c r="I66" i="11"/>
  <c r="J66" i="11"/>
  <c r="G67" i="11"/>
  <c r="H67" i="11"/>
  <c r="I67" i="11"/>
  <c r="J67" i="11"/>
  <c r="G68" i="11"/>
  <c r="H68" i="11"/>
  <c r="I68" i="11"/>
  <c r="J68" i="11"/>
  <c r="G69" i="11"/>
  <c r="H69" i="11"/>
  <c r="I69" i="11"/>
  <c r="J69" i="11"/>
  <c r="G70" i="11"/>
  <c r="H70" i="11"/>
  <c r="I70" i="11"/>
  <c r="J70" i="11"/>
  <c r="G71" i="11"/>
  <c r="H71" i="11"/>
  <c r="I71" i="11"/>
  <c r="J71" i="11"/>
  <c r="G72" i="11"/>
  <c r="H72" i="11"/>
  <c r="I72" i="11"/>
  <c r="J72" i="11"/>
  <c r="G73" i="11"/>
  <c r="H73" i="11"/>
  <c r="I73" i="11"/>
  <c r="J73" i="11"/>
  <c r="G74" i="11"/>
  <c r="H74" i="11"/>
  <c r="I74" i="11"/>
  <c r="J74" i="11"/>
  <c r="G75" i="11"/>
  <c r="H75" i="11"/>
  <c r="I75" i="11"/>
  <c r="J75" i="11"/>
  <c r="G76" i="11"/>
  <c r="H76" i="11"/>
  <c r="I76" i="11"/>
  <c r="J76" i="11"/>
  <c r="G77" i="11"/>
  <c r="H77" i="11"/>
  <c r="I77" i="11"/>
  <c r="J77" i="11"/>
  <c r="G78" i="11"/>
  <c r="H78" i="11"/>
  <c r="I78" i="11"/>
  <c r="J78" i="11"/>
  <c r="G79" i="11"/>
  <c r="H79" i="11"/>
  <c r="I79" i="11"/>
  <c r="J79" i="11"/>
  <c r="G80" i="11"/>
  <c r="H80" i="11"/>
  <c r="I80" i="11"/>
  <c r="J80" i="11"/>
  <c r="G81" i="11"/>
  <c r="H81" i="11"/>
  <c r="I81" i="11"/>
  <c r="J81" i="11"/>
  <c r="G82" i="11"/>
  <c r="H82" i="11"/>
  <c r="I82" i="11"/>
  <c r="J82" i="11"/>
  <c r="G83" i="11"/>
  <c r="H83" i="11"/>
  <c r="I83" i="11"/>
  <c r="J83" i="11"/>
  <c r="G84" i="11"/>
  <c r="H84" i="11"/>
  <c r="I84" i="11"/>
  <c r="J84" i="11"/>
  <c r="G85" i="11"/>
  <c r="H85" i="11"/>
  <c r="I85" i="11"/>
  <c r="J85" i="11"/>
  <c r="G86" i="11"/>
  <c r="H86" i="11"/>
  <c r="I86" i="11"/>
  <c r="J86" i="11"/>
  <c r="G87" i="11"/>
  <c r="H87" i="11"/>
  <c r="I87" i="11"/>
  <c r="J87" i="11"/>
  <c r="G88" i="11"/>
  <c r="H88" i="11"/>
  <c r="I88" i="11"/>
  <c r="J88" i="11"/>
  <c r="G89" i="11"/>
  <c r="H89" i="11"/>
  <c r="I89" i="11"/>
  <c r="J89" i="11"/>
  <c r="G90" i="11"/>
  <c r="H90" i="11"/>
  <c r="I90" i="11"/>
  <c r="J90" i="11"/>
  <c r="G91" i="11"/>
  <c r="H91" i="11"/>
  <c r="I91" i="11"/>
  <c r="J91" i="11"/>
  <c r="G92" i="11"/>
  <c r="H92" i="11"/>
  <c r="I92" i="11"/>
  <c r="J92" i="11"/>
  <c r="G93" i="11"/>
  <c r="H93" i="11"/>
  <c r="I93" i="11"/>
  <c r="J93" i="11"/>
  <c r="G94" i="11"/>
  <c r="H94" i="11"/>
  <c r="I94" i="11"/>
  <c r="J94" i="11"/>
  <c r="G95" i="11"/>
  <c r="H95" i="11"/>
  <c r="I95" i="11"/>
  <c r="J95" i="11"/>
  <c r="G96" i="11"/>
  <c r="H96" i="11"/>
  <c r="I96" i="11"/>
  <c r="J96" i="11"/>
  <c r="G97" i="11"/>
  <c r="H97" i="11"/>
  <c r="I97" i="11"/>
  <c r="J97" i="11"/>
  <c r="G98" i="11"/>
  <c r="H98" i="11"/>
  <c r="I98" i="11"/>
  <c r="J98" i="11"/>
  <c r="G99" i="11"/>
  <c r="H99" i="11"/>
  <c r="I99" i="11"/>
  <c r="J99" i="11"/>
  <c r="G100" i="11"/>
  <c r="H100" i="11"/>
  <c r="I100" i="11"/>
  <c r="J100" i="11"/>
  <c r="G101" i="11"/>
  <c r="H101" i="11"/>
  <c r="I101" i="11"/>
  <c r="J101" i="11"/>
  <c r="G102" i="11"/>
  <c r="H102" i="11"/>
  <c r="I102" i="11"/>
  <c r="J102" i="11"/>
  <c r="G103" i="11"/>
  <c r="H103" i="11"/>
  <c r="I103" i="11"/>
  <c r="J103" i="11"/>
  <c r="G104" i="11"/>
  <c r="H104" i="11"/>
  <c r="I104" i="11"/>
  <c r="J104" i="11"/>
  <c r="G105" i="11"/>
  <c r="H105" i="11"/>
  <c r="I105" i="11"/>
  <c r="J105" i="11"/>
  <c r="G106" i="11"/>
  <c r="H106" i="11"/>
  <c r="I106" i="11"/>
  <c r="J106" i="11"/>
  <c r="G107" i="11"/>
  <c r="H107" i="11"/>
  <c r="I107" i="11"/>
  <c r="J107" i="11"/>
  <c r="G108" i="11"/>
  <c r="H108" i="11"/>
  <c r="I108" i="11"/>
  <c r="J108" i="11"/>
  <c r="G109" i="11"/>
  <c r="H109" i="11"/>
  <c r="I109" i="11"/>
  <c r="J109" i="11"/>
  <c r="G110" i="11"/>
  <c r="H110" i="11"/>
  <c r="I110" i="11"/>
  <c r="J110" i="11"/>
  <c r="G111" i="11"/>
  <c r="H111" i="11"/>
  <c r="I111" i="11"/>
  <c r="J111" i="11"/>
  <c r="G112" i="11"/>
  <c r="H112" i="11"/>
  <c r="I112" i="11"/>
  <c r="J112" i="11"/>
  <c r="G113" i="11"/>
  <c r="H113" i="11"/>
  <c r="I113" i="11"/>
  <c r="J113" i="11"/>
  <c r="G114" i="11"/>
  <c r="H114" i="11"/>
  <c r="I114" i="11"/>
  <c r="J114" i="11"/>
  <c r="G115" i="11"/>
  <c r="H115" i="11"/>
  <c r="I115" i="11"/>
  <c r="J115" i="11"/>
  <c r="G116" i="11"/>
  <c r="H116" i="11"/>
  <c r="I116" i="11"/>
  <c r="J116" i="11"/>
  <c r="G117" i="11"/>
  <c r="H117" i="11"/>
  <c r="I117" i="11"/>
  <c r="J117" i="11"/>
  <c r="J4" i="11"/>
  <c r="I4" i="11"/>
  <c r="H4" i="11"/>
  <c r="G4" i="11"/>
  <c r="I2" i="6"/>
  <c r="H3" i="6"/>
  <c r="H4" i="6"/>
  <c r="H5" i="6"/>
  <c r="H6" i="6"/>
  <c r="H7" i="6"/>
  <c r="H8" i="6"/>
  <c r="H9" i="6"/>
  <c r="H10" i="6"/>
  <c r="H11" i="6"/>
  <c r="H12" i="6"/>
  <c r="H13" i="6"/>
  <c r="H14" i="6"/>
  <c r="H15" i="6"/>
  <c r="H16" i="6"/>
  <c r="H17" i="6"/>
  <c r="H18" i="6"/>
  <c r="H19" i="6"/>
  <c r="H20" i="6"/>
  <c r="H21" i="6"/>
  <c r="H22" i="6"/>
  <c r="H23" i="6"/>
  <c r="H24" i="6"/>
  <c r="H25" i="6"/>
  <c r="H26" i="6"/>
  <c r="H27" i="6"/>
  <c r="H28" i="6"/>
  <c r="H29" i="6"/>
  <c r="H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Lutz PC</author>
  </authors>
  <commentList>
    <comment ref="M3" authorId="0" shapeId="0" xr:uid="{B994EB81-56C0-4680-B8C5-37CBAE21FE5C}">
      <text>
        <r>
          <rPr>
            <sz val="9"/>
            <color indexed="81"/>
            <rFont val="Tahoma"/>
            <charset val="1"/>
          </rPr>
          <t>Adding both selling G&amp;A and G&amp;A expense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1F70FE-8F0D-4394-A881-44258ECC31E1}" keepAlive="1" name="Query - LUNR" description="Connection to the 'LUNR' query in the workbook." type="5" refreshedVersion="0" background="1">
    <dbPr connection="Provider=Microsoft.Mashup.OleDb.1;Data Source=$Workbook$;Location=LUNR;Extended Properties=&quot;&quot;" command="SELECT * FROM [LUNR]"/>
  </connection>
  <connection id="2" xr16:uid="{798287F2-E476-4A74-818F-CF978C184F60}" keepAlive="1" name="Query - RDW" description="Connection to the 'RDW' query in the workbook." type="5" refreshedVersion="8" background="1" saveData="1">
    <dbPr connection="Provider=Microsoft.Mashup.OleDb.1;Data Source=$Workbook$;Location=RDW;Extended Properties=&quot;&quot;" command="SELECT * FROM [RDW]"/>
  </connection>
  <connection id="3" xr16:uid="{E999F8FA-C78F-44BE-8B7A-AF34F4CAF0DD}" keepAlive="1" name="Query - RKLB" description="Connection to the 'RKLB' query in the workbook." type="5" refreshedVersion="8" background="1" saveData="1">
    <dbPr connection="Provider=Microsoft.Mashup.OleDb.1;Data Source=$Workbook$;Location=RKLB;Extended Properties=&quot;&quot;" command="SELECT * FROM [RKLB]"/>
  </connection>
  <connection id="4" xr16:uid="{9130D5BA-4EBC-4B30-A92E-C0FF00B9C1C5}" keepAlive="1" name="Query - Stock Tickers" description="Connection to the 'Stock Tickers' query in the workbook." type="5" refreshedVersion="8" background="1" saveData="1">
    <dbPr connection="Provider=Microsoft.Mashup.OleDb.1;Data Source=$Workbook$;Location=&quot;Stock Tickers&quot;;Extended Properties=&quot;&quot;" command="SELECT * FROM [Stock Tickers]"/>
  </connection>
  <connection id="5" xr16:uid="{4C8F67AC-1D72-4356-B6D9-A79B496FF633}" keepAlive="1" name="Query - VSAT" description="Connection to the 'VSAT' query in the workbook." type="5" refreshedVersion="8" background="1" saveData="1">
    <dbPr connection="Provider=Microsoft.Mashup.OleDb.1;Data Source=$Workbook$;Location=VSAT;Extended Properties=&quot;&quot;" command="SELECT * FROM [VSAT]"/>
  </connection>
</connections>
</file>

<file path=xl/sharedStrings.xml><?xml version="1.0" encoding="utf-8"?>
<sst xmlns="http://schemas.openxmlformats.org/spreadsheetml/2006/main" count="3443" uniqueCount="559">
  <si>
    <t>RKLB</t>
  </si>
  <si>
    <t>Rocket Lab USA, Inc.</t>
  </si>
  <si>
    <t>14.039B</t>
  </si>
  <si>
    <t>Aerospace &amp; Defense</t>
  </si>
  <si>
    <t>LUNR</t>
  </si>
  <si>
    <t>Intuitive Machines, Inc.</t>
  </si>
  <si>
    <t>2.124B</t>
  </si>
  <si>
    <t>ACHR</t>
  </si>
  <si>
    <t>Archer Aviation Inc.</t>
  </si>
  <si>
    <t>4.866B</t>
  </si>
  <si>
    <t>KTOS</t>
  </si>
  <si>
    <t>Kratos Defense &amp; Security Solutions, Inc.</t>
  </si>
  <si>
    <t>5.321B</t>
  </si>
  <si>
    <t>RDW</t>
  </si>
  <si>
    <t>Redwire Corporation</t>
  </si>
  <si>
    <t>1.486B</t>
  </si>
  <si>
    <t>SPCE</t>
  </si>
  <si>
    <t>Virgin Galactic Holdings, Inc.</t>
  </si>
  <si>
    <t>158.526M</t>
  </si>
  <si>
    <t>KITT</t>
  </si>
  <si>
    <t>Nauticus Robotics, Inc.</t>
  </si>
  <si>
    <t>13.648M</t>
  </si>
  <si>
    <t>PL</t>
  </si>
  <si>
    <t>Planet Labs PBC</t>
  </si>
  <si>
    <t>1.386B</t>
  </si>
  <si>
    <t>BA</t>
  </si>
  <si>
    <t>The Boeing Company</t>
  </si>
  <si>
    <t>131.35B</t>
  </si>
  <si>
    <t>AXON</t>
  </si>
  <si>
    <t>Axon Enterprise, Inc.</t>
  </si>
  <si>
    <t>46.178B</t>
  </si>
  <si>
    <t>HWM</t>
  </si>
  <si>
    <t>Howmet Aerospace Inc.</t>
  </si>
  <si>
    <t>51.66B</t>
  </si>
  <si>
    <t>XTIA</t>
  </si>
  <si>
    <t>XTI Aerospace, Inc.</t>
  </si>
  <si>
    <t>18.429M</t>
  </si>
  <si>
    <t>SIDU</t>
  </si>
  <si>
    <t>Sidus Space, Inc.</t>
  </si>
  <si>
    <t>45.373M</t>
  </si>
  <si>
    <t>PRZO</t>
  </si>
  <si>
    <t>ParaZero Technologies Ltd.</t>
  </si>
  <si>
    <t>21.878M</t>
  </si>
  <si>
    <t>MNTS</t>
  </si>
  <si>
    <t>Momentus Inc.</t>
  </si>
  <si>
    <t>19.979M</t>
  </si>
  <si>
    <t>BYRN</t>
  </si>
  <si>
    <t>Byrna Technologies Inc.</t>
  </si>
  <si>
    <t>677.517M</t>
  </si>
  <si>
    <t>MDA.TO</t>
  </si>
  <si>
    <t>MDA Space Ltd.</t>
  </si>
  <si>
    <t>CAD 3.32B</t>
  </si>
  <si>
    <t>VSAT</t>
  </si>
  <si>
    <t>Viasat, Inc.</t>
  </si>
  <si>
    <t>1.516B</t>
  </si>
  <si>
    <t>Communication Equipment</t>
  </si>
  <si>
    <t>SATS</t>
  </si>
  <si>
    <t>EchoStar Corporation</t>
  </si>
  <si>
    <t>7.937B</t>
  </si>
  <si>
    <t>ASTS</t>
  </si>
  <si>
    <t>AST SpaceMobile, Inc.</t>
  </si>
  <si>
    <t>6.693B</t>
  </si>
  <si>
    <t>CMTL</t>
  </si>
  <si>
    <t>Comtech Telecommunications Corp.</t>
  </si>
  <si>
    <t>71.177M</t>
  </si>
  <si>
    <t>MITQ</t>
  </si>
  <si>
    <t>Moving iMage Technologies, Inc.</t>
  </si>
  <si>
    <t>8.278M</t>
  </si>
  <si>
    <t>ONDS</t>
  </si>
  <si>
    <t>Ondas Holdings Inc.</t>
  </si>
  <si>
    <t>192.755M</t>
  </si>
  <si>
    <t>AMPG</t>
  </si>
  <si>
    <t>AmpliTech Group, Inc.</t>
  </si>
  <si>
    <t>42.655M</t>
  </si>
  <si>
    <t>ADTN</t>
  </si>
  <si>
    <t>ADTRAN Holdings, Inc.</t>
  </si>
  <si>
    <t>829.143M</t>
  </si>
  <si>
    <t>TSAT</t>
  </si>
  <si>
    <t>Telesat Corporation</t>
  </si>
  <si>
    <t>876.089M</t>
  </si>
  <si>
    <t>AAOI</t>
  </si>
  <si>
    <t>Applied Optoelectronics, Inc.</t>
  </si>
  <si>
    <t>1.489B</t>
  </si>
  <si>
    <t>HPE</t>
  </si>
  <si>
    <t>Hewlett Packard Enterprise Company</t>
  </si>
  <si>
    <t>31.173B</t>
  </si>
  <si>
    <t>Ticker</t>
  </si>
  <si>
    <t>Description</t>
  </si>
  <si>
    <t>Price</t>
  </si>
  <si>
    <t>Change</t>
  </si>
  <si>
    <t>Market Cap</t>
  </si>
  <si>
    <t>Sector</t>
  </si>
  <si>
    <t>id</t>
  </si>
  <si>
    <t>asOfYear</t>
  </si>
  <si>
    <t>asOfDate</t>
  </si>
  <si>
    <t>periodType</t>
  </si>
  <si>
    <t>currencyCode</t>
  </si>
  <si>
    <t>AccountsPayable</t>
  </si>
  <si>
    <t>AccountsReceivable</t>
  </si>
  <si>
    <t>AccumulatedDepreciation</t>
  </si>
  <si>
    <t>AdditionalPaidInCapital</t>
  </si>
  <si>
    <t>AssetsHeldForSaleCurrent</t>
  </si>
  <si>
    <t>BuildingsAndImprovements</t>
  </si>
  <si>
    <t>CapitalLeaseObligations</t>
  </si>
  <si>
    <t>CapitalStock</t>
  </si>
  <si>
    <t>CashAndCashEquivalents</t>
  </si>
  <si>
    <t>CashCashEquivalentsAndShortTermInvestments</t>
  </si>
  <si>
    <t>CommonStock</t>
  </si>
  <si>
    <t>CommonStockEquity</t>
  </si>
  <si>
    <t>ConstructionInProgress</t>
  </si>
  <si>
    <t>CurrentAccruedExpenses</t>
  </si>
  <si>
    <t>CurrentAssets</t>
  </si>
  <si>
    <t>CurrentCapitalLeaseObligation</t>
  </si>
  <si>
    <t>CurrentDebt</t>
  </si>
  <si>
    <t>CurrentDebtAndCapitalLeaseObligation</t>
  </si>
  <si>
    <t>CurrentDeferredLiabilities</t>
  </si>
  <si>
    <t>CurrentDeferredRevenue</t>
  </si>
  <si>
    <t>CurrentLiabilities</t>
  </si>
  <si>
    <t>CurrentProvisions</t>
  </si>
  <si>
    <t>FinishedGoods</t>
  </si>
  <si>
    <t>GainsLossesNotAffectingRetainedEarnings</t>
  </si>
  <si>
    <t>Goodwill</t>
  </si>
  <si>
    <t>GoodwillAndOtherIntangibleAssets</t>
  </si>
  <si>
    <t>GrossAccountsReceivable</t>
  </si>
  <si>
    <t>GrossPPE</t>
  </si>
  <si>
    <t>IncomeTaxPayable</t>
  </si>
  <si>
    <t>InterestPayable</t>
  </si>
  <si>
    <t>Inventory</t>
  </si>
  <si>
    <t>InvestedCapital</t>
  </si>
  <si>
    <t>InvestmentsAndAdvances</t>
  </si>
  <si>
    <t>InvestmentsinAssociatesatCost</t>
  </si>
  <si>
    <t>LandAndImprovements</t>
  </si>
  <si>
    <t>Leases</t>
  </si>
  <si>
    <t>LiabilitiesHeldforSaleNonCurrent</t>
  </si>
  <si>
    <t>LongTermCapitalLeaseObligation</t>
  </si>
  <si>
    <t>LongTermDebt</t>
  </si>
  <si>
    <t>LongTermDebtAndCapitalLeaseObligation</t>
  </si>
  <si>
    <t>LongTermEquityInvestment</t>
  </si>
  <si>
    <t>LongTermProvisions</t>
  </si>
  <si>
    <t>MachineryFurnitureEquipment</t>
  </si>
  <si>
    <t>MinorityInterest</t>
  </si>
  <si>
    <t>NetDebt</t>
  </si>
  <si>
    <t>NetPPE</t>
  </si>
  <si>
    <t>NetTangibleAssets</t>
  </si>
  <si>
    <t>NonCurrentDeferredAssets</t>
  </si>
  <si>
    <t>NonCurrentDeferredLiabilities</t>
  </si>
  <si>
    <t>NonCurrentDeferredRevenue</t>
  </si>
  <si>
    <t>NonCurrentDeferredTaxesAssets</t>
  </si>
  <si>
    <t>NonCurrentDeferredTaxesLiabilities</t>
  </si>
  <si>
    <t>OrdinarySharesNumber</t>
  </si>
  <si>
    <t>OtherCurrentAssets</t>
  </si>
  <si>
    <t>OtherCurrentBorrowings</t>
  </si>
  <si>
    <t>OtherCurrentLiabilities</t>
  </si>
  <si>
    <t>OtherEquityAdjustments</t>
  </si>
  <si>
    <t>OtherIntangibleAssets</t>
  </si>
  <si>
    <t>OtherNonCurrentAssets</t>
  </si>
  <si>
    <t>OtherNonCurrentLiabilities</t>
  </si>
  <si>
    <t>OtherProperties</t>
  </si>
  <si>
    <t>OtherReceivables</t>
  </si>
  <si>
    <t>Payables</t>
  </si>
  <si>
    <t>PayablesAndAccruedExpenses</t>
  </si>
  <si>
    <t>PensionandOtherPostRetirementBenefitPlansCurrent</t>
  </si>
  <si>
    <t>PreferredStock</t>
  </si>
  <si>
    <t>PrepaidAssets</t>
  </si>
  <si>
    <t>Properties</t>
  </si>
  <si>
    <t>RawMaterials</t>
  </si>
  <si>
    <t>Receivables</t>
  </si>
  <si>
    <t>ReceivablesAdjustmentsAllowances</t>
  </si>
  <si>
    <t>RestrictedCash</t>
  </si>
  <si>
    <t>RetainedEarnings</t>
  </si>
  <si>
    <t>ShareIssued</t>
  </si>
  <si>
    <t>StockholdersEquity</t>
  </si>
  <si>
    <t>TangibleBookValue</t>
  </si>
  <si>
    <t>TotalAssets</t>
  </si>
  <si>
    <t>TotalCapitalization</t>
  </si>
  <si>
    <t>TotalDebt</t>
  </si>
  <si>
    <t>TotalEquityGrossMinorityInterest</t>
  </si>
  <si>
    <t>TotalLiabilitiesNetMinorityInterest</t>
  </si>
  <si>
    <t>TotalNonCurrentAssets</t>
  </si>
  <si>
    <t>TotalNonCurrentLiabilitiesNetMinorityInterest</t>
  </si>
  <si>
    <t>TotalTaxPayable</t>
  </si>
  <si>
    <t>WorkInProcess</t>
  </si>
  <si>
    <t>WorkingCapital</t>
  </si>
  <si>
    <t>AllowanceForDoubtfulAccountsReceivable</t>
  </si>
  <si>
    <t>AvailableForSaleSecurities</t>
  </si>
  <si>
    <t>HeldToMaturitySecurities</t>
  </si>
  <si>
    <t>InvestmentinFinancialAssets</t>
  </si>
  <si>
    <t>NonCurrentAccountsReceivable</t>
  </si>
  <si>
    <t>NonCurrentAccruedExpenses</t>
  </si>
  <si>
    <t>OtherInvestments</t>
  </si>
  <si>
    <t>OtherShortTermInvestments</t>
  </si>
  <si>
    <t>TreasurySharesNumber</t>
  </si>
  <si>
    <t>TreasuryStock</t>
  </si>
  <si>
    <t>DerivativeProductLiabilities</t>
  </si>
  <si>
    <t>NonCurrentPrepaidAssets</t>
  </si>
  <si>
    <t>OtherEquityInterest</t>
  </si>
  <si>
    <t>TaxesReceivable</t>
  </si>
  <si>
    <t>DividendsPayable</t>
  </si>
  <si>
    <t>InventoriesAdjustmentsAllowances</t>
  </si>
  <si>
    <t>PreferredStockEquity</t>
  </si>
  <si>
    <t>TradeandOtherPayablesNonCurrent</t>
  </si>
  <si>
    <t>CashFinancial</t>
  </si>
  <si>
    <t>CurrentNotesPayable</t>
  </si>
  <si>
    <t>LineOfCredit</t>
  </si>
  <si>
    <t>CurrentDeferredAssets</t>
  </si>
  <si>
    <t>NotesReceivable</t>
  </si>
  <si>
    <t>OtherPayable</t>
  </si>
  <si>
    <t>InvestmentsInOtherVenturesUnderEquityMethod</t>
  </si>
  <si>
    <t>OtherInventories</t>
  </si>
  <si>
    <t>EmployeeBenefits</t>
  </si>
  <si>
    <t>NonCurrentPensionAndOtherPostretirementBenefitPlans</t>
  </si>
  <si>
    <t>UnrealizedGainLoss</t>
  </si>
  <si>
    <t>CashEquivalents</t>
  </si>
  <si>
    <t>DefinedPensionBenefit</t>
  </si>
  <si>
    <t>FinancialAssets</t>
  </si>
  <si>
    <t>CommercialPaper</t>
  </si>
  <si>
    <t>PreferredSecuritiesOutsideStockEquity</t>
  </si>
  <si>
    <t>DuefromRelatedPartiesCurrent</t>
  </si>
  <si>
    <t>DuetoRelatedPartiesCurrent</t>
  </si>
  <si>
    <t>PreferredSharesNumber</t>
  </si>
  <si>
    <t>LoansReceivable</t>
  </si>
  <si>
    <t>ForeignCurrencyTranslationAdjustments</t>
  </si>
  <si>
    <t>MinimumPensionLiabilities</t>
  </si>
  <si>
    <t>NonCurrentNoteReceivables</t>
  </si>
  <si>
    <t>HedgingAssetsCurrent</t>
  </si>
  <si>
    <t>InvestmentsinJointVenturesatCost</t>
  </si>
  <si>
    <t>VSAT20250122</t>
  </si>
  <si>
    <t>12M</t>
  </si>
  <si>
    <t>USD</t>
  </si>
  <si>
    <t>SATS20250122</t>
  </si>
  <si>
    <t>ASTS20250122</t>
  </si>
  <si>
    <t>CMTL20250122</t>
  </si>
  <si>
    <t>MITQ20250122</t>
  </si>
  <si>
    <t>ONDS20250122</t>
  </si>
  <si>
    <t>AMPG20250122</t>
  </si>
  <si>
    <t>ADTN20250122</t>
  </si>
  <si>
    <t>TSAT20250122</t>
  </si>
  <si>
    <t>CAD</t>
  </si>
  <si>
    <t>AAOI20250122</t>
  </si>
  <si>
    <t>HPE20250122</t>
  </si>
  <si>
    <t>RKLB20250122</t>
  </si>
  <si>
    <t>LUNR20250122</t>
  </si>
  <si>
    <t>ACHR20250122</t>
  </si>
  <si>
    <t>KTOS20250122</t>
  </si>
  <si>
    <t>RDW20250122</t>
  </si>
  <si>
    <t>SPCE20250122</t>
  </si>
  <si>
    <t>KITT20250122</t>
  </si>
  <si>
    <t>PL20250122</t>
  </si>
  <si>
    <t>BA20250122</t>
  </si>
  <si>
    <t>AXON20250122</t>
  </si>
  <si>
    <t>HWM20250122</t>
  </si>
  <si>
    <t>XTIA20250122</t>
  </si>
  <si>
    <t>SIDU20250122</t>
  </si>
  <si>
    <t>PRZO20250122</t>
  </si>
  <si>
    <t>MNTS20250122</t>
  </si>
  <si>
    <t>BYRN20250122</t>
  </si>
  <si>
    <t>MDA.TO20250122</t>
  </si>
  <si>
    <t>AmortizationCashFlow</t>
  </si>
  <si>
    <t>AmortizationOfIntangibles</t>
  </si>
  <si>
    <t>AssetImpairmentCharge</t>
  </si>
  <si>
    <t>BeginningCashPosition</t>
  </si>
  <si>
    <t>CapitalExpenditure</t>
  </si>
  <si>
    <t>CashFlowFromContinuingFinancingActivities</t>
  </si>
  <si>
    <t>CashFlowFromContinuingInvestingActivities</t>
  </si>
  <si>
    <t>CashFlowFromContinuingOperatingActivities</t>
  </si>
  <si>
    <t>ChangeInAccountPayable</t>
  </si>
  <si>
    <t>ChangeInAccruedExpense</t>
  </si>
  <si>
    <t>ChangeInCashSupplementalAsReported</t>
  </si>
  <si>
    <t>ChangeInInventory</t>
  </si>
  <si>
    <t>ChangeInOtherCurrentAssets</t>
  </si>
  <si>
    <t>ChangeInOtherCurrentLiabilities</t>
  </si>
  <si>
    <t>ChangeInOtherWorkingCapital</t>
  </si>
  <si>
    <t>ChangeInPayable</t>
  </si>
  <si>
    <t>ChangeInPayablesAndAccruedExpense</t>
  </si>
  <si>
    <t>ChangeInReceivables</t>
  </si>
  <si>
    <t>ChangeInWorkingCapital</t>
  </si>
  <si>
    <t>ChangesInAccountReceivables</t>
  </si>
  <si>
    <t>ChangesInCash</t>
  </si>
  <si>
    <t>CommonStockIssuance</t>
  </si>
  <si>
    <t>CommonStockPayments</t>
  </si>
  <si>
    <t>DeferredIncomeTax</t>
  </si>
  <si>
    <t>DeferredTax</t>
  </si>
  <si>
    <t>Depreciation</t>
  </si>
  <si>
    <t>DepreciationAmortizationDepletion</t>
  </si>
  <si>
    <t>DepreciationAndAmortization</t>
  </si>
  <si>
    <t>EffectOfExchangeRateChanges</t>
  </si>
  <si>
    <t>EndCashPosition</t>
  </si>
  <si>
    <t>FinancingCashFlow</t>
  </si>
  <si>
    <t>FreeCashFlow</t>
  </si>
  <si>
    <t>GainLossOnSaleOfBusiness</t>
  </si>
  <si>
    <t>GainLossOnSaleOfPPE</t>
  </si>
  <si>
    <t>IncomeTaxPaidSupplementalData</t>
  </si>
  <si>
    <t>InterestPaidSupplementalData</t>
  </si>
  <si>
    <t>InvestingCashFlow</t>
  </si>
  <si>
    <t>IssuanceOfCapitalStock</t>
  </si>
  <si>
    <t>IssuanceOfDebt</t>
  </si>
  <si>
    <t>LongTermDebtIssuance</t>
  </si>
  <si>
    <t>LongTermDebtPayments</t>
  </si>
  <si>
    <t>NetBusinessPurchaseAndSale</t>
  </si>
  <si>
    <t>NetCommonStockIssuance</t>
  </si>
  <si>
    <t>NetIncome</t>
  </si>
  <si>
    <t>NetIncomeFromContinuingOperations</t>
  </si>
  <si>
    <t>NetIntangiblesPurchaseAndSale</t>
  </si>
  <si>
    <t>NetInvestmentPurchaseAndSale</t>
  </si>
  <si>
    <t>NetIssuancePaymentsOfDebt</t>
  </si>
  <si>
    <t>NetLongTermDebtIssuance</t>
  </si>
  <si>
    <t>NetOtherFinancingCharges</t>
  </si>
  <si>
    <t>NetOtherInvestingChanges</t>
  </si>
  <si>
    <t>NetPPEPurchaseAndSale</t>
  </si>
  <si>
    <t>OperatingCashFlow</t>
  </si>
  <si>
    <t>OperatingGainsLosses</t>
  </si>
  <si>
    <t>OtherNonCashItems</t>
  </si>
  <si>
    <t>ProceedsFromStockOptionExercised</t>
  </si>
  <si>
    <t>PurchaseOfBusiness</t>
  </si>
  <si>
    <t>PurchaseOfIntangibles</t>
  </si>
  <si>
    <t>PurchaseOfInvestment</t>
  </si>
  <si>
    <t>PurchaseOfPPE</t>
  </si>
  <si>
    <t>RepaymentOfDebt</t>
  </si>
  <si>
    <t>RepurchaseOfCapitalStock</t>
  </si>
  <si>
    <t>SaleOfBusiness</t>
  </si>
  <si>
    <t>SaleOfInvestment</t>
  </si>
  <si>
    <t>SaleOfPPE</t>
  </si>
  <si>
    <t>StockBasedCompensation</t>
  </si>
  <si>
    <t>CapitalExpenditureReported</t>
  </si>
  <si>
    <t>ChangeInPrepaidAssets</t>
  </si>
  <si>
    <t>DividendReceivedCFO</t>
  </si>
  <si>
    <t>DividendsReceivedCFI</t>
  </si>
  <si>
    <t>EarningsLossesFromEquityInvestments</t>
  </si>
  <si>
    <t>GainLossOnInvestmentSecurities</t>
  </si>
  <si>
    <t>NetForeignCurrencyExchangeGainLoss</t>
  </si>
  <si>
    <t>ProvisionandWriteOffofAssets</t>
  </si>
  <si>
    <t>NetPreferredStockIssuance</t>
  </si>
  <si>
    <t>PreferredStockIssuance</t>
  </si>
  <si>
    <t>CashDividendsPaid</t>
  </si>
  <si>
    <t>ChangeInIncomeTaxPayable</t>
  </si>
  <si>
    <t>ChangeInInterestPayable</t>
  </si>
  <si>
    <t>ChangeInTaxPayable</t>
  </si>
  <si>
    <t>CommonStockDividendPaid</t>
  </si>
  <si>
    <t>NetShortTermDebtIssuance</t>
  </si>
  <si>
    <t>ShortTermDebtIssuance</t>
  </si>
  <si>
    <t>ShortTermDebtPayments</t>
  </si>
  <si>
    <t>UnrealizedGainLossOnInvestmentSecurities</t>
  </si>
  <si>
    <t>AmortizationOfSecurities</t>
  </si>
  <si>
    <t>InterestPaidCFO</t>
  </si>
  <si>
    <t>PensionAndEmployeeBenefitExpense</t>
  </si>
  <si>
    <t>PreferredStockDividendPaid</t>
  </si>
  <si>
    <t>SaleOfIntangibles</t>
  </si>
  <si>
    <t>TaxesRefundPaid</t>
  </si>
  <si>
    <t>CashFromDiscontinuedInvestingActivities</t>
  </si>
  <si>
    <t>CashFromDiscontinuedOperatingActivities</t>
  </si>
  <si>
    <t>OtherCashAdjustmentOutsideChangeinCash</t>
  </si>
  <si>
    <t>PreferredStockPayments</t>
  </si>
  <si>
    <t>CashFromDiscontinuedFinancingActivities</t>
  </si>
  <si>
    <t>TTM</t>
  </si>
  <si>
    <t>Amortization</t>
  </si>
  <si>
    <t>AmortizationOfIntangiblesIncomeStatement</t>
  </si>
  <si>
    <t>BasicAverageShares</t>
  </si>
  <si>
    <t>BasicEPS</t>
  </si>
  <si>
    <t>CostOfRevenue</t>
  </si>
  <si>
    <t>DepreciationAmortizationDepletionIncomeStatement</t>
  </si>
  <si>
    <t>DepreciationAndAmortizationInIncomeStatement</t>
  </si>
  <si>
    <t>DilutedAverageShares</t>
  </si>
  <si>
    <t>DilutedEPS</t>
  </si>
  <si>
    <t>DilutedNIAvailtoComStockholders</t>
  </si>
  <si>
    <t>EBIT</t>
  </si>
  <si>
    <t>EBITDA</t>
  </si>
  <si>
    <t>EarningsFromEquityInterestNetOfTax</t>
  </si>
  <si>
    <t>GrossProfit</t>
  </si>
  <si>
    <t>InterestExpense</t>
  </si>
  <si>
    <t>InterestExpenseNonOperating</t>
  </si>
  <si>
    <t>InterestIncome</t>
  </si>
  <si>
    <t>InterestIncomeNonOperating</t>
  </si>
  <si>
    <t>MinorityInterests</t>
  </si>
  <si>
    <t>NetIncomeCommonStockholders</t>
  </si>
  <si>
    <t>NetIncomeContinuousOperations</t>
  </si>
  <si>
    <t>NetIncomeDiscontinuousOperations</t>
  </si>
  <si>
    <t>NetIncomeFromContinuingAndDiscontinuedOperation</t>
  </si>
  <si>
    <t>NetIncomeFromContinuingOperationNetMinorityInterest</t>
  </si>
  <si>
    <t>NetIncomeIncludingNoncontrollingInterests</t>
  </si>
  <si>
    <t>NetInterestIncome</t>
  </si>
  <si>
    <t>NetNonOperatingInterestIncomeExpense</t>
  </si>
  <si>
    <t>NormalizedEBITDA</t>
  </si>
  <si>
    <t>NormalizedIncome</t>
  </si>
  <si>
    <t>OperatingExpense</t>
  </si>
  <si>
    <t>OperatingIncome</t>
  </si>
  <si>
    <t>OperatingRevenue</t>
  </si>
  <si>
    <t>OtherIncomeExpense</t>
  </si>
  <si>
    <t>OtherNonOperatingIncomeExpenses</t>
  </si>
  <si>
    <t>PretaxIncome</t>
  </si>
  <si>
    <t>ReconciledCostOfRevenue</t>
  </si>
  <si>
    <t>ReconciledDepreciation</t>
  </si>
  <si>
    <t>ResearchAndDevelopment</t>
  </si>
  <si>
    <t>SellingGeneralAndAdministration</t>
  </si>
  <si>
    <t>SpecialIncomeCharges</t>
  </si>
  <si>
    <t>TaxEffectOfUnusualItems</t>
  </si>
  <si>
    <t>TaxProvision</t>
  </si>
  <si>
    <t>TaxRateForCalcs</t>
  </si>
  <si>
    <t>TotalExpenses</t>
  </si>
  <si>
    <t>TotalOperatingIncomeAsReported</t>
  </si>
  <si>
    <t>TotalRevenue</t>
  </si>
  <si>
    <t>TotalUnusualItems</t>
  </si>
  <si>
    <t>TotalUnusualItemsExcludingGoodwill</t>
  </si>
  <si>
    <t>AverageDilutionEarnings</t>
  </si>
  <si>
    <t>DepreciationIncomeStatement</t>
  </si>
  <si>
    <t>EarningsFromEquityInterest</t>
  </si>
  <si>
    <t>GainOnSaleOfSecurity</t>
  </si>
  <si>
    <t>ImpairmentOfCapitalAssets</t>
  </si>
  <si>
    <t>OtherSpecialCharges</t>
  </si>
  <si>
    <t>WriteOff</t>
  </si>
  <si>
    <t>GeneralAndAdministrativeExpense</t>
  </si>
  <si>
    <t>OtherGandA</t>
  </si>
  <si>
    <t>OtherOperatingExpenses</t>
  </si>
  <si>
    <t>GainOnSaleOfBusiness</t>
  </si>
  <si>
    <t>OtherunderPreferredStockDividend</t>
  </si>
  <si>
    <t>PreferredStockDividends</t>
  </si>
  <si>
    <t>RestructuringAndMergernAcquisition</t>
  </si>
  <si>
    <t>SellingAndMarketingExpense</t>
  </si>
  <si>
    <t>GainOnSaleOfPPE</t>
  </si>
  <si>
    <t>TotalOtherFinanceCost</t>
  </si>
  <si>
    <t>SalariesAndWages</t>
  </si>
  <si>
    <t>OtherTaxes</t>
  </si>
  <si>
    <t>NetIncomeExtraordinary</t>
  </si>
  <si>
    <t>RentAndLandingFees</t>
  </si>
  <si>
    <t>RentExpenseSupplemental</t>
  </si>
  <si>
    <t>ProvisionForDoubtfulAccounts</t>
  </si>
  <si>
    <t>fullTimeEmployees</t>
  </si>
  <si>
    <t>website</t>
  </si>
  <si>
    <t>industry</t>
  </si>
  <si>
    <t>sector</t>
  </si>
  <si>
    <t>longBusinessSummary</t>
  </si>
  <si>
    <t>Date</t>
  </si>
  <si>
    <t>debtToEquity</t>
  </si>
  <si>
    <t>totalDebt</t>
  </si>
  <si>
    <t>ebitda</t>
  </si>
  <si>
    <t>operatingMargins</t>
  </si>
  <si>
    <t>revenueGrowth</t>
  </si>
  <si>
    <t>totalCashPerShare</t>
  </si>
  <si>
    <t>revenuePerShare</t>
  </si>
  <si>
    <t>totalCash</t>
  </si>
  <si>
    <t>returnOnAssets</t>
  </si>
  <si>
    <t>profitMargins</t>
  </si>
  <si>
    <t>grossProfits</t>
  </si>
  <si>
    <t>earningsGrowth</t>
  </si>
  <si>
    <t>freeCashflow</t>
  </si>
  <si>
    <t>returnOnEquity</t>
  </si>
  <si>
    <t>quickRatio</t>
  </si>
  <si>
    <t>currentRatio</t>
  </si>
  <si>
    <t>operatingCashflow</t>
  </si>
  <si>
    <t>targetMeanPrice</t>
  </si>
  <si>
    <t>previousClose</t>
  </si>
  <si>
    <t>dividendRate</t>
  </si>
  <si>
    <t>dividendYield</t>
  </si>
  <si>
    <t>exDividendDate</t>
  </si>
  <si>
    <t>fiveYearAvgDividendYield</t>
  </si>
  <si>
    <t>beta</t>
  </si>
  <si>
    <t>trailingPE</t>
  </si>
  <si>
    <t>forwardPE</t>
  </si>
  <si>
    <t>averageVolume10days</t>
  </si>
  <si>
    <t>fiftyTwoWeekLow</t>
  </si>
  <si>
    <t>fiftyTwoWeekHigh</t>
  </si>
  <si>
    <t>priceToSalesTrailing12Months</t>
  </si>
  <si>
    <t>trailingAnnualDividendRate</t>
  </si>
  <si>
    <t>trailingAnnualDividendYield</t>
  </si>
  <si>
    <t>marketCap</t>
  </si>
  <si>
    <t>sharesOutstanding</t>
  </si>
  <si>
    <t>bookValue</t>
  </si>
  <si>
    <t>priceToBook</t>
  </si>
  <si>
    <t>lastFiscalYearEnd</t>
  </si>
  <si>
    <t>nextFiscalYearEnd</t>
  </si>
  <si>
    <t>mostRecentQuarter</t>
  </si>
  <si>
    <t>pegRatio</t>
  </si>
  <si>
    <t>https://www.viasat.com</t>
  </si>
  <si>
    <t>Technology</t>
  </si>
  <si>
    <t>Viasat, Inc. provides broadband and communications products and services in the United States and internationally. It operates in three segments: Satellite Services, Commercial Networks, and Government Systems. The Satellite Services segment offers in-flight connectivity and wireless in-flight entertainment services for commercial aircraft and private jets; aviation software, and narrowband safety and communications services; satellite-based fixed broadband services, including broadband internet access, voice over internet protocol, and other services; enterprise connectivity solutions; fixed broadband internet, and wholesale and retail fixed broadband services; energy services comprising networking and connectivity solutions for remote sites and operations, and industry-leading machine learning analytics; IoT and other narrowband services; and community internet services. The Commercial Networks segment provides mobile satellite communication systems for use in aircrafts, and land-mobile and seagoing vessels; fixed broadband satellite communication systems, such as satellite network infrastructure and ground terminals; antenna systems, including ground and airborne terminals, antennas, and gateways for terrestrial and satellite customer applications, mobile satellite communications, Ka-band earth stations, and other multi-band/multi-function antennas; and space systems design and satellite networking development systems. This segment also designs and develops satellite and ground communications systems and network function virtualization, as well as ground-based network subsystems; and designs, develops, and produces space system solutions for various orbital regimes, including GEO, HEO, medium earth orbit (MEO), low earth orbit (LEO) satellites, and other satellite platforms. The Government Systems segment offers government mobile broadband products and services, including mobile and fixed broadband modems, terminals, and network access control systems; mesh and hub-and-spoke satellite networking systems; and secure networking, cybersecurity, and information assurance products. Viasat, Inc. was incorporated in 1986 and is headquartered in Carlsbad, California.</t>
  </si>
  <si>
    <t>2025-01-22</t>
  </si>
  <si>
    <t>2024-03-30 20:00:00</t>
  </si>
  <si>
    <t>2025-03-30 20:00:00</t>
  </si>
  <si>
    <t>2024-09-29 20:00:00</t>
  </si>
  <si>
    <t>https://www.echostar.com</t>
  </si>
  <si>
    <t>EchoStar Corporation, together with its subsidiaries, provides networking technologies and services worldwide. The company operates in four segments: Pay-TV, Retail Wireless, 5G Network Deployment, Broadband and Satellite Services. The Pay-TV segment offers a direct broadcast and fixed satellite services; designs, develops, and distributes receiver system; and provides digital broadcast operations, including satellite uplinking/downlinking, transmission and, other services to third-party pay-TV providers; and multichannel, live-linear and on-demand streaming over-the-top internet-based domestic, international, Latino, and Freestream video programming services under the DISH and SLING brand names. The Retail Wireless segment provides prepaid and postpaid wireless services under the Boost Mobile, Boost postpaid, and Gen Mobile brands, as well various wireless devices. The Network Deployment segment deploys a facilities-based 5G broadband network and commercializes deployment of 5G VoNR. The Broadband and Satellite Services offers broadband services to consumer customers, which include home, and small to medium-sized businesses; and satellite and multi-transport technologies, and managed network services to telecommunications providers, aeronautical service providers, civilian and defense government entities, and other enterprise customers. EchoStar Corporation was incorporated in 2007 and is headquartered in Englewood, Colorado.</t>
  </si>
  <si>
    <t>2023-12-30 19:00:00</t>
  </si>
  <si>
    <t>2024-12-30 19:00:00</t>
  </si>
  <si>
    <t>https://ast-science.com</t>
  </si>
  <si>
    <t>AST SpaceMobile, Inc., together with its subsidiaries, develops and provides access to a space-based cellular broadband network for smartphones in the United States. Its SpaceMobile service provides cellular broadband services to end-users who are out of terrestrial cellular coverage. The company was founded in 2017 and is headquartered in Midland, Texas.</t>
  </si>
  <si>
    <t>2024-06-29 20:00:00</t>
  </si>
  <si>
    <t>https://www.comtechtel.com</t>
  </si>
  <si>
    <t>Comtech Telecommunications Corp., together with its subsidiaries, engages in the provision of next-gen telecommunication solutions in the United States and internationally. The company operates through Satellite and Space Communications; and Terrestrial and Wireless Networks segments. The Satellite and Space Communications segment offers satellite ground station technologies, services and system integration that facilitates the transmission of voice, video, and data over GEO, MEO and LEO satellite constellations, including solid-state and traveling wave tube power amplifiers, modems, VSAT platforms, and frequency converters; and satellite communications and tracking antenna systems, including high precision full motion fixed and mobile X/Y tracking antennas. This segment also provides over-the-horizon microwave troposcatter equipment that can transmit digitized voice, video, and data over distances up to 200 miles using the troposphere and diffraction, including the Comtech; and solid-state, RF microwave high-power amplifiers and control components, as well as engages in the procurement and supply chain management of electrical, electronic, and electromechanical parts for satellite, launch vehicle, and manned space applications. The Terrestrial and Wireless Networks segment offers next generation 911 solutions, which includes emergency call routing, location validation, policy-based routing rules, logging, and security functionality; emergency services IP network transport infrastructure for emergency services communications and support; call handling applications for public safety answering points; wireless emergency alerts solutions for network operators; and software and equipment for location-based and text messaging services for various applications including for public safety, commercial, and government services. Comtech Telecommunications Corp. was founded in 1967 and is headquartered in Chandler, Arizona.</t>
  </si>
  <si>
    <t>2023-01-16 19:00:00</t>
  </si>
  <si>
    <t>2024-07-30 20:00:00</t>
  </si>
  <si>
    <t>2025-07-30 20:00:00</t>
  </si>
  <si>
    <t>https://www.movingimagetech.com</t>
  </si>
  <si>
    <t>Moving iMage Technologies, Inc. designs, manufactures, integrates, installs, and distributes proprietary and custom designed equipment, and other off the shelf cinema products for cinema requirements in the United States and internationally. The company provides automation, pedestal, projection pod, and power management systems; and in-house designed, manufactured, and assembled lighting products and dimmers, as well as distributes digital cinema projectors and media servers. It also offers premium sound systems and enclosures; demand-controlled ventilation systems that automatically shuts down exhaust fans; and cup holders, trays, cups, advertising displays, cinema step and aisle lighting products, and other products. In addition, the company provides software solutions, such as CineQC, a cinema presence management and remote-control system. Further, it offers technical, design, and consulting services, such as custom engineering, audio visual integration, systems design and installation, and digital technology services, as well as software solutions for operations enhancement and theatre management. Additionally, the company provides turnkey project management, and furniture fixture and equipment services to commercial cinema exhibitors for new construction and remodels, including design, consulting, and procurement of seats, screen systems, lighting, acoustical treatments, screens, projection, and sound equipment for upgrades and new professional cinema, screening room, postproduction facilities and ultra-high-end cinema builds. The company is headquartered in Fountain Valley, California.</t>
  </si>
  <si>
    <t>2025-06-29 20:00:00</t>
  </si>
  <si>
    <t>https://www.ondas.com</t>
  </si>
  <si>
    <t>Ondas Holdings Inc., through its subsidiaries, provides private wireless, drone, and automated data solutions in the United States and internationally. It operates through two segments: Ondas Networks and Ondas Autonomous Systems. The company designs, develops, manufactures, sells, and supports FullMAX, a software defined radio (SDR) platform for wide-area broadband networks. Its FullMAX SDR platform enables secure and reliable industrial-grade connectivity for truly mission-critical applications. It also provides Optimus, an AI-powered drone with imaging payloads; the Airbase, a ruggedized weatherproof base station for housing, data processing, and cloud transfer; Insightful, a secure web portal and API, which enables remote interaction with the system, data, and resulting analytics anywhere in the world; and the Raider, a counter-drone system for security and the protection of critical infrastructure, assets, and people from the threat of hostile drones. It serves users in rail, energy, mining, agriculture, public safety, critical infrastructure, and government markets. Ondas Holdings Inc. was incorporated in 2014 and is headquartered in Marlborough, Massachusetts.</t>
  </si>
  <si>
    <t>https://www.amplitechinc.com</t>
  </si>
  <si>
    <t>AmpliTech Group, Inc. designs, engineers, and assembles micro-wave component-based amplifiers. The company's products include radio frequency (RF) amplifiers and related subsystems, such as low noise amplifiers for use in receivers of various communication systems comprising Wi-Fi, radar, satellite, base station, cell phone, radio, etc.; and medium power amplifiers that provide enhanced output power and gain in transceiver chains. It provides specialty microwave block downconverters used as a test device on satellite access point antennas; specialty microwave 1:2 Tx protection switch panels that is used in satellite communication earth stations; desktop/benchtop and compact wideband power amplifiers used in SATCOM rack mount systems, as well as test equipment used in integrators and manufacturers of various communications systems, such as cellular base stations, simulators, and point to point wireless radios; and waveguide to coaxial adapters for SATCOM and satellite internet gateway systems. In addition, the company offers cryogenic amplifiers for quantum computing, medical, RF imaging, research and development, space communications, accelerators, radiometry, and telephony applications; and cryogenic and non-cryogenic 4g/5g small cell subsystems for high-speed networks and airline Wi-Fi systems. Further, it provides custom assembly designs and non-recurring engineering services on a project-by-project basis, as well as IC packaging and lids products. The company serves aerospace, government, defense, commercial satellite, and wireless industries through sales representatives and distributors in the United States, Europe, the Middle East, and South Asia. AmpliTech Group, Inc. was founded in 2002 and is based in Hauppauge, New York.</t>
  </si>
  <si>
    <t>https://www.adtran.com</t>
  </si>
  <si>
    <t>ADTRAN Holdings, Inc., through its subsidiaries, provides networking and communications platforms, software, systems, and services in the United States, Germany, the United Kingdom, and internationally. It operates through two segments, Network Solutions, and Services &amp; Support. It offers residential gateways; ethernet passive optical network ONUs; gigabit passive optical network/XGS-PON ONTs; traditional SSE, routers, and switches; edge cloud; carrier ethernet network interface devices; Optical Line Terminals; Packet Aggregation, Copper Access, and Oscilloquartz; optical transport and engine solutions; infrastructure monitoring solution; and training, professional, software, and managed services. The company also provides various software, such as Mosaic One SaaS, n-Command, Procloud, MCP, AOE and ACI-E, and Ensemble Controller. It serves large, medium, and small service providers; alternative service providers, such as utilities, municipalities and fiber overbuilders; cable/MSOs; and SMBs and distributed enterprises. ADTRAN Holdings, Inc. was incorporated in 1985 and is headquartered in Huntsville, Alabama.</t>
  </si>
  <si>
    <t>2023-08-17 20:00:00</t>
  </si>
  <si>
    <t>https://www.telesat.com</t>
  </si>
  <si>
    <t>Telesat Corporation, a satellite operator, offers mission-critical communications services to broadcast, enterprise, and consulting customers worldwide. The company's satellite-based services allow direct-to-home (DTH) service providers to deliver television programming, audio, and information channels directly to customers' homes; and allows broadcasters, cable networks, and DTH service providers to transmit television programming services. It offers value-added services, such as satellite capacity, digital encoding of video channels, and uplinking and downlinking services; and occasional use services. The company also offers telecommunication carrier and integrator services that provides satellite capacity and end-to-end services, including space segment services and terrestrial facilities for enterprise connectivity, and internet and cellular backhaul; and rural telephony to telecommunications carriers and network services integrators. In addition, it offers satellite capacity to maritime and aeronautical markets comprising commercial airplanes and vessels; services to the U.S. government through government service integrators, and satellite services to the Canadian government; and direct-to-consumer broadband services. Further, the company operates satellite and terrestrial networks; and communications services for the oil and gas and mining industries. Additionally, it provides satellite operator services; and consulting services related to space and earth segments, government studies, satellite control services, and research and development. The company offers its services primarily through a direct sales force. Telesat Corporation was founded in 1969 and is headquartered in Ottawa, Canada.</t>
  </si>
  <si>
    <t>https://www.ao-inc.com</t>
  </si>
  <si>
    <t>Applied Optoelectronics, Inc. designs, manufactures, and sells fiber-optic networking products in the United States, Taiwan, and China. It offers optical modules, optical filters, lasers, laser components, subassemblies, transmitters and transceivers, turn-key equipment, headend, node, distribution equipment, and amplifiers. The company sells its products to internet data center operators, cable television, telecom equipment manufacturers, fiber-to-the-home, and internet service providers through its direct and indirect sales channels. Applied Optoelectronics, Inc. was incorporated in 1997 and is headquartered in Sugar Land, Texas.</t>
  </si>
  <si>
    <t>https://www.hpe.com</t>
  </si>
  <si>
    <t>Hewlett Packard Enterprise Company provides solutions that allow customers to capture, analyze, and act upon data seamlessly in the Americas, Europe, the Middle East, Africa, the Asia Pacific, and Japan. It operates in six segments: Compute, HPC &amp; AI, Storage, Intelligent Edge, Financial Services, and Corporate Investments and Other. The company offers general purpose servers for multi-workload computing and workload-optimized servers; HPE ProLiant rack and tower servers; HPE Synergy; HPE Alletra, HPE GreenLake, Zerto, HPE InfoSight, and HPE CloudPhysics storage products; HPE Cray EX, HPE Cray XD, and converged edge systems; and HPE Superdome Flex, HPE Nonstop, and HPE Integrity products. It also provides HPE Aruba products that includes hardware products, such as Wi-Fi access points, switches, and gateways; HPE Aruba Networking software and services comprising cloud-based management, network management and access control, analytics and assurance, software-defined wide-area networking, network security, analytics and assurance, and location services software; and professional and support services, as well as as-a-service and consumption models. In addition, the company offers leasing, financing, IT consumption, and utility programs and asset management services for customers to facilitate technology deployment models and the acquisition of various IT solutions, including hardware, software, and services from Hewlett Packard Enterprise and others; consultative-led services; HPE Ezmeral Container Platform; HPE Ezmeral Software Container Platform and HPE Ezmeral Software Data Fabric; OpsRamp; and Hewlett Packard Labs. It serves commercial and large enterprise groups, such as business and public sector enterprises; and through various partners comprising resellers, distribution partners, original equipment manufacturers, independent software vendors, systems integrators, and advisory firms. The company was founded in 1939 and is headquartered in Spring, Texas.</t>
  </si>
  <si>
    <t>2024-09-18 20:00:00</t>
  </si>
  <si>
    <t>2023-10-30 20:00:00</t>
  </si>
  <si>
    <t>2024-10-30 20:00:00</t>
  </si>
  <si>
    <t>https://www.rocketlabusa.com</t>
  </si>
  <si>
    <t>Industrials</t>
  </si>
  <si>
    <t>Rocket Lab USA, Inc., a space company, provides launch services and space systems solutions for the space and defense industries. The company provides launch services, spacecraft design services, spacecraft components, spacecraft manufacturing, and other spacecraft and on-orbit management solutions; and constellation management services, as well as designs and manufactures small and medium-class rockets. It also designs, manufactures, and sells Electron, a reusable orbital-class small rocket; and the Photon satellite platforms, as well as developing the Neutron 8-ton payload class launch vehicle; conducts remote launch activities; and designs and manufactures a range of components and subsystems for the Photon family of spacecraft and broader merchant spacecraft components. The company serves commercial, aerospace prime contractors, and government customers. Rocket Lab USA, Inc. was founded in 2006 and is headquartered in Long Beach, California.</t>
  </si>
  <si>
    <t>https://www.intuitivemachines.com</t>
  </si>
  <si>
    <t>Intuitive Machines, Inc. designs, manufactures, and operates space products and services in the United States. Its space systems and space infrastructure enable scientific and human exploration and utilization of lunar resources to support sustainable human presence on the moon. The company offers lunar access services, such µNova, lunar surface rover services, fixed lunar surface services, lunar orbit delivery services, rideshare delivery services to lunar orbit, as well as content sales and marketing sponsorships; and orbital services, including satellite delivery and rideshare, satellite servicing and refueling, space station servicing, satellite repositioning, and orbital debris removal. It also provides lunar data services, comprising Lunar data network, lunar south pole and far-side coverage, lunar positioning services, data relay, and data storage/caching. In addition, the company offers propulsion systems and navigation systems; engineering services contracts; lunar mobility vehicles, such as rovers and drones; power infrastructure that includes fission surface power; and human habitation systems. It serves its products to the U.S. government, commercial, and international customers. Intuitive Machines, Inc. was founded in 2013 and is headquartered in Houston, Texas.</t>
  </si>
  <si>
    <t>https://www.archer.com</t>
  </si>
  <si>
    <t>Archer Aviation Inc., together with its subsidiaries, engages in designs, develops, and operates electric vertical takeoff and landing aircraft for use in urban air mobility. The company was formerly known as Atlas Crest Investment Corp. and changed its name to Archer Aviation Inc. The company is headquartered in San Jose, California.</t>
  </si>
  <si>
    <t>https://www.kratosdefense.com</t>
  </si>
  <si>
    <t>Kratos Defense &amp; Security Solutions, Inc. operates as a technology company that addresses the defense, national security, and commercial markets. It operates through two segments, Kratos Government Solutions and Unmanned Systems. The company offers ground systems for satellites and space vehicles, including software for command and control, telemetry, and tracking and control; jet-powered unmanned aerial drone systems, hypersonic vehicles, and rocket systems; propulsion systems for drones, missiles, loitering munitions, supersonic systems, spacecraft, and launch systems; command, control, communication, computing, combat, intelligence surveillance and reconnaissance; and microwave electronic products for missile, radar, missile defense, space, and satellite; counter unmanned aircraft systems, directed energy, communication and other systems, and virtual and augmented reality training systems for the warfighter. The company primarily serves national security-related agencies, the U.S. Department of Defense, intelligence agencies and classified agencies, international government agencies, and commercial customers. Kratos Defense &amp; Security Solutions, Inc. was incorporated in 1994 and is headquartered in San Diego, California.</t>
  </si>
  <si>
    <t>2024-09-28 20:00:00</t>
  </si>
  <si>
    <t>https://www.redwirespace.com</t>
  </si>
  <si>
    <t>Redwire Corporation provides critical space solutions and space infrastructure for government and commercial customers in the United States, Europe, and internationally. The company provides avionics and sensors including star trackers, sun sensors, critical for navigation, and control of spacecraft; camera systems; solar array solutions for spacecraft spanning the spectrum of size, power needs, and orbital location; and strain composite booms, coilable booms, truss structures, telescope baffles, and deployable booms to position sensors or solar arrays away from the spacecraft. It offers software suite that enables digital engineering and generation of high-fidelity, interactive modeling and simulations of individual components, entire spacecraft, and full constellations in a cloud-based environment. In addition, the company microgravity payloads, radio frequency systems, antennas, star trackers, platforms, and in-space manufacturing and biotech facilities. Redwire Corporation is headquartered in Jacksonville, Florida.</t>
  </si>
  <si>
    <t>https://www.virgingalactic.com</t>
  </si>
  <si>
    <t>Virgin Galactic Holdings, Inc., an aerospace and space travel company, focuses on the development, manufacture, and operation of spaceships and related technologies. The company engages in the design and development, manufacturing, ground and flight testing, spaceflight operation, and post-flight maintenance of spaceflight systems for private individuals, researchers, and government agencies. Virgin Galactic Holdings, Inc. is headquartered in Tustin, California.</t>
  </si>
  <si>
    <t>https://nauticusrobotics.com</t>
  </si>
  <si>
    <t>Nauticus Robotics, Inc. develops ocean robots, cloud software, and services to the ocean industry. The company offers Aquanaut, an autonomous underwater vehicle with sensor suite, which provides capability to observe and inspect subsea assets or other subsea features; Olympic Arm, an all-electric manipulator designed for a variety of intervention tasks on work class remotely operated vehicles; and ToolKITT, a software platform, which consists of interrelated products for ocean sensing, manipulation, autonomous behaviors, survey, search and recovery, and manual intervention. The company was founded in 2014 and is headquartered in Webster, Texas.</t>
  </si>
  <si>
    <t>https://www.planet.com</t>
  </si>
  <si>
    <t>Planet Labs PBC engages in the design, construction, and launch constellations of satellites with the intent of providing high cadence geospatial data delivered to customers through an online platform worldwide. The company's platform offers planet monitoring, basemap, tasking, apps, and application programming interfaces, as well as analytics and planetary variables. It serves agriculture, mapping, energy, forestry, finance and insurance companies, and government agencies. The company was founded in 2010 and is headquartered in San Francisco, California.</t>
  </si>
  <si>
    <t>2024-01-30 19:00:00</t>
  </si>
  <si>
    <t>2025-01-30 19:00:00</t>
  </si>
  <si>
    <t>https://www.boeing.com</t>
  </si>
  <si>
    <t>The Boeing Company, together with its subsidiaries, designs, develops, manufactures, sells, services, and supports commercial jetliners, military aircraft, satellites, missile defense, human space flight and launch systems, and services worldwide. The company operates through Commercial Airplanes; Defense, Space &amp; Security; and Global Services segments. The Commercial Airplanes segment develops, produces, and markets commercial jet aircraft for passenger and cargo requirements, as well as provides fleet support services. The Defense, Space &amp; Security segment engages in the research, development, production, and modification of manned and unmanned military aircraft and weapons systems; strategic defense and intelligence systems, which include strategic missile and defense systems, command, control, communications, computers, intelligence, surveillance and reconnaissance, cyber and information solutions, and intelligence systems; and satellite systems, such as government and commercial satellites, and space exploration. The Global Services segment offers products and services, including supply chain and logistics management, engineering, maintenance and modifications, upgrades and conversions, spare parts, pilot and maintenance training systems and services, technical and maintenance documents, and data analytics and digital services to commercial and defense customers. The Boeing Company was incorporated in 1916 and is based in Arlington, Virginia.</t>
  </si>
  <si>
    <t>2020-02-12 19:00:00</t>
  </si>
  <si>
    <t>https://www.axon.com</t>
  </si>
  <si>
    <t>Axon Enterprise, Inc. develops, manufactures, and sells conducted energy devices (CEDs) under the TASER brand in the United States and internationally. It operates through two segments, Software and Sensors, and TASER. The company also offers hardware and cloud-based software solutions that enable law enforcement to capture, securely store, manage, share, and analyze video and other digital evidence. Its products include axon officer safety plan; taser 10, taser7, taser X26P, taser X2, taser 7 CQ, and civilian series; cameras, such as axon body, axon flex, axon fleet, axon air, axon signal sidearm, axon signal vehicle, axon interview, and axon interview portable kit; software, including axon records, evidence, standards, commander, performance, auto-transcribe, justice, investigate, respond, and justice, my90, and redaction assistant; mobile applications, and training services, as well as hardware extended warranties; and Axon docks, cartridges, and batteries. The company sells its products through its direct sales, distribution partners, online store, and third-party resellers. Axon Enterprise, Inc. has a strategic partnership with Fusus, Inc. to expand bility to aggregate live video, data, and sensor feeds. It serves law enforcement, federal, correction, fire, EMS, campus, justice healthcare, retail, private security, and personal safety industries. The company was formerly known as TASER International, Inc. and changed its name to Axon Enterprise, Inc. in April 2017. Axon Enterprise, Inc. was incorporated in 1993 and is headquartered in Scottsdale, Arizona.</t>
  </si>
  <si>
    <t>https://www.howmet.com</t>
  </si>
  <si>
    <t>Howmet Aerospace Inc. provides advanced engineered solutions for the aerospace and transportation industries in the United States, Japan, France, Germany, the United Kingdom, Mexico, Italy, Canada, Poland, China, and internationally. It operates through four segments: Engine Products, Fastening Systems, Engineered Structures, and Forged Wheels. The Engine Products segment offers airfoils and seamless rolled rings primarily for aircraft engines and industrial gas turbines; and rotating and structural parts. The Fastening Systems segment produces aerospace fastening systems, as well as commercial transportation, industrial, and other fasteners; and latches, bearings, fluid fittings, and installation tools. The Engineered Structures segment provides titanium ingots and mill products, aluminum and nickel forgings, and machined components and assemblies for aerospace and defense applications; and titanium forgings, extrusions, and forming and machining services for airframe, wing, aero-engine, and landing gear components. The Forged Wheels segment offers forged aluminum wheels and related products for heavy-duty trucks and commercial transportation markets. The company was formerly known as Arconic Inc. Howmet Aerospace Inc. was founded in 1888 and is based in Pittsburgh, Pennsylvania.</t>
  </si>
  <si>
    <t>2024-11-07 19:00:00</t>
  </si>
  <si>
    <t>https://www.xtiaircraft.com</t>
  </si>
  <si>
    <t>XTI Aerospace, Inc. develops and manufactures airplanes in the United States, Germany, and the United Kingdom. The company offers TriFan 600, a six-seat vertical takeoff and landing aircraft; and real-time location systems (RTLS) for the industrial sector. It also provides indoor intelligence software and hardware products comprising industrial RTLS software-as-a-service platform; IoT devices, sensors, and tags; transceivers/modules; video integration; analytics and insights; augmented reality and 3D; and wireless device detection for security. The company sells its products through direct sale representatives; and channel partners comprising original equipment manufacturers, integrators, resellers, and distributors. XTI Aerospace, Inc. was founded in 2012 and is headquartered in Englewood, Colorado.</t>
  </si>
  <si>
    <t>https://www.sidusspace.com</t>
  </si>
  <si>
    <t>Sidus Space, Inc., a space-as-a-service company, engages in the design, manufacture, launch, and data collection of commercial satellite worldwide. Its space services include satellite/space hardware manufacturing; Low Earth Orbit (LEO) launch and deployment services; and space-based geospatial intel, imagery, and data analytics. The company also provides platforms, such as External Flight Test Platform (EFTP) which offers multiple industries to develop, test, and fly experiments, hardware, materials, and advanced electronics on the ISS at a reduced cost and schedule; LizzieSat; Space Station Integrated Kinetic Launcher for Orbital Payload Systems; and Phoenix Deployer. In addition, it offers aerospace and defense manufacturing services, including 3D printing; mechanical/electrical assembly and test; design engineering; and program management comprising of supply chain management, customer requirement compliance, logistics and configuration management, resource and budget control, and schedule. It serves commercial space, aerospace, and defense industries, as well as government and commercial customers. The company was founded in 2012 and is headquartered in Merritt Island, Florida.</t>
  </si>
  <si>
    <t>https://parazero.com</t>
  </si>
  <si>
    <t>ParaZero Technologies Ltd., an aerospace company, designs, develops, manufactures, distributes, and sells autonomous parachute safety systems for commercial drones in the United States, Israel, Canada, Europe, and internationally. The company offers SafeAir system, a smart parachute system that monitors unmanned aerial systems flight in real-time, as well as identifies critical failures and autonomously triggers a parachute in the event of an emergency. Its autonomous parachute system portfolio includes SafeAir Phantom, SafeAir Mavic, SafeAir Mavic 3, SafeAir M-200 Pro, SafeAir M-300 Pro, SafeAir M350 Pro, SafeAir M-600 Pro, SafeAir M30 Pro, SafeAir V1EX, SafeAir Parallel, SafeAir 350, and Custom Integrations. The company serves system manufacturers, resellers, and online stores. The company was incorporated in 2013 and is headquartered in Kiryat Ono, Israel.</t>
  </si>
  <si>
    <t>https://momentus.space</t>
  </si>
  <si>
    <t>Momentus Inc. operates as a commercial space company. The company offers satellites, satellite buses, and other satellite technologies; and in-space infrastructure services, including in-space transportation, hosted payloads, and in-orbit services. Its principal and target customers include satellite operators. The company is headquartered in San Jose, California.</t>
  </si>
  <si>
    <t>https://www.byrna.com</t>
  </si>
  <si>
    <t>Byrna Technologies Inc., a less-lethal self-defense technology company, engages in the development, manufacture, and sale of less-lethal personal security solutions in the United States, South Africa, Europe, South America, Asia, and Canada. Its products include handheld personal security devices and shoulder-fired launchers designed for use by consumers and professional security customers without the need for a background check or firearms license; projectiles, including chemical irritant, kinetic, and inert rounds; self-defense aerosol products comprising Byrna Bad Guy Repellent; and accessories and related safety products, such as Byrna Banshee, Byrna Shield, compressed carbon dioxide canisters, sighting systems, holsters, and Byrna-branded apparel. The company sells its products to the consumer market through its Byrna e-commerce store and Amazon storefront, Side Hustle dealer program, premier dealers, and a network of outdoor and sporting goods stores either directly or through distributors; and to the professional security market through Train the Trainer program. The company was formerly known as Security Devices International, Inc. and changed its name to Byrna Technologies Inc. in March 2020. Byrna Technologies Inc. was incorporated in 2005 and is headquartered in Andover, Massachusetts.</t>
  </si>
  <si>
    <t>2023-11-29 19:00:00</t>
  </si>
  <si>
    <t>2024-11-29 19:00:00</t>
  </si>
  <si>
    <t>2024-08-30 20:00:00</t>
  </si>
  <si>
    <t>https://mda.space</t>
  </si>
  <si>
    <t>MDA Space Ltd. designs, manufactures, and services space robotics, satellite systems and components, and intelligence systems in Canada, the United States, Europe, Asia, the Middle East, and internationally. The company offers geointelligence solutions that use satellite-generated imagery and analytic services to deliver critical and value-added insights in the areas of national security, climate change monitoring, and maritime surveillance; owns and operates commercial data distribution for its satellite RADARSAT-2; and distributes high resolution optical imagery, satellite-based automatic identification system data, and radio-frequency data for other third-party missions. It also provides autonomous robotics and vision sensors, which operate in space and on the surfaces of the moon and mars; and robotic systems, interfaces, tooling, and ground control stations and operation services, as well as electro-optic and light detection and ranging sensors, vision systems, planetary rover locomotion subsystems, and guidance, navigation, and control subsystems. In addition, the company offers satellite systems and sub-systems for communication networks, including space-based broadband internet, direct-to-direct satellite communication, and internet of things connectivity across the full communication frequency spectrum; low earth orbit communication constellation, such as O3b mPower, Iridium Next, and OneWeb. It serves government agencies, prime contractors, and space companies. The company was formerly known as MDA Ltd. and changed its name to MDA Space Ltd. in May 2024. MDA Space Ltd. was incorporated in 1969 and is headquartered in Brampton, Canada.</t>
  </si>
  <si>
    <t>Business Summary</t>
  </si>
  <si>
    <t>Website</t>
  </si>
  <si>
    <t>GA_IncomeStatement</t>
  </si>
  <si>
    <t>Revenue_IncomeStatement</t>
  </si>
  <si>
    <t>RD_IncomeStatement</t>
  </si>
  <si>
    <t>CostOfRevenue_IncomeStatement</t>
  </si>
  <si>
    <t>Scale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</si>
</sst>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yyyy\-mm\-dd\ hh:mm:ss"/>
    <numFmt numFmtId="165" formatCode="_(* #,##0.0_);_(* \(#,##0.0\);_(* &quot;-&quot;??_);_(@_)"/>
    <numFmt numFmtId="166" formatCode="_(* #,##0_);_(* \(#,##0\);_(*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0"/>
      <name val="Calibri"/>
      <family val="2"/>
    </font>
    <font>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alignment vertical="top"/>
      <protection locked="0"/>
    </xf>
  </cellStyleXfs>
  <cellXfs count="12">
    <xf numFmtId="0" fontId="0" fillId="0" borderId="0" xfId="0"/>
    <xf numFmtId="0" fontId="0" fillId="0" borderId="0" xfId="0" applyNumberFormat="1"/>
    <xf numFmtId="0" fontId="2" fillId="0" borderId="1" xfId="0" applyFont="1" applyBorder="1" applyAlignment="1">
      <alignment horizontal="center" vertical="top"/>
    </xf>
    <xf numFmtId="164" fontId="0" fillId="0" borderId="0" xfId="0" applyNumberFormat="1"/>
    <xf numFmtId="0" fontId="4" fillId="0" borderId="0" xfId="3" applyAlignment="1" applyProtection="1"/>
    <xf numFmtId="0" fontId="2" fillId="2" borderId="1" xfId="0" applyFont="1" applyFill="1" applyBorder="1" applyAlignment="1">
      <alignment horizontal="center" vertical="top"/>
    </xf>
    <xf numFmtId="165" fontId="0" fillId="0" borderId="0" xfId="1" applyNumberFormat="1" applyFont="1"/>
    <xf numFmtId="166" fontId="0" fillId="0" borderId="0" xfId="1" applyNumberFormat="1" applyFont="1"/>
    <xf numFmtId="0" fontId="3" fillId="0" borderId="0" xfId="2"/>
    <xf numFmtId="0" fontId="0" fillId="0" borderId="1" xfId="0" applyBorder="1"/>
    <xf numFmtId="166" fontId="0" fillId="3" borderId="1" xfId="1" applyNumberFormat="1" applyFont="1" applyFill="1" applyBorder="1"/>
    <xf numFmtId="0" fontId="2" fillId="3" borderId="1" xfId="0" applyFont="1" applyFill="1" applyBorder="1" applyAlignment="1">
      <alignment horizontal="center" vertical="top"/>
    </xf>
  </cellXfs>
  <cellStyles count="4">
    <cellStyle name="Comma" xfId="1" builtinId="3"/>
    <cellStyle name="Hyperlink" xfId="2" builtinId="8"/>
    <cellStyle name="Hyperlink 2" xfId="3" xr:uid="{31C8C6AE-2127-478C-88E2-25D22D437226}"/>
    <cellStyle name="Normal" xfId="0" builtinId="0"/>
  </cellStyles>
  <dxfs count="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4" xr16:uid="{4D71AD08-DADF-4CBD-A812-3A2600FAFD51}" autoFormatId="16" applyNumberFormats="0" applyBorderFormats="0" applyFontFormats="0" applyPatternFormats="0" applyAlignmentFormats="0" applyWidthHeightFormats="0">
  <queryTableRefresh nextId="7">
    <queryTableFields count="6">
      <queryTableField id="1" name="Ticker" tableColumnId="1"/>
      <queryTableField id="2" name="Description" tableColumnId="2"/>
      <queryTableField id="3" name="Price" tableColumnId="3"/>
      <queryTableField id="4" name="Change" tableColumnId="4"/>
      <queryTableField id="5" name="Market Cap" tableColumnId="5"/>
      <queryTableField id="6" name="Sector"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EF1D820-369B-472C-A6FD-76400C2A3B51}" name="Stock_Tickers" displayName="Stock_Tickers" ref="A1:F29" tableType="queryTable" totalsRowShown="0">
  <autoFilter ref="A1:F29" xr:uid="{7EF1D820-369B-472C-A6FD-76400C2A3B51}"/>
  <tableColumns count="6">
    <tableColumn id="1" xr3:uid="{2EF73F4E-DFEE-4735-BE24-D6E52E00AE5B}" uniqueName="1" name="Ticker" queryTableFieldId="1" dataDxfId="7"/>
    <tableColumn id="2" xr3:uid="{64A1ED66-C8BA-4C06-A428-DAD8691CE041}" uniqueName="2" name="Description" queryTableFieldId="2" dataDxfId="6"/>
    <tableColumn id="3" xr3:uid="{F87EB8B6-C6D1-493A-A815-2CE2416AA474}" uniqueName="3" name="Price" queryTableFieldId="3"/>
    <tableColumn id="4" xr3:uid="{4CC0EBC0-1947-4BDD-8331-F5C64FB99A6B}" uniqueName="4" name="Change" queryTableFieldId="4"/>
    <tableColumn id="5" xr3:uid="{50EB40D1-00CD-432A-AEF1-79EFFE914D08}" uniqueName="5" name="Market Cap" queryTableFieldId="5" dataDxfId="5"/>
    <tableColumn id="6" xr3:uid="{2B2E559E-EBD6-4B9C-8641-7086982611CE}" uniqueName="6" name="Sector" queryTableFieldId="6"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www.adtran.com/" TargetMode="External"/><Relationship Id="rId13" Type="http://schemas.openxmlformats.org/officeDocument/2006/relationships/hyperlink" Target="https://www.intuitivemachines.com/" TargetMode="External"/><Relationship Id="rId18" Type="http://schemas.openxmlformats.org/officeDocument/2006/relationships/hyperlink" Target="https://nauticusrobotics.com/" TargetMode="External"/><Relationship Id="rId26" Type="http://schemas.openxmlformats.org/officeDocument/2006/relationships/hyperlink" Target="https://momentus.space/" TargetMode="External"/><Relationship Id="rId3" Type="http://schemas.openxmlformats.org/officeDocument/2006/relationships/hyperlink" Target="https://ast-science.com/" TargetMode="External"/><Relationship Id="rId21" Type="http://schemas.openxmlformats.org/officeDocument/2006/relationships/hyperlink" Target="https://www.axon.com/" TargetMode="External"/><Relationship Id="rId7" Type="http://schemas.openxmlformats.org/officeDocument/2006/relationships/hyperlink" Target="https://www.amplitechinc.com/" TargetMode="External"/><Relationship Id="rId12" Type="http://schemas.openxmlformats.org/officeDocument/2006/relationships/hyperlink" Target="https://www.rocketlabusa.com/" TargetMode="External"/><Relationship Id="rId17" Type="http://schemas.openxmlformats.org/officeDocument/2006/relationships/hyperlink" Target="https://www.virgingalactic.com/" TargetMode="External"/><Relationship Id="rId25" Type="http://schemas.openxmlformats.org/officeDocument/2006/relationships/hyperlink" Target="https://parazero.com/" TargetMode="External"/><Relationship Id="rId2" Type="http://schemas.openxmlformats.org/officeDocument/2006/relationships/hyperlink" Target="https://www.echostar.com/" TargetMode="External"/><Relationship Id="rId16" Type="http://schemas.openxmlformats.org/officeDocument/2006/relationships/hyperlink" Target="https://www.redwirespace.com/" TargetMode="External"/><Relationship Id="rId20" Type="http://schemas.openxmlformats.org/officeDocument/2006/relationships/hyperlink" Target="https://www.boeing.com/" TargetMode="External"/><Relationship Id="rId1" Type="http://schemas.openxmlformats.org/officeDocument/2006/relationships/hyperlink" Target="https://www.viasat.com/" TargetMode="External"/><Relationship Id="rId6" Type="http://schemas.openxmlformats.org/officeDocument/2006/relationships/hyperlink" Target="https://www.ondas.com/" TargetMode="External"/><Relationship Id="rId11" Type="http://schemas.openxmlformats.org/officeDocument/2006/relationships/hyperlink" Target="https://www.hpe.com/" TargetMode="External"/><Relationship Id="rId24" Type="http://schemas.openxmlformats.org/officeDocument/2006/relationships/hyperlink" Target="https://www.sidusspace.com/" TargetMode="External"/><Relationship Id="rId5" Type="http://schemas.openxmlformats.org/officeDocument/2006/relationships/hyperlink" Target="https://www.movingimagetech.com/" TargetMode="External"/><Relationship Id="rId15" Type="http://schemas.openxmlformats.org/officeDocument/2006/relationships/hyperlink" Target="https://www.kratosdefense.com/" TargetMode="External"/><Relationship Id="rId23" Type="http://schemas.openxmlformats.org/officeDocument/2006/relationships/hyperlink" Target="https://www.xtiaircraft.com/" TargetMode="External"/><Relationship Id="rId28" Type="http://schemas.openxmlformats.org/officeDocument/2006/relationships/hyperlink" Target="https://mda.space/" TargetMode="External"/><Relationship Id="rId10" Type="http://schemas.openxmlformats.org/officeDocument/2006/relationships/hyperlink" Target="https://www.ao-inc.com/" TargetMode="External"/><Relationship Id="rId19" Type="http://schemas.openxmlformats.org/officeDocument/2006/relationships/hyperlink" Target="https://www.planet.com/" TargetMode="External"/><Relationship Id="rId4" Type="http://schemas.openxmlformats.org/officeDocument/2006/relationships/hyperlink" Target="https://www.comtechtel.com/" TargetMode="External"/><Relationship Id="rId9" Type="http://schemas.openxmlformats.org/officeDocument/2006/relationships/hyperlink" Target="https://www.telesat.com/" TargetMode="External"/><Relationship Id="rId14" Type="http://schemas.openxmlformats.org/officeDocument/2006/relationships/hyperlink" Target="https://www.archer.com/" TargetMode="External"/><Relationship Id="rId22" Type="http://schemas.openxmlformats.org/officeDocument/2006/relationships/hyperlink" Target="https://www.howmet.com/" TargetMode="External"/><Relationship Id="rId27" Type="http://schemas.openxmlformats.org/officeDocument/2006/relationships/hyperlink" Target="https://www.byrna.com/"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6734C-A06D-4025-8204-F7252DDE439D}">
  <dimension ref="A1:N117"/>
  <sheetViews>
    <sheetView tabSelected="1" workbookViewId="0">
      <pane xSplit="3" ySplit="3" topLeftCell="D4" activePane="bottomRight" state="frozen"/>
      <selection pane="topRight" activeCell="D1" sqref="D1"/>
      <selection pane="bottomLeft" activeCell="A2" sqref="A2"/>
      <selection pane="bottomRight" activeCell="F7" sqref="F7"/>
    </sheetView>
  </sheetViews>
  <sheetFormatPr defaultRowHeight="14.4" x14ac:dyDescent="0.3"/>
  <cols>
    <col min="1" max="1" width="7.88671875" bestFit="1" customWidth="1"/>
    <col min="2" max="2" width="10" bestFit="1" customWidth="1"/>
    <col min="3" max="3" width="10.109375" bestFit="1" customWidth="1"/>
    <col min="4" max="4" width="23.33203125" bestFit="1" customWidth="1"/>
    <col min="5" max="5" width="10.33203125" bestFit="1" customWidth="1"/>
    <col min="6" max="6" width="53.88671875" customWidth="1"/>
    <col min="7" max="7" width="31.109375" bestFit="1" customWidth="1"/>
    <col min="8" max="8" width="16.44140625" bestFit="1" customWidth="1"/>
    <col min="9" max="9" width="9.6640625" bestFit="1" customWidth="1"/>
    <col min="10" max="10" width="16.44140625" customWidth="1"/>
    <col min="11" max="11" width="23.88671875" bestFit="1" customWidth="1"/>
    <col min="12" max="12" width="30.88671875" style="7" bestFit="1" customWidth="1"/>
    <col min="13" max="14" width="20.21875" style="7" bestFit="1" customWidth="1"/>
  </cols>
  <sheetData>
    <row r="1" spans="1:14" x14ac:dyDescent="0.3">
      <c r="A1" s="9" t="s">
        <v>558</v>
      </c>
      <c r="B1" s="10">
        <v>1000000</v>
      </c>
    </row>
    <row r="3" spans="1:14" x14ac:dyDescent="0.3">
      <c r="A3" t="s">
        <v>86</v>
      </c>
      <c r="B3" t="s">
        <v>93</v>
      </c>
      <c r="C3" t="s">
        <v>95</v>
      </c>
      <c r="D3" t="s">
        <v>427</v>
      </c>
      <c r="E3" t="s">
        <v>428</v>
      </c>
      <c r="F3" t="s">
        <v>552</v>
      </c>
      <c r="G3" t="s">
        <v>553</v>
      </c>
      <c r="H3" t="s">
        <v>425</v>
      </c>
      <c r="I3" t="s">
        <v>465</v>
      </c>
      <c r="J3" t="s">
        <v>443</v>
      </c>
      <c r="K3" t="s">
        <v>555</v>
      </c>
      <c r="L3" s="7" t="s">
        <v>557</v>
      </c>
      <c r="M3" s="7" t="s">
        <v>554</v>
      </c>
      <c r="N3" s="7" t="s">
        <v>556</v>
      </c>
    </row>
    <row r="4" spans="1:14" x14ac:dyDescent="0.3">
      <c r="A4" t="s">
        <v>52</v>
      </c>
      <c r="B4">
        <v>2020</v>
      </c>
      <c r="C4" t="s">
        <v>227</v>
      </c>
      <c r="D4" t="s">
        <v>55</v>
      </c>
      <c r="E4" t="s">
        <v>472</v>
      </c>
      <c r="F4" t="s">
        <v>473</v>
      </c>
      <c r="G4" s="8" t="str">
        <f>HYPERLINK(VLOOKUP(A4,MetaData!B:D,3,FALSE))</f>
        <v>https://www.viasat.com</v>
      </c>
      <c r="H4" s="7">
        <f>VLOOKUP(A4,MetaData!B:C,2,FALSE)</f>
        <v>7500</v>
      </c>
      <c r="I4">
        <f>VLOOKUP(A4,MetaData!B:AQ,42,FALSE)</f>
        <v>38.44</v>
      </c>
      <c r="J4" s="7">
        <f>VLOOKUP(A4,MetaData!B:U,20,FALSE)</f>
        <v>-1403000</v>
      </c>
      <c r="K4" s="6">
        <f>SUMIFS(IncomeStatement!BA:BA,IncomeStatement!B:B,A4,IncomeStatement!C:C,B4,IncomeStatement!E:E,C4)/$B$1</f>
        <v>0</v>
      </c>
      <c r="L4" s="6">
        <f>SUMIFS(IncomeStatement!K:K,IncomeStatement!B:B,A4,IncomeStatement!C:C,B4,IncomeStatement!E:E,C4)/$B$1</f>
        <v>0</v>
      </c>
      <c r="M4" s="6">
        <f>SUMIFS(IncomeStatement!BK:BK,IncomeStatement!B:B,A4,IncomeStatement!C:C,B4,IncomeStatement!E:E,C4)/$B$1+SUMIFS(IncomeStatement!AT:AT,IncomeStatement!B:B,A4,IncomeStatement!C:C,B4,IncomeStatement!E:E,C4)/$B$1</f>
        <v>0</v>
      </c>
      <c r="N4" s="6">
        <f>SUMIFS(IncomeStatement!AS:AS,IncomeStatement!B:B,A4,IncomeStatement!C:C,B4,IncomeStatement!E:E,C4)/$B$1</f>
        <v>0</v>
      </c>
    </row>
    <row r="5" spans="1:14" x14ac:dyDescent="0.3">
      <c r="A5" t="s">
        <v>52</v>
      </c>
      <c r="B5">
        <v>2021</v>
      </c>
      <c r="C5" t="s">
        <v>227</v>
      </c>
      <c r="D5" t="s">
        <v>55</v>
      </c>
      <c r="E5" t="s">
        <v>472</v>
      </c>
      <c r="F5" t="s">
        <v>473</v>
      </c>
      <c r="G5" s="8" t="str">
        <f>HYPERLINK(VLOOKUP(A5,MetaData!B:D,3,FALSE))</f>
        <v>https://www.viasat.com</v>
      </c>
      <c r="H5" s="7">
        <f>VLOOKUP(A5,MetaData!B:C,2,FALSE)</f>
        <v>7500</v>
      </c>
      <c r="I5">
        <f>VLOOKUP(A5,MetaData!B:AQ,42,FALSE)</f>
        <v>38.44</v>
      </c>
      <c r="J5" s="7">
        <f>VLOOKUP(A5,MetaData!B:U,20,FALSE)</f>
        <v>-1403000</v>
      </c>
      <c r="K5" s="6">
        <f>SUMIFS(IncomeStatement!BA:BA,IncomeStatement!B:B,A5,IncomeStatement!C:C,B5,IncomeStatement!E:E,C5)/$B$1</f>
        <v>1920.8779999999999</v>
      </c>
      <c r="L5" s="6">
        <f>SUMIFS(IncomeStatement!K:K,IncomeStatement!B:B,A5,IncomeStatement!C:C,B5,IncomeStatement!E:E,C5)/$B$1</f>
        <v>1355.6890000000001</v>
      </c>
      <c r="M5" s="6">
        <f>SUMIFS(IncomeStatement!BK:BK,IncomeStatement!B:B,A5,IncomeStatement!C:C,B5,IncomeStatement!E:E,C5)/$B$1+SUMIFS(IncomeStatement!AT:AT,IncomeStatement!B:B,A5,IncomeStatement!C:C,B5,IncomeStatement!E:E,C5)/$B$1</f>
        <v>497.15899999999999</v>
      </c>
      <c r="N5" s="6">
        <f>SUMIFS(IncomeStatement!AS:AS,IncomeStatement!B:B,A5,IncomeStatement!C:C,B5,IncomeStatement!E:E,C5)/$B$1</f>
        <v>108.501</v>
      </c>
    </row>
    <row r="6" spans="1:14" x14ac:dyDescent="0.3">
      <c r="A6" t="s">
        <v>52</v>
      </c>
      <c r="B6">
        <v>2022</v>
      </c>
      <c r="C6" t="s">
        <v>227</v>
      </c>
      <c r="D6" t="s">
        <v>55</v>
      </c>
      <c r="E6" t="s">
        <v>472</v>
      </c>
      <c r="F6" t="s">
        <v>473</v>
      </c>
      <c r="G6" s="8" t="str">
        <f>HYPERLINK(VLOOKUP(A6,MetaData!B:D,3,FALSE))</f>
        <v>https://www.viasat.com</v>
      </c>
      <c r="H6" s="7">
        <f>VLOOKUP(A6,MetaData!B:C,2,FALSE)</f>
        <v>7500</v>
      </c>
      <c r="I6">
        <f>VLOOKUP(A6,MetaData!B:AQ,42,FALSE)</f>
        <v>38.44</v>
      </c>
      <c r="J6" s="7">
        <f>VLOOKUP(A6,MetaData!B:U,20,FALSE)</f>
        <v>-1403000</v>
      </c>
      <c r="K6" s="6">
        <f>SUMIFS(IncomeStatement!BA:BA,IncomeStatement!B:B,A6,IncomeStatement!C:C,B6,IncomeStatement!E:E,C6)/$B$1</f>
        <v>2417.1790000000001</v>
      </c>
      <c r="L6" s="6">
        <f>SUMIFS(IncomeStatement!K:K,IncomeStatement!B:B,A6,IncomeStatement!C:C,B6,IncomeStatement!E:E,C6)/$B$1</f>
        <v>1711.2750000000001</v>
      </c>
      <c r="M6" s="6">
        <f>SUMIFS(IncomeStatement!BK:BK,IncomeStatement!B:B,A6,IncomeStatement!C:C,B6,IncomeStatement!E:E,C6)/$B$1+SUMIFS(IncomeStatement!AT:AT,IncomeStatement!B:B,A6,IncomeStatement!C:C,B6,IncomeStatement!E:E,C6)/$B$1</f>
        <v>640.84199999999998</v>
      </c>
      <c r="N6" s="6">
        <f>SUMIFS(IncomeStatement!AS:AS,IncomeStatement!B:B,A6,IncomeStatement!C:C,B6,IncomeStatement!E:E,C6)/$B$1</f>
        <v>149.47399999999999</v>
      </c>
    </row>
    <row r="7" spans="1:14" x14ac:dyDescent="0.3">
      <c r="A7" t="s">
        <v>52</v>
      </c>
      <c r="B7">
        <v>2023</v>
      </c>
      <c r="C7" t="s">
        <v>227</v>
      </c>
      <c r="D7" t="s">
        <v>55</v>
      </c>
      <c r="E7" t="s">
        <v>472</v>
      </c>
      <c r="F7" t="s">
        <v>473</v>
      </c>
      <c r="G7" s="8" t="str">
        <f>HYPERLINK(VLOOKUP(A7,MetaData!B:D,3,FALSE))</f>
        <v>https://www.viasat.com</v>
      </c>
      <c r="H7" s="7">
        <f>VLOOKUP(A7,MetaData!B:C,2,FALSE)</f>
        <v>7500</v>
      </c>
      <c r="I7">
        <f>VLOOKUP(A7,MetaData!B:AQ,42,FALSE)</f>
        <v>38.44</v>
      </c>
      <c r="J7" s="7">
        <f>VLOOKUP(A7,MetaData!B:U,20,FALSE)</f>
        <v>-1403000</v>
      </c>
      <c r="K7" s="6">
        <f>SUMIFS(IncomeStatement!BA:BA,IncomeStatement!B:B,A7,IncomeStatement!C:C,B7,IncomeStatement!E:E,C7)/$B$1</f>
        <v>2556.1579999999999</v>
      </c>
      <c r="L7" s="6">
        <f>SUMIFS(IncomeStatement!K:K,IncomeStatement!B:B,A7,IncomeStatement!C:C,B7,IncomeStatement!E:E,C7)/$B$1</f>
        <v>1834.7539999999999</v>
      </c>
      <c r="M7" s="6">
        <f>SUMIFS(IncomeStatement!BK:BK,IncomeStatement!B:B,A7,IncomeStatement!C:C,B7,IncomeStatement!E:E,C7)/$B$1+SUMIFS(IncomeStatement!AT:AT,IncomeStatement!B:B,A7,IncomeStatement!C:C,B7,IncomeStatement!E:E,C7)/$B$1</f>
        <v>718.62599999999998</v>
      </c>
      <c r="N7" s="6">
        <f>SUMIFS(IncomeStatement!AS:AS,IncomeStatement!B:B,A7,IncomeStatement!C:C,B7,IncomeStatement!E:E,C7)/$B$1</f>
        <v>128.923</v>
      </c>
    </row>
    <row r="8" spans="1:14" x14ac:dyDescent="0.3">
      <c r="A8" t="s">
        <v>52</v>
      </c>
      <c r="B8">
        <v>2024</v>
      </c>
      <c r="C8" t="s">
        <v>227</v>
      </c>
      <c r="D8" t="s">
        <v>55</v>
      </c>
      <c r="E8" t="s">
        <v>472</v>
      </c>
      <c r="F8" t="s">
        <v>473</v>
      </c>
      <c r="G8" s="8" t="str">
        <f>HYPERLINK(VLOOKUP(A8,MetaData!B:D,3,FALSE))</f>
        <v>https://www.viasat.com</v>
      </c>
      <c r="H8" s="7">
        <f>VLOOKUP(A8,MetaData!B:C,2,FALSE)</f>
        <v>7500</v>
      </c>
      <c r="I8">
        <f>VLOOKUP(A8,MetaData!B:AQ,42,FALSE)</f>
        <v>38.44</v>
      </c>
      <c r="J8" s="7">
        <f>VLOOKUP(A8,MetaData!B:U,20,FALSE)</f>
        <v>-1403000</v>
      </c>
      <c r="K8" s="6">
        <f>SUMIFS(IncomeStatement!BA:BA,IncomeStatement!B:B,A8,IncomeStatement!C:C,B8,IncomeStatement!E:E,C8)/$B$1</f>
        <v>4283.7579999999998</v>
      </c>
      <c r="L8" s="6">
        <f>SUMIFS(IncomeStatement!K:K,IncomeStatement!B:B,A8,IncomeStatement!C:C,B8,IncomeStatement!E:E,C8)/$B$1</f>
        <v>2902.096</v>
      </c>
      <c r="M8" s="6">
        <f>SUMIFS(IncomeStatement!BK:BK,IncomeStatement!B:B,A8,IncomeStatement!C:C,B8,IncomeStatement!E:E,C8)/$B$1+SUMIFS(IncomeStatement!AT:AT,IncomeStatement!B:B,A8,IncomeStatement!C:C,B8,IncomeStatement!E:E,C8)/$B$1</f>
        <v>1893.65</v>
      </c>
      <c r="N8" s="6">
        <f>SUMIFS(IncomeStatement!AS:AS,IncomeStatement!B:B,A8,IncomeStatement!C:C,B8,IncomeStatement!E:E,C8)/$B$1</f>
        <v>150.65299999999999</v>
      </c>
    </row>
    <row r="9" spans="1:14" x14ac:dyDescent="0.3">
      <c r="A9" t="s">
        <v>56</v>
      </c>
      <c r="B9">
        <v>2020</v>
      </c>
      <c r="C9" t="s">
        <v>227</v>
      </c>
      <c r="D9" t="s">
        <v>55</v>
      </c>
      <c r="E9" t="s">
        <v>472</v>
      </c>
      <c r="F9" t="s">
        <v>479</v>
      </c>
      <c r="G9" s="8" t="str">
        <f>HYPERLINK(VLOOKUP(A9,MetaData!B:D,3,FALSE))</f>
        <v>https://www.echostar.com</v>
      </c>
      <c r="H9" s="7">
        <f>VLOOKUP(A9,MetaData!B:C,2,FALSE)</f>
        <v>15300</v>
      </c>
      <c r="I9">
        <f>VLOOKUP(A9,MetaData!B:AQ,42,FALSE)</f>
        <v>71.525999999999996</v>
      </c>
      <c r="J9" s="7">
        <f>VLOOKUP(A9,MetaData!B:U,20,FALSE)</f>
        <v>87038496</v>
      </c>
      <c r="K9" s="6">
        <f>SUMIFS(IncomeStatement!BA:BA,IncomeStatement!B:B,A9,IncomeStatement!C:C,B9,IncomeStatement!E:E,C9)/$B$1</f>
        <v>1887.9069999999999</v>
      </c>
      <c r="L9" s="6">
        <f>SUMIFS(IncomeStatement!K:K,IncomeStatement!B:B,A9,IncomeStatement!C:C,B9,IncomeStatement!E:E,C9)/$B$1</f>
        <v>744.37800000000004</v>
      </c>
      <c r="M9" s="6">
        <f>SUMIFS(IncomeStatement!BK:BK,IncomeStatement!B:B,A9,IncomeStatement!C:C,B9,IncomeStatement!E:E,C9)/$B$1+SUMIFS(IncomeStatement!AT:AT,IncomeStatement!B:B,A9,IncomeStatement!C:C,B9,IncomeStatement!E:E,C9)/$B$1</f>
        <v>474.91199999999998</v>
      </c>
      <c r="N9" s="6">
        <f>SUMIFS(IncomeStatement!AS:AS,IncomeStatement!B:B,A9,IncomeStatement!C:C,B9,IncomeStatement!E:E,C9)/$B$1</f>
        <v>29.448</v>
      </c>
    </row>
    <row r="10" spans="1:14" x14ac:dyDescent="0.3">
      <c r="A10" t="s">
        <v>56</v>
      </c>
      <c r="B10">
        <v>2021</v>
      </c>
      <c r="C10" t="s">
        <v>227</v>
      </c>
      <c r="D10" t="s">
        <v>55</v>
      </c>
      <c r="E10" t="s">
        <v>472</v>
      </c>
      <c r="F10" t="s">
        <v>479</v>
      </c>
      <c r="G10" s="8" t="str">
        <f>HYPERLINK(VLOOKUP(A10,MetaData!B:D,3,FALSE))</f>
        <v>https://www.echostar.com</v>
      </c>
      <c r="H10" s="7">
        <f>VLOOKUP(A10,MetaData!B:C,2,FALSE)</f>
        <v>15300</v>
      </c>
      <c r="I10">
        <f>VLOOKUP(A10,MetaData!B:AQ,42,FALSE)</f>
        <v>71.525999999999996</v>
      </c>
      <c r="J10" s="7">
        <f>VLOOKUP(A10,MetaData!B:U,20,FALSE)</f>
        <v>87038496</v>
      </c>
      <c r="K10" s="6">
        <f>SUMIFS(IncomeStatement!BA:BA,IncomeStatement!B:B,A10,IncomeStatement!C:C,B10,IncomeStatement!E:E,C10)/$B$1</f>
        <v>19818.678</v>
      </c>
      <c r="L10" s="6">
        <f>SUMIFS(IncomeStatement!K:K,IncomeStatement!B:B,A10,IncomeStatement!C:C,B10,IncomeStatement!E:E,C10)/$B$1</f>
        <v>12495.804</v>
      </c>
      <c r="M10" s="6">
        <f>SUMIFS(IncomeStatement!BK:BK,IncomeStatement!B:B,A10,IncomeStatement!C:C,B10,IncomeStatement!E:E,C10)/$B$1+SUMIFS(IncomeStatement!AT:AT,IncomeStatement!B:B,A10,IncomeStatement!C:C,B10,IncomeStatement!E:E,C10)/$B$1</f>
        <v>2686.279</v>
      </c>
      <c r="N10" s="6">
        <f>SUMIFS(IncomeStatement!AS:AS,IncomeStatement!B:B,A10,IncomeStatement!C:C,B10,IncomeStatement!E:E,C10)/$B$1</f>
        <v>31.777000000000001</v>
      </c>
    </row>
    <row r="11" spans="1:14" x14ac:dyDescent="0.3">
      <c r="A11" t="s">
        <v>56</v>
      </c>
      <c r="B11">
        <v>2022</v>
      </c>
      <c r="C11" t="s">
        <v>227</v>
      </c>
      <c r="D11" t="s">
        <v>55</v>
      </c>
      <c r="E11" t="s">
        <v>472</v>
      </c>
      <c r="F11" t="s">
        <v>479</v>
      </c>
      <c r="G11" s="8" t="str">
        <f>HYPERLINK(VLOOKUP(A11,MetaData!B:D,3,FALSE))</f>
        <v>https://www.echostar.com</v>
      </c>
      <c r="H11" s="7">
        <f>VLOOKUP(A11,MetaData!B:C,2,FALSE)</f>
        <v>15300</v>
      </c>
      <c r="I11">
        <f>VLOOKUP(A11,MetaData!B:AQ,42,FALSE)</f>
        <v>71.525999999999996</v>
      </c>
      <c r="J11" s="7">
        <f>VLOOKUP(A11,MetaData!B:U,20,FALSE)</f>
        <v>87038496</v>
      </c>
      <c r="K11" s="6">
        <f>SUMIFS(IncomeStatement!BA:BA,IncomeStatement!B:B,A11,IncomeStatement!C:C,B11,IncomeStatement!E:E,C11)/$B$1</f>
        <v>18634.245999999999</v>
      </c>
      <c r="L11" s="6">
        <f>SUMIFS(IncomeStatement!K:K,IncomeStatement!B:B,A11,IncomeStatement!C:C,B11,IncomeStatement!E:E,C11)/$B$1</f>
        <v>12210.477000000001</v>
      </c>
      <c r="M11" s="6">
        <f>SUMIFS(IncomeStatement!BK:BK,IncomeStatement!B:B,A11,IncomeStatement!C:C,B11,IncomeStatement!E:E,C11)/$B$1+SUMIFS(IncomeStatement!AT:AT,IncomeStatement!B:B,A11,IncomeStatement!C:C,B11,IncomeStatement!E:E,C11)/$B$1</f>
        <v>3015.3249999999998</v>
      </c>
      <c r="N11" s="6">
        <f>SUMIFS(IncomeStatement!AS:AS,IncomeStatement!B:B,A11,IncomeStatement!C:C,B11,IncomeStatement!E:E,C11)/$B$1</f>
        <v>32.81</v>
      </c>
    </row>
    <row r="12" spans="1:14" x14ac:dyDescent="0.3">
      <c r="A12" t="s">
        <v>56</v>
      </c>
      <c r="B12">
        <v>2023</v>
      </c>
      <c r="C12" t="s">
        <v>227</v>
      </c>
      <c r="D12" t="s">
        <v>55</v>
      </c>
      <c r="E12" t="s">
        <v>472</v>
      </c>
      <c r="F12" t="s">
        <v>479</v>
      </c>
      <c r="G12" s="8" t="str">
        <f>HYPERLINK(VLOOKUP(A12,MetaData!B:D,3,FALSE))</f>
        <v>https://www.echostar.com</v>
      </c>
      <c r="H12" s="7">
        <f>VLOOKUP(A12,MetaData!B:C,2,FALSE)</f>
        <v>15300</v>
      </c>
      <c r="I12">
        <f>VLOOKUP(A12,MetaData!B:AQ,42,FALSE)</f>
        <v>71.525999999999996</v>
      </c>
      <c r="J12" s="7">
        <f>VLOOKUP(A12,MetaData!B:U,20,FALSE)</f>
        <v>87038496</v>
      </c>
      <c r="K12" s="6">
        <f>SUMIFS(IncomeStatement!BA:BA,IncomeStatement!B:B,A12,IncomeStatement!C:C,B12,IncomeStatement!E:E,C12)/$B$1</f>
        <v>17015.598000000002</v>
      </c>
      <c r="L12" s="6">
        <f>SUMIFS(IncomeStatement!K:K,IncomeStatement!B:B,A12,IncomeStatement!C:C,B12,IncomeStatement!E:E,C12)/$B$1</f>
        <v>11945.331</v>
      </c>
      <c r="M12" s="6">
        <f>SUMIFS(IncomeStatement!BK:BK,IncomeStatement!B:B,A12,IncomeStatement!C:C,B12,IncomeStatement!E:E,C12)/$B$1+SUMIFS(IncomeStatement!AT:AT,IncomeStatement!B:B,A12,IncomeStatement!C:C,B12,IncomeStatement!E:E,C12)/$B$1</f>
        <v>2989.154</v>
      </c>
      <c r="N12" s="6">
        <f>SUMIFS(IncomeStatement!AS:AS,IncomeStatement!B:B,A12,IncomeStatement!C:C,B12,IncomeStatement!E:E,C12)/$B$1</f>
        <v>0</v>
      </c>
    </row>
    <row r="13" spans="1:14" x14ac:dyDescent="0.3">
      <c r="A13" t="s">
        <v>59</v>
      </c>
      <c r="B13">
        <v>2020</v>
      </c>
      <c r="C13" t="s">
        <v>227</v>
      </c>
      <c r="D13" t="s">
        <v>55</v>
      </c>
      <c r="E13" t="s">
        <v>472</v>
      </c>
      <c r="F13" t="s">
        <v>483</v>
      </c>
      <c r="G13" s="8" t="str">
        <f>HYPERLINK(VLOOKUP(A13,MetaData!B:D,3,FALSE))</f>
        <v>https://ast-science.com</v>
      </c>
      <c r="H13" s="7">
        <f>VLOOKUP(A13,MetaData!B:C,2,FALSE)</f>
        <v>489</v>
      </c>
      <c r="I13">
        <f>VLOOKUP(A13,MetaData!B:AQ,42,FALSE)</f>
        <v>1.0980000000000001</v>
      </c>
      <c r="J13" s="7">
        <f>VLOOKUP(A13,MetaData!B:U,20,FALSE)</f>
        <v>-190052992</v>
      </c>
      <c r="K13" s="6">
        <f>SUMIFS(IncomeStatement!BA:BA,IncomeStatement!B:B,A13,IncomeStatement!C:C,B13,IncomeStatement!E:E,C13)/$B$1</f>
        <v>5.9669999999999996</v>
      </c>
      <c r="L13" s="6">
        <f>SUMIFS(IncomeStatement!K:K,IncomeStatement!B:B,A13,IncomeStatement!C:C,B13,IncomeStatement!E:E,C13)/$B$1</f>
        <v>3.0249999999999999</v>
      </c>
      <c r="M13" s="6">
        <f>SUMIFS(IncomeStatement!BK:BK,IncomeStatement!B:B,A13,IncomeStatement!C:C,B13,IncomeStatement!E:E,C13)/$B$1+SUMIFS(IncomeStatement!AT:AT,IncomeStatement!B:B,A13,IncomeStatement!C:C,B13,IncomeStatement!E:E,C13)/$B$1</f>
        <v>24.64</v>
      </c>
      <c r="N13" s="6">
        <f>SUMIFS(IncomeStatement!AS:AS,IncomeStatement!B:B,A13,IncomeStatement!C:C,B13,IncomeStatement!E:E,C13)/$B$1</f>
        <v>14.092000000000001</v>
      </c>
    </row>
    <row r="14" spans="1:14" x14ac:dyDescent="0.3">
      <c r="A14" t="s">
        <v>59</v>
      </c>
      <c r="B14">
        <v>2021</v>
      </c>
      <c r="C14" t="s">
        <v>227</v>
      </c>
      <c r="D14" t="s">
        <v>55</v>
      </c>
      <c r="E14" t="s">
        <v>472</v>
      </c>
      <c r="F14" t="s">
        <v>483</v>
      </c>
      <c r="G14" s="8" t="str">
        <f>HYPERLINK(VLOOKUP(A14,MetaData!B:D,3,FALSE))</f>
        <v>https://ast-science.com</v>
      </c>
      <c r="H14" s="7">
        <f>VLOOKUP(A14,MetaData!B:C,2,FALSE)</f>
        <v>489</v>
      </c>
      <c r="I14">
        <f>VLOOKUP(A14,MetaData!B:AQ,42,FALSE)</f>
        <v>1.0980000000000001</v>
      </c>
      <c r="J14" s="7">
        <f>VLOOKUP(A14,MetaData!B:U,20,FALSE)</f>
        <v>-190052992</v>
      </c>
      <c r="K14" s="6">
        <f>SUMIFS(IncomeStatement!BA:BA,IncomeStatement!B:B,A14,IncomeStatement!C:C,B14,IncomeStatement!E:E,C14)/$B$1</f>
        <v>12.404999999999999</v>
      </c>
      <c r="L14" s="6">
        <f>SUMIFS(IncomeStatement!K:K,IncomeStatement!B:B,A14,IncomeStatement!C:C,B14,IncomeStatement!E:E,C14)/$B$1</f>
        <v>7.5629999999999997</v>
      </c>
      <c r="M14" s="6">
        <f>SUMIFS(IncomeStatement!BK:BK,IncomeStatement!B:B,A14,IncomeStatement!C:C,B14,IncomeStatement!E:E,C14)/$B$1+SUMIFS(IncomeStatement!AT:AT,IncomeStatement!B:B,A14,IncomeStatement!C:C,B14,IncomeStatement!E:E,C14)/$B$1</f>
        <v>71.272000000000006</v>
      </c>
      <c r="N14" s="6">
        <f>SUMIFS(IncomeStatement!AS:AS,IncomeStatement!B:B,A14,IncomeStatement!C:C,B14,IncomeStatement!E:E,C14)/$B$1</f>
        <v>53.039000000000001</v>
      </c>
    </row>
    <row r="15" spans="1:14" x14ac:dyDescent="0.3">
      <c r="A15" t="s">
        <v>59</v>
      </c>
      <c r="B15">
        <v>2022</v>
      </c>
      <c r="C15" t="s">
        <v>227</v>
      </c>
      <c r="D15" t="s">
        <v>55</v>
      </c>
      <c r="E15" t="s">
        <v>472</v>
      </c>
      <c r="F15" t="s">
        <v>483</v>
      </c>
      <c r="G15" s="8" t="str">
        <f>HYPERLINK(VLOOKUP(A15,MetaData!B:D,3,FALSE))</f>
        <v>https://ast-science.com</v>
      </c>
      <c r="H15" s="7">
        <f>VLOOKUP(A15,MetaData!B:C,2,FALSE)</f>
        <v>489</v>
      </c>
      <c r="I15">
        <f>VLOOKUP(A15,MetaData!B:AQ,42,FALSE)</f>
        <v>1.0980000000000001</v>
      </c>
      <c r="J15" s="7">
        <f>VLOOKUP(A15,MetaData!B:U,20,FALSE)</f>
        <v>-190052992</v>
      </c>
      <c r="K15" s="6">
        <f>SUMIFS(IncomeStatement!BA:BA,IncomeStatement!B:B,A15,IncomeStatement!C:C,B15,IncomeStatement!E:E,C15)/$B$1</f>
        <v>13.824999999999999</v>
      </c>
      <c r="L15" s="6">
        <f>SUMIFS(IncomeStatement!K:K,IncomeStatement!B:B,A15,IncomeStatement!C:C,B15,IncomeStatement!E:E,C15)/$B$1</f>
        <v>6.7140000000000004</v>
      </c>
      <c r="M15" s="6">
        <f>SUMIFS(IncomeStatement!BK:BK,IncomeStatement!B:B,A15,IncomeStatement!C:C,B15,IncomeStatement!E:E,C15)/$B$1+SUMIFS(IncomeStatement!AT:AT,IncomeStatement!B:B,A15,IncomeStatement!C:C,B15,IncomeStatement!E:E,C15)/$B$1</f>
        <v>96.664000000000001</v>
      </c>
      <c r="N15" s="6">
        <f>SUMIFS(IncomeStatement!AS:AS,IncomeStatement!B:B,A15,IncomeStatement!C:C,B15,IncomeStatement!E:E,C15)/$B$1</f>
        <v>99.831999999999994</v>
      </c>
    </row>
    <row r="16" spans="1:14" x14ac:dyDescent="0.3">
      <c r="A16" t="s">
        <v>59</v>
      </c>
      <c r="B16">
        <v>2023</v>
      </c>
      <c r="C16" t="s">
        <v>227</v>
      </c>
      <c r="D16" t="s">
        <v>55</v>
      </c>
      <c r="E16" t="s">
        <v>472</v>
      </c>
      <c r="F16" t="s">
        <v>483</v>
      </c>
      <c r="G16" s="8" t="str">
        <f>HYPERLINK(VLOOKUP(A16,MetaData!B:D,3,FALSE))</f>
        <v>https://ast-science.com</v>
      </c>
      <c r="H16" s="7">
        <f>VLOOKUP(A16,MetaData!B:C,2,FALSE)</f>
        <v>489</v>
      </c>
      <c r="I16">
        <f>VLOOKUP(A16,MetaData!B:AQ,42,FALSE)</f>
        <v>1.0980000000000001</v>
      </c>
      <c r="J16" s="7">
        <f>VLOOKUP(A16,MetaData!B:U,20,FALSE)</f>
        <v>-190052992</v>
      </c>
      <c r="K16" s="6">
        <f>SUMIFS(IncomeStatement!BA:BA,IncomeStatement!B:B,A16,IncomeStatement!C:C,B16,IncomeStatement!E:E,C16)/$B$1</f>
        <v>0</v>
      </c>
      <c r="L16" s="6">
        <f>SUMIFS(IncomeStatement!K:K,IncomeStatement!B:B,A16,IncomeStatement!C:C,B16,IncomeStatement!E:E,C16)/$B$1</f>
        <v>0</v>
      </c>
      <c r="M16" s="6">
        <f>SUMIFS(IncomeStatement!BK:BK,IncomeStatement!B:B,A16,IncomeStatement!C:C,B16,IncomeStatement!E:E,C16)/$B$1+SUMIFS(IncomeStatement!AT:AT,IncomeStatement!B:B,A16,IncomeStatement!C:C,B16,IncomeStatement!E:E,C16)/$B$1</f>
        <v>83.201999999999998</v>
      </c>
      <c r="N16" s="6">
        <f>SUMIFS(IncomeStatement!AS:AS,IncomeStatement!B:B,A16,IncomeStatement!C:C,B16,IncomeStatement!E:E,C16)/$B$1</f>
        <v>126.297</v>
      </c>
    </row>
    <row r="17" spans="1:14" x14ac:dyDescent="0.3">
      <c r="A17" t="s">
        <v>62</v>
      </c>
      <c r="B17">
        <v>2020</v>
      </c>
      <c r="C17" t="s">
        <v>227</v>
      </c>
      <c r="D17" t="s">
        <v>55</v>
      </c>
      <c r="E17" t="s">
        <v>472</v>
      </c>
      <c r="F17" t="s">
        <v>486</v>
      </c>
      <c r="G17" s="8" t="str">
        <f>HYPERLINK(VLOOKUP(A17,MetaData!B:D,3,FALSE))</f>
        <v>https://www.comtechtel.com</v>
      </c>
      <c r="H17" s="7">
        <f>VLOOKUP(A17,MetaData!B:C,2,FALSE)</f>
        <v>1676</v>
      </c>
      <c r="I17">
        <f>VLOOKUP(A17,MetaData!B:AQ,42,FALSE)</f>
        <v>10.659000000000001</v>
      </c>
      <c r="J17" s="7">
        <f>VLOOKUP(A17,MetaData!B:U,20,FALSE)</f>
        <v>-26040124</v>
      </c>
      <c r="K17" s="6">
        <f>SUMIFS(IncomeStatement!BA:BA,IncomeStatement!B:B,A17,IncomeStatement!C:C,B17,IncomeStatement!E:E,C17)/$B$1</f>
        <v>0</v>
      </c>
      <c r="L17" s="6">
        <f>SUMIFS(IncomeStatement!K:K,IncomeStatement!B:B,A17,IncomeStatement!C:C,B17,IncomeStatement!E:E,C17)/$B$1</f>
        <v>0</v>
      </c>
      <c r="M17" s="6">
        <f>SUMIFS(IncomeStatement!BK:BK,IncomeStatement!B:B,A17,IncomeStatement!C:C,B17,IncomeStatement!E:E,C17)/$B$1+SUMIFS(IncomeStatement!AT:AT,IncomeStatement!B:B,A17,IncomeStatement!C:C,B17,IncomeStatement!E:E,C17)/$B$1</f>
        <v>0</v>
      </c>
      <c r="N17" s="6">
        <f>SUMIFS(IncomeStatement!AS:AS,IncomeStatement!B:B,A17,IncomeStatement!C:C,B17,IncomeStatement!E:E,C17)/$B$1</f>
        <v>0</v>
      </c>
    </row>
    <row r="18" spans="1:14" x14ac:dyDescent="0.3">
      <c r="A18" t="s">
        <v>62</v>
      </c>
      <c r="B18">
        <v>2021</v>
      </c>
      <c r="C18" t="s">
        <v>227</v>
      </c>
      <c r="D18" t="s">
        <v>55</v>
      </c>
      <c r="E18" t="s">
        <v>472</v>
      </c>
      <c r="F18" t="s">
        <v>486</v>
      </c>
      <c r="G18" s="8" t="str">
        <f>HYPERLINK(VLOOKUP(A18,MetaData!B:D,3,FALSE))</f>
        <v>https://www.comtechtel.com</v>
      </c>
      <c r="H18" s="7">
        <f>VLOOKUP(A18,MetaData!B:C,2,FALSE)</f>
        <v>1676</v>
      </c>
      <c r="I18">
        <f>VLOOKUP(A18,MetaData!B:AQ,42,FALSE)</f>
        <v>10.659000000000001</v>
      </c>
      <c r="J18" s="7">
        <f>VLOOKUP(A18,MetaData!B:U,20,FALSE)</f>
        <v>-26040124</v>
      </c>
      <c r="K18" s="6">
        <f>SUMIFS(IncomeStatement!BA:BA,IncomeStatement!B:B,A18,IncomeStatement!C:C,B18,IncomeStatement!E:E,C18)/$B$1</f>
        <v>581.69500000000005</v>
      </c>
      <c r="L18" s="6">
        <f>SUMIFS(IncomeStatement!K:K,IncomeStatement!B:B,A18,IncomeStatement!C:C,B18,IncomeStatement!E:E,C18)/$B$1</f>
        <v>367.73700000000002</v>
      </c>
      <c r="M18" s="6">
        <f>SUMIFS(IncomeStatement!BK:BK,IncomeStatement!B:B,A18,IncomeStatement!C:C,B18,IncomeStatement!E:E,C18)/$B$1+SUMIFS(IncomeStatement!AT:AT,IncomeStatement!B:B,A18,IncomeStatement!C:C,B18,IncomeStatement!E:E,C18)/$B$1</f>
        <v>111.79600000000001</v>
      </c>
      <c r="N18" s="6">
        <f>SUMIFS(IncomeStatement!AS:AS,IncomeStatement!B:B,A18,IncomeStatement!C:C,B18,IncomeStatement!E:E,C18)/$B$1</f>
        <v>49.148000000000003</v>
      </c>
    </row>
    <row r="19" spans="1:14" x14ac:dyDescent="0.3">
      <c r="A19" t="s">
        <v>62</v>
      </c>
      <c r="B19">
        <v>2022</v>
      </c>
      <c r="C19" t="s">
        <v>227</v>
      </c>
      <c r="D19" t="s">
        <v>55</v>
      </c>
      <c r="E19" t="s">
        <v>472</v>
      </c>
      <c r="F19" t="s">
        <v>486</v>
      </c>
      <c r="G19" s="8" t="str">
        <f>HYPERLINK(VLOOKUP(A19,MetaData!B:D,3,FALSE))</f>
        <v>https://www.comtechtel.com</v>
      </c>
      <c r="H19" s="7">
        <f>VLOOKUP(A19,MetaData!B:C,2,FALSE)</f>
        <v>1676</v>
      </c>
      <c r="I19">
        <f>VLOOKUP(A19,MetaData!B:AQ,42,FALSE)</f>
        <v>10.659000000000001</v>
      </c>
      <c r="J19" s="7">
        <f>VLOOKUP(A19,MetaData!B:U,20,FALSE)</f>
        <v>-26040124</v>
      </c>
      <c r="K19" s="6">
        <f>SUMIFS(IncomeStatement!BA:BA,IncomeStatement!B:B,A19,IncomeStatement!C:C,B19,IncomeStatement!E:E,C19)/$B$1</f>
        <v>486.23899999999998</v>
      </c>
      <c r="L19" s="6">
        <f>SUMIFS(IncomeStatement!K:K,IncomeStatement!B:B,A19,IncomeStatement!C:C,B19,IncomeStatement!E:E,C19)/$B$1</f>
        <v>306.40300000000002</v>
      </c>
      <c r="M19" s="6">
        <f>SUMIFS(IncomeStatement!BK:BK,IncomeStatement!B:B,A19,IncomeStatement!C:C,B19,IncomeStatement!E:E,C19)/$B$1+SUMIFS(IncomeStatement!AT:AT,IncomeStatement!B:B,A19,IncomeStatement!C:C,B19,IncomeStatement!E:E,C19)/$B$1</f>
        <v>114.858</v>
      </c>
      <c r="N19" s="6">
        <f>SUMIFS(IncomeStatement!AS:AS,IncomeStatement!B:B,A19,IncomeStatement!C:C,B19,IncomeStatement!E:E,C19)/$B$1</f>
        <v>52.531999999999996</v>
      </c>
    </row>
    <row r="20" spans="1:14" x14ac:dyDescent="0.3">
      <c r="A20" t="s">
        <v>62</v>
      </c>
      <c r="B20">
        <v>2023</v>
      </c>
      <c r="C20" t="s">
        <v>227</v>
      </c>
      <c r="D20" t="s">
        <v>55</v>
      </c>
      <c r="E20" t="s">
        <v>472</v>
      </c>
      <c r="F20" t="s">
        <v>486</v>
      </c>
      <c r="G20" s="8" t="str">
        <f>HYPERLINK(VLOOKUP(A20,MetaData!B:D,3,FALSE))</f>
        <v>https://www.comtechtel.com</v>
      </c>
      <c r="H20" s="7">
        <f>VLOOKUP(A20,MetaData!B:C,2,FALSE)</f>
        <v>1676</v>
      </c>
      <c r="I20">
        <f>VLOOKUP(A20,MetaData!B:AQ,42,FALSE)</f>
        <v>10.659000000000001</v>
      </c>
      <c r="J20" s="7">
        <f>VLOOKUP(A20,MetaData!B:U,20,FALSE)</f>
        <v>-26040124</v>
      </c>
      <c r="K20" s="6">
        <f>SUMIFS(IncomeStatement!BA:BA,IncomeStatement!B:B,A20,IncomeStatement!C:C,B20,IncomeStatement!E:E,C20)/$B$1</f>
        <v>549.99400000000003</v>
      </c>
      <c r="L20" s="6">
        <f>SUMIFS(IncomeStatement!K:K,IncomeStatement!B:B,A20,IncomeStatement!C:C,B20,IncomeStatement!E:E,C20)/$B$1</f>
        <v>365.53399999999999</v>
      </c>
      <c r="M20" s="6">
        <f>SUMIFS(IncomeStatement!BK:BK,IncomeStatement!B:B,A20,IncomeStatement!C:C,B20,IncomeStatement!E:E,C20)/$B$1+SUMIFS(IncomeStatement!AT:AT,IncomeStatement!B:B,A20,IncomeStatement!C:C,B20,IncomeStatement!E:E,C20)/$B$1</f>
        <v>120.003</v>
      </c>
      <c r="N20" s="6">
        <f>SUMIFS(IncomeStatement!AS:AS,IncomeStatement!B:B,A20,IncomeStatement!C:C,B20,IncomeStatement!E:E,C20)/$B$1</f>
        <v>48.631</v>
      </c>
    </row>
    <row r="21" spans="1:14" x14ac:dyDescent="0.3">
      <c r="A21" t="s">
        <v>62</v>
      </c>
      <c r="B21">
        <v>2024</v>
      </c>
      <c r="C21" t="s">
        <v>227</v>
      </c>
      <c r="D21" t="s">
        <v>55</v>
      </c>
      <c r="E21" t="s">
        <v>472</v>
      </c>
      <c r="F21" t="s">
        <v>486</v>
      </c>
      <c r="G21" s="8" t="str">
        <f>HYPERLINK(VLOOKUP(A21,MetaData!B:D,3,FALSE))</f>
        <v>https://www.comtechtel.com</v>
      </c>
      <c r="H21" s="7">
        <f>VLOOKUP(A21,MetaData!B:C,2,FALSE)</f>
        <v>1676</v>
      </c>
      <c r="I21">
        <f>VLOOKUP(A21,MetaData!B:AQ,42,FALSE)</f>
        <v>10.659000000000001</v>
      </c>
      <c r="J21" s="7">
        <f>VLOOKUP(A21,MetaData!B:U,20,FALSE)</f>
        <v>-26040124</v>
      </c>
      <c r="K21" s="6">
        <f>SUMIFS(IncomeStatement!BA:BA,IncomeStatement!B:B,A21,IncomeStatement!C:C,B21,IncomeStatement!E:E,C21)/$B$1</f>
        <v>540.40300000000002</v>
      </c>
      <c r="L21" s="6">
        <f>SUMIFS(IncomeStatement!K:K,IncomeStatement!B:B,A21,IncomeStatement!C:C,B21,IncomeStatement!E:E,C21)/$B$1</f>
        <v>383.22399999999999</v>
      </c>
      <c r="M21" s="6">
        <f>SUMIFS(IncomeStatement!BK:BK,IncomeStatement!B:B,A21,IncomeStatement!C:C,B21,IncomeStatement!E:E,C21)/$B$1+SUMIFS(IncomeStatement!AT:AT,IncomeStatement!B:B,A21,IncomeStatement!C:C,B21,IncomeStatement!E:E,C21)/$B$1</f>
        <v>123.19799999999999</v>
      </c>
      <c r="N21" s="6">
        <f>SUMIFS(IncomeStatement!AS:AS,IncomeStatement!B:B,A21,IncomeStatement!C:C,B21,IncomeStatement!E:E,C21)/$B$1</f>
        <v>24.077000000000002</v>
      </c>
    </row>
    <row r="22" spans="1:14" x14ac:dyDescent="0.3">
      <c r="A22" t="s">
        <v>65</v>
      </c>
      <c r="B22">
        <v>2020</v>
      </c>
      <c r="C22" t="s">
        <v>227</v>
      </c>
      <c r="D22" t="s">
        <v>55</v>
      </c>
      <c r="E22" t="s">
        <v>472</v>
      </c>
      <c r="F22" t="s">
        <v>491</v>
      </c>
      <c r="G22" s="8" t="str">
        <f>HYPERLINK(VLOOKUP(A22,MetaData!B:D,3,FALSE))</f>
        <v>https://www.movingimagetech.com</v>
      </c>
      <c r="H22" s="7">
        <f>VLOOKUP(A22,MetaData!B:C,2,FALSE)</f>
        <v>32</v>
      </c>
      <c r="I22">
        <f>VLOOKUP(A22,MetaData!B:AQ,42,FALSE)</f>
        <v>0.57199999999999995</v>
      </c>
      <c r="J22" s="7">
        <f>VLOOKUP(A22,MetaData!B:U,20,FALSE)</f>
        <v>-96125</v>
      </c>
      <c r="K22" s="6">
        <f>SUMIFS(IncomeStatement!BA:BA,IncomeStatement!B:B,A22,IncomeStatement!C:C,B22,IncomeStatement!E:E,C22)/$B$1</f>
        <v>0</v>
      </c>
      <c r="L22" s="6">
        <f>SUMIFS(IncomeStatement!K:K,IncomeStatement!B:B,A22,IncomeStatement!C:C,B22,IncomeStatement!E:E,C22)/$B$1</f>
        <v>0</v>
      </c>
      <c r="M22" s="6">
        <f>SUMIFS(IncomeStatement!BK:BK,IncomeStatement!B:B,A22,IncomeStatement!C:C,B22,IncomeStatement!E:E,C22)/$B$1+SUMIFS(IncomeStatement!AT:AT,IncomeStatement!B:B,A22,IncomeStatement!C:C,B22,IncomeStatement!E:E,C22)/$B$1</f>
        <v>0</v>
      </c>
      <c r="N22" s="6">
        <f>SUMIFS(IncomeStatement!AS:AS,IncomeStatement!B:B,A22,IncomeStatement!C:C,B22,IncomeStatement!E:E,C22)/$B$1</f>
        <v>0</v>
      </c>
    </row>
    <row r="23" spans="1:14" x14ac:dyDescent="0.3">
      <c r="A23" t="s">
        <v>65</v>
      </c>
      <c r="B23">
        <v>2021</v>
      </c>
      <c r="C23" t="s">
        <v>227</v>
      </c>
      <c r="D23" t="s">
        <v>55</v>
      </c>
      <c r="E23" t="s">
        <v>472</v>
      </c>
      <c r="F23" t="s">
        <v>491</v>
      </c>
      <c r="G23" s="8" t="str">
        <f>HYPERLINK(VLOOKUP(A23,MetaData!B:D,3,FALSE))</f>
        <v>https://www.movingimagetech.com</v>
      </c>
      <c r="H23" s="7">
        <f>VLOOKUP(A23,MetaData!B:C,2,FALSE)</f>
        <v>32</v>
      </c>
      <c r="I23">
        <f>VLOOKUP(A23,MetaData!B:AQ,42,FALSE)</f>
        <v>0.57199999999999995</v>
      </c>
      <c r="J23" s="7">
        <f>VLOOKUP(A23,MetaData!B:U,20,FALSE)</f>
        <v>-96125</v>
      </c>
      <c r="K23" s="6">
        <f>SUMIFS(IncomeStatement!BA:BA,IncomeStatement!B:B,A23,IncomeStatement!C:C,B23,IncomeStatement!E:E,C23)/$B$1</f>
        <v>7.2469999999999999</v>
      </c>
      <c r="L23" s="6">
        <f>SUMIFS(IncomeStatement!K:K,IncomeStatement!B:B,A23,IncomeStatement!C:C,B23,IncomeStatement!E:E,C23)/$B$1</f>
        <v>5.5579999999999998</v>
      </c>
      <c r="M23" s="6">
        <f>SUMIFS(IncomeStatement!BK:BK,IncomeStatement!B:B,A23,IncomeStatement!C:C,B23,IncomeStatement!E:E,C23)/$B$1+SUMIFS(IncomeStatement!AT:AT,IncomeStatement!B:B,A23,IncomeStatement!C:C,B23,IncomeStatement!E:E,C23)/$B$1</f>
        <v>4.7379999999999995</v>
      </c>
      <c r="N23" s="6">
        <f>SUMIFS(IncomeStatement!AS:AS,IncomeStatement!B:B,A23,IncomeStatement!C:C,B23,IncomeStatement!E:E,C23)/$B$1</f>
        <v>0.152</v>
      </c>
    </row>
    <row r="24" spans="1:14" x14ac:dyDescent="0.3">
      <c r="A24" t="s">
        <v>65</v>
      </c>
      <c r="B24">
        <v>2022</v>
      </c>
      <c r="C24" t="s">
        <v>227</v>
      </c>
      <c r="D24" t="s">
        <v>55</v>
      </c>
      <c r="E24" t="s">
        <v>472</v>
      </c>
      <c r="F24" t="s">
        <v>491</v>
      </c>
      <c r="G24" s="8" t="str">
        <f>HYPERLINK(VLOOKUP(A24,MetaData!B:D,3,FALSE))</f>
        <v>https://www.movingimagetech.com</v>
      </c>
      <c r="H24" s="7">
        <f>VLOOKUP(A24,MetaData!B:C,2,FALSE)</f>
        <v>32</v>
      </c>
      <c r="I24">
        <f>VLOOKUP(A24,MetaData!B:AQ,42,FALSE)</f>
        <v>0.57199999999999995</v>
      </c>
      <c r="J24" s="7">
        <f>VLOOKUP(A24,MetaData!B:U,20,FALSE)</f>
        <v>-96125</v>
      </c>
      <c r="K24" s="6">
        <f>SUMIFS(IncomeStatement!BA:BA,IncomeStatement!B:B,A24,IncomeStatement!C:C,B24,IncomeStatement!E:E,C24)/$B$1</f>
        <v>18.350999999999999</v>
      </c>
      <c r="L24" s="6">
        <f>SUMIFS(IncomeStatement!K:K,IncomeStatement!B:B,A24,IncomeStatement!C:C,B24,IncomeStatement!E:E,C24)/$B$1</f>
        <v>13.89</v>
      </c>
      <c r="M24" s="6">
        <f>SUMIFS(IncomeStatement!BK:BK,IncomeStatement!B:B,A24,IncomeStatement!C:C,B24,IncomeStatement!E:E,C24)/$B$1+SUMIFS(IncomeStatement!AT:AT,IncomeStatement!B:B,A24,IncomeStatement!C:C,B24,IncomeStatement!E:E,C24)/$B$1</f>
        <v>9.5809999999999995</v>
      </c>
      <c r="N24" s="6">
        <f>SUMIFS(IncomeStatement!AS:AS,IncomeStatement!B:B,A24,IncomeStatement!C:C,B24,IncomeStatement!E:E,C24)/$B$1</f>
        <v>0.23799999999999999</v>
      </c>
    </row>
    <row r="25" spans="1:14" x14ac:dyDescent="0.3">
      <c r="A25" t="s">
        <v>65</v>
      </c>
      <c r="B25">
        <v>2023</v>
      </c>
      <c r="C25" t="s">
        <v>227</v>
      </c>
      <c r="D25" t="s">
        <v>55</v>
      </c>
      <c r="E25" t="s">
        <v>472</v>
      </c>
      <c r="F25" t="s">
        <v>491</v>
      </c>
      <c r="G25" s="8" t="str">
        <f>HYPERLINK(VLOOKUP(A25,MetaData!B:D,3,FALSE))</f>
        <v>https://www.movingimagetech.com</v>
      </c>
      <c r="H25" s="7">
        <f>VLOOKUP(A25,MetaData!B:C,2,FALSE)</f>
        <v>32</v>
      </c>
      <c r="I25">
        <f>VLOOKUP(A25,MetaData!B:AQ,42,FALSE)</f>
        <v>0.57199999999999995</v>
      </c>
      <c r="J25" s="7">
        <f>VLOOKUP(A25,MetaData!B:U,20,FALSE)</f>
        <v>-96125</v>
      </c>
      <c r="K25" s="6">
        <f>SUMIFS(IncomeStatement!BA:BA,IncomeStatement!B:B,A25,IncomeStatement!C:C,B25,IncomeStatement!E:E,C25)/$B$1</f>
        <v>20.207000000000001</v>
      </c>
      <c r="L25" s="6">
        <f>SUMIFS(IncomeStatement!K:K,IncomeStatement!B:B,A25,IncomeStatement!C:C,B25,IncomeStatement!E:E,C25)/$B$1</f>
        <v>14.897</v>
      </c>
      <c r="M25" s="6">
        <f>SUMIFS(IncomeStatement!BK:BK,IncomeStatement!B:B,A25,IncomeStatement!C:C,B25,IncomeStatement!E:E,C25)/$B$1+SUMIFS(IncomeStatement!AT:AT,IncomeStatement!B:B,A25,IncomeStatement!C:C,B25,IncomeStatement!E:E,C25)/$B$1</f>
        <v>11.417999999999999</v>
      </c>
      <c r="N25" s="6">
        <f>SUMIFS(IncomeStatement!AS:AS,IncomeStatement!B:B,A25,IncomeStatement!C:C,B25,IncomeStatement!E:E,C25)/$B$1</f>
        <v>0.26100000000000001</v>
      </c>
    </row>
    <row r="26" spans="1:14" x14ac:dyDescent="0.3">
      <c r="A26" t="s">
        <v>65</v>
      </c>
      <c r="B26">
        <v>2024</v>
      </c>
      <c r="C26" t="s">
        <v>227</v>
      </c>
      <c r="D26" t="s">
        <v>55</v>
      </c>
      <c r="E26" t="s">
        <v>472</v>
      </c>
      <c r="F26" t="s">
        <v>491</v>
      </c>
      <c r="G26" s="8" t="str">
        <f>HYPERLINK(VLOOKUP(A26,MetaData!B:D,3,FALSE))</f>
        <v>https://www.movingimagetech.com</v>
      </c>
      <c r="H26" s="7">
        <f>VLOOKUP(A26,MetaData!B:C,2,FALSE)</f>
        <v>32</v>
      </c>
      <c r="I26">
        <f>VLOOKUP(A26,MetaData!B:AQ,42,FALSE)</f>
        <v>0.57199999999999995</v>
      </c>
      <c r="J26" s="7">
        <f>VLOOKUP(A26,MetaData!B:U,20,FALSE)</f>
        <v>-96125</v>
      </c>
      <c r="K26" s="6">
        <f>SUMIFS(IncomeStatement!BA:BA,IncomeStatement!B:B,A26,IncomeStatement!C:C,B26,IncomeStatement!E:E,C26)/$B$1</f>
        <v>20.138999999999999</v>
      </c>
      <c r="L26" s="6">
        <f>SUMIFS(IncomeStatement!K:K,IncomeStatement!B:B,A26,IncomeStatement!C:C,B26,IncomeStatement!E:E,C26)/$B$1</f>
        <v>15.456</v>
      </c>
      <c r="M26" s="6">
        <f>SUMIFS(IncomeStatement!BK:BK,IncomeStatement!B:B,A26,IncomeStatement!C:C,B26,IncomeStatement!E:E,C26)/$B$1+SUMIFS(IncomeStatement!AT:AT,IncomeStatement!B:B,A26,IncomeStatement!C:C,B26,IncomeStatement!E:E,C26)/$B$1</f>
        <v>9.5120000000000005</v>
      </c>
      <c r="N26" s="6">
        <f>SUMIFS(IncomeStatement!AS:AS,IncomeStatement!B:B,A26,IncomeStatement!C:C,B26,IncomeStatement!E:E,C26)/$B$1</f>
        <v>0.27700000000000002</v>
      </c>
    </row>
    <row r="27" spans="1:14" x14ac:dyDescent="0.3">
      <c r="A27" t="s">
        <v>68</v>
      </c>
      <c r="B27">
        <v>2020</v>
      </c>
      <c r="C27" t="s">
        <v>227</v>
      </c>
      <c r="D27" t="s">
        <v>55</v>
      </c>
      <c r="E27" t="s">
        <v>472</v>
      </c>
      <c r="F27" t="s">
        <v>494</v>
      </c>
      <c r="G27" s="8" t="str">
        <f>HYPERLINK(VLOOKUP(A27,MetaData!B:D,3,FALSE))</f>
        <v>https://www.ondas.com</v>
      </c>
      <c r="H27" s="7">
        <f>VLOOKUP(A27,MetaData!B:C,2,FALSE)</f>
        <v>108</v>
      </c>
      <c r="I27">
        <f>VLOOKUP(A27,MetaData!B:AQ,42,FALSE)</f>
        <v>0.19800000000000001</v>
      </c>
      <c r="J27" s="7">
        <f>VLOOKUP(A27,MetaData!B:U,20,FALSE)</f>
        <v>-23402120</v>
      </c>
      <c r="K27" s="6">
        <f>SUMIFS(IncomeStatement!BA:BA,IncomeStatement!B:B,A27,IncomeStatement!C:C,B27,IncomeStatement!E:E,C27)/$B$1</f>
        <v>2.1637189999999999</v>
      </c>
      <c r="L27" s="6">
        <f>SUMIFS(IncomeStatement!K:K,IncomeStatement!B:B,A27,IncomeStatement!C:C,B27,IncomeStatement!E:E,C27)/$B$1</f>
        <v>1.236051</v>
      </c>
      <c r="M27" s="6">
        <f>SUMIFS(IncomeStatement!BK:BK,IncomeStatement!B:B,A27,IncomeStatement!C:C,B27,IncomeStatement!E:E,C27)/$B$1+SUMIFS(IncomeStatement!AT:AT,IncomeStatement!B:B,A27,IncomeStatement!C:C,B27,IncomeStatement!E:E,C27)/$B$1</f>
        <v>16.506235</v>
      </c>
      <c r="N27" s="6">
        <f>SUMIFS(IncomeStatement!AS:AS,IncomeStatement!B:B,A27,IncomeStatement!C:C,B27,IncomeStatement!E:E,C27)/$B$1</f>
        <v>3.5865529999999999</v>
      </c>
    </row>
    <row r="28" spans="1:14" x14ac:dyDescent="0.3">
      <c r="A28" t="s">
        <v>68</v>
      </c>
      <c r="B28">
        <v>2021</v>
      </c>
      <c r="C28" t="s">
        <v>227</v>
      </c>
      <c r="D28" t="s">
        <v>55</v>
      </c>
      <c r="E28" t="s">
        <v>472</v>
      </c>
      <c r="F28" t="s">
        <v>494</v>
      </c>
      <c r="G28" s="8" t="str">
        <f>HYPERLINK(VLOOKUP(A28,MetaData!B:D,3,FALSE))</f>
        <v>https://www.ondas.com</v>
      </c>
      <c r="H28" s="7">
        <f>VLOOKUP(A28,MetaData!B:C,2,FALSE)</f>
        <v>108</v>
      </c>
      <c r="I28">
        <f>VLOOKUP(A28,MetaData!B:AQ,42,FALSE)</f>
        <v>0.19800000000000001</v>
      </c>
      <c r="J28" s="7">
        <f>VLOOKUP(A28,MetaData!B:U,20,FALSE)</f>
        <v>-23402120</v>
      </c>
      <c r="K28" s="6">
        <f>SUMIFS(IncomeStatement!BA:BA,IncomeStatement!B:B,A28,IncomeStatement!C:C,B28,IncomeStatement!E:E,C28)/$B$1</f>
        <v>2.906771</v>
      </c>
      <c r="L28" s="6">
        <f>SUMIFS(IncomeStatement!K:K,IncomeStatement!B:B,A28,IncomeStatement!C:C,B28,IncomeStatement!E:E,C28)/$B$1</f>
        <v>1.8109420000000001</v>
      </c>
      <c r="M28" s="6">
        <f>SUMIFS(IncomeStatement!BK:BK,IncomeStatement!B:B,A28,IncomeStatement!C:C,B28,IncomeStatement!E:E,C28)/$B$1+SUMIFS(IncomeStatement!AT:AT,IncomeStatement!B:B,A28,IncomeStatement!C:C,B28,IncomeStatement!E:E,C28)/$B$1</f>
        <v>25.050400000000003</v>
      </c>
      <c r="N28" s="6">
        <f>SUMIFS(IncomeStatement!AS:AS,IncomeStatement!B:B,A28,IncomeStatement!C:C,B28,IncomeStatement!E:E,C28)/$B$1</f>
        <v>5.8005490000000002</v>
      </c>
    </row>
    <row r="29" spans="1:14" x14ac:dyDescent="0.3">
      <c r="A29" t="s">
        <v>68</v>
      </c>
      <c r="B29">
        <v>2022</v>
      </c>
      <c r="C29" t="s">
        <v>227</v>
      </c>
      <c r="D29" t="s">
        <v>55</v>
      </c>
      <c r="E29" t="s">
        <v>472</v>
      </c>
      <c r="F29" t="s">
        <v>494</v>
      </c>
      <c r="G29" s="8" t="str">
        <f>HYPERLINK(VLOOKUP(A29,MetaData!B:D,3,FALSE))</f>
        <v>https://www.ondas.com</v>
      </c>
      <c r="H29" s="7">
        <f>VLOOKUP(A29,MetaData!B:C,2,FALSE)</f>
        <v>108</v>
      </c>
      <c r="I29">
        <f>VLOOKUP(A29,MetaData!B:AQ,42,FALSE)</f>
        <v>0.19800000000000001</v>
      </c>
      <c r="J29" s="7">
        <f>VLOOKUP(A29,MetaData!B:U,20,FALSE)</f>
        <v>-23402120</v>
      </c>
      <c r="K29" s="6">
        <f>SUMIFS(IncomeStatement!BA:BA,IncomeStatement!B:B,A29,IncomeStatement!C:C,B29,IncomeStatement!E:E,C29)/$B$1</f>
        <v>2.1258170000000001</v>
      </c>
      <c r="L29" s="6">
        <f>SUMIFS(IncomeStatement!K:K,IncomeStatement!B:B,A29,IncomeStatement!C:C,B29,IncomeStatement!E:E,C29)/$B$1</f>
        <v>1.0166539999999999</v>
      </c>
      <c r="M29" s="6">
        <f>SUMIFS(IncomeStatement!BK:BK,IncomeStatement!B:B,A29,IncomeStatement!C:C,B29,IncomeStatement!E:E,C29)/$B$1+SUMIFS(IncomeStatement!AT:AT,IncomeStatement!B:B,A29,IncomeStatement!C:C,B29,IncomeStatement!E:E,C29)/$B$1</f>
        <v>50.693902999999999</v>
      </c>
      <c r="N29" s="6">
        <f>SUMIFS(IncomeStatement!AS:AS,IncomeStatement!B:B,A29,IncomeStatement!C:C,B29,IncomeStatement!E:E,C29)/$B$1</f>
        <v>24.044004999999999</v>
      </c>
    </row>
    <row r="30" spans="1:14" x14ac:dyDescent="0.3">
      <c r="A30" t="s">
        <v>68</v>
      </c>
      <c r="B30">
        <v>2023</v>
      </c>
      <c r="C30" t="s">
        <v>227</v>
      </c>
      <c r="D30" t="s">
        <v>55</v>
      </c>
      <c r="E30" t="s">
        <v>472</v>
      </c>
      <c r="F30" t="s">
        <v>494</v>
      </c>
      <c r="G30" s="8" t="str">
        <f>HYPERLINK(VLOOKUP(A30,MetaData!B:D,3,FALSE))</f>
        <v>https://www.ondas.com</v>
      </c>
      <c r="H30" s="7">
        <f>VLOOKUP(A30,MetaData!B:C,2,FALSE)</f>
        <v>108</v>
      </c>
      <c r="I30">
        <f>VLOOKUP(A30,MetaData!B:AQ,42,FALSE)</f>
        <v>0.19800000000000001</v>
      </c>
      <c r="J30" s="7">
        <f>VLOOKUP(A30,MetaData!B:U,20,FALSE)</f>
        <v>-23402120</v>
      </c>
      <c r="K30" s="6">
        <f>SUMIFS(IncomeStatement!BA:BA,IncomeStatement!B:B,A30,IncomeStatement!C:C,B30,IncomeStatement!E:E,C30)/$B$1</f>
        <v>15.69143</v>
      </c>
      <c r="L30" s="6">
        <f>SUMIFS(IncomeStatement!K:K,IncomeStatement!B:B,A30,IncomeStatement!C:C,B30,IncomeStatement!E:E,C30)/$B$1</f>
        <v>9.3102560000000008</v>
      </c>
      <c r="M30" s="6">
        <f>SUMIFS(IncomeStatement!BK:BK,IncomeStatement!B:B,A30,IncomeStatement!C:C,B30,IncomeStatement!E:E,C30)/$B$1+SUMIFS(IncomeStatement!AT:AT,IncomeStatement!B:B,A30,IncomeStatement!C:C,B30,IncomeStatement!E:E,C30)/$B$1</f>
        <v>49.022215000000003</v>
      </c>
      <c r="N30" s="6">
        <f>SUMIFS(IncomeStatement!AS:AS,IncomeStatement!B:B,A30,IncomeStatement!C:C,B30,IncomeStatement!E:E,C30)/$B$1</f>
        <v>17.145235</v>
      </c>
    </row>
    <row r="31" spans="1:14" x14ac:dyDescent="0.3">
      <c r="A31" t="s">
        <v>71</v>
      </c>
      <c r="B31">
        <v>2020</v>
      </c>
      <c r="C31" t="s">
        <v>227</v>
      </c>
      <c r="D31" t="s">
        <v>55</v>
      </c>
      <c r="E31" t="s">
        <v>472</v>
      </c>
      <c r="F31" t="s">
        <v>496</v>
      </c>
      <c r="G31" s="8" t="str">
        <f>HYPERLINK(VLOOKUP(A31,MetaData!B:D,3,FALSE))</f>
        <v>https://www.amplitechinc.com</v>
      </c>
      <c r="H31" s="7">
        <f>VLOOKUP(A31,MetaData!B:C,2,FALSE)</f>
        <v>46</v>
      </c>
      <c r="I31">
        <f>VLOOKUP(A31,MetaData!B:AQ,42,FALSE)</f>
        <v>2.746</v>
      </c>
      <c r="J31" s="7">
        <f>VLOOKUP(A31,MetaData!B:U,20,FALSE)</f>
        <v>-2755857</v>
      </c>
      <c r="K31" s="6">
        <f>SUMIFS(IncomeStatement!BA:BA,IncomeStatement!B:B,A31,IncomeStatement!C:C,B31,IncomeStatement!E:E,C31)/$B$1</f>
        <v>3.458081</v>
      </c>
      <c r="L31" s="6">
        <f>SUMIFS(IncomeStatement!K:K,IncomeStatement!B:B,A31,IncomeStatement!C:C,B31,IncomeStatement!E:E,C31)/$B$1</f>
        <v>2.2038440000000001</v>
      </c>
      <c r="M31" s="6">
        <f>SUMIFS(IncomeStatement!BK:BK,IncomeStatement!B:B,A31,IncomeStatement!C:C,B31,IncomeStatement!E:E,C31)/$B$1+SUMIFS(IncomeStatement!AT:AT,IncomeStatement!B:B,A31,IncomeStatement!C:C,B31,IncomeStatement!E:E,C31)/$B$1</f>
        <v>2.1082299999999998</v>
      </c>
      <c r="N31" s="6">
        <f>SUMIFS(IncomeStatement!AS:AS,IncomeStatement!B:B,A31,IncomeStatement!C:C,B31,IncomeStatement!E:E,C31)/$B$1</f>
        <v>6.1953000000000001E-2</v>
      </c>
    </row>
    <row r="32" spans="1:14" x14ac:dyDescent="0.3">
      <c r="A32" t="s">
        <v>71</v>
      </c>
      <c r="B32">
        <v>2021</v>
      </c>
      <c r="C32" t="s">
        <v>227</v>
      </c>
      <c r="D32" t="s">
        <v>55</v>
      </c>
      <c r="E32" t="s">
        <v>472</v>
      </c>
      <c r="F32" t="s">
        <v>496</v>
      </c>
      <c r="G32" s="8" t="str">
        <f>HYPERLINK(VLOOKUP(A32,MetaData!B:D,3,FALSE))</f>
        <v>https://www.amplitechinc.com</v>
      </c>
      <c r="H32" s="7">
        <f>VLOOKUP(A32,MetaData!B:C,2,FALSE)</f>
        <v>46</v>
      </c>
      <c r="I32">
        <f>VLOOKUP(A32,MetaData!B:AQ,42,FALSE)</f>
        <v>2.746</v>
      </c>
      <c r="J32" s="7">
        <f>VLOOKUP(A32,MetaData!B:U,20,FALSE)</f>
        <v>-2755857</v>
      </c>
      <c r="K32" s="6">
        <f>SUMIFS(IncomeStatement!BA:BA,IncomeStatement!B:B,A32,IncomeStatement!C:C,B32,IncomeStatement!E:E,C32)/$B$1</f>
        <v>5.2754339999999997</v>
      </c>
      <c r="L32" s="6">
        <f>SUMIFS(IncomeStatement!K:K,IncomeStatement!B:B,A32,IncomeStatement!C:C,B32,IncomeStatement!E:E,C32)/$B$1</f>
        <v>3.9827970000000001</v>
      </c>
      <c r="M32" s="6">
        <f>SUMIFS(IncomeStatement!BK:BK,IncomeStatement!B:B,A32,IncomeStatement!C:C,B32,IncomeStatement!E:E,C32)/$B$1+SUMIFS(IncomeStatement!AT:AT,IncomeStatement!B:B,A32,IncomeStatement!C:C,B32,IncomeStatement!E:E,C32)/$B$1</f>
        <v>4.5646579999999997</v>
      </c>
      <c r="N32" s="6">
        <f>SUMIFS(IncomeStatement!AS:AS,IncomeStatement!B:B,A32,IncomeStatement!C:C,B32,IncomeStatement!E:E,C32)/$B$1</f>
        <v>1.833399</v>
      </c>
    </row>
    <row r="33" spans="1:14" x14ac:dyDescent="0.3">
      <c r="A33" t="s">
        <v>71</v>
      </c>
      <c r="B33">
        <v>2022</v>
      </c>
      <c r="C33" t="s">
        <v>227</v>
      </c>
      <c r="D33" t="s">
        <v>55</v>
      </c>
      <c r="E33" t="s">
        <v>472</v>
      </c>
      <c r="F33" t="s">
        <v>496</v>
      </c>
      <c r="G33" s="8" t="str">
        <f>HYPERLINK(VLOOKUP(A33,MetaData!B:D,3,FALSE))</f>
        <v>https://www.amplitechinc.com</v>
      </c>
      <c r="H33" s="7">
        <f>VLOOKUP(A33,MetaData!B:C,2,FALSE)</f>
        <v>46</v>
      </c>
      <c r="I33">
        <f>VLOOKUP(A33,MetaData!B:AQ,42,FALSE)</f>
        <v>2.746</v>
      </c>
      <c r="J33" s="7">
        <f>VLOOKUP(A33,MetaData!B:U,20,FALSE)</f>
        <v>-2755857</v>
      </c>
      <c r="K33" s="6">
        <f>SUMIFS(IncomeStatement!BA:BA,IncomeStatement!B:B,A33,IncomeStatement!C:C,B33,IncomeStatement!E:E,C33)/$B$1</f>
        <v>19.394492</v>
      </c>
      <c r="L33" s="6">
        <f>SUMIFS(IncomeStatement!K:K,IncomeStatement!B:B,A33,IncomeStatement!C:C,B33,IncomeStatement!E:E,C33)/$B$1</f>
        <v>10.469628</v>
      </c>
      <c r="M33" s="6">
        <f>SUMIFS(IncomeStatement!BK:BK,IncomeStatement!B:B,A33,IncomeStatement!C:C,B33,IncomeStatement!E:E,C33)/$B$1+SUMIFS(IncomeStatement!AT:AT,IncomeStatement!B:B,A33,IncomeStatement!C:C,B33,IncomeStatement!E:E,C33)/$B$1</f>
        <v>7.6296439999999999</v>
      </c>
      <c r="N33" s="6">
        <f>SUMIFS(IncomeStatement!AS:AS,IncomeStatement!B:B,A33,IncomeStatement!C:C,B33,IncomeStatement!E:E,C33)/$B$1</f>
        <v>1.024127</v>
      </c>
    </row>
    <row r="34" spans="1:14" x14ac:dyDescent="0.3">
      <c r="A34" t="s">
        <v>71</v>
      </c>
      <c r="B34">
        <v>2023</v>
      </c>
      <c r="C34" t="s">
        <v>227</v>
      </c>
      <c r="D34" t="s">
        <v>55</v>
      </c>
      <c r="E34" t="s">
        <v>472</v>
      </c>
      <c r="F34" t="s">
        <v>496</v>
      </c>
      <c r="G34" s="8" t="str">
        <f>HYPERLINK(VLOOKUP(A34,MetaData!B:D,3,FALSE))</f>
        <v>https://www.amplitechinc.com</v>
      </c>
      <c r="H34" s="7">
        <f>VLOOKUP(A34,MetaData!B:C,2,FALSE)</f>
        <v>46</v>
      </c>
      <c r="I34">
        <f>VLOOKUP(A34,MetaData!B:AQ,42,FALSE)</f>
        <v>2.746</v>
      </c>
      <c r="J34" s="7">
        <f>VLOOKUP(A34,MetaData!B:U,20,FALSE)</f>
        <v>-2755857</v>
      </c>
      <c r="K34" s="6">
        <f>SUMIFS(IncomeStatement!BA:BA,IncomeStatement!B:B,A34,IncomeStatement!C:C,B34,IncomeStatement!E:E,C34)/$B$1</f>
        <v>0</v>
      </c>
      <c r="L34" s="6">
        <f>SUMIFS(IncomeStatement!K:K,IncomeStatement!B:B,A34,IncomeStatement!C:C,B34,IncomeStatement!E:E,C34)/$B$1</f>
        <v>0</v>
      </c>
      <c r="M34" s="6">
        <f>SUMIFS(IncomeStatement!BK:BK,IncomeStatement!B:B,A34,IncomeStatement!C:C,B34,IncomeStatement!E:E,C34)/$B$1+SUMIFS(IncomeStatement!AT:AT,IncomeStatement!B:B,A34,IncomeStatement!C:C,B34,IncomeStatement!E:E,C34)/$B$1</f>
        <v>0</v>
      </c>
      <c r="N34" s="6">
        <f>SUMIFS(IncomeStatement!AS:AS,IncomeStatement!B:B,A34,IncomeStatement!C:C,B34,IncomeStatement!E:E,C34)/$B$1</f>
        <v>0</v>
      </c>
    </row>
    <row r="35" spans="1:14" x14ac:dyDescent="0.3">
      <c r="A35" t="s">
        <v>74</v>
      </c>
      <c r="B35">
        <v>2020</v>
      </c>
      <c r="C35" t="s">
        <v>227</v>
      </c>
      <c r="D35" t="s">
        <v>55</v>
      </c>
      <c r="E35" t="s">
        <v>472</v>
      </c>
      <c r="F35" t="s">
        <v>498</v>
      </c>
      <c r="G35" s="8" t="str">
        <f>HYPERLINK(VLOOKUP(A35,MetaData!B:D,3,FALSE))</f>
        <v>https://www.adtran.com</v>
      </c>
      <c r="H35" s="7">
        <f>VLOOKUP(A35,MetaData!B:C,2,FALSE)</f>
        <v>3300</v>
      </c>
      <c r="I35">
        <f>VLOOKUP(A35,MetaData!B:AQ,42,FALSE)</f>
        <v>2.71</v>
      </c>
      <c r="J35" s="7">
        <f>VLOOKUP(A35,MetaData!B:U,20,FALSE)</f>
        <v>110550000</v>
      </c>
      <c r="K35" s="6">
        <f>SUMIFS(IncomeStatement!BA:BA,IncomeStatement!B:B,A35,IncomeStatement!C:C,B35,IncomeStatement!E:E,C35)/$B$1</f>
        <v>506.51</v>
      </c>
      <c r="L35" s="6">
        <f>SUMIFS(IncomeStatement!K:K,IncomeStatement!B:B,A35,IncomeStatement!C:C,B35,IncomeStatement!E:E,C35)/$B$1</f>
        <v>288.959</v>
      </c>
      <c r="M35" s="6">
        <f>SUMIFS(IncomeStatement!BK:BK,IncomeStatement!B:B,A35,IncomeStatement!C:C,B35,IncomeStatement!E:E,C35)/$B$1+SUMIFS(IncomeStatement!AT:AT,IncomeStatement!B:B,A35,IncomeStatement!C:C,B35,IncomeStatement!E:E,C35)/$B$1</f>
        <v>113.97199999999999</v>
      </c>
      <c r="N35" s="6">
        <f>SUMIFS(IncomeStatement!AS:AS,IncomeStatement!B:B,A35,IncomeStatement!C:C,B35,IncomeStatement!E:E,C35)/$B$1</f>
        <v>113.28700000000001</v>
      </c>
    </row>
    <row r="36" spans="1:14" x14ac:dyDescent="0.3">
      <c r="A36" t="s">
        <v>74</v>
      </c>
      <c r="B36">
        <v>2021</v>
      </c>
      <c r="C36" t="s">
        <v>227</v>
      </c>
      <c r="D36" t="s">
        <v>55</v>
      </c>
      <c r="E36" t="s">
        <v>472</v>
      </c>
      <c r="F36" t="s">
        <v>498</v>
      </c>
      <c r="G36" s="8" t="str">
        <f>HYPERLINK(VLOOKUP(A36,MetaData!B:D,3,FALSE))</f>
        <v>https://www.adtran.com</v>
      </c>
      <c r="H36" s="7">
        <f>VLOOKUP(A36,MetaData!B:C,2,FALSE)</f>
        <v>3300</v>
      </c>
      <c r="I36">
        <f>VLOOKUP(A36,MetaData!B:AQ,42,FALSE)</f>
        <v>2.71</v>
      </c>
      <c r="J36" s="7">
        <f>VLOOKUP(A36,MetaData!B:U,20,FALSE)</f>
        <v>110550000</v>
      </c>
      <c r="K36" s="6">
        <f>SUMIFS(IncomeStatement!BA:BA,IncomeStatement!B:B,A36,IncomeStatement!C:C,B36,IncomeStatement!E:E,C36)/$B$1</f>
        <v>563.00400000000002</v>
      </c>
      <c r="L36" s="6">
        <f>SUMIFS(IncomeStatement!K:K,IncomeStatement!B:B,A36,IncomeStatement!C:C,B36,IncomeStatement!E:E,C36)/$B$1</f>
        <v>344.62700000000001</v>
      </c>
      <c r="M36" s="6">
        <f>SUMIFS(IncomeStatement!BK:BK,IncomeStatement!B:B,A36,IncomeStatement!C:C,B36,IncomeStatement!E:E,C36)/$B$1+SUMIFS(IncomeStatement!AT:AT,IncomeStatement!B:B,A36,IncomeStatement!C:C,B36,IncomeStatement!E:E,C36)/$B$1</f>
        <v>124.414</v>
      </c>
      <c r="N36" s="6">
        <f>SUMIFS(IncomeStatement!AS:AS,IncomeStatement!B:B,A36,IncomeStatement!C:C,B36,IncomeStatement!E:E,C36)/$B$1</f>
        <v>108.663</v>
      </c>
    </row>
    <row r="37" spans="1:14" x14ac:dyDescent="0.3">
      <c r="A37" t="s">
        <v>74</v>
      </c>
      <c r="B37">
        <v>2022</v>
      </c>
      <c r="C37" t="s">
        <v>227</v>
      </c>
      <c r="D37" t="s">
        <v>55</v>
      </c>
      <c r="E37" t="s">
        <v>472</v>
      </c>
      <c r="F37" t="s">
        <v>498</v>
      </c>
      <c r="G37" s="8" t="str">
        <f>HYPERLINK(VLOOKUP(A37,MetaData!B:D,3,FALSE))</f>
        <v>https://www.adtran.com</v>
      </c>
      <c r="H37" s="7">
        <f>VLOOKUP(A37,MetaData!B:C,2,FALSE)</f>
        <v>3300</v>
      </c>
      <c r="I37">
        <f>VLOOKUP(A37,MetaData!B:AQ,42,FALSE)</f>
        <v>2.71</v>
      </c>
      <c r="J37" s="7">
        <f>VLOOKUP(A37,MetaData!B:U,20,FALSE)</f>
        <v>110550000</v>
      </c>
      <c r="K37" s="6">
        <f>SUMIFS(IncomeStatement!BA:BA,IncomeStatement!B:B,A37,IncomeStatement!C:C,B37,IncomeStatement!E:E,C37)/$B$1</f>
        <v>1025.5360000000001</v>
      </c>
      <c r="L37" s="6">
        <f>SUMIFS(IncomeStatement!K:K,IncomeStatement!B:B,A37,IncomeStatement!C:C,B37,IncomeStatement!E:E,C37)/$B$1</f>
        <v>698.28399999999999</v>
      </c>
      <c r="M37" s="6">
        <f>SUMIFS(IncomeStatement!BK:BK,IncomeStatement!B:B,A37,IncomeStatement!C:C,B37,IncomeStatement!E:E,C37)/$B$1+SUMIFS(IncomeStatement!AT:AT,IncomeStatement!B:B,A37,IncomeStatement!C:C,B37,IncomeStatement!E:E,C37)/$B$1</f>
        <v>208.88900000000001</v>
      </c>
      <c r="N37" s="6">
        <f>SUMIFS(IncomeStatement!AS:AS,IncomeStatement!B:B,A37,IncomeStatement!C:C,B37,IncomeStatement!E:E,C37)/$B$1</f>
        <v>173.75700000000001</v>
      </c>
    </row>
    <row r="38" spans="1:14" x14ac:dyDescent="0.3">
      <c r="A38" t="s">
        <v>74</v>
      </c>
      <c r="B38">
        <v>2023</v>
      </c>
      <c r="C38" t="s">
        <v>227</v>
      </c>
      <c r="D38" t="s">
        <v>55</v>
      </c>
      <c r="E38" t="s">
        <v>472</v>
      </c>
      <c r="F38" t="s">
        <v>498</v>
      </c>
      <c r="G38" s="8" t="str">
        <f>HYPERLINK(VLOOKUP(A38,MetaData!B:D,3,FALSE))</f>
        <v>https://www.adtran.com</v>
      </c>
      <c r="H38" s="7">
        <f>VLOOKUP(A38,MetaData!B:C,2,FALSE)</f>
        <v>3300</v>
      </c>
      <c r="I38">
        <f>VLOOKUP(A38,MetaData!B:AQ,42,FALSE)</f>
        <v>2.71</v>
      </c>
      <c r="J38" s="7">
        <f>VLOOKUP(A38,MetaData!B:U,20,FALSE)</f>
        <v>110550000</v>
      </c>
      <c r="K38" s="6">
        <f>SUMIFS(IncomeStatement!BA:BA,IncomeStatement!B:B,A38,IncomeStatement!C:C,B38,IncomeStatement!E:E,C38)/$B$1</f>
        <v>1149.0999999999999</v>
      </c>
      <c r="L38" s="6">
        <f>SUMIFS(IncomeStatement!K:K,IncomeStatement!B:B,A38,IncomeStatement!C:C,B38,IncomeStatement!E:E,C38)/$B$1</f>
        <v>816.03700000000003</v>
      </c>
      <c r="M38" s="6">
        <f>SUMIFS(IncomeStatement!BK:BK,IncomeStatement!B:B,A38,IncomeStatement!C:C,B38,IncomeStatement!E:E,C38)/$B$1+SUMIFS(IncomeStatement!AT:AT,IncomeStatement!B:B,A38,IncomeStatement!C:C,B38,IncomeStatement!E:E,C38)/$B$1</f>
        <v>258.149</v>
      </c>
      <c r="N38" s="6">
        <f>SUMIFS(IncomeStatement!AS:AS,IncomeStatement!B:B,A38,IncomeStatement!C:C,B38,IncomeStatement!E:E,C38)/$B$1</f>
        <v>258.31099999999998</v>
      </c>
    </row>
    <row r="39" spans="1:14" x14ac:dyDescent="0.3">
      <c r="A39" t="s">
        <v>77</v>
      </c>
      <c r="B39">
        <v>2020</v>
      </c>
      <c r="C39" t="s">
        <v>227</v>
      </c>
      <c r="D39" t="s">
        <v>55</v>
      </c>
      <c r="E39" t="s">
        <v>472</v>
      </c>
      <c r="F39" t="s">
        <v>501</v>
      </c>
      <c r="G39" s="8" t="str">
        <f>HYPERLINK(VLOOKUP(A39,MetaData!B:D,3,FALSE))</f>
        <v>https://www.telesat.com</v>
      </c>
      <c r="H39" s="7">
        <f>VLOOKUP(A39,MetaData!B:C,2,FALSE)</f>
        <v>490</v>
      </c>
      <c r="I39">
        <f>VLOOKUP(A39,MetaData!B:AQ,42,FALSE)</f>
        <v>48.633000000000003</v>
      </c>
      <c r="J39" s="7">
        <f>VLOOKUP(A39,MetaData!B:U,20,FALSE)</f>
        <v>304624384</v>
      </c>
      <c r="K39" s="6">
        <f>SUMIFS(IncomeStatement!BA:BA,IncomeStatement!B:B,A39,IncomeStatement!C:C,B39,IncomeStatement!E:E,C39)/$B$1</f>
        <v>820.46799999999996</v>
      </c>
      <c r="L39" s="6">
        <f>SUMIFS(IncomeStatement!K:K,IncomeStatement!B:B,A39,IncomeStatement!C:C,B39,IncomeStatement!E:E,C39)/$B$1</f>
        <v>33.369999999999997</v>
      </c>
      <c r="M39" s="6">
        <f>SUMIFS(IncomeStatement!BK:BK,IncomeStatement!B:B,A39,IncomeStatement!C:C,B39,IncomeStatement!E:E,C39)/$B$1+SUMIFS(IncomeStatement!AT:AT,IncomeStatement!B:B,A39,IncomeStatement!C:C,B39,IncomeStatement!E:E,C39)/$B$1</f>
        <v>179.76400000000001</v>
      </c>
      <c r="N39" s="6">
        <f>SUMIFS(IncomeStatement!AS:AS,IncomeStatement!B:B,A39,IncomeStatement!C:C,B39,IncomeStatement!E:E,C39)/$B$1</f>
        <v>0</v>
      </c>
    </row>
    <row r="40" spans="1:14" x14ac:dyDescent="0.3">
      <c r="A40" t="s">
        <v>77</v>
      </c>
      <c r="B40">
        <v>2020</v>
      </c>
      <c r="C40" t="s">
        <v>227</v>
      </c>
      <c r="D40" t="s">
        <v>55</v>
      </c>
      <c r="E40" t="s">
        <v>472</v>
      </c>
      <c r="F40" t="s">
        <v>501</v>
      </c>
      <c r="G40" s="8" t="str">
        <f>HYPERLINK(VLOOKUP(A40,MetaData!B:D,3,FALSE))</f>
        <v>https://www.telesat.com</v>
      </c>
      <c r="H40" s="7">
        <f>VLOOKUP(A40,MetaData!B:C,2,FALSE)</f>
        <v>490</v>
      </c>
      <c r="I40">
        <f>VLOOKUP(A40,MetaData!B:AQ,42,FALSE)</f>
        <v>48.633000000000003</v>
      </c>
      <c r="J40" s="7">
        <f>VLOOKUP(A40,MetaData!B:U,20,FALSE)</f>
        <v>304624384</v>
      </c>
      <c r="K40" s="6">
        <f>SUMIFS(IncomeStatement!BA:BA,IncomeStatement!B:B,A40,IncomeStatement!C:C,B40,IncomeStatement!E:E,C40)/$B$1</f>
        <v>820.46799999999996</v>
      </c>
      <c r="L40" s="6">
        <f>SUMIFS(IncomeStatement!K:K,IncomeStatement!B:B,A40,IncomeStatement!C:C,B40,IncomeStatement!E:E,C40)/$B$1</f>
        <v>33.369999999999997</v>
      </c>
      <c r="M40" s="6">
        <f>SUMIFS(IncomeStatement!BK:BK,IncomeStatement!B:B,A40,IncomeStatement!C:C,B40,IncomeStatement!E:E,C40)/$B$1+SUMIFS(IncomeStatement!AT:AT,IncomeStatement!B:B,A40,IncomeStatement!C:C,B40,IncomeStatement!E:E,C40)/$B$1</f>
        <v>179.76400000000001</v>
      </c>
      <c r="N40" s="6">
        <f>SUMIFS(IncomeStatement!AS:AS,IncomeStatement!B:B,A40,IncomeStatement!C:C,B40,IncomeStatement!E:E,C40)/$B$1</f>
        <v>0</v>
      </c>
    </row>
    <row r="41" spans="1:14" x14ac:dyDescent="0.3">
      <c r="A41" t="s">
        <v>77</v>
      </c>
      <c r="B41">
        <v>2021</v>
      </c>
      <c r="C41" t="s">
        <v>227</v>
      </c>
      <c r="D41" t="s">
        <v>55</v>
      </c>
      <c r="E41" t="s">
        <v>472</v>
      </c>
      <c r="F41" t="s">
        <v>501</v>
      </c>
      <c r="G41" s="8" t="str">
        <f>HYPERLINK(VLOOKUP(A41,MetaData!B:D,3,FALSE))</f>
        <v>https://www.telesat.com</v>
      </c>
      <c r="H41" s="7">
        <f>VLOOKUP(A41,MetaData!B:C,2,FALSE)</f>
        <v>490</v>
      </c>
      <c r="I41">
        <f>VLOOKUP(A41,MetaData!B:AQ,42,FALSE)</f>
        <v>48.633000000000003</v>
      </c>
      <c r="J41" s="7">
        <f>VLOOKUP(A41,MetaData!B:U,20,FALSE)</f>
        <v>304624384</v>
      </c>
      <c r="K41" s="6">
        <f>SUMIFS(IncomeStatement!BA:BA,IncomeStatement!B:B,A41,IncomeStatement!C:C,B41,IncomeStatement!E:E,C41)/$B$1</f>
        <v>758.21199999999999</v>
      </c>
      <c r="L41" s="6">
        <f>SUMIFS(IncomeStatement!K:K,IncomeStatement!B:B,A41,IncomeStatement!C:C,B41,IncomeStatement!E:E,C41)/$B$1</f>
        <v>30.215</v>
      </c>
      <c r="M41" s="6">
        <f>SUMIFS(IncomeStatement!BK:BK,IncomeStatement!B:B,A41,IncomeStatement!C:C,B41,IncomeStatement!E:E,C41)/$B$1+SUMIFS(IncomeStatement!AT:AT,IncomeStatement!B:B,A41,IncomeStatement!C:C,B41,IncomeStatement!E:E,C41)/$B$1</f>
        <v>312.22399999999999</v>
      </c>
      <c r="N41" s="6">
        <f>SUMIFS(IncomeStatement!AS:AS,IncomeStatement!B:B,A41,IncomeStatement!C:C,B41,IncomeStatement!E:E,C41)/$B$1</f>
        <v>0</v>
      </c>
    </row>
    <row r="42" spans="1:14" x14ac:dyDescent="0.3">
      <c r="A42" t="s">
        <v>77</v>
      </c>
      <c r="B42">
        <v>2021</v>
      </c>
      <c r="C42" t="s">
        <v>227</v>
      </c>
      <c r="D42" t="s">
        <v>55</v>
      </c>
      <c r="E42" t="s">
        <v>472</v>
      </c>
      <c r="F42" t="s">
        <v>501</v>
      </c>
      <c r="G42" s="8" t="str">
        <f>HYPERLINK(VLOOKUP(A42,MetaData!B:D,3,FALSE))</f>
        <v>https://www.telesat.com</v>
      </c>
      <c r="H42" s="7">
        <f>VLOOKUP(A42,MetaData!B:C,2,FALSE)</f>
        <v>490</v>
      </c>
      <c r="I42">
        <f>VLOOKUP(A42,MetaData!B:AQ,42,FALSE)</f>
        <v>48.633000000000003</v>
      </c>
      <c r="J42" s="7">
        <f>VLOOKUP(A42,MetaData!B:U,20,FALSE)</f>
        <v>304624384</v>
      </c>
      <c r="K42" s="6">
        <f>SUMIFS(IncomeStatement!BA:BA,IncomeStatement!B:B,A42,IncomeStatement!C:C,B42,IncomeStatement!E:E,C42)/$B$1</f>
        <v>758.21199999999999</v>
      </c>
      <c r="L42" s="6">
        <f>SUMIFS(IncomeStatement!K:K,IncomeStatement!B:B,A42,IncomeStatement!C:C,B42,IncomeStatement!E:E,C42)/$B$1</f>
        <v>30.215</v>
      </c>
      <c r="M42" s="6">
        <f>SUMIFS(IncomeStatement!BK:BK,IncomeStatement!B:B,A42,IncomeStatement!C:C,B42,IncomeStatement!E:E,C42)/$B$1+SUMIFS(IncomeStatement!AT:AT,IncomeStatement!B:B,A42,IncomeStatement!C:C,B42,IncomeStatement!E:E,C42)/$B$1</f>
        <v>312.22399999999999</v>
      </c>
      <c r="N42" s="6">
        <f>SUMIFS(IncomeStatement!AS:AS,IncomeStatement!B:B,A42,IncomeStatement!C:C,B42,IncomeStatement!E:E,C42)/$B$1</f>
        <v>0</v>
      </c>
    </row>
    <row r="43" spans="1:14" x14ac:dyDescent="0.3">
      <c r="A43" t="s">
        <v>77</v>
      </c>
      <c r="B43">
        <v>2022</v>
      </c>
      <c r="C43" t="s">
        <v>227</v>
      </c>
      <c r="D43" t="s">
        <v>55</v>
      </c>
      <c r="E43" t="s">
        <v>472</v>
      </c>
      <c r="F43" t="s">
        <v>501</v>
      </c>
      <c r="G43" s="8" t="str">
        <f>HYPERLINK(VLOOKUP(A43,MetaData!B:D,3,FALSE))</f>
        <v>https://www.telesat.com</v>
      </c>
      <c r="H43" s="7">
        <f>VLOOKUP(A43,MetaData!B:C,2,FALSE)</f>
        <v>490</v>
      </c>
      <c r="I43">
        <f>VLOOKUP(A43,MetaData!B:AQ,42,FALSE)</f>
        <v>48.633000000000003</v>
      </c>
      <c r="J43" s="7">
        <f>VLOOKUP(A43,MetaData!B:U,20,FALSE)</f>
        <v>304624384</v>
      </c>
      <c r="K43" s="6">
        <f>SUMIFS(IncomeStatement!BA:BA,IncomeStatement!B:B,A43,IncomeStatement!C:C,B43,IncomeStatement!E:E,C43)/$B$1</f>
        <v>759.16899999999998</v>
      </c>
      <c r="L43" s="6">
        <f>SUMIFS(IncomeStatement!K:K,IncomeStatement!B:B,A43,IncomeStatement!C:C,B43,IncomeStatement!E:E,C43)/$B$1</f>
        <v>54.003999999999998</v>
      </c>
      <c r="M43" s="6">
        <f>SUMIFS(IncomeStatement!BK:BK,IncomeStatement!B:B,A43,IncomeStatement!C:C,B43,IncomeStatement!E:E,C43)/$B$1+SUMIFS(IncomeStatement!AT:AT,IncomeStatement!B:B,A43,IncomeStatement!C:C,B43,IncomeStatement!E:E,C43)/$B$1</f>
        <v>304.30799999999999</v>
      </c>
      <c r="N43" s="6">
        <f>SUMIFS(IncomeStatement!AS:AS,IncomeStatement!B:B,A43,IncomeStatement!C:C,B43,IncomeStatement!E:E,C43)/$B$1</f>
        <v>0</v>
      </c>
    </row>
    <row r="44" spans="1:14" x14ac:dyDescent="0.3">
      <c r="A44" t="s">
        <v>77</v>
      </c>
      <c r="B44">
        <v>2022</v>
      </c>
      <c r="C44" t="s">
        <v>227</v>
      </c>
      <c r="D44" t="s">
        <v>55</v>
      </c>
      <c r="E44" t="s">
        <v>472</v>
      </c>
      <c r="F44" t="s">
        <v>501</v>
      </c>
      <c r="G44" s="8" t="str">
        <f>HYPERLINK(VLOOKUP(A44,MetaData!B:D,3,FALSE))</f>
        <v>https://www.telesat.com</v>
      </c>
      <c r="H44" s="7">
        <f>VLOOKUP(A44,MetaData!B:C,2,FALSE)</f>
        <v>490</v>
      </c>
      <c r="I44">
        <f>VLOOKUP(A44,MetaData!B:AQ,42,FALSE)</f>
        <v>48.633000000000003</v>
      </c>
      <c r="J44" s="7">
        <f>VLOOKUP(A44,MetaData!B:U,20,FALSE)</f>
        <v>304624384</v>
      </c>
      <c r="K44" s="6">
        <f>SUMIFS(IncomeStatement!BA:BA,IncomeStatement!B:B,A44,IncomeStatement!C:C,B44,IncomeStatement!E:E,C44)/$B$1</f>
        <v>759.16899999999998</v>
      </c>
      <c r="L44" s="6">
        <f>SUMIFS(IncomeStatement!K:K,IncomeStatement!B:B,A44,IncomeStatement!C:C,B44,IncomeStatement!E:E,C44)/$B$1</f>
        <v>54.003999999999998</v>
      </c>
      <c r="M44" s="6">
        <f>SUMIFS(IncomeStatement!BK:BK,IncomeStatement!B:B,A44,IncomeStatement!C:C,B44,IncomeStatement!E:E,C44)/$B$1+SUMIFS(IncomeStatement!AT:AT,IncomeStatement!B:B,A44,IncomeStatement!C:C,B44,IncomeStatement!E:E,C44)/$B$1</f>
        <v>304.30799999999999</v>
      </c>
      <c r="N44" s="6">
        <f>SUMIFS(IncomeStatement!AS:AS,IncomeStatement!B:B,A44,IncomeStatement!C:C,B44,IncomeStatement!E:E,C44)/$B$1</f>
        <v>0</v>
      </c>
    </row>
    <row r="45" spans="1:14" x14ac:dyDescent="0.3">
      <c r="A45" t="s">
        <v>77</v>
      </c>
      <c r="B45">
        <v>2023</v>
      </c>
      <c r="C45" t="s">
        <v>227</v>
      </c>
      <c r="D45" t="s">
        <v>55</v>
      </c>
      <c r="E45" t="s">
        <v>472</v>
      </c>
      <c r="F45" t="s">
        <v>501</v>
      </c>
      <c r="G45" s="8" t="str">
        <f>HYPERLINK(VLOOKUP(A45,MetaData!B:D,3,FALSE))</f>
        <v>https://www.telesat.com</v>
      </c>
      <c r="H45" s="7">
        <f>VLOOKUP(A45,MetaData!B:C,2,FALSE)</f>
        <v>490</v>
      </c>
      <c r="I45">
        <f>VLOOKUP(A45,MetaData!B:AQ,42,FALSE)</f>
        <v>48.633000000000003</v>
      </c>
      <c r="J45" s="7">
        <f>VLOOKUP(A45,MetaData!B:U,20,FALSE)</f>
        <v>304624384</v>
      </c>
      <c r="K45" s="6">
        <f>SUMIFS(IncomeStatement!BA:BA,IncomeStatement!B:B,A45,IncomeStatement!C:C,B45,IncomeStatement!E:E,C45)/$B$1</f>
        <v>704.16099999999994</v>
      </c>
      <c r="L45" s="6">
        <f>SUMIFS(IncomeStatement!K:K,IncomeStatement!B:B,A45,IncomeStatement!C:C,B45,IncomeStatement!E:E,C45)/$B$1</f>
        <v>38.515000000000001</v>
      </c>
      <c r="M45" s="6">
        <f>SUMIFS(IncomeStatement!BK:BK,IncomeStatement!B:B,A45,IncomeStatement!C:C,B45,IncomeStatement!E:E,C45)/$B$1+SUMIFS(IncomeStatement!AT:AT,IncomeStatement!B:B,A45,IncomeStatement!C:C,B45,IncomeStatement!E:E,C45)/$B$1</f>
        <v>235.834</v>
      </c>
      <c r="N45" s="6">
        <f>SUMIFS(IncomeStatement!AS:AS,IncomeStatement!B:B,A45,IncomeStatement!C:C,B45,IncomeStatement!E:E,C45)/$B$1</f>
        <v>0</v>
      </c>
    </row>
    <row r="46" spans="1:14" x14ac:dyDescent="0.3">
      <c r="A46" t="s">
        <v>77</v>
      </c>
      <c r="B46">
        <v>2023</v>
      </c>
      <c r="C46" t="s">
        <v>227</v>
      </c>
      <c r="D46" t="s">
        <v>55</v>
      </c>
      <c r="E46" t="s">
        <v>472</v>
      </c>
      <c r="F46" t="s">
        <v>501</v>
      </c>
      <c r="G46" s="8" t="str">
        <f>HYPERLINK(VLOOKUP(A46,MetaData!B:D,3,FALSE))</f>
        <v>https://www.telesat.com</v>
      </c>
      <c r="H46" s="7">
        <f>VLOOKUP(A46,MetaData!B:C,2,FALSE)</f>
        <v>490</v>
      </c>
      <c r="I46">
        <f>VLOOKUP(A46,MetaData!B:AQ,42,FALSE)</f>
        <v>48.633000000000003</v>
      </c>
      <c r="J46" s="7">
        <f>VLOOKUP(A46,MetaData!B:U,20,FALSE)</f>
        <v>304624384</v>
      </c>
      <c r="K46" s="6">
        <f>SUMIFS(IncomeStatement!BA:BA,IncomeStatement!B:B,A46,IncomeStatement!C:C,B46,IncomeStatement!E:E,C46)/$B$1</f>
        <v>704.16099999999994</v>
      </c>
      <c r="L46" s="6">
        <f>SUMIFS(IncomeStatement!K:K,IncomeStatement!B:B,A46,IncomeStatement!C:C,B46,IncomeStatement!E:E,C46)/$B$1</f>
        <v>38.515000000000001</v>
      </c>
      <c r="M46" s="6">
        <f>SUMIFS(IncomeStatement!BK:BK,IncomeStatement!B:B,A46,IncomeStatement!C:C,B46,IncomeStatement!E:E,C46)/$B$1+SUMIFS(IncomeStatement!AT:AT,IncomeStatement!B:B,A46,IncomeStatement!C:C,B46,IncomeStatement!E:E,C46)/$B$1</f>
        <v>235.834</v>
      </c>
      <c r="N46" s="6">
        <f>SUMIFS(IncomeStatement!AS:AS,IncomeStatement!B:B,A46,IncomeStatement!C:C,B46,IncomeStatement!E:E,C46)/$B$1</f>
        <v>0</v>
      </c>
    </row>
    <row r="47" spans="1:14" x14ac:dyDescent="0.3">
      <c r="A47" t="s">
        <v>80</v>
      </c>
      <c r="B47">
        <v>2020</v>
      </c>
      <c r="C47" t="s">
        <v>227</v>
      </c>
      <c r="D47" t="s">
        <v>55</v>
      </c>
      <c r="E47" t="s">
        <v>472</v>
      </c>
      <c r="F47" t="s">
        <v>503</v>
      </c>
      <c r="G47" s="8" t="str">
        <f>HYPERLINK(VLOOKUP(A47,MetaData!B:D,3,FALSE))</f>
        <v>https://www.ao-inc.com</v>
      </c>
      <c r="H47" s="7">
        <f>VLOOKUP(A47,MetaData!B:C,2,FALSE)</f>
        <v>2149</v>
      </c>
      <c r="I47">
        <f>VLOOKUP(A47,MetaData!B:AQ,42,FALSE)</f>
        <v>4.7290000000000001</v>
      </c>
      <c r="J47" s="7">
        <f>VLOOKUP(A47,MetaData!B:U,20,FALSE)</f>
        <v>-38015376</v>
      </c>
      <c r="K47" s="6">
        <f>SUMIFS(IncomeStatement!BA:BA,IncomeStatement!B:B,A47,IncomeStatement!C:C,B47,IncomeStatement!E:E,C47)/$B$1</f>
        <v>234.62299999999999</v>
      </c>
      <c r="L47" s="6">
        <f>SUMIFS(IncomeStatement!K:K,IncomeStatement!B:B,A47,IncomeStatement!C:C,B47,IncomeStatement!E:E,C47)/$B$1</f>
        <v>184.08199999999999</v>
      </c>
      <c r="M47" s="6">
        <f>SUMIFS(IncomeStatement!BK:BK,IncomeStatement!B:B,A47,IncomeStatement!C:C,B47,IncomeStatement!E:E,C47)/$B$1+SUMIFS(IncomeStatement!AT:AT,IncomeStatement!B:B,A47,IncomeStatement!C:C,B47,IncomeStatement!E:E,C47)/$B$1</f>
        <v>97.893000000000001</v>
      </c>
      <c r="N47" s="6">
        <f>SUMIFS(IncomeStatement!AS:AS,IncomeStatement!B:B,A47,IncomeStatement!C:C,B47,IncomeStatement!E:E,C47)/$B$1</f>
        <v>43.393000000000001</v>
      </c>
    </row>
    <row r="48" spans="1:14" x14ac:dyDescent="0.3">
      <c r="A48" t="s">
        <v>80</v>
      </c>
      <c r="B48">
        <v>2021</v>
      </c>
      <c r="C48" t="s">
        <v>227</v>
      </c>
      <c r="D48" t="s">
        <v>55</v>
      </c>
      <c r="E48" t="s">
        <v>472</v>
      </c>
      <c r="F48" t="s">
        <v>503</v>
      </c>
      <c r="G48" s="8" t="str">
        <f>HYPERLINK(VLOOKUP(A48,MetaData!B:D,3,FALSE))</f>
        <v>https://www.ao-inc.com</v>
      </c>
      <c r="H48" s="7">
        <f>VLOOKUP(A48,MetaData!B:C,2,FALSE)</f>
        <v>2149</v>
      </c>
      <c r="I48">
        <f>VLOOKUP(A48,MetaData!B:AQ,42,FALSE)</f>
        <v>4.7290000000000001</v>
      </c>
      <c r="J48" s="7">
        <f>VLOOKUP(A48,MetaData!B:U,20,FALSE)</f>
        <v>-38015376</v>
      </c>
      <c r="K48" s="6">
        <f>SUMIFS(IncomeStatement!BA:BA,IncomeStatement!B:B,A48,IncomeStatement!C:C,B48,IncomeStatement!E:E,C48)/$B$1</f>
        <v>211.565</v>
      </c>
      <c r="L48" s="6">
        <f>SUMIFS(IncomeStatement!K:K,IncomeStatement!B:B,A48,IncomeStatement!C:C,B48,IncomeStatement!E:E,C48)/$B$1</f>
        <v>173.85</v>
      </c>
      <c r="M48" s="6">
        <f>SUMIFS(IncomeStatement!BK:BK,IncomeStatement!B:B,A48,IncomeStatement!C:C,B48,IncomeStatement!E:E,C48)/$B$1+SUMIFS(IncomeStatement!AT:AT,IncomeStatement!B:B,A48,IncomeStatement!C:C,B48,IncomeStatement!E:E,C48)/$B$1</f>
        <v>95.623000000000005</v>
      </c>
      <c r="N48" s="6">
        <f>SUMIFS(IncomeStatement!AS:AS,IncomeStatement!B:B,A48,IncomeStatement!C:C,B48,IncomeStatement!E:E,C48)/$B$1</f>
        <v>41.22</v>
      </c>
    </row>
    <row r="49" spans="1:14" x14ac:dyDescent="0.3">
      <c r="A49" t="s">
        <v>80</v>
      </c>
      <c r="B49">
        <v>2022</v>
      </c>
      <c r="C49" t="s">
        <v>227</v>
      </c>
      <c r="D49" t="s">
        <v>55</v>
      </c>
      <c r="E49" t="s">
        <v>472</v>
      </c>
      <c r="F49" t="s">
        <v>503</v>
      </c>
      <c r="G49" s="8" t="str">
        <f>HYPERLINK(VLOOKUP(A49,MetaData!B:D,3,FALSE))</f>
        <v>https://www.ao-inc.com</v>
      </c>
      <c r="H49" s="7">
        <f>VLOOKUP(A49,MetaData!B:C,2,FALSE)</f>
        <v>2149</v>
      </c>
      <c r="I49">
        <f>VLOOKUP(A49,MetaData!B:AQ,42,FALSE)</f>
        <v>4.7290000000000001</v>
      </c>
      <c r="J49" s="7">
        <f>VLOOKUP(A49,MetaData!B:U,20,FALSE)</f>
        <v>-38015376</v>
      </c>
      <c r="K49" s="6">
        <f>SUMIFS(IncomeStatement!BA:BA,IncomeStatement!B:B,A49,IncomeStatement!C:C,B49,IncomeStatement!E:E,C49)/$B$1</f>
        <v>222.81800000000001</v>
      </c>
      <c r="L49" s="6">
        <f>SUMIFS(IncomeStatement!K:K,IncomeStatement!B:B,A49,IncomeStatement!C:C,B49,IncomeStatement!E:E,C49)/$B$1</f>
        <v>189.191</v>
      </c>
      <c r="M49" s="6">
        <f>SUMIFS(IncomeStatement!BK:BK,IncomeStatement!B:B,A49,IncomeStatement!C:C,B49,IncomeStatement!E:E,C49)/$B$1+SUMIFS(IncomeStatement!AT:AT,IncomeStatement!B:B,A49,IncomeStatement!C:C,B49,IncomeStatement!E:E,C49)/$B$1</f>
        <v>103.039</v>
      </c>
      <c r="N49" s="6">
        <f>SUMIFS(IncomeStatement!AS:AS,IncomeStatement!B:B,A49,IncomeStatement!C:C,B49,IncomeStatement!E:E,C49)/$B$1</f>
        <v>36.244</v>
      </c>
    </row>
    <row r="50" spans="1:14" x14ac:dyDescent="0.3">
      <c r="A50" t="s">
        <v>80</v>
      </c>
      <c r="B50">
        <v>2023</v>
      </c>
      <c r="C50" t="s">
        <v>227</v>
      </c>
      <c r="D50" t="s">
        <v>55</v>
      </c>
      <c r="E50" t="s">
        <v>472</v>
      </c>
      <c r="F50" t="s">
        <v>503</v>
      </c>
      <c r="G50" s="8" t="str">
        <f>HYPERLINK(VLOOKUP(A50,MetaData!B:D,3,FALSE))</f>
        <v>https://www.ao-inc.com</v>
      </c>
      <c r="H50" s="7">
        <f>VLOOKUP(A50,MetaData!B:C,2,FALSE)</f>
        <v>2149</v>
      </c>
      <c r="I50">
        <f>VLOOKUP(A50,MetaData!B:AQ,42,FALSE)</f>
        <v>4.7290000000000001</v>
      </c>
      <c r="J50" s="7">
        <f>VLOOKUP(A50,MetaData!B:U,20,FALSE)</f>
        <v>-38015376</v>
      </c>
      <c r="K50" s="6">
        <f>SUMIFS(IncomeStatement!BA:BA,IncomeStatement!B:B,A50,IncomeStatement!C:C,B50,IncomeStatement!E:E,C50)/$B$1</f>
        <v>217.64599999999999</v>
      </c>
      <c r="L50" s="6">
        <f>SUMIFS(IncomeStatement!K:K,IncomeStatement!B:B,A50,IncomeStatement!C:C,B50,IncomeStatement!E:E,C50)/$B$1</f>
        <v>158.72499999999999</v>
      </c>
      <c r="M50" s="6">
        <f>SUMIFS(IncomeStatement!BK:BK,IncomeStatement!B:B,A50,IncomeStatement!C:C,B50,IncomeStatement!E:E,C50)/$B$1+SUMIFS(IncomeStatement!AT:AT,IncomeStatement!B:B,A50,IncomeStatement!C:C,B50,IncomeStatement!E:E,C50)/$B$1</f>
        <v>117.521</v>
      </c>
      <c r="N50" s="6">
        <f>SUMIFS(IncomeStatement!AS:AS,IncomeStatement!B:B,A50,IncomeStatement!C:C,B50,IncomeStatement!E:E,C50)/$B$1</f>
        <v>35.975000000000001</v>
      </c>
    </row>
    <row r="51" spans="1:14" x14ac:dyDescent="0.3">
      <c r="A51" t="s">
        <v>83</v>
      </c>
      <c r="B51">
        <v>2020</v>
      </c>
      <c r="C51" t="s">
        <v>227</v>
      </c>
      <c r="D51" t="s">
        <v>55</v>
      </c>
      <c r="E51" t="s">
        <v>472</v>
      </c>
      <c r="F51" t="s">
        <v>505</v>
      </c>
      <c r="G51" s="8" t="str">
        <f>HYPERLINK(VLOOKUP(A51,MetaData!B:D,3,FALSE))</f>
        <v>https://www.hpe.com</v>
      </c>
      <c r="H51" s="7">
        <f>VLOOKUP(A51,MetaData!B:C,2,FALSE)</f>
        <v>62000</v>
      </c>
      <c r="I51">
        <f>VLOOKUP(A51,MetaData!B:AQ,42,FALSE)</f>
        <v>17.004000000000001</v>
      </c>
      <c r="J51" s="7">
        <f>VLOOKUP(A51,MetaData!B:U,20,FALSE)</f>
        <v>1913250048</v>
      </c>
      <c r="K51" s="6">
        <f>SUMIFS(IncomeStatement!BA:BA,IncomeStatement!B:B,A51,IncomeStatement!C:C,B51,IncomeStatement!E:E,C51)/$B$1</f>
        <v>0</v>
      </c>
      <c r="L51" s="6">
        <f>SUMIFS(IncomeStatement!K:K,IncomeStatement!B:B,A51,IncomeStatement!C:C,B51,IncomeStatement!E:E,C51)/$B$1</f>
        <v>0</v>
      </c>
      <c r="M51" s="6">
        <f>SUMIFS(IncomeStatement!BK:BK,IncomeStatement!B:B,A51,IncomeStatement!C:C,B51,IncomeStatement!E:E,C51)/$B$1+SUMIFS(IncomeStatement!AT:AT,IncomeStatement!B:B,A51,IncomeStatement!C:C,B51,IncomeStatement!E:E,C51)/$B$1</f>
        <v>0</v>
      </c>
      <c r="N51" s="6">
        <f>SUMIFS(IncomeStatement!AS:AS,IncomeStatement!B:B,A51,IncomeStatement!C:C,B51,IncomeStatement!E:E,C51)/$B$1</f>
        <v>0</v>
      </c>
    </row>
    <row r="52" spans="1:14" x14ac:dyDescent="0.3">
      <c r="A52" t="s">
        <v>83</v>
      </c>
      <c r="B52">
        <v>2021</v>
      </c>
      <c r="C52" t="s">
        <v>227</v>
      </c>
      <c r="D52" t="s">
        <v>55</v>
      </c>
      <c r="E52" t="s">
        <v>472</v>
      </c>
      <c r="F52" t="s">
        <v>505</v>
      </c>
      <c r="G52" s="8" t="str">
        <f>HYPERLINK(VLOOKUP(A52,MetaData!B:D,3,FALSE))</f>
        <v>https://www.hpe.com</v>
      </c>
      <c r="H52" s="7">
        <f>VLOOKUP(A52,MetaData!B:C,2,FALSE)</f>
        <v>62000</v>
      </c>
      <c r="I52">
        <f>VLOOKUP(A52,MetaData!B:AQ,42,FALSE)</f>
        <v>17.004000000000001</v>
      </c>
      <c r="J52" s="7">
        <f>VLOOKUP(A52,MetaData!B:U,20,FALSE)</f>
        <v>1913250048</v>
      </c>
      <c r="K52" s="6">
        <f>SUMIFS(IncomeStatement!BA:BA,IncomeStatement!B:B,A52,IncomeStatement!C:C,B52,IncomeStatement!E:E,C52)/$B$1</f>
        <v>27784</v>
      </c>
      <c r="L52" s="6">
        <f>SUMIFS(IncomeStatement!K:K,IncomeStatement!B:B,A52,IncomeStatement!C:C,B52,IncomeStatement!E:E,C52)/$B$1</f>
        <v>18408</v>
      </c>
      <c r="M52" s="6">
        <f>SUMIFS(IncomeStatement!BK:BK,IncomeStatement!B:B,A52,IncomeStatement!C:C,B52,IncomeStatement!E:E,C52)/$B$1+SUMIFS(IncomeStatement!AT:AT,IncomeStatement!B:B,A52,IncomeStatement!C:C,B52,IncomeStatement!E:E,C52)/$B$1</f>
        <v>4929</v>
      </c>
      <c r="N52" s="6">
        <f>SUMIFS(IncomeStatement!AS:AS,IncomeStatement!B:B,A52,IncomeStatement!C:C,B52,IncomeStatement!E:E,C52)/$B$1</f>
        <v>1979</v>
      </c>
    </row>
    <row r="53" spans="1:14" x14ac:dyDescent="0.3">
      <c r="A53" t="s">
        <v>83</v>
      </c>
      <c r="B53">
        <v>2022</v>
      </c>
      <c r="C53" t="s">
        <v>227</v>
      </c>
      <c r="D53" t="s">
        <v>55</v>
      </c>
      <c r="E53" t="s">
        <v>472</v>
      </c>
      <c r="F53" t="s">
        <v>505</v>
      </c>
      <c r="G53" s="8" t="str">
        <f>HYPERLINK(VLOOKUP(A53,MetaData!B:D,3,FALSE))</f>
        <v>https://www.hpe.com</v>
      </c>
      <c r="H53" s="7">
        <f>VLOOKUP(A53,MetaData!B:C,2,FALSE)</f>
        <v>62000</v>
      </c>
      <c r="I53">
        <f>VLOOKUP(A53,MetaData!B:AQ,42,FALSE)</f>
        <v>17.004000000000001</v>
      </c>
      <c r="J53" s="7">
        <f>VLOOKUP(A53,MetaData!B:U,20,FALSE)</f>
        <v>1913250048</v>
      </c>
      <c r="K53" s="6">
        <f>SUMIFS(IncomeStatement!BA:BA,IncomeStatement!B:B,A53,IncomeStatement!C:C,B53,IncomeStatement!E:E,C53)/$B$1</f>
        <v>28496</v>
      </c>
      <c r="L53" s="6">
        <f>SUMIFS(IncomeStatement!K:K,IncomeStatement!B:B,A53,IncomeStatement!C:C,B53,IncomeStatement!E:E,C53)/$B$1</f>
        <v>18990</v>
      </c>
      <c r="M53" s="6">
        <f>SUMIFS(IncomeStatement!BK:BK,IncomeStatement!B:B,A53,IncomeStatement!C:C,B53,IncomeStatement!E:E,C53)/$B$1+SUMIFS(IncomeStatement!AT:AT,IncomeStatement!B:B,A53,IncomeStatement!C:C,B53,IncomeStatement!E:E,C53)/$B$1</f>
        <v>4941</v>
      </c>
      <c r="N53" s="6">
        <f>SUMIFS(IncomeStatement!AS:AS,IncomeStatement!B:B,A53,IncomeStatement!C:C,B53,IncomeStatement!E:E,C53)/$B$1</f>
        <v>2045</v>
      </c>
    </row>
    <row r="54" spans="1:14" x14ac:dyDescent="0.3">
      <c r="A54" t="s">
        <v>83</v>
      </c>
      <c r="B54">
        <v>2023</v>
      </c>
      <c r="C54" t="s">
        <v>227</v>
      </c>
      <c r="D54" t="s">
        <v>55</v>
      </c>
      <c r="E54" t="s">
        <v>472</v>
      </c>
      <c r="F54" t="s">
        <v>505</v>
      </c>
      <c r="G54" s="8" t="str">
        <f>HYPERLINK(VLOOKUP(A54,MetaData!B:D,3,FALSE))</f>
        <v>https://www.hpe.com</v>
      </c>
      <c r="H54" s="7">
        <f>VLOOKUP(A54,MetaData!B:C,2,FALSE)</f>
        <v>62000</v>
      </c>
      <c r="I54">
        <f>VLOOKUP(A54,MetaData!B:AQ,42,FALSE)</f>
        <v>17.004000000000001</v>
      </c>
      <c r="J54" s="7">
        <f>VLOOKUP(A54,MetaData!B:U,20,FALSE)</f>
        <v>1913250048</v>
      </c>
      <c r="K54" s="6">
        <f>SUMIFS(IncomeStatement!BA:BA,IncomeStatement!B:B,A54,IncomeStatement!C:C,B54,IncomeStatement!E:E,C54)/$B$1</f>
        <v>29135</v>
      </c>
      <c r="L54" s="6">
        <f>SUMIFS(IncomeStatement!K:K,IncomeStatement!B:B,A54,IncomeStatement!C:C,B54,IncomeStatement!E:E,C54)/$B$1</f>
        <v>18896</v>
      </c>
      <c r="M54" s="6">
        <f>SUMIFS(IncomeStatement!BK:BK,IncomeStatement!B:B,A54,IncomeStatement!C:C,B54,IncomeStatement!E:E,C54)/$B$1+SUMIFS(IncomeStatement!AT:AT,IncomeStatement!B:B,A54,IncomeStatement!C:C,B54,IncomeStatement!E:E,C54)/$B$1</f>
        <v>5160</v>
      </c>
      <c r="N54" s="6">
        <f>SUMIFS(IncomeStatement!AS:AS,IncomeStatement!B:B,A54,IncomeStatement!C:C,B54,IncomeStatement!E:E,C54)/$B$1</f>
        <v>2349</v>
      </c>
    </row>
    <row r="55" spans="1:14" x14ac:dyDescent="0.3">
      <c r="A55" t="s">
        <v>83</v>
      </c>
      <c r="B55">
        <v>2024</v>
      </c>
      <c r="C55" t="s">
        <v>227</v>
      </c>
      <c r="D55" t="s">
        <v>55</v>
      </c>
      <c r="E55" t="s">
        <v>472</v>
      </c>
      <c r="F55" t="s">
        <v>505</v>
      </c>
      <c r="G55" s="8" t="str">
        <f>HYPERLINK(VLOOKUP(A55,MetaData!B:D,3,FALSE))</f>
        <v>https://www.hpe.com</v>
      </c>
      <c r="H55" s="7">
        <f>VLOOKUP(A55,MetaData!B:C,2,FALSE)</f>
        <v>62000</v>
      </c>
      <c r="I55">
        <f>VLOOKUP(A55,MetaData!B:AQ,42,FALSE)</f>
        <v>17.004000000000001</v>
      </c>
      <c r="J55" s="7">
        <f>VLOOKUP(A55,MetaData!B:U,20,FALSE)</f>
        <v>1913250048</v>
      </c>
      <c r="K55" s="6">
        <f>SUMIFS(IncomeStatement!BA:BA,IncomeStatement!B:B,A55,IncomeStatement!C:C,B55,IncomeStatement!E:E,C55)/$B$1</f>
        <v>30127</v>
      </c>
      <c r="L55" s="6">
        <f>SUMIFS(IncomeStatement!K:K,IncomeStatement!B:B,A55,IncomeStatement!C:C,B55,IncomeStatement!E:E,C55)/$B$1</f>
        <v>20249</v>
      </c>
      <c r="M55" s="6">
        <f>SUMIFS(IncomeStatement!BK:BK,IncomeStatement!B:B,A55,IncomeStatement!C:C,B55,IncomeStatement!E:E,C55)/$B$1+SUMIFS(IncomeStatement!AT:AT,IncomeStatement!B:B,A55,IncomeStatement!C:C,B55,IncomeStatement!E:E,C55)/$B$1</f>
        <v>4871</v>
      </c>
      <c r="N55" s="6">
        <f>SUMIFS(IncomeStatement!AS:AS,IncomeStatement!B:B,A55,IncomeStatement!C:C,B55,IncomeStatement!E:E,C55)/$B$1</f>
        <v>2246</v>
      </c>
    </row>
    <row r="56" spans="1:14" x14ac:dyDescent="0.3">
      <c r="A56" t="s">
        <v>0</v>
      </c>
      <c r="B56">
        <v>2020</v>
      </c>
      <c r="C56" t="s">
        <v>227</v>
      </c>
      <c r="D56" t="s">
        <v>3</v>
      </c>
      <c r="E56" t="s">
        <v>510</v>
      </c>
      <c r="F56" t="s">
        <v>511</v>
      </c>
      <c r="G56" s="8" t="str">
        <f>HYPERLINK(VLOOKUP(A56,MetaData!B:D,3,FALSE))</f>
        <v>https://www.rocketlabusa.com</v>
      </c>
      <c r="H56" s="7">
        <f>VLOOKUP(A56,MetaData!B:C,2,FALSE)</f>
        <v>1650</v>
      </c>
      <c r="I56">
        <f>VLOOKUP(A56,MetaData!B:AQ,42,FALSE)</f>
        <v>0.84</v>
      </c>
      <c r="J56" s="7">
        <f>VLOOKUP(A56,MetaData!B:U,20,FALSE)</f>
        <v>-65306500</v>
      </c>
      <c r="K56" s="6">
        <f>SUMIFS(IncomeStatement!BA:BA,IncomeStatement!B:B,A56,IncomeStatement!C:C,B56,IncomeStatement!E:E,C56)/$B$1</f>
        <v>35.159999999999997</v>
      </c>
      <c r="L56" s="6">
        <f>SUMIFS(IncomeStatement!K:K,IncomeStatement!B:B,A56,IncomeStatement!C:C,B56,IncomeStatement!E:E,C56)/$B$1</f>
        <v>46.976999999999997</v>
      </c>
      <c r="M56" s="6">
        <f>SUMIFS(IncomeStatement!BK:BK,IncomeStatement!B:B,A56,IncomeStatement!C:C,B56,IncomeStatement!E:E,C56)/$B$1+SUMIFS(IncomeStatement!AT:AT,IncomeStatement!B:B,A56,IncomeStatement!C:C,B56,IncomeStatement!E:E,C56)/$B$1</f>
        <v>23.992999999999999</v>
      </c>
      <c r="N56" s="6">
        <f>SUMIFS(IncomeStatement!AS:AS,IncomeStatement!B:B,A56,IncomeStatement!C:C,B56,IncomeStatement!E:E,C56)/$B$1</f>
        <v>19.141999999999999</v>
      </c>
    </row>
    <row r="57" spans="1:14" x14ac:dyDescent="0.3">
      <c r="A57" t="s">
        <v>0</v>
      </c>
      <c r="B57">
        <v>2021</v>
      </c>
      <c r="C57" t="s">
        <v>227</v>
      </c>
      <c r="D57" t="s">
        <v>3</v>
      </c>
      <c r="E57" t="s">
        <v>510</v>
      </c>
      <c r="F57" t="s">
        <v>511</v>
      </c>
      <c r="G57" s="8" t="str">
        <f>HYPERLINK(VLOOKUP(A57,MetaData!B:D,3,FALSE))</f>
        <v>https://www.rocketlabusa.com</v>
      </c>
      <c r="H57" s="7">
        <f>VLOOKUP(A57,MetaData!B:C,2,FALSE)</f>
        <v>1650</v>
      </c>
      <c r="I57">
        <f>VLOOKUP(A57,MetaData!B:AQ,42,FALSE)</f>
        <v>0.84</v>
      </c>
      <c r="J57" s="7">
        <f>VLOOKUP(A57,MetaData!B:U,20,FALSE)</f>
        <v>-65306500</v>
      </c>
      <c r="K57" s="6">
        <f>SUMIFS(IncomeStatement!BA:BA,IncomeStatement!B:B,A57,IncomeStatement!C:C,B57,IncomeStatement!E:E,C57)/$B$1</f>
        <v>62.237000000000002</v>
      </c>
      <c r="L57" s="6">
        <f>SUMIFS(IncomeStatement!K:K,IncomeStatement!B:B,A57,IncomeStatement!C:C,B57,IncomeStatement!E:E,C57)/$B$1</f>
        <v>64.13</v>
      </c>
      <c r="M57" s="6">
        <f>SUMIFS(IncomeStatement!BK:BK,IncomeStatement!B:B,A57,IncomeStatement!C:C,B57,IncomeStatement!E:E,C57)/$B$1+SUMIFS(IncomeStatement!AT:AT,IncomeStatement!B:B,A57,IncomeStatement!C:C,B57,IncomeStatement!E:E,C57)/$B$1</f>
        <v>58.395000000000003</v>
      </c>
      <c r="N57" s="6">
        <f>SUMIFS(IncomeStatement!AS:AS,IncomeStatement!B:B,A57,IncomeStatement!C:C,B57,IncomeStatement!E:E,C57)/$B$1</f>
        <v>41.765000000000001</v>
      </c>
    </row>
    <row r="58" spans="1:14" x14ac:dyDescent="0.3">
      <c r="A58" t="s">
        <v>0</v>
      </c>
      <c r="B58">
        <v>2022</v>
      </c>
      <c r="C58" t="s">
        <v>227</v>
      </c>
      <c r="D58" t="s">
        <v>3</v>
      </c>
      <c r="E58" t="s">
        <v>510</v>
      </c>
      <c r="F58" t="s">
        <v>511</v>
      </c>
      <c r="G58" s="8" t="str">
        <f>HYPERLINK(VLOOKUP(A58,MetaData!B:D,3,FALSE))</f>
        <v>https://www.rocketlabusa.com</v>
      </c>
      <c r="H58" s="7">
        <f>VLOOKUP(A58,MetaData!B:C,2,FALSE)</f>
        <v>1650</v>
      </c>
      <c r="I58">
        <f>VLOOKUP(A58,MetaData!B:AQ,42,FALSE)</f>
        <v>0.84</v>
      </c>
      <c r="J58" s="7">
        <f>VLOOKUP(A58,MetaData!B:U,20,FALSE)</f>
        <v>-65306500</v>
      </c>
      <c r="K58" s="6">
        <f>SUMIFS(IncomeStatement!BA:BA,IncomeStatement!B:B,A58,IncomeStatement!C:C,B58,IncomeStatement!E:E,C58)/$B$1</f>
        <v>210.99600000000001</v>
      </c>
      <c r="L58" s="6">
        <f>SUMIFS(IncomeStatement!K:K,IncomeStatement!B:B,A58,IncomeStatement!C:C,B58,IncomeStatement!E:E,C58)/$B$1</f>
        <v>192.006</v>
      </c>
      <c r="M58" s="6">
        <f>SUMIFS(IncomeStatement!BK:BK,IncomeStatement!B:B,A58,IncomeStatement!C:C,B58,IncomeStatement!E:E,C58)/$B$1+SUMIFS(IncomeStatement!AT:AT,IncomeStatement!B:B,A58,IncomeStatement!C:C,B58,IncomeStatement!E:E,C58)/$B$1</f>
        <v>89.025999999999996</v>
      </c>
      <c r="N58" s="6">
        <f>SUMIFS(IncomeStatement!AS:AS,IncomeStatement!B:B,A58,IncomeStatement!C:C,B58,IncomeStatement!E:E,C58)/$B$1</f>
        <v>65.168000000000006</v>
      </c>
    </row>
    <row r="59" spans="1:14" x14ac:dyDescent="0.3">
      <c r="A59" t="s">
        <v>0</v>
      </c>
      <c r="B59">
        <v>2023</v>
      </c>
      <c r="C59" t="s">
        <v>227</v>
      </c>
      <c r="D59" t="s">
        <v>3</v>
      </c>
      <c r="E59" t="s">
        <v>510</v>
      </c>
      <c r="F59" t="s">
        <v>511</v>
      </c>
      <c r="G59" s="8" t="str">
        <f>HYPERLINK(VLOOKUP(A59,MetaData!B:D,3,FALSE))</f>
        <v>https://www.rocketlabusa.com</v>
      </c>
      <c r="H59" s="7">
        <f>VLOOKUP(A59,MetaData!B:C,2,FALSE)</f>
        <v>1650</v>
      </c>
      <c r="I59">
        <f>VLOOKUP(A59,MetaData!B:AQ,42,FALSE)</f>
        <v>0.84</v>
      </c>
      <c r="J59" s="7">
        <f>VLOOKUP(A59,MetaData!B:U,20,FALSE)</f>
        <v>-65306500</v>
      </c>
      <c r="K59" s="6">
        <f>SUMIFS(IncomeStatement!BA:BA,IncomeStatement!B:B,A59,IncomeStatement!C:C,B59,IncomeStatement!E:E,C59)/$B$1</f>
        <v>244.59200000000001</v>
      </c>
      <c r="L59" s="6">
        <f>SUMIFS(IncomeStatement!K:K,IncomeStatement!B:B,A59,IncomeStatement!C:C,B59,IncomeStatement!E:E,C59)/$B$1</f>
        <v>193.18299999999999</v>
      </c>
      <c r="M59" s="6">
        <f>SUMIFS(IncomeStatement!BK:BK,IncomeStatement!B:B,A59,IncomeStatement!C:C,B59,IncomeStatement!E:E,C59)/$B$1+SUMIFS(IncomeStatement!AT:AT,IncomeStatement!B:B,A59,IncomeStatement!C:C,B59,IncomeStatement!E:E,C59)/$B$1</f>
        <v>110.273</v>
      </c>
      <c r="N59" s="6">
        <f>SUMIFS(IncomeStatement!AS:AS,IncomeStatement!B:B,A59,IncomeStatement!C:C,B59,IncomeStatement!E:E,C59)/$B$1</f>
        <v>119.054</v>
      </c>
    </row>
    <row r="60" spans="1:14" x14ac:dyDescent="0.3">
      <c r="A60" t="s">
        <v>4</v>
      </c>
      <c r="B60">
        <v>2020</v>
      </c>
      <c r="C60" t="s">
        <v>227</v>
      </c>
      <c r="D60" t="s">
        <v>3</v>
      </c>
      <c r="E60" t="s">
        <v>510</v>
      </c>
      <c r="F60" t="s">
        <v>513</v>
      </c>
      <c r="G60" s="8" t="str">
        <f>HYPERLINK(VLOOKUP(A60,MetaData!B:D,3,FALSE))</f>
        <v>https://www.intuitivemachines.com</v>
      </c>
      <c r="H60" s="7">
        <f>VLOOKUP(A60,MetaData!B:C,2,FALSE)</f>
        <v>382</v>
      </c>
      <c r="I60">
        <f>VLOOKUP(A60,MetaData!B:AQ,42,FALSE)</f>
        <v>-12.519</v>
      </c>
      <c r="J60" s="7">
        <f>VLOOKUP(A60,MetaData!B:U,20,FALSE)</f>
        <v>-90598872</v>
      </c>
      <c r="K60" s="6">
        <f>SUMIFS(IncomeStatement!BA:BA,IncomeStatement!B:B,A60,IncomeStatement!C:C,B60,IncomeStatement!E:E,C60)/$B$1</f>
        <v>44.256999999999998</v>
      </c>
      <c r="L60" s="6">
        <f>SUMIFS(IncomeStatement!K:K,IncomeStatement!B:B,A60,IncomeStatement!C:C,B60,IncomeStatement!E:E,C60)/$B$1</f>
        <v>42.557000000000002</v>
      </c>
      <c r="M60" s="6">
        <f>SUMIFS(IncomeStatement!BK:BK,IncomeStatement!B:B,A60,IncomeStatement!C:C,B60,IncomeStatement!E:E,C60)/$B$1+SUMIFS(IncomeStatement!AT:AT,IncomeStatement!B:B,A60,IncomeStatement!C:C,B60,IncomeStatement!E:E,C60)/$B$1</f>
        <v>11.03</v>
      </c>
      <c r="N60" s="6">
        <f>SUMIFS(IncomeStatement!AS:AS,IncomeStatement!B:B,A60,IncomeStatement!C:C,B60,IncomeStatement!E:E,C60)/$B$1</f>
        <v>0</v>
      </c>
    </row>
    <row r="61" spans="1:14" x14ac:dyDescent="0.3">
      <c r="A61" t="s">
        <v>4</v>
      </c>
      <c r="B61">
        <v>2021</v>
      </c>
      <c r="C61" t="s">
        <v>227</v>
      </c>
      <c r="D61" t="s">
        <v>3</v>
      </c>
      <c r="E61" t="s">
        <v>510</v>
      </c>
      <c r="F61" t="s">
        <v>513</v>
      </c>
      <c r="G61" s="8" t="str">
        <f>HYPERLINK(VLOOKUP(A61,MetaData!B:D,3,FALSE))</f>
        <v>https://www.intuitivemachines.com</v>
      </c>
      <c r="H61" s="7">
        <f>VLOOKUP(A61,MetaData!B:C,2,FALSE)</f>
        <v>382</v>
      </c>
      <c r="I61">
        <f>VLOOKUP(A61,MetaData!B:AQ,42,FALSE)</f>
        <v>-12.519</v>
      </c>
      <c r="J61" s="7">
        <f>VLOOKUP(A61,MetaData!B:U,20,FALSE)</f>
        <v>-90598872</v>
      </c>
      <c r="K61" s="6">
        <f>SUMIFS(IncomeStatement!BA:BA,IncomeStatement!B:B,A61,IncomeStatement!C:C,B61,IncomeStatement!E:E,C61)/$B$1</f>
        <v>72.55</v>
      </c>
      <c r="L61" s="6">
        <f>SUMIFS(IncomeStatement!K:K,IncomeStatement!B:B,A61,IncomeStatement!C:C,B61,IncomeStatement!E:E,C61)/$B$1</f>
        <v>100.307</v>
      </c>
      <c r="M61" s="6">
        <f>SUMIFS(IncomeStatement!BK:BK,IncomeStatement!B:B,A61,IncomeStatement!C:C,B61,IncomeStatement!E:E,C61)/$B$1+SUMIFS(IncomeStatement!AT:AT,IncomeStatement!B:B,A61,IncomeStatement!C:C,B61,IncomeStatement!E:E,C61)/$B$1</f>
        <v>18.582000000000001</v>
      </c>
      <c r="N61" s="6">
        <f>SUMIFS(IncomeStatement!AS:AS,IncomeStatement!B:B,A61,IncomeStatement!C:C,B61,IncomeStatement!E:E,C61)/$B$1</f>
        <v>0</v>
      </c>
    </row>
    <row r="62" spans="1:14" x14ac:dyDescent="0.3">
      <c r="A62" t="s">
        <v>4</v>
      </c>
      <c r="B62">
        <v>2022</v>
      </c>
      <c r="C62" t="s">
        <v>227</v>
      </c>
      <c r="D62" t="s">
        <v>3</v>
      </c>
      <c r="E62" t="s">
        <v>510</v>
      </c>
      <c r="F62" t="s">
        <v>513</v>
      </c>
      <c r="G62" s="8" t="str">
        <f>HYPERLINK(VLOOKUP(A62,MetaData!B:D,3,FALSE))</f>
        <v>https://www.intuitivemachines.com</v>
      </c>
      <c r="H62" s="7">
        <f>VLOOKUP(A62,MetaData!B:C,2,FALSE)</f>
        <v>382</v>
      </c>
      <c r="I62">
        <f>VLOOKUP(A62,MetaData!B:AQ,42,FALSE)</f>
        <v>-12.519</v>
      </c>
      <c r="J62" s="7">
        <f>VLOOKUP(A62,MetaData!B:U,20,FALSE)</f>
        <v>-90598872</v>
      </c>
      <c r="K62" s="6">
        <f>SUMIFS(IncomeStatement!BA:BA,IncomeStatement!B:B,A62,IncomeStatement!C:C,B62,IncomeStatement!E:E,C62)/$B$1</f>
        <v>85.945999999999998</v>
      </c>
      <c r="L62" s="6">
        <f>SUMIFS(IncomeStatement!K:K,IncomeStatement!B:B,A62,IncomeStatement!C:C,B62,IncomeStatement!E:E,C62)/$B$1</f>
        <v>75.513000000000005</v>
      </c>
      <c r="M62" s="6">
        <f>SUMIFS(IncomeStatement!BK:BK,IncomeStatement!B:B,A62,IncomeStatement!C:C,B62,IncomeStatement!E:E,C62)/$B$1+SUMIFS(IncomeStatement!AT:AT,IncomeStatement!B:B,A62,IncomeStatement!C:C,B62,IncomeStatement!E:E,C62)/$B$1</f>
        <v>29.736000000000001</v>
      </c>
      <c r="N62" s="6">
        <f>SUMIFS(IncomeStatement!AS:AS,IncomeStatement!B:B,A62,IncomeStatement!C:C,B62,IncomeStatement!E:E,C62)/$B$1</f>
        <v>0</v>
      </c>
    </row>
    <row r="63" spans="1:14" x14ac:dyDescent="0.3">
      <c r="A63" t="s">
        <v>4</v>
      </c>
      <c r="B63">
        <v>2023</v>
      </c>
      <c r="C63" t="s">
        <v>227</v>
      </c>
      <c r="D63" t="s">
        <v>3</v>
      </c>
      <c r="E63" t="s">
        <v>510</v>
      </c>
      <c r="F63" t="s">
        <v>513</v>
      </c>
      <c r="G63" s="8" t="str">
        <f>HYPERLINK(VLOOKUP(A63,MetaData!B:D,3,FALSE))</f>
        <v>https://www.intuitivemachines.com</v>
      </c>
      <c r="H63" s="7">
        <f>VLOOKUP(A63,MetaData!B:C,2,FALSE)</f>
        <v>382</v>
      </c>
      <c r="I63">
        <f>VLOOKUP(A63,MetaData!B:AQ,42,FALSE)</f>
        <v>-12.519</v>
      </c>
      <c r="J63" s="7">
        <f>VLOOKUP(A63,MetaData!B:U,20,FALSE)</f>
        <v>-90598872</v>
      </c>
      <c r="K63" s="6">
        <f>SUMIFS(IncomeStatement!BA:BA,IncomeStatement!B:B,A63,IncomeStatement!C:C,B63,IncomeStatement!E:E,C63)/$B$1</f>
        <v>79.521000000000001</v>
      </c>
      <c r="L63" s="6">
        <f>SUMIFS(IncomeStatement!K:K,IncomeStatement!B:B,A63,IncomeStatement!C:C,B63,IncomeStatement!E:E,C63)/$B$1</f>
        <v>100.47199999999999</v>
      </c>
      <c r="M63" s="6">
        <f>SUMIFS(IncomeStatement!BK:BK,IncomeStatement!B:B,A63,IncomeStatement!C:C,B63,IncomeStatement!E:E,C63)/$B$1+SUMIFS(IncomeStatement!AT:AT,IncomeStatement!B:B,A63,IncomeStatement!C:C,B63,IncomeStatement!E:E,C63)/$B$1</f>
        <v>65.891999999999996</v>
      </c>
      <c r="N63" s="6">
        <f>SUMIFS(IncomeStatement!AS:AS,IncomeStatement!B:B,A63,IncomeStatement!C:C,B63,IncomeStatement!E:E,C63)/$B$1</f>
        <v>0</v>
      </c>
    </row>
    <row r="64" spans="1:14" x14ac:dyDescent="0.3">
      <c r="A64" t="s">
        <v>7</v>
      </c>
      <c r="B64">
        <v>2020</v>
      </c>
      <c r="C64" t="s">
        <v>227</v>
      </c>
      <c r="D64" t="s">
        <v>3</v>
      </c>
      <c r="E64" t="s">
        <v>510</v>
      </c>
      <c r="F64" t="s">
        <v>515</v>
      </c>
      <c r="G64" s="8" t="str">
        <f>HYPERLINK(VLOOKUP(A64,MetaData!B:D,3,FALSE))</f>
        <v>https://www.archer.com</v>
      </c>
      <c r="H64" s="7">
        <f>VLOOKUP(A64,MetaData!B:C,2,FALSE)</f>
        <v>578</v>
      </c>
      <c r="I64">
        <f>VLOOKUP(A64,MetaData!B:AQ,42,FALSE)</f>
        <v>1.101</v>
      </c>
      <c r="J64" s="7">
        <f>VLOOKUP(A64,MetaData!B:U,20,FALSE)</f>
        <v>-295375008</v>
      </c>
      <c r="K64" s="6">
        <f>SUMIFS(IncomeStatement!BA:BA,IncomeStatement!B:B,A64,IncomeStatement!C:C,B64,IncomeStatement!E:E,C64)/$B$1</f>
        <v>0</v>
      </c>
      <c r="L64" s="6">
        <f>SUMIFS(IncomeStatement!K:K,IncomeStatement!B:B,A64,IncomeStatement!C:C,B64,IncomeStatement!E:E,C64)/$B$1</f>
        <v>0</v>
      </c>
      <c r="M64" s="6">
        <f>SUMIFS(IncomeStatement!BK:BK,IncomeStatement!B:B,A64,IncomeStatement!C:C,B64,IncomeStatement!E:E,C64)/$B$1+SUMIFS(IncomeStatement!AT:AT,IncomeStatement!B:B,A64,IncomeStatement!C:C,B64,IncomeStatement!E:E,C64)/$B$1</f>
        <v>7</v>
      </c>
      <c r="N64" s="6">
        <f>SUMIFS(IncomeStatement!AS:AS,IncomeStatement!B:B,A64,IncomeStatement!C:C,B64,IncomeStatement!E:E,C64)/$B$1</f>
        <v>21.1</v>
      </c>
    </row>
    <row r="65" spans="1:14" x14ac:dyDescent="0.3">
      <c r="A65" t="s">
        <v>7</v>
      </c>
      <c r="B65">
        <v>2021</v>
      </c>
      <c r="C65" t="s">
        <v>227</v>
      </c>
      <c r="D65" t="s">
        <v>3</v>
      </c>
      <c r="E65" t="s">
        <v>510</v>
      </c>
      <c r="F65" t="s">
        <v>515</v>
      </c>
      <c r="G65" s="8" t="str">
        <f>HYPERLINK(VLOOKUP(A65,MetaData!B:D,3,FALSE))</f>
        <v>https://www.archer.com</v>
      </c>
      <c r="H65" s="7">
        <f>VLOOKUP(A65,MetaData!B:C,2,FALSE)</f>
        <v>578</v>
      </c>
      <c r="I65">
        <f>VLOOKUP(A65,MetaData!B:AQ,42,FALSE)</f>
        <v>1.101</v>
      </c>
      <c r="J65" s="7">
        <f>VLOOKUP(A65,MetaData!B:U,20,FALSE)</f>
        <v>-295375008</v>
      </c>
      <c r="K65" s="6">
        <f>SUMIFS(IncomeStatement!BA:BA,IncomeStatement!B:B,A65,IncomeStatement!C:C,B65,IncomeStatement!E:E,C65)/$B$1</f>
        <v>0</v>
      </c>
      <c r="L65" s="6">
        <f>SUMIFS(IncomeStatement!K:K,IncomeStatement!B:B,A65,IncomeStatement!C:C,B65,IncomeStatement!E:E,C65)/$B$1</f>
        <v>0</v>
      </c>
      <c r="M65" s="6">
        <f>SUMIFS(IncomeStatement!BK:BK,IncomeStatement!B:B,A65,IncomeStatement!C:C,B65,IncomeStatement!E:E,C65)/$B$1+SUMIFS(IncomeStatement!AT:AT,IncomeStatement!B:B,A65,IncomeStatement!C:C,B65,IncomeStatement!E:E,C65)/$B$1</f>
        <v>353.4</v>
      </c>
      <c r="N65" s="6">
        <f>SUMIFS(IncomeStatement!AS:AS,IncomeStatement!B:B,A65,IncomeStatement!C:C,B65,IncomeStatement!E:E,C65)/$B$1</f>
        <v>64.3</v>
      </c>
    </row>
    <row r="66" spans="1:14" x14ac:dyDescent="0.3">
      <c r="A66" t="s">
        <v>7</v>
      </c>
      <c r="B66">
        <v>2022</v>
      </c>
      <c r="C66" t="s">
        <v>227</v>
      </c>
      <c r="D66" t="s">
        <v>3</v>
      </c>
      <c r="E66" t="s">
        <v>510</v>
      </c>
      <c r="F66" t="s">
        <v>515</v>
      </c>
      <c r="G66" s="8" t="str">
        <f>HYPERLINK(VLOOKUP(A66,MetaData!B:D,3,FALSE))</f>
        <v>https://www.archer.com</v>
      </c>
      <c r="H66" s="7">
        <f>VLOOKUP(A66,MetaData!B:C,2,FALSE)</f>
        <v>578</v>
      </c>
      <c r="I66">
        <f>VLOOKUP(A66,MetaData!B:AQ,42,FALSE)</f>
        <v>1.101</v>
      </c>
      <c r="J66" s="7">
        <f>VLOOKUP(A66,MetaData!B:U,20,FALSE)</f>
        <v>-295375008</v>
      </c>
      <c r="K66" s="6">
        <f>SUMIFS(IncomeStatement!BA:BA,IncomeStatement!B:B,A66,IncomeStatement!C:C,B66,IncomeStatement!E:E,C66)/$B$1</f>
        <v>0</v>
      </c>
      <c r="L66" s="6">
        <f>SUMIFS(IncomeStatement!K:K,IncomeStatement!B:B,A66,IncomeStatement!C:C,B66,IncomeStatement!E:E,C66)/$B$1</f>
        <v>0</v>
      </c>
      <c r="M66" s="6">
        <f>SUMIFS(IncomeStatement!BK:BK,IncomeStatement!B:B,A66,IncomeStatement!C:C,B66,IncomeStatement!E:E,C66)/$B$1+SUMIFS(IncomeStatement!AT:AT,IncomeStatement!B:B,A66,IncomeStatement!C:C,B66,IncomeStatement!E:E,C66)/$B$1</f>
        <v>330.2</v>
      </c>
      <c r="N66" s="6">
        <f>SUMIFS(IncomeStatement!AS:AS,IncomeStatement!B:B,A66,IncomeStatement!C:C,B66,IncomeStatement!E:E,C66)/$B$1</f>
        <v>171.5</v>
      </c>
    </row>
    <row r="67" spans="1:14" x14ac:dyDescent="0.3">
      <c r="A67" t="s">
        <v>7</v>
      </c>
      <c r="B67">
        <v>2023</v>
      </c>
      <c r="C67" t="s">
        <v>227</v>
      </c>
      <c r="D67" t="s">
        <v>3</v>
      </c>
      <c r="E67" t="s">
        <v>510</v>
      </c>
      <c r="F67" t="s">
        <v>515</v>
      </c>
      <c r="G67" s="8" t="str">
        <f>HYPERLINK(VLOOKUP(A67,MetaData!B:D,3,FALSE))</f>
        <v>https://www.archer.com</v>
      </c>
      <c r="H67" s="7">
        <f>VLOOKUP(A67,MetaData!B:C,2,FALSE)</f>
        <v>578</v>
      </c>
      <c r="I67">
        <f>VLOOKUP(A67,MetaData!B:AQ,42,FALSE)</f>
        <v>1.101</v>
      </c>
      <c r="J67" s="7">
        <f>VLOOKUP(A67,MetaData!B:U,20,FALSE)</f>
        <v>-295375008</v>
      </c>
      <c r="K67" s="6">
        <f>SUMIFS(IncomeStatement!BA:BA,IncomeStatement!B:B,A67,IncomeStatement!C:C,B67,IncomeStatement!E:E,C67)/$B$1</f>
        <v>0</v>
      </c>
      <c r="L67" s="6">
        <f>SUMIFS(IncomeStatement!K:K,IncomeStatement!B:B,A67,IncomeStatement!C:C,B67,IncomeStatement!E:E,C67)/$B$1</f>
        <v>0</v>
      </c>
      <c r="M67" s="6">
        <f>SUMIFS(IncomeStatement!BK:BK,IncomeStatement!B:B,A67,IncomeStatement!C:C,B67,IncomeStatement!E:E,C67)/$B$1+SUMIFS(IncomeStatement!AT:AT,IncomeStatement!B:B,A67,IncomeStatement!C:C,B67,IncomeStatement!E:E,C67)/$B$1</f>
        <v>336.8</v>
      </c>
      <c r="N67" s="6">
        <f>SUMIFS(IncomeStatement!AS:AS,IncomeStatement!B:B,A67,IncomeStatement!C:C,B67,IncomeStatement!E:E,C67)/$B$1</f>
        <v>276.39999999999998</v>
      </c>
    </row>
    <row r="68" spans="1:14" x14ac:dyDescent="0.3">
      <c r="A68" t="s">
        <v>10</v>
      </c>
      <c r="B68">
        <v>2020</v>
      </c>
      <c r="C68" t="s">
        <v>227</v>
      </c>
      <c r="D68" t="s">
        <v>3</v>
      </c>
      <c r="E68" t="s">
        <v>510</v>
      </c>
      <c r="F68" t="s">
        <v>517</v>
      </c>
      <c r="G68" s="8" t="str">
        <f>HYPERLINK(VLOOKUP(A68,MetaData!B:D,3,FALSE))</f>
        <v>https://www.kratosdefense.com</v>
      </c>
      <c r="H68" s="7">
        <f>VLOOKUP(A68,MetaData!B:C,2,FALSE)</f>
        <v>3900</v>
      </c>
      <c r="I68">
        <f>VLOOKUP(A68,MetaData!B:AQ,42,FALSE)</f>
        <v>8.8919999999999995</v>
      </c>
      <c r="J68" s="7">
        <f>VLOOKUP(A68,MetaData!B:U,20,FALSE)</f>
        <v>54075000</v>
      </c>
      <c r="K68" s="6">
        <f>SUMIFS(IncomeStatement!BA:BA,IncomeStatement!B:B,A68,IncomeStatement!C:C,B68,IncomeStatement!E:E,C68)/$B$1</f>
        <v>747.7</v>
      </c>
      <c r="L68" s="6">
        <f>SUMIFS(IncomeStatement!K:K,IncomeStatement!B:B,A68,IncomeStatement!C:C,B68,IncomeStatement!E:E,C68)/$B$1</f>
        <v>544.5</v>
      </c>
      <c r="M68" s="6">
        <f>SUMIFS(IncomeStatement!BK:BK,IncomeStatement!B:B,A68,IncomeStatement!C:C,B68,IncomeStatement!E:E,C68)/$B$1+SUMIFS(IncomeStatement!AT:AT,IncomeStatement!B:B,A68,IncomeStatement!C:C,B68,IncomeStatement!E:E,C68)/$B$1</f>
        <v>144.5</v>
      </c>
      <c r="N68" s="6">
        <f>SUMIFS(IncomeStatement!AS:AS,IncomeStatement!B:B,A68,IncomeStatement!C:C,B68,IncomeStatement!E:E,C68)/$B$1</f>
        <v>27</v>
      </c>
    </row>
    <row r="69" spans="1:14" x14ac:dyDescent="0.3">
      <c r="A69" t="s">
        <v>10</v>
      </c>
      <c r="B69">
        <v>2021</v>
      </c>
      <c r="C69" t="s">
        <v>227</v>
      </c>
      <c r="D69" t="s">
        <v>3</v>
      </c>
      <c r="E69" t="s">
        <v>510</v>
      </c>
      <c r="F69" t="s">
        <v>517</v>
      </c>
      <c r="G69" s="8" t="str">
        <f>HYPERLINK(VLOOKUP(A69,MetaData!B:D,3,FALSE))</f>
        <v>https://www.kratosdefense.com</v>
      </c>
      <c r="H69" s="7">
        <f>VLOOKUP(A69,MetaData!B:C,2,FALSE)</f>
        <v>3900</v>
      </c>
      <c r="I69">
        <f>VLOOKUP(A69,MetaData!B:AQ,42,FALSE)</f>
        <v>8.8919999999999995</v>
      </c>
      <c r="J69" s="7">
        <f>VLOOKUP(A69,MetaData!B:U,20,FALSE)</f>
        <v>54075000</v>
      </c>
      <c r="K69" s="6">
        <f>SUMIFS(IncomeStatement!BA:BA,IncomeStatement!B:B,A69,IncomeStatement!C:C,B69,IncomeStatement!E:E,C69)/$B$1</f>
        <v>811.5</v>
      </c>
      <c r="L69" s="6">
        <f>SUMIFS(IncomeStatement!K:K,IncomeStatement!B:B,A69,IncomeStatement!C:C,B69,IncomeStatement!E:E,C69)/$B$1</f>
        <v>586.4</v>
      </c>
      <c r="M69" s="6">
        <f>SUMIFS(IncomeStatement!BK:BK,IncomeStatement!B:B,A69,IncomeStatement!C:C,B69,IncomeStatement!E:E,C69)/$B$1+SUMIFS(IncomeStatement!AT:AT,IncomeStatement!B:B,A69,IncomeStatement!C:C,B69,IncomeStatement!E:E,C69)/$B$1</f>
        <v>160.19999999999999</v>
      </c>
      <c r="N69" s="6">
        <f>SUMIFS(IncomeStatement!AS:AS,IncomeStatement!B:B,A69,IncomeStatement!C:C,B69,IncomeStatement!E:E,C69)/$B$1</f>
        <v>35.200000000000003</v>
      </c>
    </row>
    <row r="70" spans="1:14" x14ac:dyDescent="0.3">
      <c r="A70" t="s">
        <v>10</v>
      </c>
      <c r="B70">
        <v>2022</v>
      </c>
      <c r="C70" t="s">
        <v>227</v>
      </c>
      <c r="D70" t="s">
        <v>3</v>
      </c>
      <c r="E70" t="s">
        <v>510</v>
      </c>
      <c r="F70" t="s">
        <v>517</v>
      </c>
      <c r="G70" s="8" t="str">
        <f>HYPERLINK(VLOOKUP(A70,MetaData!B:D,3,FALSE))</f>
        <v>https://www.kratosdefense.com</v>
      </c>
      <c r="H70" s="7">
        <f>VLOOKUP(A70,MetaData!B:C,2,FALSE)</f>
        <v>3900</v>
      </c>
      <c r="I70">
        <f>VLOOKUP(A70,MetaData!B:AQ,42,FALSE)</f>
        <v>8.8919999999999995</v>
      </c>
      <c r="J70" s="7">
        <f>VLOOKUP(A70,MetaData!B:U,20,FALSE)</f>
        <v>54075000</v>
      </c>
      <c r="K70" s="6">
        <f>SUMIFS(IncomeStatement!BA:BA,IncomeStatement!B:B,A70,IncomeStatement!C:C,B70,IncomeStatement!E:E,C70)/$B$1</f>
        <v>898.3</v>
      </c>
      <c r="L70" s="6">
        <f>SUMIFS(IncomeStatement!K:K,IncomeStatement!B:B,A70,IncomeStatement!C:C,B70,IncomeStatement!E:E,C70)/$B$1</f>
        <v>672.3</v>
      </c>
      <c r="M70" s="6">
        <f>SUMIFS(IncomeStatement!BK:BK,IncomeStatement!B:B,A70,IncomeStatement!C:C,B70,IncomeStatement!E:E,C70)/$B$1+SUMIFS(IncomeStatement!AT:AT,IncomeStatement!B:B,A70,IncomeStatement!C:C,B70,IncomeStatement!E:E,C70)/$B$1</f>
        <v>182.5</v>
      </c>
      <c r="N70" s="6">
        <f>SUMIFS(IncomeStatement!AS:AS,IncomeStatement!B:B,A70,IncomeStatement!C:C,B70,IncomeStatement!E:E,C70)/$B$1</f>
        <v>38.6</v>
      </c>
    </row>
    <row r="71" spans="1:14" x14ac:dyDescent="0.3">
      <c r="A71" t="s">
        <v>10</v>
      </c>
      <c r="B71">
        <v>2023</v>
      </c>
      <c r="C71" t="s">
        <v>227</v>
      </c>
      <c r="D71" t="s">
        <v>3</v>
      </c>
      <c r="E71" t="s">
        <v>510</v>
      </c>
      <c r="F71" t="s">
        <v>517</v>
      </c>
      <c r="G71" s="8" t="str">
        <f>HYPERLINK(VLOOKUP(A71,MetaData!B:D,3,FALSE))</f>
        <v>https://www.kratosdefense.com</v>
      </c>
      <c r="H71" s="7">
        <f>VLOOKUP(A71,MetaData!B:C,2,FALSE)</f>
        <v>3900</v>
      </c>
      <c r="I71">
        <f>VLOOKUP(A71,MetaData!B:AQ,42,FALSE)</f>
        <v>8.8919999999999995</v>
      </c>
      <c r="J71" s="7">
        <f>VLOOKUP(A71,MetaData!B:U,20,FALSE)</f>
        <v>54075000</v>
      </c>
      <c r="K71" s="6">
        <f>SUMIFS(IncomeStatement!BA:BA,IncomeStatement!B:B,A71,IncomeStatement!C:C,B71,IncomeStatement!E:E,C71)/$B$1</f>
        <v>1037.0999999999999</v>
      </c>
      <c r="L71" s="6">
        <f>SUMIFS(IncomeStatement!K:K,IncomeStatement!B:B,A71,IncomeStatement!C:C,B71,IncomeStatement!E:E,C71)/$B$1</f>
        <v>768.5</v>
      </c>
      <c r="M71" s="6">
        <f>SUMIFS(IncomeStatement!BK:BK,IncomeStatement!B:B,A71,IncomeStatement!C:C,B71,IncomeStatement!E:E,C71)/$B$1+SUMIFS(IncomeStatement!AT:AT,IncomeStatement!B:B,A71,IncomeStatement!C:C,B71,IncomeStatement!E:E,C71)/$B$1</f>
        <v>197.8</v>
      </c>
      <c r="N71" s="6">
        <f>SUMIFS(IncomeStatement!AS:AS,IncomeStatement!B:B,A71,IncomeStatement!C:C,B71,IncomeStatement!E:E,C71)/$B$1</f>
        <v>38.4</v>
      </c>
    </row>
    <row r="72" spans="1:14" x14ac:dyDescent="0.3">
      <c r="A72" t="s">
        <v>13</v>
      </c>
      <c r="B72">
        <v>2021</v>
      </c>
      <c r="C72" t="s">
        <v>227</v>
      </c>
      <c r="D72" t="s">
        <v>3</v>
      </c>
      <c r="E72" t="s">
        <v>510</v>
      </c>
      <c r="F72" t="s">
        <v>520</v>
      </c>
      <c r="G72" s="8" t="str">
        <f>HYPERLINK(VLOOKUP(A72,MetaData!B:D,3,FALSE))</f>
        <v>https://www.redwirespace.com</v>
      </c>
      <c r="H72" s="7">
        <f>VLOOKUP(A72,MetaData!B:C,2,FALSE)</f>
        <v>700</v>
      </c>
      <c r="I72">
        <f>VLOOKUP(A72,MetaData!B:AQ,42,FALSE)</f>
        <v>-1.4490000000000001</v>
      </c>
      <c r="J72" s="7">
        <f>VLOOKUP(A72,MetaData!B:U,20,FALSE)</f>
        <v>23536624</v>
      </c>
      <c r="K72" s="6">
        <f>SUMIFS(IncomeStatement!BA:BA,IncomeStatement!B:B,A72,IncomeStatement!C:C,B72,IncomeStatement!E:E,C72)/$B$1</f>
        <v>137.601</v>
      </c>
      <c r="L72" s="6">
        <f>SUMIFS(IncomeStatement!K:K,IncomeStatement!B:B,A72,IncomeStatement!C:C,B72,IncomeStatement!E:E,C72)/$B$1</f>
        <v>108.224</v>
      </c>
      <c r="M72" s="6">
        <f>SUMIFS(IncomeStatement!BK:BK,IncomeStatement!B:B,A72,IncomeStatement!C:C,B72,IncomeStatement!E:E,C72)/$B$1+SUMIFS(IncomeStatement!AT:AT,IncomeStatement!B:B,A72,IncomeStatement!C:C,B72,IncomeStatement!E:E,C72)/$B$1</f>
        <v>78.694999999999993</v>
      </c>
      <c r="N72" s="6">
        <f>SUMIFS(IncomeStatement!AS:AS,IncomeStatement!B:B,A72,IncomeStatement!C:C,B72,IncomeStatement!E:E,C72)/$B$1</f>
        <v>4.516</v>
      </c>
    </row>
    <row r="73" spans="1:14" x14ac:dyDescent="0.3">
      <c r="A73" t="s">
        <v>13</v>
      </c>
      <c r="B73">
        <v>2022</v>
      </c>
      <c r="C73" t="s">
        <v>227</v>
      </c>
      <c r="D73" t="s">
        <v>3</v>
      </c>
      <c r="E73" t="s">
        <v>510</v>
      </c>
      <c r="F73" t="s">
        <v>520</v>
      </c>
      <c r="G73" s="8" t="str">
        <f>HYPERLINK(VLOOKUP(A73,MetaData!B:D,3,FALSE))</f>
        <v>https://www.redwirespace.com</v>
      </c>
      <c r="H73" s="7">
        <f>VLOOKUP(A73,MetaData!B:C,2,FALSE)</f>
        <v>700</v>
      </c>
      <c r="I73">
        <f>VLOOKUP(A73,MetaData!B:AQ,42,FALSE)</f>
        <v>-1.4490000000000001</v>
      </c>
      <c r="J73" s="7">
        <f>VLOOKUP(A73,MetaData!B:U,20,FALSE)</f>
        <v>23536624</v>
      </c>
      <c r="K73" s="6">
        <f>SUMIFS(IncomeStatement!BA:BA,IncomeStatement!B:B,A73,IncomeStatement!C:C,B73,IncomeStatement!E:E,C73)/$B$1</f>
        <v>160.54900000000001</v>
      </c>
      <c r="L73" s="6">
        <f>SUMIFS(IncomeStatement!K:K,IncomeStatement!B:B,A73,IncomeStatement!C:C,B73,IncomeStatement!E:E,C73)/$B$1</f>
        <v>131.85400000000001</v>
      </c>
      <c r="M73" s="6">
        <f>SUMIFS(IncomeStatement!BK:BK,IncomeStatement!B:B,A73,IncomeStatement!C:C,B73,IncomeStatement!E:E,C73)/$B$1+SUMIFS(IncomeStatement!AT:AT,IncomeStatement!B:B,A73,IncomeStatement!C:C,B73,IncomeStatement!E:E,C73)/$B$1</f>
        <v>70.341999999999999</v>
      </c>
      <c r="N73" s="6">
        <f>SUMIFS(IncomeStatement!AS:AS,IncomeStatement!B:B,A73,IncomeStatement!C:C,B73,IncomeStatement!E:E,C73)/$B$1</f>
        <v>4.9409999999999998</v>
      </c>
    </row>
    <row r="74" spans="1:14" x14ac:dyDescent="0.3">
      <c r="A74" t="s">
        <v>13</v>
      </c>
      <c r="B74">
        <v>2023</v>
      </c>
      <c r="C74" t="s">
        <v>227</v>
      </c>
      <c r="D74" t="s">
        <v>3</v>
      </c>
      <c r="E74" t="s">
        <v>510</v>
      </c>
      <c r="F74" t="s">
        <v>520</v>
      </c>
      <c r="G74" s="8" t="str">
        <f>HYPERLINK(VLOOKUP(A74,MetaData!B:D,3,FALSE))</f>
        <v>https://www.redwirespace.com</v>
      </c>
      <c r="H74" s="7">
        <f>VLOOKUP(A74,MetaData!B:C,2,FALSE)</f>
        <v>700</v>
      </c>
      <c r="I74">
        <f>VLOOKUP(A74,MetaData!B:AQ,42,FALSE)</f>
        <v>-1.4490000000000001</v>
      </c>
      <c r="J74" s="7">
        <f>VLOOKUP(A74,MetaData!B:U,20,FALSE)</f>
        <v>23536624</v>
      </c>
      <c r="K74" s="6">
        <f>SUMIFS(IncomeStatement!BA:BA,IncomeStatement!B:B,A74,IncomeStatement!C:C,B74,IncomeStatement!E:E,C74)/$B$1</f>
        <v>243.8</v>
      </c>
      <c r="L74" s="6">
        <f>SUMIFS(IncomeStatement!K:K,IncomeStatement!B:B,A74,IncomeStatement!C:C,B74,IncomeStatement!E:E,C74)/$B$1</f>
        <v>185.83099999999999</v>
      </c>
      <c r="M74" s="6">
        <f>SUMIFS(IncomeStatement!BK:BK,IncomeStatement!B:B,A74,IncomeStatement!C:C,B74,IncomeStatement!E:E,C74)/$B$1+SUMIFS(IncomeStatement!AT:AT,IncomeStatement!B:B,A74,IncomeStatement!C:C,B74,IncomeStatement!E:E,C74)/$B$1</f>
        <v>68.525000000000006</v>
      </c>
      <c r="N74" s="6">
        <f>SUMIFS(IncomeStatement!AS:AS,IncomeStatement!B:B,A74,IncomeStatement!C:C,B74,IncomeStatement!E:E,C74)/$B$1</f>
        <v>4.9790000000000001</v>
      </c>
    </row>
    <row r="75" spans="1:14" x14ac:dyDescent="0.3">
      <c r="A75" t="s">
        <v>16</v>
      </c>
      <c r="B75">
        <v>2020</v>
      </c>
      <c r="C75" t="s">
        <v>227</v>
      </c>
      <c r="D75" t="s">
        <v>3</v>
      </c>
      <c r="E75" t="s">
        <v>510</v>
      </c>
      <c r="F75" t="s">
        <v>522</v>
      </c>
      <c r="G75" s="8" t="str">
        <f>HYPERLINK(VLOOKUP(A75,MetaData!B:D,3,FALSE))</f>
        <v>https://www.virgingalactic.com</v>
      </c>
      <c r="H75" s="7">
        <f>VLOOKUP(A75,MetaData!B:C,2,FALSE)</f>
        <v>805</v>
      </c>
      <c r="I75">
        <f>VLOOKUP(A75,MetaData!B:AQ,42,FALSE)</f>
        <v>12.68</v>
      </c>
      <c r="J75" s="7">
        <f>VLOOKUP(A75,MetaData!B:U,20,FALSE)</f>
        <v>-321696640</v>
      </c>
      <c r="K75" s="6">
        <f>SUMIFS(IncomeStatement!BA:BA,IncomeStatement!B:B,A75,IncomeStatement!C:C,B75,IncomeStatement!E:E,C75)/$B$1</f>
        <v>0.23799999999999999</v>
      </c>
      <c r="L75" s="6">
        <f>SUMIFS(IncomeStatement!K:K,IncomeStatement!B:B,A75,IncomeStatement!C:C,B75,IncomeStatement!E:E,C75)/$B$1</f>
        <v>0.17299999999999999</v>
      </c>
      <c r="M75" s="6">
        <f>SUMIFS(IncomeStatement!BK:BK,IncomeStatement!B:B,A75,IncomeStatement!C:C,B75,IncomeStatement!E:E,C75)/$B$1+SUMIFS(IncomeStatement!AT:AT,IncomeStatement!B:B,A75,IncomeStatement!C:C,B75,IncomeStatement!E:E,C75)/$B$1</f>
        <v>111.203</v>
      </c>
      <c r="N75" s="6">
        <f>SUMIFS(IncomeStatement!AS:AS,IncomeStatement!B:B,A75,IncomeStatement!C:C,B75,IncomeStatement!E:E,C75)/$B$1</f>
        <v>154.36500000000001</v>
      </c>
    </row>
    <row r="76" spans="1:14" x14ac:dyDescent="0.3">
      <c r="A76" t="s">
        <v>16</v>
      </c>
      <c r="B76">
        <v>2021</v>
      </c>
      <c r="C76" t="s">
        <v>227</v>
      </c>
      <c r="D76" t="s">
        <v>3</v>
      </c>
      <c r="E76" t="s">
        <v>510</v>
      </c>
      <c r="F76" t="s">
        <v>522</v>
      </c>
      <c r="G76" s="8" t="str">
        <f>HYPERLINK(VLOOKUP(A76,MetaData!B:D,3,FALSE))</f>
        <v>https://www.virgingalactic.com</v>
      </c>
      <c r="H76" s="7">
        <f>VLOOKUP(A76,MetaData!B:C,2,FALSE)</f>
        <v>805</v>
      </c>
      <c r="I76">
        <f>VLOOKUP(A76,MetaData!B:AQ,42,FALSE)</f>
        <v>12.68</v>
      </c>
      <c r="J76" s="7">
        <f>VLOOKUP(A76,MetaData!B:U,20,FALSE)</f>
        <v>-321696640</v>
      </c>
      <c r="K76" s="6">
        <f>SUMIFS(IncomeStatement!BA:BA,IncomeStatement!B:B,A76,IncomeStatement!C:C,B76,IncomeStatement!E:E,C76)/$B$1</f>
        <v>3.2919999999999998</v>
      </c>
      <c r="L76" s="6">
        <f>SUMIFS(IncomeStatement!K:K,IncomeStatement!B:B,A76,IncomeStatement!C:C,B76,IncomeStatement!E:E,C76)/$B$1</f>
        <v>0.27200000000000002</v>
      </c>
      <c r="M76" s="6">
        <f>SUMIFS(IncomeStatement!BK:BK,IncomeStatement!B:B,A76,IncomeStatement!C:C,B76,IncomeStatement!E:E,C76)/$B$1+SUMIFS(IncomeStatement!AT:AT,IncomeStatement!B:B,A76,IncomeStatement!C:C,B76,IncomeStatement!E:E,C76)/$B$1</f>
        <v>166.81399999999999</v>
      </c>
      <c r="N76" s="6">
        <f>SUMIFS(IncomeStatement!AS:AS,IncomeStatement!B:B,A76,IncomeStatement!C:C,B76,IncomeStatement!E:E,C76)/$B$1</f>
        <v>144.22300000000001</v>
      </c>
    </row>
    <row r="77" spans="1:14" x14ac:dyDescent="0.3">
      <c r="A77" t="s">
        <v>16</v>
      </c>
      <c r="B77">
        <v>2022</v>
      </c>
      <c r="C77" t="s">
        <v>227</v>
      </c>
      <c r="D77" t="s">
        <v>3</v>
      </c>
      <c r="E77" t="s">
        <v>510</v>
      </c>
      <c r="F77" t="s">
        <v>522</v>
      </c>
      <c r="G77" s="8" t="str">
        <f>HYPERLINK(VLOOKUP(A77,MetaData!B:D,3,FALSE))</f>
        <v>https://www.virgingalactic.com</v>
      </c>
      <c r="H77" s="7">
        <f>VLOOKUP(A77,MetaData!B:C,2,FALSE)</f>
        <v>805</v>
      </c>
      <c r="I77">
        <f>VLOOKUP(A77,MetaData!B:AQ,42,FALSE)</f>
        <v>12.68</v>
      </c>
      <c r="J77" s="7">
        <f>VLOOKUP(A77,MetaData!B:U,20,FALSE)</f>
        <v>-321696640</v>
      </c>
      <c r="K77" s="6">
        <f>SUMIFS(IncomeStatement!BA:BA,IncomeStatement!B:B,A77,IncomeStatement!C:C,B77,IncomeStatement!E:E,C77)/$B$1</f>
        <v>2.3119999999999998</v>
      </c>
      <c r="L77" s="6">
        <f>SUMIFS(IncomeStatement!K:K,IncomeStatement!B:B,A77,IncomeStatement!C:C,B77,IncomeStatement!E:E,C77)/$B$1</f>
        <v>1.9059999999999999</v>
      </c>
      <c r="M77" s="6">
        <f>SUMIFS(IncomeStatement!BK:BK,IncomeStatement!B:B,A77,IncomeStatement!C:C,B77,IncomeStatement!E:E,C77)/$B$1+SUMIFS(IncomeStatement!AT:AT,IncomeStatement!B:B,A77,IncomeStatement!C:C,B77,IncomeStatement!E:E,C77)/$B$1</f>
        <v>175.11799999999999</v>
      </c>
      <c r="N77" s="6">
        <f>SUMIFS(IncomeStatement!AS:AS,IncomeStatement!B:B,A77,IncomeStatement!C:C,B77,IncomeStatement!E:E,C77)/$B$1</f>
        <v>314.17399999999998</v>
      </c>
    </row>
    <row r="78" spans="1:14" x14ac:dyDescent="0.3">
      <c r="A78" t="s">
        <v>16</v>
      </c>
      <c r="B78">
        <v>2023</v>
      </c>
      <c r="C78" t="s">
        <v>227</v>
      </c>
      <c r="D78" t="s">
        <v>3</v>
      </c>
      <c r="E78" t="s">
        <v>510</v>
      </c>
      <c r="F78" t="s">
        <v>522</v>
      </c>
      <c r="G78" s="8" t="str">
        <f>HYPERLINK(VLOOKUP(A78,MetaData!B:D,3,FALSE))</f>
        <v>https://www.virgingalactic.com</v>
      </c>
      <c r="H78" s="7">
        <f>VLOOKUP(A78,MetaData!B:C,2,FALSE)</f>
        <v>805</v>
      </c>
      <c r="I78">
        <f>VLOOKUP(A78,MetaData!B:AQ,42,FALSE)</f>
        <v>12.68</v>
      </c>
      <c r="J78" s="7">
        <f>VLOOKUP(A78,MetaData!B:U,20,FALSE)</f>
        <v>-321696640</v>
      </c>
      <c r="K78" s="6">
        <f>SUMIFS(IncomeStatement!BA:BA,IncomeStatement!B:B,A78,IncomeStatement!C:C,B78,IncomeStatement!E:E,C78)/$B$1</f>
        <v>6.8</v>
      </c>
      <c r="L78" s="6">
        <f>SUMIFS(IncomeStatement!K:K,IncomeStatement!B:B,A78,IncomeStatement!C:C,B78,IncomeStatement!E:E,C78)/$B$1</f>
        <v>50.537999999999997</v>
      </c>
      <c r="M78" s="6">
        <f>SUMIFS(IncomeStatement!BK:BK,IncomeStatement!B:B,A78,IncomeStatement!C:C,B78,IncomeStatement!E:E,C78)/$B$1+SUMIFS(IncomeStatement!AT:AT,IncomeStatement!B:B,A78,IncomeStatement!C:C,B78,IncomeStatement!E:E,C78)/$B$1</f>
        <v>174.864</v>
      </c>
      <c r="N78" s="6">
        <f>SUMIFS(IncomeStatement!AS:AS,IncomeStatement!B:B,A78,IncomeStatement!C:C,B78,IncomeStatement!E:E,C78)/$B$1</f>
        <v>295.14</v>
      </c>
    </row>
    <row r="79" spans="1:14" x14ac:dyDescent="0.3">
      <c r="A79" t="s">
        <v>22</v>
      </c>
      <c r="B79">
        <v>2020</v>
      </c>
      <c r="C79" t="s">
        <v>227</v>
      </c>
      <c r="D79" t="s">
        <v>3</v>
      </c>
      <c r="E79" t="s">
        <v>510</v>
      </c>
      <c r="F79" t="s">
        <v>526</v>
      </c>
      <c r="G79" s="8" t="str">
        <f>HYPERLINK(VLOOKUP(A79,MetaData!B:D,3,FALSE))</f>
        <v>https://www.planet.com</v>
      </c>
      <c r="H79" s="7">
        <f>VLOOKUP(A79,MetaData!B:C,2,FALSE)</f>
        <v>1020</v>
      </c>
      <c r="I79">
        <f>VLOOKUP(A79,MetaData!B:AQ,42,FALSE)</f>
        <v>1.7909999999999999</v>
      </c>
      <c r="J79" s="7">
        <f>VLOOKUP(A79,MetaData!B:U,20,FALSE)</f>
        <v>-31341624</v>
      </c>
      <c r="K79" s="6">
        <f>SUMIFS(IncomeStatement!BA:BA,IncomeStatement!B:B,A79,IncomeStatement!C:C,B79,IncomeStatement!E:E,C79)/$B$1</f>
        <v>0</v>
      </c>
      <c r="L79" s="6">
        <f>SUMIFS(IncomeStatement!K:K,IncomeStatement!B:B,A79,IncomeStatement!C:C,B79,IncomeStatement!E:E,C79)/$B$1</f>
        <v>0</v>
      </c>
      <c r="M79" s="6">
        <f>SUMIFS(IncomeStatement!BK:BK,IncomeStatement!B:B,A79,IncomeStatement!C:C,B79,IncomeStatement!E:E,C79)/$B$1+SUMIFS(IncomeStatement!AT:AT,IncomeStatement!B:B,A79,IncomeStatement!C:C,B79,IncomeStatement!E:E,C79)/$B$1</f>
        <v>0</v>
      </c>
      <c r="N79" s="6">
        <f>SUMIFS(IncomeStatement!AS:AS,IncomeStatement!B:B,A79,IncomeStatement!C:C,B79,IncomeStatement!E:E,C79)/$B$1</f>
        <v>0</v>
      </c>
    </row>
    <row r="80" spans="1:14" x14ac:dyDescent="0.3">
      <c r="A80" t="s">
        <v>22</v>
      </c>
      <c r="B80">
        <v>2021</v>
      </c>
      <c r="C80" t="s">
        <v>227</v>
      </c>
      <c r="D80" t="s">
        <v>3</v>
      </c>
      <c r="E80" t="s">
        <v>510</v>
      </c>
      <c r="F80" t="s">
        <v>526</v>
      </c>
      <c r="G80" s="8" t="str">
        <f>HYPERLINK(VLOOKUP(A80,MetaData!B:D,3,FALSE))</f>
        <v>https://www.planet.com</v>
      </c>
      <c r="H80" s="7">
        <f>VLOOKUP(A80,MetaData!B:C,2,FALSE)</f>
        <v>1020</v>
      </c>
      <c r="I80">
        <f>VLOOKUP(A80,MetaData!B:AQ,42,FALSE)</f>
        <v>1.7909999999999999</v>
      </c>
      <c r="J80" s="7">
        <f>VLOOKUP(A80,MetaData!B:U,20,FALSE)</f>
        <v>-31341624</v>
      </c>
      <c r="K80" s="6">
        <f>SUMIFS(IncomeStatement!BA:BA,IncomeStatement!B:B,A80,IncomeStatement!C:C,B80,IncomeStatement!E:E,C80)/$B$1</f>
        <v>113.16800000000001</v>
      </c>
      <c r="L80" s="6">
        <f>SUMIFS(IncomeStatement!K:K,IncomeStatement!B:B,A80,IncomeStatement!C:C,B80,IncomeStatement!E:E,C80)/$B$1</f>
        <v>87.382999999999996</v>
      </c>
      <c r="M80" s="6">
        <f>SUMIFS(IncomeStatement!BK:BK,IncomeStatement!B:B,A80,IncomeStatement!C:C,B80,IncomeStatement!E:E,C80)/$B$1+SUMIFS(IncomeStatement!AT:AT,IncomeStatement!B:B,A80,IncomeStatement!C:C,B80,IncomeStatement!E:E,C80)/$B$1</f>
        <v>101.536</v>
      </c>
      <c r="N80" s="6">
        <f>SUMIFS(IncomeStatement!AS:AS,IncomeStatement!B:B,A80,IncomeStatement!C:C,B80,IncomeStatement!E:E,C80)/$B$1</f>
        <v>43.825000000000003</v>
      </c>
    </row>
    <row r="81" spans="1:14" x14ac:dyDescent="0.3">
      <c r="A81" t="s">
        <v>22</v>
      </c>
      <c r="B81">
        <v>2022</v>
      </c>
      <c r="C81" t="s">
        <v>227</v>
      </c>
      <c r="D81" t="s">
        <v>3</v>
      </c>
      <c r="E81" t="s">
        <v>510</v>
      </c>
      <c r="F81" t="s">
        <v>526</v>
      </c>
      <c r="G81" s="8" t="str">
        <f>HYPERLINK(VLOOKUP(A81,MetaData!B:D,3,FALSE))</f>
        <v>https://www.planet.com</v>
      </c>
      <c r="H81" s="7">
        <f>VLOOKUP(A81,MetaData!B:C,2,FALSE)</f>
        <v>1020</v>
      </c>
      <c r="I81">
        <f>VLOOKUP(A81,MetaData!B:AQ,42,FALSE)</f>
        <v>1.7909999999999999</v>
      </c>
      <c r="J81" s="7">
        <f>VLOOKUP(A81,MetaData!B:U,20,FALSE)</f>
        <v>-31341624</v>
      </c>
      <c r="K81" s="6">
        <f>SUMIFS(IncomeStatement!BA:BA,IncomeStatement!B:B,A81,IncomeStatement!C:C,B81,IncomeStatement!E:E,C81)/$B$1</f>
        <v>131.209</v>
      </c>
      <c r="L81" s="6">
        <f>SUMIFS(IncomeStatement!K:K,IncomeStatement!B:B,A81,IncomeStatement!C:C,B81,IncomeStatement!E:E,C81)/$B$1</f>
        <v>82.986999999999995</v>
      </c>
      <c r="M81" s="6">
        <f>SUMIFS(IncomeStatement!BK:BK,IncomeStatement!B:B,A81,IncomeStatement!C:C,B81,IncomeStatement!E:E,C81)/$B$1+SUMIFS(IncomeStatement!AT:AT,IncomeStatement!B:B,A81,IncomeStatement!C:C,B81,IncomeStatement!E:E,C81)/$B$1</f>
        <v>166.261</v>
      </c>
      <c r="N81" s="6">
        <f>SUMIFS(IncomeStatement!AS:AS,IncomeStatement!B:B,A81,IncomeStatement!C:C,B81,IncomeStatement!E:E,C81)/$B$1</f>
        <v>66.683999999999997</v>
      </c>
    </row>
    <row r="82" spans="1:14" x14ac:dyDescent="0.3">
      <c r="A82" t="s">
        <v>22</v>
      </c>
      <c r="B82">
        <v>2023</v>
      </c>
      <c r="C82" t="s">
        <v>227</v>
      </c>
      <c r="D82" t="s">
        <v>3</v>
      </c>
      <c r="E82" t="s">
        <v>510</v>
      </c>
      <c r="F82" t="s">
        <v>526</v>
      </c>
      <c r="G82" s="8" t="str">
        <f>HYPERLINK(VLOOKUP(A82,MetaData!B:D,3,FALSE))</f>
        <v>https://www.planet.com</v>
      </c>
      <c r="H82" s="7">
        <f>VLOOKUP(A82,MetaData!B:C,2,FALSE)</f>
        <v>1020</v>
      </c>
      <c r="I82">
        <f>VLOOKUP(A82,MetaData!B:AQ,42,FALSE)</f>
        <v>1.7909999999999999</v>
      </c>
      <c r="J82" s="7">
        <f>VLOOKUP(A82,MetaData!B:U,20,FALSE)</f>
        <v>-31341624</v>
      </c>
      <c r="K82" s="6">
        <f>SUMIFS(IncomeStatement!BA:BA,IncomeStatement!B:B,A82,IncomeStatement!C:C,B82,IncomeStatement!E:E,C82)/$B$1</f>
        <v>191.256</v>
      </c>
      <c r="L82" s="6">
        <f>SUMIFS(IncomeStatement!K:K,IncomeStatement!B:B,A82,IncomeStatement!C:C,B82,IncomeStatement!E:E,C82)/$B$1</f>
        <v>97.248000000000005</v>
      </c>
      <c r="M82" s="6">
        <f>SUMIFS(IncomeStatement!BK:BK,IncomeStatement!B:B,A82,IncomeStatement!C:C,B82,IncomeStatement!E:E,C82)/$B$1+SUMIFS(IncomeStatement!AT:AT,IncomeStatement!B:B,A82,IncomeStatement!C:C,B82,IncomeStatement!E:E,C82)/$B$1</f>
        <v>239.51400000000001</v>
      </c>
      <c r="N82" s="6">
        <f>SUMIFS(IncomeStatement!AS:AS,IncomeStatement!B:B,A82,IncomeStatement!C:C,B82,IncomeStatement!E:E,C82)/$B$1</f>
        <v>110.916</v>
      </c>
    </row>
    <row r="83" spans="1:14" x14ac:dyDescent="0.3">
      <c r="A83" t="s">
        <v>22</v>
      </c>
      <c r="B83">
        <v>2024</v>
      </c>
      <c r="C83" t="s">
        <v>227</v>
      </c>
      <c r="D83" t="s">
        <v>3</v>
      </c>
      <c r="E83" t="s">
        <v>510</v>
      </c>
      <c r="F83" t="s">
        <v>526</v>
      </c>
      <c r="G83" s="8" t="str">
        <f>HYPERLINK(VLOOKUP(A83,MetaData!B:D,3,FALSE))</f>
        <v>https://www.planet.com</v>
      </c>
      <c r="H83" s="7">
        <f>VLOOKUP(A83,MetaData!B:C,2,FALSE)</f>
        <v>1020</v>
      </c>
      <c r="I83">
        <f>VLOOKUP(A83,MetaData!B:AQ,42,FALSE)</f>
        <v>1.7909999999999999</v>
      </c>
      <c r="J83" s="7">
        <f>VLOOKUP(A83,MetaData!B:U,20,FALSE)</f>
        <v>-31341624</v>
      </c>
      <c r="K83" s="6">
        <f>SUMIFS(IncomeStatement!BA:BA,IncomeStatement!B:B,A83,IncomeStatement!C:C,B83,IncomeStatement!E:E,C83)/$B$1</f>
        <v>220.696</v>
      </c>
      <c r="L83" s="6">
        <f>SUMIFS(IncomeStatement!K:K,IncomeStatement!B:B,A83,IncomeStatement!C:C,B83,IncomeStatement!E:E,C83)/$B$1</f>
        <v>107.746</v>
      </c>
      <c r="M83" s="6">
        <f>SUMIFS(IncomeStatement!BK:BK,IncomeStatement!B:B,A83,IncomeStatement!C:C,B83,IncomeStatement!E:E,C83)/$B$1+SUMIFS(IncomeStatement!AT:AT,IncomeStatement!B:B,A83,IncomeStatement!C:C,B83,IncomeStatement!E:E,C83)/$B$1</f>
        <v>246.41400000000002</v>
      </c>
      <c r="N83" s="6">
        <f>SUMIFS(IncomeStatement!AS:AS,IncomeStatement!B:B,A83,IncomeStatement!C:C,B83,IncomeStatement!E:E,C83)/$B$1</f>
        <v>116.339</v>
      </c>
    </row>
    <row r="84" spans="1:14" x14ac:dyDescent="0.3">
      <c r="A84" t="s">
        <v>25</v>
      </c>
      <c r="B84">
        <v>2020</v>
      </c>
      <c r="C84" t="s">
        <v>227</v>
      </c>
      <c r="D84" t="s">
        <v>3</v>
      </c>
      <c r="E84" t="s">
        <v>510</v>
      </c>
      <c r="F84" t="s">
        <v>530</v>
      </c>
      <c r="G84" s="8" t="str">
        <f>HYPERLINK(VLOOKUP(A84,MetaData!B:D,3,FALSE))</f>
        <v>https://www.boeing.com</v>
      </c>
      <c r="H84" s="7">
        <f>VLOOKUP(A84,MetaData!B:C,2,FALSE)</f>
        <v>171000</v>
      </c>
      <c r="I84">
        <f>VLOOKUP(A84,MetaData!B:AQ,42,FALSE)</f>
        <v>-38.122999999999998</v>
      </c>
      <c r="J84" s="7">
        <f>VLOOKUP(A84,MetaData!B:U,20,FALSE)</f>
        <v>-4186625024</v>
      </c>
      <c r="K84" s="6">
        <f>SUMIFS(IncomeStatement!BA:BA,IncomeStatement!B:B,A84,IncomeStatement!C:C,B84,IncomeStatement!E:E,C84)/$B$1</f>
        <v>58158</v>
      </c>
      <c r="L84" s="6">
        <f>SUMIFS(IncomeStatement!K:K,IncomeStatement!B:B,A84,IncomeStatement!C:C,B84,IncomeStatement!E:E,C84)/$B$1</f>
        <v>63843</v>
      </c>
      <c r="M84" s="6">
        <f>SUMIFS(IncomeStatement!BK:BK,IncomeStatement!B:B,A84,IncomeStatement!C:C,B84,IncomeStatement!E:E,C84)/$B$1+SUMIFS(IncomeStatement!AT:AT,IncomeStatement!B:B,A84,IncomeStatement!C:C,B84,IncomeStatement!E:E,C84)/$B$1</f>
        <v>9634</v>
      </c>
      <c r="N84" s="6">
        <f>SUMIFS(IncomeStatement!AS:AS,IncomeStatement!B:B,A84,IncomeStatement!C:C,B84,IncomeStatement!E:E,C84)/$B$1</f>
        <v>2476</v>
      </c>
    </row>
    <row r="85" spans="1:14" x14ac:dyDescent="0.3">
      <c r="A85" t="s">
        <v>25</v>
      </c>
      <c r="B85">
        <v>2021</v>
      </c>
      <c r="C85" t="s">
        <v>227</v>
      </c>
      <c r="D85" t="s">
        <v>3</v>
      </c>
      <c r="E85" t="s">
        <v>510</v>
      </c>
      <c r="F85" t="s">
        <v>530</v>
      </c>
      <c r="G85" s="8" t="str">
        <f>HYPERLINK(VLOOKUP(A85,MetaData!B:D,3,FALSE))</f>
        <v>https://www.boeing.com</v>
      </c>
      <c r="H85" s="7">
        <f>VLOOKUP(A85,MetaData!B:C,2,FALSE)</f>
        <v>171000</v>
      </c>
      <c r="I85">
        <f>VLOOKUP(A85,MetaData!B:AQ,42,FALSE)</f>
        <v>-38.122999999999998</v>
      </c>
      <c r="J85" s="7">
        <f>VLOOKUP(A85,MetaData!B:U,20,FALSE)</f>
        <v>-4186625024</v>
      </c>
      <c r="K85" s="6">
        <f>SUMIFS(IncomeStatement!BA:BA,IncomeStatement!B:B,A85,IncomeStatement!C:C,B85,IncomeStatement!E:E,C85)/$B$1</f>
        <v>62286</v>
      </c>
      <c r="L85" s="6">
        <f>SUMIFS(IncomeStatement!K:K,IncomeStatement!B:B,A85,IncomeStatement!C:C,B85,IncomeStatement!E:E,C85)/$B$1</f>
        <v>59237</v>
      </c>
      <c r="M85" s="6">
        <f>SUMIFS(IncomeStatement!BK:BK,IncomeStatement!B:B,A85,IncomeStatement!C:C,B85,IncomeStatement!E:E,C85)/$B$1+SUMIFS(IncomeStatement!AT:AT,IncomeStatement!B:B,A85,IncomeStatement!C:C,B85,IncomeStatement!E:E,C85)/$B$1</f>
        <v>8314</v>
      </c>
      <c r="N85" s="6">
        <f>SUMIFS(IncomeStatement!AS:AS,IncomeStatement!B:B,A85,IncomeStatement!C:C,B85,IncomeStatement!E:E,C85)/$B$1</f>
        <v>2249</v>
      </c>
    </row>
    <row r="86" spans="1:14" x14ac:dyDescent="0.3">
      <c r="A86" t="s">
        <v>25</v>
      </c>
      <c r="B86">
        <v>2022</v>
      </c>
      <c r="C86" t="s">
        <v>227</v>
      </c>
      <c r="D86" t="s">
        <v>3</v>
      </c>
      <c r="E86" t="s">
        <v>510</v>
      </c>
      <c r="F86" t="s">
        <v>530</v>
      </c>
      <c r="G86" s="8" t="str">
        <f>HYPERLINK(VLOOKUP(A86,MetaData!B:D,3,FALSE))</f>
        <v>https://www.boeing.com</v>
      </c>
      <c r="H86" s="7">
        <f>VLOOKUP(A86,MetaData!B:C,2,FALSE)</f>
        <v>171000</v>
      </c>
      <c r="I86">
        <f>VLOOKUP(A86,MetaData!B:AQ,42,FALSE)</f>
        <v>-38.122999999999998</v>
      </c>
      <c r="J86" s="7">
        <f>VLOOKUP(A86,MetaData!B:U,20,FALSE)</f>
        <v>-4186625024</v>
      </c>
      <c r="K86" s="6">
        <f>SUMIFS(IncomeStatement!BA:BA,IncomeStatement!B:B,A86,IncomeStatement!C:C,B86,IncomeStatement!E:E,C86)/$B$1</f>
        <v>66608</v>
      </c>
      <c r="L86" s="6">
        <f>SUMIFS(IncomeStatement!K:K,IncomeStatement!B:B,A86,IncomeStatement!C:C,B86,IncomeStatement!E:E,C86)/$B$1</f>
        <v>63078</v>
      </c>
      <c r="M86" s="6">
        <f>SUMIFS(IncomeStatement!BK:BK,IncomeStatement!B:B,A86,IncomeStatement!C:C,B86,IncomeStatement!E:E,C86)/$B$1+SUMIFS(IncomeStatement!AT:AT,IncomeStatement!B:B,A86,IncomeStatement!C:C,B86,IncomeStatement!E:E,C86)/$B$1</f>
        <v>8374</v>
      </c>
      <c r="N86" s="6">
        <f>SUMIFS(IncomeStatement!AS:AS,IncomeStatement!B:B,A86,IncomeStatement!C:C,B86,IncomeStatement!E:E,C86)/$B$1</f>
        <v>2852</v>
      </c>
    </row>
    <row r="87" spans="1:14" x14ac:dyDescent="0.3">
      <c r="A87" t="s">
        <v>25</v>
      </c>
      <c r="B87">
        <v>2023</v>
      </c>
      <c r="C87" t="s">
        <v>227</v>
      </c>
      <c r="D87" t="s">
        <v>3</v>
      </c>
      <c r="E87" t="s">
        <v>510</v>
      </c>
      <c r="F87" t="s">
        <v>530</v>
      </c>
      <c r="G87" s="8" t="str">
        <f>HYPERLINK(VLOOKUP(A87,MetaData!B:D,3,FALSE))</f>
        <v>https://www.boeing.com</v>
      </c>
      <c r="H87" s="7">
        <f>VLOOKUP(A87,MetaData!B:C,2,FALSE)</f>
        <v>171000</v>
      </c>
      <c r="I87">
        <f>VLOOKUP(A87,MetaData!B:AQ,42,FALSE)</f>
        <v>-38.122999999999998</v>
      </c>
      <c r="J87" s="7">
        <f>VLOOKUP(A87,MetaData!B:U,20,FALSE)</f>
        <v>-4186625024</v>
      </c>
      <c r="K87" s="6">
        <f>SUMIFS(IncomeStatement!BA:BA,IncomeStatement!B:B,A87,IncomeStatement!C:C,B87,IncomeStatement!E:E,C87)/$B$1</f>
        <v>77794</v>
      </c>
      <c r="L87" s="6">
        <f>SUMIFS(IncomeStatement!K:K,IncomeStatement!B:B,A87,IncomeStatement!C:C,B87,IncomeStatement!E:E,C87)/$B$1</f>
        <v>70070</v>
      </c>
      <c r="M87" s="6">
        <f>SUMIFS(IncomeStatement!BK:BK,IncomeStatement!B:B,A87,IncomeStatement!C:C,B87,IncomeStatement!E:E,C87)/$B$1+SUMIFS(IncomeStatement!AT:AT,IncomeStatement!B:B,A87,IncomeStatement!C:C,B87,IncomeStatement!E:E,C87)/$B$1</f>
        <v>10336</v>
      </c>
      <c r="N87" s="6">
        <f>SUMIFS(IncomeStatement!AS:AS,IncomeStatement!B:B,A87,IncomeStatement!C:C,B87,IncomeStatement!E:E,C87)/$B$1</f>
        <v>3377</v>
      </c>
    </row>
    <row r="88" spans="1:14" x14ac:dyDescent="0.3">
      <c r="A88" t="s">
        <v>28</v>
      </c>
      <c r="B88">
        <v>2020</v>
      </c>
      <c r="C88" t="s">
        <v>227</v>
      </c>
      <c r="D88" t="s">
        <v>3</v>
      </c>
      <c r="E88" t="s">
        <v>510</v>
      </c>
      <c r="F88" t="s">
        <v>533</v>
      </c>
      <c r="G88" s="8" t="str">
        <f>HYPERLINK(VLOOKUP(A88,MetaData!B:D,3,FALSE))</f>
        <v>https://www.axon.com</v>
      </c>
      <c r="H88" s="7">
        <f>VLOOKUP(A88,MetaData!B:C,2,FALSE)</f>
        <v>3330</v>
      </c>
      <c r="I88">
        <f>VLOOKUP(A88,MetaData!B:AQ,42,FALSE)</f>
        <v>27.599</v>
      </c>
      <c r="J88" s="7">
        <f>VLOOKUP(A88,MetaData!B:U,20,FALSE)</f>
        <v>236380496</v>
      </c>
      <c r="K88" s="6">
        <f>SUMIFS(IncomeStatement!BA:BA,IncomeStatement!B:B,A88,IncomeStatement!C:C,B88,IncomeStatement!E:E,C88)/$B$1</f>
        <v>681.00300000000004</v>
      </c>
      <c r="L88" s="6">
        <f>SUMIFS(IncomeStatement!K:K,IncomeStatement!B:B,A88,IncomeStatement!C:C,B88,IncomeStatement!E:E,C88)/$B$1</f>
        <v>264.67200000000003</v>
      </c>
      <c r="M88" s="6">
        <f>SUMIFS(IncomeStatement!BK:BK,IncomeStatement!B:B,A88,IncomeStatement!C:C,B88,IncomeStatement!E:E,C88)/$B$1+SUMIFS(IncomeStatement!AT:AT,IncomeStatement!B:B,A88,IncomeStatement!C:C,B88,IncomeStatement!E:E,C88)/$B$1</f>
        <v>576.029</v>
      </c>
      <c r="N88" s="6">
        <f>SUMIFS(IncomeStatement!AS:AS,IncomeStatement!B:B,A88,IncomeStatement!C:C,B88,IncomeStatement!E:E,C88)/$B$1</f>
        <v>123.19499999999999</v>
      </c>
    </row>
    <row r="89" spans="1:14" x14ac:dyDescent="0.3">
      <c r="A89" t="s">
        <v>28</v>
      </c>
      <c r="B89">
        <v>2021</v>
      </c>
      <c r="C89" t="s">
        <v>227</v>
      </c>
      <c r="D89" t="s">
        <v>3</v>
      </c>
      <c r="E89" t="s">
        <v>510</v>
      </c>
      <c r="F89" t="s">
        <v>533</v>
      </c>
      <c r="G89" s="8" t="str">
        <f>HYPERLINK(VLOOKUP(A89,MetaData!B:D,3,FALSE))</f>
        <v>https://www.axon.com</v>
      </c>
      <c r="H89" s="7">
        <f>VLOOKUP(A89,MetaData!B:C,2,FALSE)</f>
        <v>3330</v>
      </c>
      <c r="I89">
        <f>VLOOKUP(A89,MetaData!B:AQ,42,FALSE)</f>
        <v>27.599</v>
      </c>
      <c r="J89" s="7">
        <f>VLOOKUP(A89,MetaData!B:U,20,FALSE)</f>
        <v>236380496</v>
      </c>
      <c r="K89" s="6">
        <f>SUMIFS(IncomeStatement!BA:BA,IncomeStatement!B:B,A89,IncomeStatement!C:C,B89,IncomeStatement!E:E,C89)/$B$1</f>
        <v>863.38099999999997</v>
      </c>
      <c r="L89" s="6">
        <f>SUMIFS(IncomeStatement!K:K,IncomeStatement!B:B,A89,IncomeStatement!C:C,B89,IncomeStatement!E:E,C89)/$B$1</f>
        <v>322.471</v>
      </c>
      <c r="M89" s="6">
        <f>SUMIFS(IncomeStatement!BK:BK,IncomeStatement!B:B,A89,IncomeStatement!C:C,B89,IncomeStatement!E:E,C89)/$B$1+SUMIFS(IncomeStatement!AT:AT,IncomeStatement!B:B,A89,IncomeStatement!C:C,B89,IncomeStatement!E:E,C89)/$B$1</f>
        <v>968.13199999999995</v>
      </c>
      <c r="N89" s="6">
        <f>SUMIFS(IncomeStatement!AS:AS,IncomeStatement!B:B,A89,IncomeStatement!C:C,B89,IncomeStatement!E:E,C89)/$B$1</f>
        <v>194.02600000000001</v>
      </c>
    </row>
    <row r="90" spans="1:14" x14ac:dyDescent="0.3">
      <c r="A90" t="s">
        <v>28</v>
      </c>
      <c r="B90">
        <v>2022</v>
      </c>
      <c r="C90" t="s">
        <v>227</v>
      </c>
      <c r="D90" t="s">
        <v>3</v>
      </c>
      <c r="E90" t="s">
        <v>510</v>
      </c>
      <c r="F90" t="s">
        <v>533</v>
      </c>
      <c r="G90" s="8" t="str">
        <f>HYPERLINK(VLOOKUP(A90,MetaData!B:D,3,FALSE))</f>
        <v>https://www.axon.com</v>
      </c>
      <c r="H90" s="7">
        <f>VLOOKUP(A90,MetaData!B:C,2,FALSE)</f>
        <v>3330</v>
      </c>
      <c r="I90">
        <f>VLOOKUP(A90,MetaData!B:AQ,42,FALSE)</f>
        <v>27.599</v>
      </c>
      <c r="J90" s="7">
        <f>VLOOKUP(A90,MetaData!B:U,20,FALSE)</f>
        <v>236380496</v>
      </c>
      <c r="K90" s="6">
        <f>SUMIFS(IncomeStatement!BA:BA,IncomeStatement!B:B,A90,IncomeStatement!C:C,B90,IncomeStatement!E:E,C90)/$B$1</f>
        <v>1189.9349999999999</v>
      </c>
      <c r="L90" s="6">
        <f>SUMIFS(IncomeStatement!K:K,IncomeStatement!B:B,A90,IncomeStatement!C:C,B90,IncomeStatement!E:E,C90)/$B$1</f>
        <v>461.29700000000003</v>
      </c>
      <c r="M90" s="6">
        <f>SUMIFS(IncomeStatement!BK:BK,IncomeStatement!B:B,A90,IncomeStatement!C:C,B90,IncomeStatement!E:E,C90)/$B$1+SUMIFS(IncomeStatement!AT:AT,IncomeStatement!B:B,A90,IncomeStatement!C:C,B90,IncomeStatement!E:E,C90)/$B$1</f>
        <v>730.69900000000007</v>
      </c>
      <c r="N90" s="6">
        <f>SUMIFS(IncomeStatement!AS:AS,IncomeStatement!B:B,A90,IncomeStatement!C:C,B90,IncomeStatement!E:E,C90)/$B$1</f>
        <v>233.81</v>
      </c>
    </row>
    <row r="91" spans="1:14" x14ac:dyDescent="0.3">
      <c r="A91" t="s">
        <v>28</v>
      </c>
      <c r="B91">
        <v>2023</v>
      </c>
      <c r="C91" t="s">
        <v>227</v>
      </c>
      <c r="D91" t="s">
        <v>3</v>
      </c>
      <c r="E91" t="s">
        <v>510</v>
      </c>
      <c r="F91" t="s">
        <v>533</v>
      </c>
      <c r="G91" s="8" t="str">
        <f>HYPERLINK(VLOOKUP(A91,MetaData!B:D,3,FALSE))</f>
        <v>https://www.axon.com</v>
      </c>
      <c r="H91" s="7">
        <f>VLOOKUP(A91,MetaData!B:C,2,FALSE)</f>
        <v>3330</v>
      </c>
      <c r="I91">
        <f>VLOOKUP(A91,MetaData!B:AQ,42,FALSE)</f>
        <v>27.599</v>
      </c>
      <c r="J91" s="7">
        <f>VLOOKUP(A91,MetaData!B:U,20,FALSE)</f>
        <v>236380496</v>
      </c>
      <c r="K91" s="6">
        <f>SUMIFS(IncomeStatement!BA:BA,IncomeStatement!B:B,A91,IncomeStatement!C:C,B91,IncomeStatement!E:E,C91)/$B$1</f>
        <v>1563.3910000000001</v>
      </c>
      <c r="L91" s="6">
        <f>SUMIFS(IncomeStatement!K:K,IncomeStatement!B:B,A91,IncomeStatement!C:C,B91,IncomeStatement!E:E,C91)/$B$1</f>
        <v>608.00900000000001</v>
      </c>
      <c r="M91" s="6">
        <f>SUMIFS(IncomeStatement!BK:BK,IncomeStatement!B:B,A91,IncomeStatement!C:C,B91,IncomeStatement!E:E,C91)/$B$1+SUMIFS(IncomeStatement!AT:AT,IncomeStatement!B:B,A91,IncomeStatement!C:C,B91,IncomeStatement!E:E,C91)/$B$1</f>
        <v>902.03200000000004</v>
      </c>
      <c r="N91" s="6">
        <f>SUMIFS(IncomeStatement!AS:AS,IncomeStatement!B:B,A91,IncomeStatement!C:C,B91,IncomeStatement!E:E,C91)/$B$1</f>
        <v>303.71899999999999</v>
      </c>
    </row>
    <row r="92" spans="1:14" x14ac:dyDescent="0.3">
      <c r="A92" t="s">
        <v>31</v>
      </c>
      <c r="B92">
        <v>2020</v>
      </c>
      <c r="C92" t="s">
        <v>227</v>
      </c>
      <c r="D92" t="s">
        <v>3</v>
      </c>
      <c r="E92" t="s">
        <v>510</v>
      </c>
      <c r="F92" t="s">
        <v>535</v>
      </c>
      <c r="G92" s="8" t="str">
        <f>HYPERLINK(VLOOKUP(A92,MetaData!B:D,3,FALSE))</f>
        <v>https://www.howmet.com</v>
      </c>
      <c r="H92" s="7">
        <f>VLOOKUP(A92,MetaData!B:C,2,FALSE)</f>
        <v>23200</v>
      </c>
      <c r="I92">
        <f>VLOOKUP(A92,MetaData!B:AQ,42,FALSE)</f>
        <v>10.925000000000001</v>
      </c>
      <c r="J92" s="7">
        <f>VLOOKUP(A92,MetaData!B:U,20,FALSE)</f>
        <v>706249984</v>
      </c>
      <c r="K92" s="6">
        <f>SUMIFS(IncomeStatement!BA:BA,IncomeStatement!B:B,A92,IncomeStatement!C:C,B92,IncomeStatement!E:E,C92)/$B$1</f>
        <v>5259</v>
      </c>
      <c r="L92" s="6">
        <f>SUMIFS(IncomeStatement!K:K,IncomeStatement!B:B,A92,IncomeStatement!C:C,B92,IncomeStatement!E:E,C92)/$B$1</f>
        <v>3878</v>
      </c>
      <c r="M92" s="6">
        <f>SUMIFS(IncomeStatement!BK:BK,IncomeStatement!B:B,A92,IncomeStatement!C:C,B92,IncomeStatement!E:E,C92)/$B$1+SUMIFS(IncomeStatement!AT:AT,IncomeStatement!B:B,A92,IncomeStatement!C:C,B92,IncomeStatement!E:E,C92)/$B$1</f>
        <v>574</v>
      </c>
      <c r="N92" s="6">
        <f>SUMIFS(IncomeStatement!AS:AS,IncomeStatement!B:B,A92,IncomeStatement!C:C,B92,IncomeStatement!E:E,C92)/$B$1</f>
        <v>17</v>
      </c>
    </row>
    <row r="93" spans="1:14" x14ac:dyDescent="0.3">
      <c r="A93" t="s">
        <v>31</v>
      </c>
      <c r="B93">
        <v>2021</v>
      </c>
      <c r="C93" t="s">
        <v>227</v>
      </c>
      <c r="D93" t="s">
        <v>3</v>
      </c>
      <c r="E93" t="s">
        <v>510</v>
      </c>
      <c r="F93" t="s">
        <v>535</v>
      </c>
      <c r="G93" s="8" t="str">
        <f>HYPERLINK(VLOOKUP(A93,MetaData!B:D,3,FALSE))</f>
        <v>https://www.howmet.com</v>
      </c>
      <c r="H93" s="7">
        <f>VLOOKUP(A93,MetaData!B:C,2,FALSE)</f>
        <v>23200</v>
      </c>
      <c r="I93">
        <f>VLOOKUP(A93,MetaData!B:AQ,42,FALSE)</f>
        <v>10.925000000000001</v>
      </c>
      <c r="J93" s="7">
        <f>VLOOKUP(A93,MetaData!B:U,20,FALSE)</f>
        <v>706249984</v>
      </c>
      <c r="K93" s="6">
        <f>SUMIFS(IncomeStatement!BA:BA,IncomeStatement!B:B,A93,IncomeStatement!C:C,B93,IncomeStatement!E:E,C93)/$B$1</f>
        <v>4972</v>
      </c>
      <c r="L93" s="6">
        <f>SUMIFS(IncomeStatement!K:K,IncomeStatement!B:B,A93,IncomeStatement!C:C,B93,IncomeStatement!E:E,C93)/$B$1</f>
        <v>3596</v>
      </c>
      <c r="M93" s="6">
        <f>SUMIFS(IncomeStatement!BK:BK,IncomeStatement!B:B,A93,IncomeStatement!C:C,B93,IncomeStatement!E:E,C93)/$B$1+SUMIFS(IncomeStatement!AT:AT,IncomeStatement!B:B,A93,IncomeStatement!C:C,B93,IncomeStatement!E:E,C93)/$B$1</f>
        <v>518</v>
      </c>
      <c r="N93" s="6">
        <f>SUMIFS(IncomeStatement!AS:AS,IncomeStatement!B:B,A93,IncomeStatement!C:C,B93,IncomeStatement!E:E,C93)/$B$1</f>
        <v>17</v>
      </c>
    </row>
    <row r="94" spans="1:14" x14ac:dyDescent="0.3">
      <c r="A94" t="s">
        <v>31</v>
      </c>
      <c r="B94">
        <v>2022</v>
      </c>
      <c r="C94" t="s">
        <v>227</v>
      </c>
      <c r="D94" t="s">
        <v>3</v>
      </c>
      <c r="E94" t="s">
        <v>510</v>
      </c>
      <c r="F94" t="s">
        <v>535</v>
      </c>
      <c r="G94" s="8" t="str">
        <f>HYPERLINK(VLOOKUP(A94,MetaData!B:D,3,FALSE))</f>
        <v>https://www.howmet.com</v>
      </c>
      <c r="H94" s="7">
        <f>VLOOKUP(A94,MetaData!B:C,2,FALSE)</f>
        <v>23200</v>
      </c>
      <c r="I94">
        <f>VLOOKUP(A94,MetaData!B:AQ,42,FALSE)</f>
        <v>10.925000000000001</v>
      </c>
      <c r="J94" s="7">
        <f>VLOOKUP(A94,MetaData!B:U,20,FALSE)</f>
        <v>706249984</v>
      </c>
      <c r="K94" s="6">
        <f>SUMIFS(IncomeStatement!BA:BA,IncomeStatement!B:B,A94,IncomeStatement!C:C,B94,IncomeStatement!E:E,C94)/$B$1</f>
        <v>5663</v>
      </c>
      <c r="L94" s="6">
        <f>SUMIFS(IncomeStatement!K:K,IncomeStatement!B:B,A94,IncomeStatement!C:C,B94,IncomeStatement!E:E,C94)/$B$1</f>
        <v>4103</v>
      </c>
      <c r="M94" s="6">
        <f>SUMIFS(IncomeStatement!BK:BK,IncomeStatement!B:B,A94,IncomeStatement!C:C,B94,IncomeStatement!E:E,C94)/$B$1+SUMIFS(IncomeStatement!AT:AT,IncomeStatement!B:B,A94,IncomeStatement!C:C,B94,IncomeStatement!E:E,C94)/$B$1</f>
        <v>560</v>
      </c>
      <c r="N94" s="6">
        <f>SUMIFS(IncomeStatement!AS:AS,IncomeStatement!B:B,A94,IncomeStatement!C:C,B94,IncomeStatement!E:E,C94)/$B$1</f>
        <v>32</v>
      </c>
    </row>
    <row r="95" spans="1:14" x14ac:dyDescent="0.3">
      <c r="A95" t="s">
        <v>31</v>
      </c>
      <c r="B95">
        <v>2023</v>
      </c>
      <c r="C95" t="s">
        <v>227</v>
      </c>
      <c r="D95" t="s">
        <v>3</v>
      </c>
      <c r="E95" t="s">
        <v>510</v>
      </c>
      <c r="F95" t="s">
        <v>535</v>
      </c>
      <c r="G95" s="8" t="str">
        <f>HYPERLINK(VLOOKUP(A95,MetaData!B:D,3,FALSE))</f>
        <v>https://www.howmet.com</v>
      </c>
      <c r="H95" s="7">
        <f>VLOOKUP(A95,MetaData!B:C,2,FALSE)</f>
        <v>23200</v>
      </c>
      <c r="I95">
        <f>VLOOKUP(A95,MetaData!B:AQ,42,FALSE)</f>
        <v>10.925000000000001</v>
      </c>
      <c r="J95" s="7">
        <f>VLOOKUP(A95,MetaData!B:U,20,FALSE)</f>
        <v>706249984</v>
      </c>
      <c r="K95" s="6">
        <f>SUMIFS(IncomeStatement!BA:BA,IncomeStatement!B:B,A95,IncomeStatement!C:C,B95,IncomeStatement!E:E,C95)/$B$1</f>
        <v>6640</v>
      </c>
      <c r="L95" s="6">
        <f>SUMIFS(IncomeStatement!K:K,IncomeStatement!B:B,A95,IncomeStatement!C:C,B95,IncomeStatement!E:E,C95)/$B$1</f>
        <v>4773</v>
      </c>
      <c r="M95" s="6">
        <f>SUMIFS(IncomeStatement!BK:BK,IncomeStatement!B:B,A95,IncomeStatement!C:C,B95,IncomeStatement!E:E,C95)/$B$1+SUMIFS(IncomeStatement!AT:AT,IncomeStatement!B:B,A95,IncomeStatement!C:C,B95,IncomeStatement!E:E,C95)/$B$1</f>
        <v>686</v>
      </c>
      <c r="N95" s="6">
        <f>SUMIFS(IncomeStatement!AS:AS,IncomeStatement!B:B,A95,IncomeStatement!C:C,B95,IncomeStatement!E:E,C95)/$B$1</f>
        <v>36</v>
      </c>
    </row>
    <row r="96" spans="1:14" x14ac:dyDescent="0.3">
      <c r="A96" t="s">
        <v>34</v>
      </c>
      <c r="B96">
        <v>2021</v>
      </c>
      <c r="C96" t="s">
        <v>227</v>
      </c>
      <c r="D96" t="s">
        <v>3</v>
      </c>
      <c r="E96" t="s">
        <v>510</v>
      </c>
      <c r="F96" t="s">
        <v>538</v>
      </c>
      <c r="G96" s="8" t="str">
        <f>HYPERLINK(VLOOKUP(A96,MetaData!B:D,3,FALSE))</f>
        <v>https://www.xtiaircraft.com</v>
      </c>
      <c r="H96" s="7">
        <f>VLOOKUP(A96,MetaData!B:C,2,FALSE)</f>
        <v>0</v>
      </c>
      <c r="I96">
        <f>VLOOKUP(A96,MetaData!B:AQ,42,FALSE)</f>
        <v>-0.88300000000000001</v>
      </c>
      <c r="J96" s="7">
        <f>VLOOKUP(A96,MetaData!B:U,20,FALSE)</f>
        <v>-6512848</v>
      </c>
      <c r="K96" s="6">
        <f>SUMIFS(IncomeStatement!BA:BA,IncomeStatement!B:B,A96,IncomeStatement!C:C,B96,IncomeStatement!E:E,C96)/$B$1</f>
        <v>0</v>
      </c>
      <c r="L96" s="6">
        <f>SUMIFS(IncomeStatement!K:K,IncomeStatement!B:B,A96,IncomeStatement!C:C,B96,IncomeStatement!E:E,C96)/$B$1</f>
        <v>0</v>
      </c>
      <c r="M96" s="6">
        <f>SUMIFS(IncomeStatement!BK:BK,IncomeStatement!B:B,A96,IncomeStatement!C:C,B96,IncomeStatement!E:E,C96)/$B$1+SUMIFS(IncomeStatement!AT:AT,IncomeStatement!B:B,A96,IncomeStatement!C:C,B96,IncomeStatement!E:E,C96)/$B$1</f>
        <v>28.903144000000001</v>
      </c>
      <c r="N96" s="6">
        <f>SUMIFS(IncomeStatement!AS:AS,IncomeStatement!B:B,A96,IncomeStatement!C:C,B96,IncomeStatement!E:E,C96)/$B$1</f>
        <v>2.6724770000000002</v>
      </c>
    </row>
    <row r="97" spans="1:14" x14ac:dyDescent="0.3">
      <c r="A97" t="s">
        <v>34</v>
      </c>
      <c r="B97">
        <v>2022</v>
      </c>
      <c r="C97" t="s">
        <v>227</v>
      </c>
      <c r="D97" t="s">
        <v>3</v>
      </c>
      <c r="E97" t="s">
        <v>510</v>
      </c>
      <c r="F97" t="s">
        <v>538</v>
      </c>
      <c r="G97" s="8" t="str">
        <f>HYPERLINK(VLOOKUP(A97,MetaData!B:D,3,FALSE))</f>
        <v>https://www.xtiaircraft.com</v>
      </c>
      <c r="H97" s="7">
        <f>VLOOKUP(A97,MetaData!B:C,2,FALSE)</f>
        <v>0</v>
      </c>
      <c r="I97">
        <f>VLOOKUP(A97,MetaData!B:AQ,42,FALSE)</f>
        <v>-0.88300000000000001</v>
      </c>
      <c r="J97" s="7">
        <f>VLOOKUP(A97,MetaData!B:U,20,FALSE)</f>
        <v>-6512848</v>
      </c>
      <c r="K97" s="6">
        <f>SUMIFS(IncomeStatement!BA:BA,IncomeStatement!B:B,A97,IncomeStatement!C:C,B97,IncomeStatement!E:E,C97)/$B$1</f>
        <v>6.109</v>
      </c>
      <c r="L97" s="6">
        <f>SUMIFS(IncomeStatement!K:K,IncomeStatement!B:B,A97,IncomeStatement!C:C,B97,IncomeStatement!E:E,C97)/$B$1</f>
        <v>2.121</v>
      </c>
      <c r="M97" s="6">
        <f>SUMIFS(IncomeStatement!BK:BK,IncomeStatement!B:B,A97,IncomeStatement!C:C,B97,IncomeStatement!E:E,C97)/$B$1+SUMIFS(IncomeStatement!AT:AT,IncomeStatement!B:B,A97,IncomeStatement!C:C,B97,IncomeStatement!E:E,C97)/$B$1</f>
        <v>30.322000000000003</v>
      </c>
      <c r="N97" s="6">
        <f>SUMIFS(IncomeStatement!AS:AS,IncomeStatement!B:B,A97,IncomeStatement!C:C,B97,IncomeStatement!E:E,C97)/$B$1</f>
        <v>4.484</v>
      </c>
    </row>
    <row r="98" spans="1:14" x14ac:dyDescent="0.3">
      <c r="A98" t="s">
        <v>34</v>
      </c>
      <c r="B98">
        <v>2023</v>
      </c>
      <c r="C98" t="s">
        <v>227</v>
      </c>
      <c r="D98" t="s">
        <v>3</v>
      </c>
      <c r="E98" t="s">
        <v>510</v>
      </c>
      <c r="F98" t="s">
        <v>538</v>
      </c>
      <c r="G98" s="8" t="str">
        <f>HYPERLINK(VLOOKUP(A98,MetaData!B:D,3,FALSE))</f>
        <v>https://www.xtiaircraft.com</v>
      </c>
      <c r="H98" s="7">
        <f>VLOOKUP(A98,MetaData!B:C,2,FALSE)</f>
        <v>0</v>
      </c>
      <c r="I98">
        <f>VLOOKUP(A98,MetaData!B:AQ,42,FALSE)</f>
        <v>-0.88300000000000001</v>
      </c>
      <c r="J98" s="7">
        <f>VLOOKUP(A98,MetaData!B:U,20,FALSE)</f>
        <v>-6512848</v>
      </c>
      <c r="K98" s="6">
        <f>SUMIFS(IncomeStatement!BA:BA,IncomeStatement!B:B,A98,IncomeStatement!C:C,B98,IncomeStatement!E:E,C98)/$B$1</f>
        <v>4.5620000000000003</v>
      </c>
      <c r="L98" s="6">
        <f>SUMIFS(IncomeStatement!K:K,IncomeStatement!B:B,A98,IncomeStatement!C:C,B98,IncomeStatement!E:E,C98)/$B$1</f>
        <v>1.458</v>
      </c>
      <c r="M98" s="6">
        <f>SUMIFS(IncomeStatement!BK:BK,IncomeStatement!B:B,A98,IncomeStatement!C:C,B98,IncomeStatement!E:E,C98)/$B$1+SUMIFS(IncomeStatement!AT:AT,IncomeStatement!B:B,A98,IncomeStatement!C:C,B98,IncomeStatement!E:E,C98)/$B$1</f>
        <v>32.576000000000001</v>
      </c>
      <c r="N98" s="6">
        <f>SUMIFS(IncomeStatement!AS:AS,IncomeStatement!B:B,A98,IncomeStatement!C:C,B98,IncomeStatement!E:E,C98)/$B$1</f>
        <v>4.3550000000000004</v>
      </c>
    </row>
    <row r="99" spans="1:14" x14ac:dyDescent="0.3">
      <c r="A99" t="s">
        <v>37</v>
      </c>
      <c r="B99">
        <v>2020</v>
      </c>
      <c r="C99" t="s">
        <v>227</v>
      </c>
      <c r="D99" t="s">
        <v>3</v>
      </c>
      <c r="E99" t="s">
        <v>510</v>
      </c>
      <c r="F99" t="s">
        <v>540</v>
      </c>
      <c r="G99" s="8" t="str">
        <f>HYPERLINK(VLOOKUP(A99,MetaData!B:D,3,FALSE))</f>
        <v>https://www.sidusspace.com</v>
      </c>
      <c r="H99" s="7">
        <f>VLOOKUP(A99,MetaData!B:C,2,FALSE)</f>
        <v>72</v>
      </c>
      <c r="I99">
        <f>VLOOKUP(A99,MetaData!B:AQ,42,FALSE)</f>
        <v>6.5839999999999996</v>
      </c>
      <c r="J99" s="7">
        <f>VLOOKUP(A99,MetaData!B:U,20,FALSE)</f>
        <v>-16780830</v>
      </c>
      <c r="K99" s="6">
        <f>SUMIFS(IncomeStatement!BA:BA,IncomeStatement!B:B,A99,IncomeStatement!C:C,B99,IncomeStatement!E:E,C99)/$B$1</f>
        <v>1.8071820000000001</v>
      </c>
      <c r="L99" s="6">
        <f>SUMIFS(IncomeStatement!K:K,IncomeStatement!B:B,A99,IncomeStatement!C:C,B99,IncomeStatement!E:E,C99)/$B$1</f>
        <v>1.7864100000000001</v>
      </c>
      <c r="M99" s="6">
        <f>SUMIFS(IncomeStatement!BK:BK,IncomeStatement!B:B,A99,IncomeStatement!C:C,B99,IncomeStatement!E:E,C99)/$B$1+SUMIFS(IncomeStatement!AT:AT,IncomeStatement!B:B,A99,IncomeStatement!C:C,B99,IncomeStatement!E:E,C99)/$B$1</f>
        <v>2.8703919999999998</v>
      </c>
      <c r="N99" s="6">
        <f>SUMIFS(IncomeStatement!AS:AS,IncomeStatement!B:B,A99,IncomeStatement!C:C,B99,IncomeStatement!E:E,C99)/$B$1</f>
        <v>0</v>
      </c>
    </row>
    <row r="100" spans="1:14" x14ac:dyDescent="0.3">
      <c r="A100" t="s">
        <v>37</v>
      </c>
      <c r="B100">
        <v>2021</v>
      </c>
      <c r="C100" t="s">
        <v>227</v>
      </c>
      <c r="D100" t="s">
        <v>3</v>
      </c>
      <c r="E100" t="s">
        <v>510</v>
      </c>
      <c r="F100" t="s">
        <v>540</v>
      </c>
      <c r="G100" s="8" t="str">
        <f>HYPERLINK(VLOOKUP(A100,MetaData!B:D,3,FALSE))</f>
        <v>https://www.sidusspace.com</v>
      </c>
      <c r="H100" s="7">
        <f>VLOOKUP(A100,MetaData!B:C,2,FALSE)</f>
        <v>72</v>
      </c>
      <c r="I100">
        <f>VLOOKUP(A100,MetaData!B:AQ,42,FALSE)</f>
        <v>6.5839999999999996</v>
      </c>
      <c r="J100" s="7">
        <f>VLOOKUP(A100,MetaData!B:U,20,FALSE)</f>
        <v>-16780830</v>
      </c>
      <c r="K100" s="6">
        <f>SUMIFS(IncomeStatement!BA:BA,IncomeStatement!B:B,A100,IncomeStatement!C:C,B100,IncomeStatement!E:E,C100)/$B$1</f>
        <v>1.4087240000000001</v>
      </c>
      <c r="L100" s="6">
        <f>SUMIFS(IncomeStatement!K:K,IncomeStatement!B:B,A100,IncomeStatement!C:C,B100,IncomeStatement!E:E,C100)/$B$1</f>
        <v>1.775299</v>
      </c>
      <c r="M100" s="6">
        <f>SUMIFS(IncomeStatement!BK:BK,IncomeStatement!B:B,A100,IncomeStatement!C:C,B100,IncomeStatement!E:E,C100)/$B$1+SUMIFS(IncomeStatement!AT:AT,IncomeStatement!B:B,A100,IncomeStatement!C:C,B100,IncomeStatement!E:E,C100)/$B$1</f>
        <v>6.1532689999999999</v>
      </c>
      <c r="N100" s="6">
        <f>SUMIFS(IncomeStatement!AS:AS,IncomeStatement!B:B,A100,IncomeStatement!C:C,B100,IncomeStatement!E:E,C100)/$B$1</f>
        <v>0</v>
      </c>
    </row>
    <row r="101" spans="1:14" x14ac:dyDescent="0.3">
      <c r="A101" t="s">
        <v>37</v>
      </c>
      <c r="B101">
        <v>2022</v>
      </c>
      <c r="C101" t="s">
        <v>227</v>
      </c>
      <c r="D101" t="s">
        <v>3</v>
      </c>
      <c r="E101" t="s">
        <v>510</v>
      </c>
      <c r="F101" t="s">
        <v>540</v>
      </c>
      <c r="G101" s="8" t="str">
        <f>HYPERLINK(VLOOKUP(A101,MetaData!B:D,3,FALSE))</f>
        <v>https://www.sidusspace.com</v>
      </c>
      <c r="H101" s="7">
        <f>VLOOKUP(A101,MetaData!B:C,2,FALSE)</f>
        <v>72</v>
      </c>
      <c r="I101">
        <f>VLOOKUP(A101,MetaData!B:AQ,42,FALSE)</f>
        <v>6.5839999999999996</v>
      </c>
      <c r="J101" s="7">
        <f>VLOOKUP(A101,MetaData!B:U,20,FALSE)</f>
        <v>-16780830</v>
      </c>
      <c r="K101" s="6">
        <f>SUMIFS(IncomeStatement!BA:BA,IncomeStatement!B:B,A101,IncomeStatement!C:C,B101,IncomeStatement!E:E,C101)/$B$1</f>
        <v>7.2934080000000003</v>
      </c>
      <c r="L101" s="6">
        <f>SUMIFS(IncomeStatement!K:K,IncomeStatement!B:B,A101,IncomeStatement!C:C,B101,IncomeStatement!E:E,C101)/$B$1</f>
        <v>5.8552749999999998</v>
      </c>
      <c r="M101" s="6">
        <f>SUMIFS(IncomeStatement!BK:BK,IncomeStatement!B:B,A101,IncomeStatement!C:C,B101,IncomeStatement!E:E,C101)/$B$1+SUMIFS(IncomeStatement!AT:AT,IncomeStatement!B:B,A101,IncomeStatement!C:C,B101,IncomeStatement!E:E,C101)/$B$1</f>
        <v>26.266838</v>
      </c>
      <c r="N101" s="6">
        <f>SUMIFS(IncomeStatement!AS:AS,IncomeStatement!B:B,A101,IncomeStatement!C:C,B101,IncomeStatement!E:E,C101)/$B$1</f>
        <v>0</v>
      </c>
    </row>
    <row r="102" spans="1:14" x14ac:dyDescent="0.3">
      <c r="A102" t="s">
        <v>37</v>
      </c>
      <c r="B102">
        <v>2023</v>
      </c>
      <c r="C102" t="s">
        <v>227</v>
      </c>
      <c r="D102" t="s">
        <v>3</v>
      </c>
      <c r="E102" t="s">
        <v>510</v>
      </c>
      <c r="F102" t="s">
        <v>540</v>
      </c>
      <c r="G102" s="8" t="str">
        <f>HYPERLINK(VLOOKUP(A102,MetaData!B:D,3,FALSE))</f>
        <v>https://www.sidusspace.com</v>
      </c>
      <c r="H102" s="7">
        <f>VLOOKUP(A102,MetaData!B:C,2,FALSE)</f>
        <v>72</v>
      </c>
      <c r="I102">
        <f>VLOOKUP(A102,MetaData!B:AQ,42,FALSE)</f>
        <v>6.5839999999999996</v>
      </c>
      <c r="J102" s="7">
        <f>VLOOKUP(A102,MetaData!B:U,20,FALSE)</f>
        <v>-16780830</v>
      </c>
      <c r="K102" s="6">
        <f>SUMIFS(IncomeStatement!BA:BA,IncomeStatement!B:B,A102,IncomeStatement!C:C,B102,IncomeStatement!E:E,C102)/$B$1</f>
        <v>5.9627850000000002</v>
      </c>
      <c r="L102" s="6">
        <f>SUMIFS(IncomeStatement!K:K,IncomeStatement!B:B,A102,IncomeStatement!C:C,B102,IncomeStatement!E:E,C102)/$B$1</f>
        <v>4.3214819999999996</v>
      </c>
      <c r="M102" s="6">
        <f>SUMIFS(IncomeStatement!BK:BK,IncomeStatement!B:B,A102,IncomeStatement!C:C,B102,IncomeStatement!E:E,C102)/$B$1+SUMIFS(IncomeStatement!AT:AT,IncomeStatement!B:B,A102,IncomeStatement!C:C,B102,IncomeStatement!E:E,C102)/$B$1</f>
        <v>14.166617</v>
      </c>
      <c r="N102" s="6">
        <f>SUMIFS(IncomeStatement!AS:AS,IncomeStatement!B:B,A102,IncomeStatement!C:C,B102,IncomeStatement!E:E,C102)/$B$1</f>
        <v>0</v>
      </c>
    </row>
    <row r="103" spans="1:14" x14ac:dyDescent="0.3">
      <c r="A103" t="s">
        <v>40</v>
      </c>
      <c r="B103">
        <v>2020</v>
      </c>
      <c r="C103" t="s">
        <v>227</v>
      </c>
      <c r="D103" t="s">
        <v>3</v>
      </c>
      <c r="E103" t="s">
        <v>510</v>
      </c>
      <c r="F103" t="s">
        <v>542</v>
      </c>
      <c r="G103" s="8" t="str">
        <f>HYPERLINK(VLOOKUP(A103,MetaData!B:D,3,FALSE))</f>
        <v>https://parazero.com</v>
      </c>
      <c r="H103" s="7">
        <f>VLOOKUP(A103,MetaData!B:C,2,FALSE)</f>
        <v>14</v>
      </c>
      <c r="I103">
        <f>VLOOKUP(A103,MetaData!B:AQ,42,FALSE)</f>
        <v>0.36799999999999999</v>
      </c>
      <c r="J103" s="7">
        <f>VLOOKUP(A103,MetaData!B:U,20,FALSE)</f>
        <v>-4386246</v>
      </c>
      <c r="K103" s="6">
        <f>SUMIFS(IncomeStatement!BA:BA,IncomeStatement!B:B,A103,IncomeStatement!C:C,B103,IncomeStatement!E:E,C103)/$B$1</f>
        <v>0.76241000000000003</v>
      </c>
      <c r="L103" s="6">
        <f>SUMIFS(IncomeStatement!K:K,IncomeStatement!B:B,A103,IncomeStatement!C:C,B103,IncomeStatement!E:E,C103)/$B$1</f>
        <v>0.84893099999999999</v>
      </c>
      <c r="M103" s="6">
        <f>SUMIFS(IncomeStatement!BK:BK,IncomeStatement!B:B,A103,IncomeStatement!C:C,B103,IncomeStatement!E:E,C103)/$B$1+SUMIFS(IncomeStatement!AT:AT,IncomeStatement!B:B,A103,IncomeStatement!C:C,B103,IncomeStatement!E:E,C103)/$B$1</f>
        <v>1.6597840000000001</v>
      </c>
      <c r="N103" s="6">
        <f>SUMIFS(IncomeStatement!AS:AS,IncomeStatement!B:B,A103,IncomeStatement!C:C,B103,IncomeStatement!E:E,C103)/$B$1</f>
        <v>0.31886799999999998</v>
      </c>
    </row>
    <row r="104" spans="1:14" x14ac:dyDescent="0.3">
      <c r="A104" t="s">
        <v>40</v>
      </c>
      <c r="B104">
        <v>2021</v>
      </c>
      <c r="C104" t="s">
        <v>227</v>
      </c>
      <c r="D104" t="s">
        <v>3</v>
      </c>
      <c r="E104" t="s">
        <v>510</v>
      </c>
      <c r="F104" t="s">
        <v>542</v>
      </c>
      <c r="G104" s="8" t="str">
        <f>HYPERLINK(VLOOKUP(A104,MetaData!B:D,3,FALSE))</f>
        <v>https://parazero.com</v>
      </c>
      <c r="H104" s="7">
        <f>VLOOKUP(A104,MetaData!B:C,2,FALSE)</f>
        <v>14</v>
      </c>
      <c r="I104">
        <f>VLOOKUP(A104,MetaData!B:AQ,42,FALSE)</f>
        <v>0.36799999999999999</v>
      </c>
      <c r="J104" s="7">
        <f>VLOOKUP(A104,MetaData!B:U,20,FALSE)</f>
        <v>-4386246</v>
      </c>
      <c r="K104" s="6">
        <f>SUMIFS(IncomeStatement!BA:BA,IncomeStatement!B:B,A104,IncomeStatement!C:C,B104,IncomeStatement!E:E,C104)/$B$1</f>
        <v>0.72439100000000001</v>
      </c>
      <c r="L104" s="6">
        <f>SUMIFS(IncomeStatement!K:K,IncomeStatement!B:B,A104,IncomeStatement!C:C,B104,IncomeStatement!E:E,C104)/$B$1</f>
        <v>0.46471499999999999</v>
      </c>
      <c r="M104" s="6">
        <f>SUMIFS(IncomeStatement!BK:BK,IncomeStatement!B:B,A104,IncomeStatement!C:C,B104,IncomeStatement!E:E,C104)/$B$1+SUMIFS(IncomeStatement!AT:AT,IncomeStatement!B:B,A104,IncomeStatement!C:C,B104,IncomeStatement!E:E,C104)/$B$1</f>
        <v>1.118106</v>
      </c>
      <c r="N104" s="6">
        <f>SUMIFS(IncomeStatement!AS:AS,IncomeStatement!B:B,A104,IncomeStatement!C:C,B104,IncomeStatement!E:E,C104)/$B$1</f>
        <v>0.60370199999999996</v>
      </c>
    </row>
    <row r="105" spans="1:14" x14ac:dyDescent="0.3">
      <c r="A105" t="s">
        <v>40</v>
      </c>
      <c r="B105">
        <v>2022</v>
      </c>
      <c r="C105" t="s">
        <v>227</v>
      </c>
      <c r="D105" t="s">
        <v>3</v>
      </c>
      <c r="E105" t="s">
        <v>510</v>
      </c>
      <c r="F105" t="s">
        <v>542</v>
      </c>
      <c r="G105" s="8" t="str">
        <f>HYPERLINK(VLOOKUP(A105,MetaData!B:D,3,FALSE))</f>
        <v>https://parazero.com</v>
      </c>
      <c r="H105" s="7">
        <f>VLOOKUP(A105,MetaData!B:C,2,FALSE)</f>
        <v>14</v>
      </c>
      <c r="I105">
        <f>VLOOKUP(A105,MetaData!B:AQ,42,FALSE)</f>
        <v>0.36799999999999999</v>
      </c>
      <c r="J105" s="7">
        <f>VLOOKUP(A105,MetaData!B:U,20,FALSE)</f>
        <v>-4386246</v>
      </c>
      <c r="K105" s="6">
        <f>SUMIFS(IncomeStatement!BA:BA,IncomeStatement!B:B,A105,IncomeStatement!C:C,B105,IncomeStatement!E:E,C105)/$B$1</f>
        <v>0.560118</v>
      </c>
      <c r="L105" s="6">
        <f>SUMIFS(IncomeStatement!K:K,IncomeStatement!B:B,A105,IncomeStatement!C:C,B105,IncomeStatement!E:E,C105)/$B$1</f>
        <v>0.337565</v>
      </c>
      <c r="M105" s="6">
        <f>SUMIFS(IncomeStatement!BK:BK,IncomeStatement!B:B,A105,IncomeStatement!C:C,B105,IncomeStatement!E:E,C105)/$B$1+SUMIFS(IncomeStatement!AT:AT,IncomeStatement!B:B,A105,IncomeStatement!C:C,B105,IncomeStatement!E:E,C105)/$B$1</f>
        <v>1.7981500000000001</v>
      </c>
      <c r="N105" s="6">
        <f>SUMIFS(IncomeStatement!AS:AS,IncomeStatement!B:B,A105,IncomeStatement!C:C,B105,IncomeStatement!E:E,C105)/$B$1</f>
        <v>0.64032800000000001</v>
      </c>
    </row>
    <row r="106" spans="1:14" x14ac:dyDescent="0.3">
      <c r="A106" t="s">
        <v>40</v>
      </c>
      <c r="B106">
        <v>2023</v>
      </c>
      <c r="C106" t="s">
        <v>227</v>
      </c>
      <c r="D106" t="s">
        <v>3</v>
      </c>
      <c r="E106" t="s">
        <v>510</v>
      </c>
      <c r="F106" t="s">
        <v>542</v>
      </c>
      <c r="G106" s="8" t="str">
        <f>HYPERLINK(VLOOKUP(A106,MetaData!B:D,3,FALSE))</f>
        <v>https://parazero.com</v>
      </c>
      <c r="H106" s="7">
        <f>VLOOKUP(A106,MetaData!B:C,2,FALSE)</f>
        <v>14</v>
      </c>
      <c r="I106">
        <f>VLOOKUP(A106,MetaData!B:AQ,42,FALSE)</f>
        <v>0.36799999999999999</v>
      </c>
      <c r="J106" s="7">
        <f>VLOOKUP(A106,MetaData!B:U,20,FALSE)</f>
        <v>-4386246</v>
      </c>
      <c r="K106" s="6">
        <f>SUMIFS(IncomeStatement!BA:BA,IncomeStatement!B:B,A106,IncomeStatement!C:C,B106,IncomeStatement!E:E,C106)/$B$1</f>
        <v>0.62050799999999995</v>
      </c>
      <c r="L106" s="6">
        <f>SUMIFS(IncomeStatement!K:K,IncomeStatement!B:B,A106,IncomeStatement!C:C,B106,IncomeStatement!E:E,C106)/$B$1</f>
        <v>0.47660999999999998</v>
      </c>
      <c r="M106" s="6">
        <f>SUMIFS(IncomeStatement!BK:BK,IncomeStatement!B:B,A106,IncomeStatement!C:C,B106,IncomeStatement!E:E,C106)/$B$1+SUMIFS(IncomeStatement!AT:AT,IncomeStatement!B:B,A106,IncomeStatement!C:C,B106,IncomeStatement!E:E,C106)/$B$1</f>
        <v>3.4336479999999998</v>
      </c>
      <c r="N106" s="6">
        <f>SUMIFS(IncomeStatement!AS:AS,IncomeStatement!B:B,A106,IncomeStatement!C:C,B106,IncomeStatement!E:E,C106)/$B$1</f>
        <v>0.63680099999999995</v>
      </c>
    </row>
    <row r="107" spans="1:14" x14ac:dyDescent="0.3">
      <c r="A107" t="s">
        <v>43</v>
      </c>
      <c r="B107">
        <v>2020</v>
      </c>
      <c r="C107" t="s">
        <v>227</v>
      </c>
      <c r="D107" t="s">
        <v>3</v>
      </c>
      <c r="E107" t="s">
        <v>510</v>
      </c>
      <c r="F107" t="s">
        <v>544</v>
      </c>
      <c r="G107" s="8" t="str">
        <f>HYPERLINK(VLOOKUP(A107,MetaData!B:D,3,FALSE))</f>
        <v>https://momentus.space</v>
      </c>
      <c r="H107" s="7">
        <f>VLOOKUP(A107,MetaData!B:C,2,FALSE)</f>
        <v>0</v>
      </c>
      <c r="I107">
        <f>VLOOKUP(A107,MetaData!B:AQ,42,FALSE)</f>
        <v>0.38500000000000001</v>
      </c>
      <c r="J107" s="7">
        <f>VLOOKUP(A107,MetaData!B:U,20,FALSE)</f>
        <v>-17407000</v>
      </c>
      <c r="K107" s="6">
        <f>SUMIFS(IncomeStatement!BA:BA,IncomeStatement!B:B,A107,IncomeStatement!C:C,B107,IncomeStatement!E:E,C107)/$B$1</f>
        <v>0.36499999999999999</v>
      </c>
      <c r="L107" s="6">
        <f>SUMIFS(IncomeStatement!K:K,IncomeStatement!B:B,A107,IncomeStatement!C:C,B107,IncomeStatement!E:E,C107)/$B$1</f>
        <v>0.36799999999999999</v>
      </c>
      <c r="M107" s="6">
        <f>SUMIFS(IncomeStatement!BK:BK,IncomeStatement!B:B,A107,IncomeStatement!C:C,B107,IncomeStatement!E:E,C107)/$B$1+SUMIFS(IncomeStatement!AT:AT,IncomeStatement!B:B,A107,IncomeStatement!C:C,B107,IncomeStatement!E:E,C107)/$B$1</f>
        <v>11.945</v>
      </c>
      <c r="N107" s="6">
        <f>SUMIFS(IncomeStatement!AS:AS,IncomeStatement!B:B,A107,IncomeStatement!C:C,B107,IncomeStatement!E:E,C107)/$B$1</f>
        <v>22.718</v>
      </c>
    </row>
    <row r="108" spans="1:14" x14ac:dyDescent="0.3">
      <c r="A108" t="s">
        <v>43</v>
      </c>
      <c r="B108">
        <v>2021</v>
      </c>
      <c r="C108" t="s">
        <v>227</v>
      </c>
      <c r="D108" t="s">
        <v>3</v>
      </c>
      <c r="E108" t="s">
        <v>510</v>
      </c>
      <c r="F108" t="s">
        <v>544</v>
      </c>
      <c r="G108" s="8" t="str">
        <f>HYPERLINK(VLOOKUP(A108,MetaData!B:D,3,FALSE))</f>
        <v>https://momentus.space</v>
      </c>
      <c r="H108" s="7">
        <f>VLOOKUP(A108,MetaData!B:C,2,FALSE)</f>
        <v>0</v>
      </c>
      <c r="I108">
        <f>VLOOKUP(A108,MetaData!B:AQ,42,FALSE)</f>
        <v>0.38500000000000001</v>
      </c>
      <c r="J108" s="7">
        <f>VLOOKUP(A108,MetaData!B:U,20,FALSE)</f>
        <v>-17407000</v>
      </c>
      <c r="K108" s="6">
        <f>SUMIFS(IncomeStatement!BA:BA,IncomeStatement!B:B,A108,IncomeStatement!C:C,B108,IncomeStatement!E:E,C108)/$B$1</f>
        <v>0.33</v>
      </c>
      <c r="L108" s="6">
        <f>SUMIFS(IncomeStatement!K:K,IncomeStatement!B:B,A108,IncomeStatement!C:C,B108,IncomeStatement!E:E,C108)/$B$1</f>
        <v>-0.13500000000000001</v>
      </c>
      <c r="M108" s="6">
        <f>SUMIFS(IncomeStatement!BK:BK,IncomeStatement!B:B,A108,IncomeStatement!C:C,B108,IncomeStatement!E:E,C108)/$B$1+SUMIFS(IncomeStatement!AT:AT,IncomeStatement!B:B,A108,IncomeStatement!C:C,B108,IncomeStatement!E:E,C108)/$B$1</f>
        <v>48.905000000000001</v>
      </c>
      <c r="N108" s="6">
        <f>SUMIFS(IncomeStatement!AS:AS,IncomeStatement!B:B,A108,IncomeStatement!C:C,B108,IncomeStatement!E:E,C108)/$B$1</f>
        <v>51.320999999999998</v>
      </c>
    </row>
    <row r="109" spans="1:14" x14ac:dyDescent="0.3">
      <c r="A109" t="s">
        <v>43</v>
      </c>
      <c r="B109">
        <v>2022</v>
      </c>
      <c r="C109" t="s">
        <v>227</v>
      </c>
      <c r="D109" t="s">
        <v>3</v>
      </c>
      <c r="E109" t="s">
        <v>510</v>
      </c>
      <c r="F109" t="s">
        <v>544</v>
      </c>
      <c r="G109" s="8" t="str">
        <f>HYPERLINK(VLOOKUP(A109,MetaData!B:D,3,FALSE))</f>
        <v>https://momentus.space</v>
      </c>
      <c r="H109" s="7">
        <f>VLOOKUP(A109,MetaData!B:C,2,FALSE)</f>
        <v>0</v>
      </c>
      <c r="I109">
        <f>VLOOKUP(A109,MetaData!B:AQ,42,FALSE)</f>
        <v>0.38500000000000001</v>
      </c>
      <c r="J109" s="7">
        <f>VLOOKUP(A109,MetaData!B:U,20,FALSE)</f>
        <v>-17407000</v>
      </c>
      <c r="K109" s="6">
        <f>SUMIFS(IncomeStatement!BA:BA,IncomeStatement!B:B,A109,IncomeStatement!C:C,B109,IncomeStatement!E:E,C109)/$B$1</f>
        <v>0.29899999999999999</v>
      </c>
      <c r="L109" s="6">
        <f>SUMIFS(IncomeStatement!K:K,IncomeStatement!B:B,A109,IncomeStatement!C:C,B109,IncomeStatement!E:E,C109)/$B$1</f>
        <v>2.5999999999999999E-2</v>
      </c>
      <c r="M109" s="6">
        <f>SUMIFS(IncomeStatement!BK:BK,IncomeStatement!B:B,A109,IncomeStatement!C:C,B109,IncomeStatement!E:E,C109)/$B$1+SUMIFS(IncomeStatement!AT:AT,IncomeStatement!B:B,A109,IncomeStatement!C:C,B109,IncomeStatement!E:E,C109)/$B$1</f>
        <v>49.826999999999998</v>
      </c>
      <c r="N109" s="6">
        <f>SUMIFS(IncomeStatement!AS:AS,IncomeStatement!B:B,A109,IncomeStatement!C:C,B109,IncomeStatement!E:E,C109)/$B$1</f>
        <v>41.720999999999997</v>
      </c>
    </row>
    <row r="110" spans="1:14" x14ac:dyDescent="0.3">
      <c r="A110" t="s">
        <v>43</v>
      </c>
      <c r="B110">
        <v>2023</v>
      </c>
      <c r="C110" t="s">
        <v>227</v>
      </c>
      <c r="D110" t="s">
        <v>3</v>
      </c>
      <c r="E110" t="s">
        <v>510</v>
      </c>
      <c r="F110" t="s">
        <v>544</v>
      </c>
      <c r="G110" s="8" t="str">
        <f>HYPERLINK(VLOOKUP(A110,MetaData!B:D,3,FALSE))</f>
        <v>https://momentus.space</v>
      </c>
      <c r="H110" s="7">
        <f>VLOOKUP(A110,MetaData!B:C,2,FALSE)</f>
        <v>0</v>
      </c>
      <c r="I110">
        <f>VLOOKUP(A110,MetaData!B:AQ,42,FALSE)</f>
        <v>0.38500000000000001</v>
      </c>
      <c r="J110" s="7">
        <f>VLOOKUP(A110,MetaData!B:U,20,FALSE)</f>
        <v>-17407000</v>
      </c>
      <c r="K110" s="6">
        <f>SUMIFS(IncomeStatement!BA:BA,IncomeStatement!B:B,A110,IncomeStatement!C:C,B110,IncomeStatement!E:E,C110)/$B$1</f>
        <v>3.089</v>
      </c>
      <c r="L110" s="6">
        <f>SUMIFS(IncomeStatement!K:K,IncomeStatement!B:B,A110,IncomeStatement!C:C,B110,IncomeStatement!E:E,C110)/$B$1</f>
        <v>0.85499999999999998</v>
      </c>
      <c r="M110" s="6">
        <f>SUMIFS(IncomeStatement!BK:BK,IncomeStatement!B:B,A110,IncomeStatement!C:C,B110,IncomeStatement!E:E,C110)/$B$1+SUMIFS(IncomeStatement!AT:AT,IncomeStatement!B:B,A110,IncomeStatement!C:C,B110,IncomeStatement!E:E,C110)/$B$1</f>
        <v>36.055</v>
      </c>
      <c r="N110" s="6">
        <f>SUMIFS(IncomeStatement!AS:AS,IncomeStatement!B:B,A110,IncomeStatement!C:C,B110,IncomeStatement!E:E,C110)/$B$1</f>
        <v>34.350999999999999</v>
      </c>
    </row>
    <row r="111" spans="1:14" x14ac:dyDescent="0.3">
      <c r="A111" t="s">
        <v>46</v>
      </c>
      <c r="B111">
        <v>2020</v>
      </c>
      <c r="C111" t="s">
        <v>227</v>
      </c>
      <c r="D111" t="s">
        <v>3</v>
      </c>
      <c r="E111" t="s">
        <v>510</v>
      </c>
      <c r="F111" t="s">
        <v>546</v>
      </c>
      <c r="G111" s="8" t="str">
        <f>HYPERLINK(VLOOKUP(A111,MetaData!B:D,3,FALSE))</f>
        <v>https://www.byrna.com</v>
      </c>
      <c r="H111" s="7">
        <f>VLOOKUP(A111,MetaData!B:C,2,FALSE)</f>
        <v>106</v>
      </c>
      <c r="I111">
        <f>VLOOKUP(A111,MetaData!B:AQ,42,FALSE)</f>
        <v>1.98</v>
      </c>
      <c r="J111" s="7">
        <f>VLOOKUP(A111,MetaData!B:U,20,FALSE)</f>
        <v>8028500</v>
      </c>
      <c r="K111" s="6">
        <f>SUMIFS(IncomeStatement!BA:BA,IncomeStatement!B:B,A111,IncomeStatement!C:C,B111,IncomeStatement!E:E,C111)/$B$1</f>
        <v>16.565999999999999</v>
      </c>
      <c r="L111" s="6">
        <f>SUMIFS(IncomeStatement!K:K,IncomeStatement!B:B,A111,IncomeStatement!C:C,B111,IncomeStatement!E:E,C111)/$B$1</f>
        <v>9.0579999999999998</v>
      </c>
      <c r="M111" s="6">
        <f>SUMIFS(IncomeStatement!BK:BK,IncomeStatement!B:B,A111,IncomeStatement!C:C,B111,IncomeStatement!E:E,C111)/$B$1+SUMIFS(IncomeStatement!AT:AT,IncomeStatement!B:B,A111,IncomeStatement!C:C,B111,IncomeStatement!E:E,C111)/$B$1</f>
        <v>0</v>
      </c>
      <c r="N111" s="6">
        <f>SUMIFS(IncomeStatement!AS:AS,IncomeStatement!B:B,A111,IncomeStatement!C:C,B111,IncomeStatement!E:E,C111)/$B$1</f>
        <v>0</v>
      </c>
    </row>
    <row r="112" spans="1:14" x14ac:dyDescent="0.3">
      <c r="A112" t="s">
        <v>46</v>
      </c>
      <c r="B112">
        <v>2021</v>
      </c>
      <c r="C112" t="s">
        <v>227</v>
      </c>
      <c r="D112" t="s">
        <v>3</v>
      </c>
      <c r="E112" t="s">
        <v>510</v>
      </c>
      <c r="F112" t="s">
        <v>546</v>
      </c>
      <c r="G112" s="8" t="str">
        <f>HYPERLINK(VLOOKUP(A112,MetaData!B:D,3,FALSE))</f>
        <v>https://www.byrna.com</v>
      </c>
      <c r="H112" s="7">
        <f>VLOOKUP(A112,MetaData!B:C,2,FALSE)</f>
        <v>106</v>
      </c>
      <c r="I112">
        <f>VLOOKUP(A112,MetaData!B:AQ,42,FALSE)</f>
        <v>1.98</v>
      </c>
      <c r="J112" s="7">
        <f>VLOOKUP(A112,MetaData!B:U,20,FALSE)</f>
        <v>8028500</v>
      </c>
      <c r="K112" s="6">
        <f>SUMIFS(IncomeStatement!BA:BA,IncomeStatement!B:B,A112,IncomeStatement!C:C,B112,IncomeStatement!E:E,C112)/$B$1</f>
        <v>42.16</v>
      </c>
      <c r="L112" s="6">
        <f>SUMIFS(IncomeStatement!K:K,IncomeStatement!B:B,A112,IncomeStatement!C:C,B112,IncomeStatement!E:E,C112)/$B$1</f>
        <v>19.27</v>
      </c>
      <c r="M112" s="6">
        <f>SUMIFS(IncomeStatement!BK:BK,IncomeStatement!B:B,A112,IncomeStatement!C:C,B112,IncomeStatement!E:E,C112)/$B$1+SUMIFS(IncomeStatement!AT:AT,IncomeStatement!B:B,A112,IncomeStatement!C:C,B112,IncomeStatement!E:E,C112)/$B$1</f>
        <v>0</v>
      </c>
      <c r="N112" s="6">
        <f>SUMIFS(IncomeStatement!AS:AS,IncomeStatement!B:B,A112,IncomeStatement!C:C,B112,IncomeStatement!E:E,C112)/$B$1</f>
        <v>0</v>
      </c>
    </row>
    <row r="113" spans="1:14" x14ac:dyDescent="0.3">
      <c r="A113" t="s">
        <v>46</v>
      </c>
      <c r="B113">
        <v>2022</v>
      </c>
      <c r="C113" t="s">
        <v>227</v>
      </c>
      <c r="D113" t="s">
        <v>3</v>
      </c>
      <c r="E113" t="s">
        <v>510</v>
      </c>
      <c r="F113" t="s">
        <v>546</v>
      </c>
      <c r="G113" s="8" t="str">
        <f>HYPERLINK(VLOOKUP(A113,MetaData!B:D,3,FALSE))</f>
        <v>https://www.byrna.com</v>
      </c>
      <c r="H113" s="7">
        <f>VLOOKUP(A113,MetaData!B:C,2,FALSE)</f>
        <v>106</v>
      </c>
      <c r="I113">
        <f>VLOOKUP(A113,MetaData!B:AQ,42,FALSE)</f>
        <v>1.98</v>
      </c>
      <c r="J113" s="7">
        <f>VLOOKUP(A113,MetaData!B:U,20,FALSE)</f>
        <v>8028500</v>
      </c>
      <c r="K113" s="6">
        <f>SUMIFS(IncomeStatement!BA:BA,IncomeStatement!B:B,A113,IncomeStatement!C:C,B113,IncomeStatement!E:E,C113)/$B$1</f>
        <v>48.036000000000001</v>
      </c>
      <c r="L113" s="6">
        <f>SUMIFS(IncomeStatement!K:K,IncomeStatement!B:B,A113,IncomeStatement!C:C,B113,IncomeStatement!E:E,C113)/$B$1</f>
        <v>21.757999999999999</v>
      </c>
      <c r="M113" s="6">
        <f>SUMIFS(IncomeStatement!BK:BK,IncomeStatement!B:B,A113,IncomeStatement!C:C,B113,IncomeStatement!E:E,C113)/$B$1+SUMIFS(IncomeStatement!AT:AT,IncomeStatement!B:B,A113,IncomeStatement!C:C,B113,IncomeStatement!E:E,C113)/$B$1</f>
        <v>0</v>
      </c>
      <c r="N113" s="6">
        <f>SUMIFS(IncomeStatement!AS:AS,IncomeStatement!B:B,A113,IncomeStatement!C:C,B113,IncomeStatement!E:E,C113)/$B$1</f>
        <v>0</v>
      </c>
    </row>
    <row r="114" spans="1:14" x14ac:dyDescent="0.3">
      <c r="A114" t="s">
        <v>46</v>
      </c>
      <c r="B114">
        <v>2023</v>
      </c>
      <c r="C114" t="s">
        <v>227</v>
      </c>
      <c r="D114" t="s">
        <v>3</v>
      </c>
      <c r="E114" t="s">
        <v>510</v>
      </c>
      <c r="F114" t="s">
        <v>546</v>
      </c>
      <c r="G114" s="8" t="str">
        <f>HYPERLINK(VLOOKUP(A114,MetaData!B:D,3,FALSE))</f>
        <v>https://www.byrna.com</v>
      </c>
      <c r="H114" s="7">
        <f>VLOOKUP(A114,MetaData!B:C,2,FALSE)</f>
        <v>106</v>
      </c>
      <c r="I114">
        <f>VLOOKUP(A114,MetaData!B:AQ,42,FALSE)</f>
        <v>1.98</v>
      </c>
      <c r="J114" s="7">
        <f>VLOOKUP(A114,MetaData!B:U,20,FALSE)</f>
        <v>8028500</v>
      </c>
      <c r="K114" s="6">
        <f>SUMIFS(IncomeStatement!BA:BA,IncomeStatement!B:B,A114,IncomeStatement!C:C,B114,IncomeStatement!E:E,C114)/$B$1</f>
        <v>42.643999999999998</v>
      </c>
      <c r="L114" s="6">
        <f>SUMIFS(IncomeStatement!K:K,IncomeStatement!B:B,A114,IncomeStatement!C:C,B114,IncomeStatement!E:E,C114)/$B$1</f>
        <v>18.997</v>
      </c>
      <c r="M114" s="6">
        <f>SUMIFS(IncomeStatement!BK:BK,IncomeStatement!B:B,A114,IncomeStatement!C:C,B114,IncomeStatement!E:E,C114)/$B$1+SUMIFS(IncomeStatement!AT:AT,IncomeStatement!B:B,A114,IncomeStatement!C:C,B114,IncomeStatement!E:E,C114)/$B$1</f>
        <v>0</v>
      </c>
      <c r="N114" s="6">
        <f>SUMIFS(IncomeStatement!AS:AS,IncomeStatement!B:B,A114,IncomeStatement!C:C,B114,IncomeStatement!E:E,C114)/$B$1</f>
        <v>0</v>
      </c>
    </row>
    <row r="115" spans="1:14" x14ac:dyDescent="0.3">
      <c r="A115" t="s">
        <v>49</v>
      </c>
      <c r="B115">
        <v>2021</v>
      </c>
      <c r="C115" t="s">
        <v>227</v>
      </c>
      <c r="D115" t="s">
        <v>3</v>
      </c>
      <c r="E115" t="s">
        <v>510</v>
      </c>
      <c r="F115" t="s">
        <v>551</v>
      </c>
      <c r="G115" s="8" t="str">
        <f>HYPERLINK(VLOOKUP(A115,MetaData!B:D,3,FALSE))</f>
        <v>https://mda.space</v>
      </c>
      <c r="H115" s="7">
        <f>VLOOKUP(A115,MetaData!B:C,2,FALSE)</f>
        <v>3000</v>
      </c>
      <c r="I115">
        <f>VLOOKUP(A115,MetaData!B:AQ,42,FALSE)</f>
        <v>8.9090000000000007</v>
      </c>
      <c r="J115" s="7">
        <f>VLOOKUP(A115,MetaData!B:U,20,FALSE)</f>
        <v>-45212500</v>
      </c>
      <c r="K115" s="6">
        <f>SUMIFS(IncomeStatement!BA:BA,IncomeStatement!B:B,A115,IncomeStatement!C:C,B115,IncomeStatement!E:E,C115)/$B$1</f>
        <v>476.9</v>
      </c>
      <c r="L115" s="6">
        <f>SUMIFS(IncomeStatement!K:K,IncomeStatement!B:B,A115,IncomeStatement!C:C,B115,IncomeStatement!E:E,C115)/$B$1</f>
        <v>309.10000000000002</v>
      </c>
      <c r="M115" s="6">
        <f>SUMIFS(IncomeStatement!BK:BK,IncomeStatement!B:B,A115,IncomeStatement!C:C,B115,IncomeStatement!E:E,C115)/$B$1+SUMIFS(IncomeStatement!AT:AT,IncomeStatement!B:B,A115,IncomeStatement!C:C,B115,IncomeStatement!E:E,C115)/$B$1</f>
        <v>117.69999999999999</v>
      </c>
      <c r="N115" s="6">
        <f>SUMIFS(IncomeStatement!AS:AS,IncomeStatement!B:B,A115,IncomeStatement!C:C,B115,IncomeStatement!E:E,C115)/$B$1</f>
        <v>21.1</v>
      </c>
    </row>
    <row r="116" spans="1:14" x14ac:dyDescent="0.3">
      <c r="A116" t="s">
        <v>49</v>
      </c>
      <c r="B116">
        <v>2022</v>
      </c>
      <c r="C116" t="s">
        <v>227</v>
      </c>
      <c r="D116" t="s">
        <v>3</v>
      </c>
      <c r="E116" t="s">
        <v>510</v>
      </c>
      <c r="F116" t="s">
        <v>551</v>
      </c>
      <c r="G116" s="8" t="str">
        <f>HYPERLINK(VLOOKUP(A116,MetaData!B:D,3,FALSE))</f>
        <v>https://mda.space</v>
      </c>
      <c r="H116" s="7">
        <f>VLOOKUP(A116,MetaData!B:C,2,FALSE)</f>
        <v>3000</v>
      </c>
      <c r="I116">
        <f>VLOOKUP(A116,MetaData!B:AQ,42,FALSE)</f>
        <v>8.9090000000000007</v>
      </c>
      <c r="J116" s="7">
        <f>VLOOKUP(A116,MetaData!B:U,20,FALSE)</f>
        <v>-45212500</v>
      </c>
      <c r="K116" s="6">
        <f>SUMIFS(IncomeStatement!BA:BA,IncomeStatement!B:B,A116,IncomeStatement!C:C,B116,IncomeStatement!E:E,C116)/$B$1</f>
        <v>641.20000000000005</v>
      </c>
      <c r="L116" s="6">
        <f>SUMIFS(IncomeStatement!K:K,IncomeStatement!B:B,A116,IncomeStatement!C:C,B116,IncomeStatement!E:E,C116)/$B$1</f>
        <v>412.8</v>
      </c>
      <c r="M116" s="6">
        <f>SUMIFS(IncomeStatement!BK:BK,IncomeStatement!B:B,A116,IncomeStatement!C:C,B116,IncomeStatement!E:E,C116)/$B$1+SUMIFS(IncomeStatement!AT:AT,IncomeStatement!B:B,A116,IncomeStatement!C:C,B116,IncomeStatement!E:E,C116)/$B$1</f>
        <v>111.9</v>
      </c>
      <c r="N116" s="6">
        <f>SUMIFS(IncomeStatement!AS:AS,IncomeStatement!B:B,A116,IncomeStatement!C:C,B116,IncomeStatement!E:E,C116)/$B$1</f>
        <v>32.799999999999997</v>
      </c>
    </row>
    <row r="117" spans="1:14" x14ac:dyDescent="0.3">
      <c r="A117" t="s">
        <v>49</v>
      </c>
      <c r="B117">
        <v>2023</v>
      </c>
      <c r="C117" t="s">
        <v>227</v>
      </c>
      <c r="D117" t="s">
        <v>3</v>
      </c>
      <c r="E117" t="s">
        <v>510</v>
      </c>
      <c r="F117" t="s">
        <v>551</v>
      </c>
      <c r="G117" s="8" t="str">
        <f>HYPERLINK(VLOOKUP(A117,MetaData!B:D,3,FALSE))</f>
        <v>https://mda.space</v>
      </c>
      <c r="H117" s="7">
        <f>VLOOKUP(A117,MetaData!B:C,2,FALSE)</f>
        <v>3000</v>
      </c>
      <c r="I117">
        <f>VLOOKUP(A117,MetaData!B:AQ,42,FALSE)</f>
        <v>8.9090000000000007</v>
      </c>
      <c r="J117" s="7">
        <f>VLOOKUP(A117,MetaData!B:U,20,FALSE)</f>
        <v>-45212500</v>
      </c>
      <c r="K117" s="6">
        <f>SUMIFS(IncomeStatement!BA:BA,IncomeStatement!B:B,A117,IncomeStatement!C:C,B117,IncomeStatement!E:E,C117)/$B$1</f>
        <v>807.6</v>
      </c>
      <c r="L117" s="6">
        <f>SUMIFS(IncomeStatement!K:K,IncomeStatement!B:B,A117,IncomeStatement!C:C,B117,IncomeStatement!E:E,C117)/$B$1</f>
        <v>563.6</v>
      </c>
      <c r="M117" s="6">
        <f>SUMIFS(IncomeStatement!BK:BK,IncomeStatement!B:B,A117,IncomeStatement!C:C,B117,IncomeStatement!E:E,C117)/$B$1+SUMIFS(IncomeStatement!AT:AT,IncomeStatement!B:B,A117,IncomeStatement!C:C,B117,IncomeStatement!E:E,C117)/$B$1</f>
        <v>128.19999999999999</v>
      </c>
      <c r="N117" s="6">
        <f>SUMIFS(IncomeStatement!AS:AS,IncomeStatement!B:B,A117,IncomeStatement!C:C,B117,IncomeStatement!E:E,C117)/$B$1</f>
        <v>39.299999999999997</v>
      </c>
    </row>
  </sheetData>
  <autoFilter ref="A3:N117" xr:uid="{75A6734C-A06D-4025-8204-F7252DDE439D}"/>
  <conditionalFormatting sqref="C4:E1048576">
    <cfRule type="containsText" dxfId="2" priority="2" operator="containsText" text="ttm">
      <formula>NOT(ISERROR(SEARCH("ttm",C4)))</formula>
    </cfRule>
  </conditionalFormatting>
  <conditionalFormatting sqref="K1:K1048576">
    <cfRule type="cellIs" dxfId="0" priority="1" operator="between">
      <formula>200</formula>
      <formula>400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F2136-89D7-4855-826A-633F257DDA5A}">
  <dimension ref="A1:AV29"/>
  <sheetViews>
    <sheetView workbookViewId="0"/>
  </sheetViews>
  <sheetFormatPr defaultRowHeight="14.4" x14ac:dyDescent="0.3"/>
  <cols>
    <col min="21" max="21" width="12" bestFit="1" customWidth="1"/>
    <col min="43" max="43" width="10.109375" bestFit="1" customWidth="1"/>
  </cols>
  <sheetData>
    <row r="1" spans="1:48" x14ac:dyDescent="0.3">
      <c r="A1" s="2" t="s">
        <v>92</v>
      </c>
      <c r="B1" s="2" t="s">
        <v>86</v>
      </c>
      <c r="C1" s="2" t="s">
        <v>425</v>
      </c>
      <c r="D1" s="2" t="s">
        <v>426</v>
      </c>
      <c r="E1" s="2" t="s">
        <v>427</v>
      </c>
      <c r="F1" s="2" t="s">
        <v>428</v>
      </c>
      <c r="G1" s="2" t="s">
        <v>429</v>
      </c>
      <c r="H1" s="2" t="s">
        <v>430</v>
      </c>
      <c r="I1" s="2" t="s">
        <v>431</v>
      </c>
      <c r="J1" s="2" t="s">
        <v>432</v>
      </c>
      <c r="K1" s="2" t="s">
        <v>433</v>
      </c>
      <c r="L1" s="2" t="s">
        <v>434</v>
      </c>
      <c r="M1" s="2" t="s">
        <v>435</v>
      </c>
      <c r="N1" s="2" t="s">
        <v>436</v>
      </c>
      <c r="O1" s="2" t="s">
        <v>437</v>
      </c>
      <c r="P1" s="2" t="s">
        <v>438</v>
      </c>
      <c r="Q1" s="2" t="s">
        <v>439</v>
      </c>
      <c r="R1" s="2" t="s">
        <v>440</v>
      </c>
      <c r="S1" s="2" t="s">
        <v>441</v>
      </c>
      <c r="T1" s="2" t="s">
        <v>442</v>
      </c>
      <c r="U1" s="2" t="s">
        <v>443</v>
      </c>
      <c r="V1" s="2" t="s">
        <v>444</v>
      </c>
      <c r="W1" s="2" t="s">
        <v>445</v>
      </c>
      <c r="X1" s="2" t="s">
        <v>446</v>
      </c>
      <c r="Y1" s="2" t="s">
        <v>447</v>
      </c>
      <c r="Z1" s="2" t="s">
        <v>448</v>
      </c>
      <c r="AA1" s="2" t="s">
        <v>449</v>
      </c>
      <c r="AB1" s="2" t="s">
        <v>450</v>
      </c>
      <c r="AC1" s="2" t="s">
        <v>451</v>
      </c>
      <c r="AD1" s="2" t="s">
        <v>452</v>
      </c>
      <c r="AE1" s="2" t="s">
        <v>453</v>
      </c>
      <c r="AF1" s="2" t="s">
        <v>454</v>
      </c>
      <c r="AG1" s="2" t="s">
        <v>455</v>
      </c>
      <c r="AH1" s="2" t="s">
        <v>456</v>
      </c>
      <c r="AI1" s="2" t="s">
        <v>457</v>
      </c>
      <c r="AJ1" s="2" t="s">
        <v>458</v>
      </c>
      <c r="AK1" s="2" t="s">
        <v>459</v>
      </c>
      <c r="AL1" s="2" t="s">
        <v>460</v>
      </c>
      <c r="AM1" s="2" t="s">
        <v>461</v>
      </c>
      <c r="AN1" s="2" t="s">
        <v>462</v>
      </c>
      <c r="AO1" s="2" t="s">
        <v>463</v>
      </c>
      <c r="AP1" s="2" t="s">
        <v>464</v>
      </c>
      <c r="AQ1" s="2" t="s">
        <v>465</v>
      </c>
      <c r="AR1" s="2" t="s">
        <v>466</v>
      </c>
      <c r="AS1" s="2" t="s">
        <v>467</v>
      </c>
      <c r="AT1" s="2" t="s">
        <v>468</v>
      </c>
      <c r="AU1" s="2" t="s">
        <v>469</v>
      </c>
      <c r="AV1" s="2" t="s">
        <v>470</v>
      </c>
    </row>
    <row r="2" spans="1:48" x14ac:dyDescent="0.3">
      <c r="A2" s="2" t="s">
        <v>226</v>
      </c>
      <c r="B2" t="s">
        <v>52</v>
      </c>
      <c r="C2">
        <v>7500</v>
      </c>
      <c r="D2" s="4" t="s">
        <v>471</v>
      </c>
      <c r="E2" t="s">
        <v>55</v>
      </c>
      <c r="F2" t="s">
        <v>472</v>
      </c>
      <c r="G2" t="s">
        <v>473</v>
      </c>
      <c r="H2" t="s">
        <v>474</v>
      </c>
      <c r="I2">
        <v>184.91499999999999</v>
      </c>
      <c r="J2">
        <v>9263271936</v>
      </c>
      <c r="K2">
        <v>1255283968</v>
      </c>
      <c r="L2">
        <v>-2.1989999999999999E-2</v>
      </c>
      <c r="M2">
        <v>-8.4000000000000005E-2</v>
      </c>
      <c r="N2">
        <v>27.492000000000001</v>
      </c>
      <c r="O2">
        <v>35.793999999999997</v>
      </c>
      <c r="P2">
        <v>3529769984</v>
      </c>
      <c r="Q2">
        <v>-7.1000005000000004E-4</v>
      </c>
      <c r="R2">
        <v>-8.7279999999999996E-2</v>
      </c>
      <c r="S2">
        <v>1450476032</v>
      </c>
      <c r="U2">
        <v>-1403000</v>
      </c>
      <c r="V2">
        <v>-6.8049999999999999E-2</v>
      </c>
      <c r="W2">
        <v>1.2230000000000001</v>
      </c>
      <c r="X2">
        <v>1.4359999999999999</v>
      </c>
      <c r="Y2">
        <v>755838976</v>
      </c>
      <c r="Z2">
        <v>22.5</v>
      </c>
      <c r="AA2">
        <v>8.89</v>
      </c>
      <c r="AF2">
        <v>1.37</v>
      </c>
      <c r="AH2">
        <v>-7.4276730000000004</v>
      </c>
      <c r="AI2">
        <v>3796320</v>
      </c>
      <c r="AJ2">
        <v>6.69</v>
      </c>
      <c r="AK2">
        <v>26.7</v>
      </c>
      <c r="AL2">
        <v>0.33493295000000001</v>
      </c>
      <c r="AM2">
        <v>0</v>
      </c>
      <c r="AN2">
        <v>0</v>
      </c>
      <c r="AO2">
        <v>1516333184</v>
      </c>
      <c r="AP2">
        <v>128394000</v>
      </c>
      <c r="AQ2">
        <v>38.44</v>
      </c>
      <c r="AR2">
        <v>0.30723208000000002</v>
      </c>
      <c r="AS2" t="s">
        <v>475</v>
      </c>
      <c r="AT2" t="s">
        <v>476</v>
      </c>
      <c r="AU2" t="s">
        <v>477</v>
      </c>
    </row>
    <row r="3" spans="1:48" x14ac:dyDescent="0.3">
      <c r="A3" s="2" t="s">
        <v>229</v>
      </c>
      <c r="B3" t="s">
        <v>56</v>
      </c>
      <c r="C3">
        <v>15300</v>
      </c>
      <c r="D3" s="4" t="s">
        <v>478</v>
      </c>
      <c r="E3" t="s">
        <v>55</v>
      </c>
      <c r="F3" t="s">
        <v>472</v>
      </c>
      <c r="G3" t="s">
        <v>479</v>
      </c>
      <c r="H3" t="s">
        <v>474</v>
      </c>
      <c r="I3">
        <v>142</v>
      </c>
      <c r="J3">
        <v>27690479616</v>
      </c>
      <c r="K3">
        <v>1346934016</v>
      </c>
      <c r="L3">
        <v>-4.1320000000000003E-2</v>
      </c>
      <c r="M3">
        <v>-5.2999999999999999E-2</v>
      </c>
      <c r="N3">
        <v>2.4809999999999999</v>
      </c>
      <c r="O3">
        <v>58.993000000000002</v>
      </c>
      <c r="P3">
        <v>674400000</v>
      </c>
      <c r="Q3">
        <v>-6.5799999999999999E-3</v>
      </c>
      <c r="R3">
        <v>-0.15509000000000001</v>
      </c>
      <c r="S3">
        <v>4247531008</v>
      </c>
      <c r="U3">
        <v>87038496</v>
      </c>
      <c r="V3">
        <v>-0.21420998999999999</v>
      </c>
      <c r="W3">
        <v>0.23699999999999999</v>
      </c>
      <c r="X3">
        <v>0.66900000000000004</v>
      </c>
      <c r="Y3">
        <v>1618241024</v>
      </c>
      <c r="Z3">
        <v>30.66667</v>
      </c>
      <c r="AA3">
        <v>27</v>
      </c>
      <c r="AF3">
        <v>0.70799999999999996</v>
      </c>
      <c r="AH3">
        <v>-10.087273</v>
      </c>
      <c r="AI3">
        <v>1735930</v>
      </c>
      <c r="AJ3">
        <v>11.83</v>
      </c>
      <c r="AK3">
        <v>30.08</v>
      </c>
      <c r="AL3">
        <v>0.49538067000000002</v>
      </c>
      <c r="AM3">
        <v>0</v>
      </c>
      <c r="AN3">
        <v>0</v>
      </c>
      <c r="AO3">
        <v>7936580096</v>
      </c>
      <c r="AP3">
        <v>154758000</v>
      </c>
      <c r="AQ3">
        <v>71.525999999999996</v>
      </c>
      <c r="AR3">
        <v>0.38783099999999998</v>
      </c>
      <c r="AS3" t="s">
        <v>480</v>
      </c>
      <c r="AT3" t="s">
        <v>481</v>
      </c>
      <c r="AU3" t="s">
        <v>477</v>
      </c>
    </row>
    <row r="4" spans="1:48" x14ac:dyDescent="0.3">
      <c r="A4" s="2" t="s">
        <v>230</v>
      </c>
      <c r="B4" t="s">
        <v>59</v>
      </c>
      <c r="C4">
        <v>489</v>
      </c>
      <c r="D4" s="4" t="s">
        <v>482</v>
      </c>
      <c r="E4" t="s">
        <v>55</v>
      </c>
      <c r="F4" t="s">
        <v>472</v>
      </c>
      <c r="G4" t="s">
        <v>483</v>
      </c>
      <c r="H4" t="s">
        <v>474</v>
      </c>
      <c r="I4">
        <v>87.763000000000005</v>
      </c>
      <c r="J4">
        <v>212272992</v>
      </c>
      <c r="K4">
        <v>-159378000</v>
      </c>
      <c r="L4">
        <v>-69.992220000000003</v>
      </c>
      <c r="N4">
        <v>1.8819999999999999</v>
      </c>
      <c r="O4">
        <v>1.2999999999999999E-2</v>
      </c>
      <c r="P4">
        <v>285084992</v>
      </c>
      <c r="Q4">
        <v>-0.30150998000000001</v>
      </c>
      <c r="R4">
        <v>0</v>
      </c>
      <c r="S4">
        <v>1400000</v>
      </c>
      <c r="U4">
        <v>-190052992</v>
      </c>
      <c r="V4">
        <v>-1.03515</v>
      </c>
      <c r="W4">
        <v>5.7729999999999997</v>
      </c>
      <c r="X4">
        <v>6.3819999999999997</v>
      </c>
      <c r="Y4">
        <v>-125227000</v>
      </c>
      <c r="Z4">
        <v>35.94</v>
      </c>
      <c r="AA4">
        <v>20.78</v>
      </c>
      <c r="AF4">
        <v>1.635</v>
      </c>
      <c r="AH4">
        <v>-32.535212999999999</v>
      </c>
      <c r="AI4">
        <v>5586700</v>
      </c>
      <c r="AJ4">
        <v>1.97</v>
      </c>
      <c r="AK4">
        <v>39.08</v>
      </c>
      <c r="AL4">
        <v>4780.6279999999997</v>
      </c>
      <c r="AM4">
        <v>0</v>
      </c>
      <c r="AN4">
        <v>0</v>
      </c>
      <c r="AO4">
        <v>6692878848</v>
      </c>
      <c r="AP4">
        <v>200344992</v>
      </c>
      <c r="AQ4">
        <v>1.0980000000000001</v>
      </c>
      <c r="AR4">
        <v>21.038250000000001</v>
      </c>
      <c r="AS4" t="s">
        <v>480</v>
      </c>
      <c r="AT4" t="s">
        <v>481</v>
      </c>
      <c r="AU4" t="s">
        <v>484</v>
      </c>
    </row>
    <row r="5" spans="1:48" x14ac:dyDescent="0.3">
      <c r="A5" s="2" t="s">
        <v>231</v>
      </c>
      <c r="B5" t="s">
        <v>62</v>
      </c>
      <c r="C5">
        <v>1676</v>
      </c>
      <c r="D5" s="4" t="s">
        <v>485</v>
      </c>
      <c r="E5" t="s">
        <v>55</v>
      </c>
      <c r="F5" t="s">
        <v>472</v>
      </c>
      <c r="G5" t="s">
        <v>486</v>
      </c>
      <c r="H5" t="s">
        <v>474</v>
      </c>
      <c r="I5">
        <v>43.728000000000002</v>
      </c>
      <c r="J5">
        <v>212663008</v>
      </c>
      <c r="K5">
        <v>35493000</v>
      </c>
      <c r="L5">
        <v>-7.9600000000000004E-2</v>
      </c>
      <c r="M5">
        <v>-0.152</v>
      </c>
      <c r="N5">
        <v>1.1240000000000001</v>
      </c>
      <c r="O5">
        <v>18.765000000000001</v>
      </c>
      <c r="P5">
        <v>32433000</v>
      </c>
      <c r="Q5">
        <v>8.0000000000000004E-4</v>
      </c>
      <c r="R5">
        <v>-0.18502001000000001</v>
      </c>
      <c r="S5">
        <v>157179008</v>
      </c>
      <c r="U5">
        <v>-26040124</v>
      </c>
      <c r="V5">
        <v>-0.19287000000000001</v>
      </c>
      <c r="W5">
        <v>1.242</v>
      </c>
      <c r="X5">
        <v>1.8340000000000001</v>
      </c>
      <c r="Y5">
        <v>-54495000</v>
      </c>
      <c r="Z5">
        <v>4.5833300000000001</v>
      </c>
      <c r="AA5">
        <v>2.63</v>
      </c>
      <c r="AD5" t="s">
        <v>487</v>
      </c>
      <c r="AE5">
        <v>2.23</v>
      </c>
      <c r="AF5">
        <v>1.603</v>
      </c>
      <c r="AH5">
        <v>4.6037739999999996</v>
      </c>
      <c r="AI5">
        <v>1157170</v>
      </c>
      <c r="AJ5">
        <v>1.53</v>
      </c>
      <c r="AK5">
        <v>7.68</v>
      </c>
      <c r="AL5">
        <v>0.13171095999999999</v>
      </c>
      <c r="AM5">
        <v>0</v>
      </c>
      <c r="AN5">
        <v>0</v>
      </c>
      <c r="AO5">
        <v>71177000</v>
      </c>
      <c r="AP5">
        <v>29170900</v>
      </c>
      <c r="AQ5">
        <v>10.659000000000001</v>
      </c>
      <c r="AR5">
        <v>0.22891453</v>
      </c>
      <c r="AS5" t="s">
        <v>488</v>
      </c>
      <c r="AT5" t="s">
        <v>489</v>
      </c>
      <c r="AU5" t="s">
        <v>488</v>
      </c>
    </row>
    <row r="6" spans="1:48" x14ac:dyDescent="0.3">
      <c r="A6" s="2" t="s">
        <v>232</v>
      </c>
      <c r="B6" t="s">
        <v>65</v>
      </c>
      <c r="C6">
        <v>32</v>
      </c>
      <c r="D6" s="4" t="s">
        <v>490</v>
      </c>
      <c r="E6" t="s">
        <v>55</v>
      </c>
      <c r="F6" t="s">
        <v>472</v>
      </c>
      <c r="G6" t="s">
        <v>491</v>
      </c>
      <c r="H6" t="s">
        <v>474</v>
      </c>
      <c r="I6">
        <v>2.6440000000000001</v>
      </c>
      <c r="J6">
        <v>151000</v>
      </c>
      <c r="K6">
        <v>-1487000</v>
      </c>
      <c r="L6">
        <v>-7.2609999999999994E-2</v>
      </c>
      <c r="M6">
        <v>0.1</v>
      </c>
      <c r="N6">
        <v>0.53300000000000003</v>
      </c>
      <c r="O6">
        <v>1.921</v>
      </c>
      <c r="P6">
        <v>5278000</v>
      </c>
      <c r="Q6">
        <v>-8.1590003999999994E-2</v>
      </c>
      <c r="R6">
        <v>-6.8129999999999996E-2</v>
      </c>
      <c r="S6">
        <v>4683000</v>
      </c>
      <c r="U6">
        <v>-96125</v>
      </c>
      <c r="V6">
        <v>-0.20649000000000001</v>
      </c>
      <c r="W6">
        <v>1.3140000000000001</v>
      </c>
      <c r="X6">
        <v>2.06</v>
      </c>
      <c r="Y6">
        <v>-796000</v>
      </c>
      <c r="AA6">
        <v>0.93</v>
      </c>
      <c r="AF6">
        <v>0.318</v>
      </c>
      <c r="AI6">
        <v>8895350</v>
      </c>
      <c r="AJ6">
        <v>0.42</v>
      </c>
      <c r="AK6">
        <v>1.55</v>
      </c>
      <c r="AL6">
        <v>0.41105547999999997</v>
      </c>
      <c r="AM6">
        <v>0</v>
      </c>
      <c r="AN6">
        <v>0</v>
      </c>
      <c r="AO6">
        <v>8278246</v>
      </c>
      <c r="AP6">
        <v>9912880</v>
      </c>
      <c r="AQ6">
        <v>0.57199999999999995</v>
      </c>
      <c r="AR6">
        <v>1.459965</v>
      </c>
      <c r="AS6" t="s">
        <v>484</v>
      </c>
      <c r="AT6" t="s">
        <v>492</v>
      </c>
      <c r="AU6" t="s">
        <v>484</v>
      </c>
    </row>
    <row r="7" spans="1:48" x14ac:dyDescent="0.3">
      <c r="A7" s="2" t="s">
        <v>233</v>
      </c>
      <c r="B7" t="s">
        <v>68</v>
      </c>
      <c r="C7">
        <v>108</v>
      </c>
      <c r="D7" s="4" t="s">
        <v>493</v>
      </c>
      <c r="E7" t="s">
        <v>55</v>
      </c>
      <c r="F7" t="s">
        <v>472</v>
      </c>
      <c r="G7" t="s">
        <v>494</v>
      </c>
      <c r="H7" t="s">
        <v>474</v>
      </c>
      <c r="I7">
        <v>244.85499999999999</v>
      </c>
      <c r="J7">
        <v>36529352</v>
      </c>
      <c r="K7">
        <v>-32411360</v>
      </c>
      <c r="L7">
        <v>-5.8487</v>
      </c>
      <c r="M7">
        <v>-0.44400000000000001</v>
      </c>
      <c r="N7">
        <v>3.7999999999999999E-2</v>
      </c>
      <c r="O7">
        <v>0.124</v>
      </c>
      <c r="P7">
        <v>2832550</v>
      </c>
      <c r="Q7">
        <v>-0.25744</v>
      </c>
      <c r="R7">
        <v>0</v>
      </c>
      <c r="S7">
        <v>1189307</v>
      </c>
      <c r="U7">
        <v>-23402120</v>
      </c>
      <c r="V7">
        <v>-1.3910499999999999</v>
      </c>
      <c r="W7">
        <v>0.14399999999999999</v>
      </c>
      <c r="X7">
        <v>0.435</v>
      </c>
      <c r="Y7">
        <v>-31271424</v>
      </c>
      <c r="Z7">
        <v>2.6666699999999999</v>
      </c>
      <c r="AA7">
        <v>2.0699999999999998</v>
      </c>
      <c r="AH7">
        <v>-8.0399999999999991</v>
      </c>
      <c r="AI7">
        <v>11345980</v>
      </c>
      <c r="AJ7">
        <v>0.53700000000000003</v>
      </c>
      <c r="AK7">
        <v>3.4</v>
      </c>
      <c r="AL7">
        <v>24.019524000000001</v>
      </c>
      <c r="AM7">
        <v>0</v>
      </c>
      <c r="AN7">
        <v>0</v>
      </c>
      <c r="AO7">
        <v>192755168</v>
      </c>
      <c r="AP7">
        <v>95898096</v>
      </c>
      <c r="AQ7">
        <v>0.19800000000000001</v>
      </c>
      <c r="AR7">
        <v>10.151515</v>
      </c>
      <c r="AS7" t="s">
        <v>480</v>
      </c>
      <c r="AT7" t="s">
        <v>481</v>
      </c>
      <c r="AU7" t="s">
        <v>477</v>
      </c>
    </row>
    <row r="8" spans="1:48" x14ac:dyDescent="0.3">
      <c r="A8" s="2" t="s">
        <v>234</v>
      </c>
      <c r="B8" t="s">
        <v>71</v>
      </c>
      <c r="C8">
        <v>46</v>
      </c>
      <c r="D8" s="4" t="s">
        <v>495</v>
      </c>
      <c r="E8" t="s">
        <v>55</v>
      </c>
      <c r="F8" t="s">
        <v>472</v>
      </c>
      <c r="G8" t="s">
        <v>496</v>
      </c>
      <c r="H8" t="s">
        <v>474</v>
      </c>
      <c r="I8">
        <v>17.042000000000002</v>
      </c>
      <c r="J8">
        <v>3524969</v>
      </c>
      <c r="K8">
        <v>-3886795</v>
      </c>
      <c r="L8">
        <v>-0.62043000000000004</v>
      </c>
      <c r="M8">
        <v>-0.38</v>
      </c>
      <c r="N8">
        <v>0.104</v>
      </c>
      <c r="O8">
        <v>1.26</v>
      </c>
      <c r="P8">
        <v>1014204</v>
      </c>
      <c r="Q8">
        <v>-9.3079999999999996E-2</v>
      </c>
      <c r="R8">
        <v>-0.62539</v>
      </c>
      <c r="S8">
        <v>5431355</v>
      </c>
      <c r="U8">
        <v>-2755857</v>
      </c>
      <c r="V8">
        <v>-0.31503999999999999</v>
      </c>
      <c r="W8">
        <v>1.3009999999999999</v>
      </c>
      <c r="X8">
        <v>7.04</v>
      </c>
      <c r="Y8">
        <v>-4610470</v>
      </c>
      <c r="Z8">
        <v>4</v>
      </c>
      <c r="AA8">
        <v>2.0299999999999998</v>
      </c>
      <c r="AF8">
        <v>0.69299999999999995</v>
      </c>
      <c r="AH8">
        <v>4.0185183999999996</v>
      </c>
      <c r="AI8">
        <v>4924410</v>
      </c>
      <c r="AJ8">
        <v>0.64</v>
      </c>
      <c r="AK8">
        <v>6.43</v>
      </c>
      <c r="AL8">
        <v>3.4906085</v>
      </c>
      <c r="AM8">
        <v>0</v>
      </c>
      <c r="AN8">
        <v>0</v>
      </c>
      <c r="AO8">
        <v>42654608</v>
      </c>
      <c r="AP8">
        <v>19656500</v>
      </c>
      <c r="AQ8">
        <v>2.746</v>
      </c>
      <c r="AR8">
        <v>0.79024035000000004</v>
      </c>
      <c r="AS8" t="s">
        <v>480</v>
      </c>
      <c r="AT8" t="s">
        <v>481</v>
      </c>
      <c r="AU8" t="s">
        <v>484</v>
      </c>
    </row>
    <row r="9" spans="1:48" x14ac:dyDescent="0.3">
      <c r="A9" s="2" t="s">
        <v>235</v>
      </c>
      <c r="B9" t="s">
        <v>74</v>
      </c>
      <c r="C9">
        <v>3300</v>
      </c>
      <c r="D9" s="4" t="s">
        <v>497</v>
      </c>
      <c r="E9" t="s">
        <v>55</v>
      </c>
      <c r="F9" t="s">
        <v>472</v>
      </c>
      <c r="G9" t="s">
        <v>498</v>
      </c>
      <c r="H9" t="s">
        <v>474</v>
      </c>
      <c r="I9">
        <v>33.893000000000001</v>
      </c>
      <c r="J9">
        <v>215484000</v>
      </c>
      <c r="K9">
        <v>-22228000</v>
      </c>
      <c r="L9">
        <v>-7.8940003999999994E-2</v>
      </c>
      <c r="M9">
        <v>-0.16400000000000001</v>
      </c>
      <c r="N9">
        <v>1.1200000000000001</v>
      </c>
      <c r="O9">
        <v>11.491</v>
      </c>
      <c r="P9">
        <v>88456000</v>
      </c>
      <c r="Q9">
        <v>-4.65E-2</v>
      </c>
      <c r="R9">
        <v>-0.56988996000000003</v>
      </c>
      <c r="S9">
        <v>312792000</v>
      </c>
      <c r="U9">
        <v>110550000</v>
      </c>
      <c r="V9">
        <v>-0.57579000000000002</v>
      </c>
      <c r="W9">
        <v>0.93500000000000005</v>
      </c>
      <c r="X9">
        <v>2.0960000000000001</v>
      </c>
      <c r="Y9">
        <v>82236000</v>
      </c>
      <c r="Z9">
        <v>10.66667</v>
      </c>
      <c r="AA9">
        <v>10.19</v>
      </c>
      <c r="AB9">
        <v>0.36</v>
      </c>
      <c r="AC9">
        <v>6.7699999999999996E-2</v>
      </c>
      <c r="AD9" t="s">
        <v>499</v>
      </c>
      <c r="AE9">
        <v>2.9</v>
      </c>
      <c r="AF9">
        <v>1.2</v>
      </c>
      <c r="AH9">
        <v>49.785716999999998</v>
      </c>
      <c r="AI9">
        <v>1082450</v>
      </c>
      <c r="AJ9">
        <v>4.34</v>
      </c>
      <c r="AK9">
        <v>10.88</v>
      </c>
      <c r="AL9">
        <v>0.91582920000000001</v>
      </c>
      <c r="AM9">
        <v>0</v>
      </c>
      <c r="AN9">
        <v>0</v>
      </c>
      <c r="AO9">
        <v>829143232</v>
      </c>
      <c r="AP9">
        <v>79305904</v>
      </c>
      <c r="AQ9">
        <v>2.71</v>
      </c>
      <c r="AR9">
        <v>3.8579335000000001</v>
      </c>
      <c r="AS9" t="s">
        <v>480</v>
      </c>
      <c r="AT9" t="s">
        <v>481</v>
      </c>
      <c r="AU9" t="s">
        <v>477</v>
      </c>
    </row>
    <row r="10" spans="1:48" x14ac:dyDescent="0.3">
      <c r="A10" s="2" t="s">
        <v>236</v>
      </c>
      <c r="B10" t="s">
        <v>77</v>
      </c>
      <c r="C10">
        <v>490</v>
      </c>
      <c r="D10" s="4" t="s">
        <v>500</v>
      </c>
      <c r="E10" t="s">
        <v>55</v>
      </c>
      <c r="F10" t="s">
        <v>472</v>
      </c>
      <c r="G10" t="s">
        <v>501</v>
      </c>
      <c r="H10" t="s">
        <v>474</v>
      </c>
      <c r="I10">
        <v>115.697</v>
      </c>
      <c r="J10">
        <v>3034763008</v>
      </c>
      <c r="K10">
        <v>438878016</v>
      </c>
      <c r="L10">
        <v>0.41250999999999999</v>
      </c>
      <c r="M10">
        <v>-0.152</v>
      </c>
      <c r="N10">
        <v>101.61</v>
      </c>
      <c r="O10">
        <v>47.116999999999997</v>
      </c>
      <c r="P10">
        <v>1427238016</v>
      </c>
      <c r="Q10">
        <v>2.631E-2</v>
      </c>
      <c r="R10">
        <v>4.6580000000000003E-2</v>
      </c>
      <c r="S10">
        <v>445457984</v>
      </c>
      <c r="T10">
        <v>-0.75600000000000001</v>
      </c>
      <c r="U10">
        <v>304624384</v>
      </c>
      <c r="V10">
        <v>4.5330000000000002E-2</v>
      </c>
      <c r="W10">
        <v>5.8029999999999999</v>
      </c>
      <c r="X10">
        <v>6.13</v>
      </c>
      <c r="Y10">
        <v>133138000</v>
      </c>
      <c r="AA10">
        <v>16.25</v>
      </c>
      <c r="AF10">
        <v>2.2389999999999999</v>
      </c>
      <c r="AG10">
        <v>7.3940682000000004</v>
      </c>
      <c r="AH10">
        <v>-2.3936899999999999</v>
      </c>
      <c r="AI10">
        <v>60870</v>
      </c>
      <c r="AJ10">
        <v>6.93</v>
      </c>
      <c r="AK10">
        <v>19.37</v>
      </c>
      <c r="AL10">
        <v>1.3570264999999999</v>
      </c>
      <c r="AM10">
        <v>0</v>
      </c>
      <c r="AN10">
        <v>0</v>
      </c>
      <c r="AO10">
        <v>876089472</v>
      </c>
      <c r="AP10">
        <v>13940100</v>
      </c>
      <c r="AQ10">
        <v>48.633000000000003</v>
      </c>
      <c r="AR10">
        <v>0.35880990000000001</v>
      </c>
      <c r="AS10" t="s">
        <v>480</v>
      </c>
      <c r="AT10" t="s">
        <v>481</v>
      </c>
      <c r="AU10" t="s">
        <v>484</v>
      </c>
    </row>
    <row r="11" spans="1:48" x14ac:dyDescent="0.3">
      <c r="A11" s="2" t="s">
        <v>238</v>
      </c>
      <c r="B11" t="s">
        <v>80</v>
      </c>
      <c r="C11">
        <v>2149</v>
      </c>
      <c r="D11" s="4" t="s">
        <v>502</v>
      </c>
      <c r="E11" t="s">
        <v>55</v>
      </c>
      <c r="F11" t="s">
        <v>472</v>
      </c>
      <c r="G11" t="s">
        <v>503</v>
      </c>
      <c r="H11" t="s">
        <v>474</v>
      </c>
      <c r="I11">
        <v>57.201000000000001</v>
      </c>
      <c r="J11">
        <v>121316000</v>
      </c>
      <c r="K11">
        <v>-48747000</v>
      </c>
      <c r="L11">
        <v>-0.25397999999999998</v>
      </c>
      <c r="M11">
        <v>4.2000000000000003E-2</v>
      </c>
      <c r="N11">
        <v>0.75700000000000001</v>
      </c>
      <c r="O11">
        <v>5.35</v>
      </c>
      <c r="P11">
        <v>34124000</v>
      </c>
      <c r="Q11">
        <v>-0.10998999</v>
      </c>
      <c r="R11">
        <v>-0.38606997999999998</v>
      </c>
      <c r="S11">
        <v>54675000</v>
      </c>
      <c r="U11">
        <v>-38015376</v>
      </c>
      <c r="V11">
        <v>-0.41441001999999999</v>
      </c>
      <c r="W11">
        <v>0.93300000000000005</v>
      </c>
      <c r="X11">
        <v>1.609</v>
      </c>
      <c r="Y11">
        <v>-43360000</v>
      </c>
      <c r="Z11">
        <v>34.25</v>
      </c>
      <c r="AA11">
        <v>31.03</v>
      </c>
      <c r="AF11">
        <v>1.9610000000000001</v>
      </c>
      <c r="AH11">
        <v>41.301369999999999</v>
      </c>
      <c r="AI11">
        <v>2522510</v>
      </c>
      <c r="AJ11">
        <v>6.7</v>
      </c>
      <c r="AK11">
        <v>44.5</v>
      </c>
      <c r="AL11">
        <v>7.106725</v>
      </c>
      <c r="AM11">
        <v>0</v>
      </c>
      <c r="AN11">
        <v>0</v>
      </c>
      <c r="AO11">
        <v>1489192960</v>
      </c>
      <c r="AP11">
        <v>49392800</v>
      </c>
      <c r="AQ11">
        <v>4.7290000000000001</v>
      </c>
      <c r="AR11">
        <v>6.3755550000000003</v>
      </c>
      <c r="AS11" t="s">
        <v>480</v>
      </c>
      <c r="AT11" t="s">
        <v>481</v>
      </c>
      <c r="AU11" t="s">
        <v>477</v>
      </c>
    </row>
    <row r="12" spans="1:48" x14ac:dyDescent="0.3">
      <c r="A12" s="2" t="s">
        <v>239</v>
      </c>
      <c r="B12" t="s">
        <v>83</v>
      </c>
      <c r="C12">
        <v>62000</v>
      </c>
      <c r="D12" s="4" t="s">
        <v>504</v>
      </c>
      <c r="E12" t="s">
        <v>55</v>
      </c>
      <c r="F12" t="s">
        <v>472</v>
      </c>
      <c r="G12" t="s">
        <v>505</v>
      </c>
      <c r="H12" t="s">
        <v>474</v>
      </c>
      <c r="I12">
        <v>53.695999999999998</v>
      </c>
      <c r="J12">
        <v>11884999680</v>
      </c>
      <c r="K12">
        <v>4909000192</v>
      </c>
      <c r="L12">
        <v>7.8079999999999997E-2</v>
      </c>
      <c r="M12">
        <v>0.10100000000000001</v>
      </c>
      <c r="N12">
        <v>2.3929999999999998</v>
      </c>
      <c r="O12">
        <v>22.238</v>
      </c>
      <c r="P12">
        <v>3108000000</v>
      </c>
      <c r="Q12">
        <v>2.4840000000000001E-2</v>
      </c>
      <c r="R12">
        <v>6.3920000000000005E-2</v>
      </c>
      <c r="S12">
        <v>9831000064</v>
      </c>
      <c r="T12">
        <v>8.5999999999999993E-2</v>
      </c>
      <c r="U12">
        <v>1913250048</v>
      </c>
      <c r="V12">
        <v>8.6660004999999998E-2</v>
      </c>
      <c r="W12">
        <v>0.46899999999999997</v>
      </c>
      <c r="X12">
        <v>0.93899999999999995</v>
      </c>
      <c r="Y12">
        <v>5153999872</v>
      </c>
      <c r="Z12">
        <v>24.483329999999999</v>
      </c>
      <c r="AA12">
        <v>23.14</v>
      </c>
      <c r="AB12">
        <v>0.52</v>
      </c>
      <c r="AC12">
        <v>2.4E-2</v>
      </c>
      <c r="AD12" t="s">
        <v>506</v>
      </c>
      <c r="AE12">
        <v>3.36</v>
      </c>
      <c r="AF12">
        <v>1.206</v>
      </c>
      <c r="AG12">
        <v>12.279794000000001</v>
      </c>
      <c r="AH12">
        <v>11.285715</v>
      </c>
      <c r="AI12">
        <v>16490770</v>
      </c>
      <c r="AJ12">
        <v>14.465</v>
      </c>
      <c r="AK12">
        <v>24.24</v>
      </c>
      <c r="AL12">
        <v>1.0742012999999999</v>
      </c>
      <c r="AM12">
        <v>0</v>
      </c>
      <c r="AN12">
        <v>0</v>
      </c>
      <c r="AO12">
        <v>31173322752</v>
      </c>
      <c r="AP12">
        <v>1315330048</v>
      </c>
      <c r="AQ12">
        <v>17.004000000000001</v>
      </c>
      <c r="AR12">
        <v>1.3937898</v>
      </c>
      <c r="AS12" t="s">
        <v>507</v>
      </c>
      <c r="AT12" t="s">
        <v>508</v>
      </c>
      <c r="AU12" t="s">
        <v>488</v>
      </c>
    </row>
    <row r="13" spans="1:48" x14ac:dyDescent="0.3">
      <c r="A13" s="2" t="s">
        <v>240</v>
      </c>
      <c r="B13" t="s">
        <v>0</v>
      </c>
      <c r="C13">
        <v>1650</v>
      </c>
      <c r="D13" s="4" t="s">
        <v>509</v>
      </c>
      <c r="E13" t="s">
        <v>3</v>
      </c>
      <c r="F13" t="s">
        <v>510</v>
      </c>
      <c r="G13" t="s">
        <v>511</v>
      </c>
      <c r="H13" t="s">
        <v>474</v>
      </c>
      <c r="I13">
        <v>112.065</v>
      </c>
      <c r="J13">
        <v>470486016</v>
      </c>
      <c r="K13">
        <v>-154062000</v>
      </c>
      <c r="L13">
        <v>-0.49518000000000001</v>
      </c>
      <c r="M13">
        <v>0.54900000000000004</v>
      </c>
      <c r="N13">
        <v>0.88500000000000001</v>
      </c>
      <c r="O13">
        <v>0.73899999999999999</v>
      </c>
      <c r="P13">
        <v>442388992</v>
      </c>
      <c r="Q13">
        <v>-0.11061</v>
      </c>
      <c r="R13">
        <v>-0.51763999999999999</v>
      </c>
      <c r="S13">
        <v>94824000</v>
      </c>
      <c r="U13">
        <v>-65306500</v>
      </c>
      <c r="V13">
        <v>-0.37453997</v>
      </c>
      <c r="W13">
        <v>1.952</v>
      </c>
      <c r="X13">
        <v>2.5840000000000001</v>
      </c>
      <c r="Y13">
        <v>-88720000</v>
      </c>
      <c r="Z13">
        <v>25.045449999999999</v>
      </c>
      <c r="AA13">
        <v>24</v>
      </c>
      <c r="AF13">
        <v>1.3</v>
      </c>
      <c r="AH13">
        <v>-135.95652999999999</v>
      </c>
      <c r="AI13">
        <v>16969850</v>
      </c>
      <c r="AJ13">
        <v>3.47</v>
      </c>
      <c r="AK13">
        <v>31.64</v>
      </c>
      <c r="AL13">
        <v>38.588028000000001</v>
      </c>
      <c r="AM13">
        <v>0</v>
      </c>
      <c r="AN13">
        <v>0</v>
      </c>
      <c r="AO13">
        <v>14038979584</v>
      </c>
      <c r="AP13">
        <v>448960000</v>
      </c>
      <c r="AQ13">
        <v>0.84</v>
      </c>
      <c r="AR13">
        <v>37.226191999999998</v>
      </c>
      <c r="AS13" t="s">
        <v>480</v>
      </c>
      <c r="AT13" t="s">
        <v>481</v>
      </c>
      <c r="AU13" t="s">
        <v>477</v>
      </c>
    </row>
    <row r="14" spans="1:48" x14ac:dyDescent="0.3">
      <c r="A14" s="2" t="s">
        <v>241</v>
      </c>
      <c r="B14" t="s">
        <v>4</v>
      </c>
      <c r="C14">
        <v>382</v>
      </c>
      <c r="D14" s="4" t="s">
        <v>512</v>
      </c>
      <c r="E14" t="s">
        <v>3</v>
      </c>
      <c r="F14" t="s">
        <v>510</v>
      </c>
      <c r="G14" t="s">
        <v>513</v>
      </c>
      <c r="H14" t="s">
        <v>474</v>
      </c>
      <c r="J14">
        <v>37438000</v>
      </c>
      <c r="K14">
        <v>-60103000</v>
      </c>
      <c r="L14">
        <v>-0.6804</v>
      </c>
      <c r="M14">
        <v>1.3009999999999999</v>
      </c>
      <c r="N14">
        <v>0.503</v>
      </c>
      <c r="O14">
        <v>4.8099999999999996</v>
      </c>
      <c r="P14">
        <v>31631000</v>
      </c>
      <c r="Q14">
        <v>-0.32696997999999999</v>
      </c>
      <c r="R14">
        <v>-0.54981999999999998</v>
      </c>
      <c r="S14">
        <v>-15110000</v>
      </c>
      <c r="T14">
        <v>-0.81</v>
      </c>
      <c r="U14">
        <v>-90598872</v>
      </c>
      <c r="W14">
        <v>0.90800000000000003</v>
      </c>
      <c r="X14">
        <v>0.97799999999999998</v>
      </c>
      <c r="Y14">
        <v>-67207000</v>
      </c>
      <c r="Z14">
        <v>18.399999999999999</v>
      </c>
      <c r="AA14">
        <v>18.510000000000002</v>
      </c>
      <c r="AF14">
        <v>0.35199999999999998</v>
      </c>
      <c r="AH14">
        <v>-163.85714999999999</v>
      </c>
      <c r="AI14">
        <v>12926480</v>
      </c>
      <c r="AJ14">
        <v>2.5</v>
      </c>
      <c r="AK14">
        <v>22.98</v>
      </c>
      <c r="AL14">
        <v>13.465735</v>
      </c>
      <c r="AM14">
        <v>0</v>
      </c>
      <c r="AN14">
        <v>0</v>
      </c>
      <c r="AO14">
        <v>2124462080</v>
      </c>
      <c r="AP14">
        <v>92609504</v>
      </c>
      <c r="AQ14">
        <v>-12.519</v>
      </c>
      <c r="AS14" t="s">
        <v>480</v>
      </c>
      <c r="AT14" t="s">
        <v>481</v>
      </c>
      <c r="AU14" t="s">
        <v>484</v>
      </c>
    </row>
    <row r="15" spans="1:48" x14ac:dyDescent="0.3">
      <c r="A15" s="2" t="s">
        <v>242</v>
      </c>
      <c r="B15" t="s">
        <v>7</v>
      </c>
      <c r="C15">
        <v>578</v>
      </c>
      <c r="D15" s="4" t="s">
        <v>514</v>
      </c>
      <c r="E15" t="s">
        <v>3</v>
      </c>
      <c r="F15" t="s">
        <v>510</v>
      </c>
      <c r="G15" t="s">
        <v>515</v>
      </c>
      <c r="H15" t="s">
        <v>474</v>
      </c>
      <c r="I15">
        <v>16.783999999999999</v>
      </c>
      <c r="J15">
        <v>78500000</v>
      </c>
      <c r="K15">
        <v>-482300000</v>
      </c>
      <c r="L15">
        <v>0</v>
      </c>
      <c r="N15">
        <v>1.18</v>
      </c>
      <c r="P15">
        <v>501700000</v>
      </c>
      <c r="Q15">
        <v>-0.51717000000000002</v>
      </c>
      <c r="R15">
        <v>0</v>
      </c>
      <c r="U15">
        <v>-295375008</v>
      </c>
      <c r="V15">
        <v>-1.0761799999999999</v>
      </c>
      <c r="W15">
        <v>5.7869999999999999</v>
      </c>
      <c r="X15">
        <v>6.032</v>
      </c>
      <c r="Y15">
        <v>-348200000</v>
      </c>
      <c r="Z15">
        <v>11.33333</v>
      </c>
      <c r="AA15">
        <v>8.82</v>
      </c>
      <c r="AF15">
        <v>2.2949999999999999</v>
      </c>
      <c r="AH15">
        <v>-9.7979789999999998</v>
      </c>
      <c r="AI15">
        <v>34393990</v>
      </c>
      <c r="AJ15">
        <v>2.8210000000000002</v>
      </c>
      <c r="AK15">
        <v>12.475</v>
      </c>
      <c r="AM15">
        <v>0</v>
      </c>
      <c r="AN15">
        <v>0</v>
      </c>
      <c r="AO15">
        <v>4865917440</v>
      </c>
      <c r="AP15">
        <v>501640992</v>
      </c>
      <c r="AQ15">
        <v>1.101</v>
      </c>
      <c r="AR15">
        <v>8.8101730000000007</v>
      </c>
      <c r="AS15" t="s">
        <v>480</v>
      </c>
      <c r="AT15" t="s">
        <v>481</v>
      </c>
      <c r="AU15" t="s">
        <v>477</v>
      </c>
    </row>
    <row r="16" spans="1:48" x14ac:dyDescent="0.3">
      <c r="A16" s="2" t="s">
        <v>243</v>
      </c>
      <c r="B16" t="s">
        <v>10</v>
      </c>
      <c r="C16">
        <v>3900</v>
      </c>
      <c r="D16" s="4" t="s">
        <v>516</v>
      </c>
      <c r="E16" t="s">
        <v>3</v>
      </c>
      <c r="F16" t="s">
        <v>510</v>
      </c>
      <c r="G16" t="s">
        <v>517</v>
      </c>
      <c r="H16" t="s">
        <v>474</v>
      </c>
      <c r="I16">
        <v>22.25</v>
      </c>
      <c r="J16">
        <v>298800000</v>
      </c>
      <c r="K16">
        <v>77500000</v>
      </c>
      <c r="L16">
        <v>2.4279999999999999E-2</v>
      </c>
      <c r="M16">
        <v>5.0000000000000001E-3</v>
      </c>
      <c r="N16">
        <v>1.996</v>
      </c>
      <c r="O16">
        <v>7.8109999999999999</v>
      </c>
      <c r="P16">
        <v>301500000</v>
      </c>
      <c r="Q16">
        <v>1.367E-2</v>
      </c>
      <c r="R16">
        <v>1.3129999999999999E-2</v>
      </c>
      <c r="S16">
        <v>289300000</v>
      </c>
      <c r="U16">
        <v>54075000</v>
      </c>
      <c r="V16">
        <v>1.5369999000000001E-2</v>
      </c>
      <c r="W16">
        <v>2.3820000000000001</v>
      </c>
      <c r="X16">
        <v>3.218</v>
      </c>
      <c r="Y16">
        <v>71500000</v>
      </c>
      <c r="Z16">
        <v>30.63636</v>
      </c>
      <c r="AA16">
        <v>33.619999999999997</v>
      </c>
      <c r="AF16">
        <v>1.022</v>
      </c>
      <c r="AG16">
        <v>352.2</v>
      </c>
      <c r="AH16">
        <v>59.694920000000003</v>
      </c>
      <c r="AI16">
        <v>2826260</v>
      </c>
      <c r="AJ16">
        <v>16.71</v>
      </c>
      <c r="AK16">
        <v>35.299999999999997</v>
      </c>
      <c r="AL16">
        <v>4.7212300000000003</v>
      </c>
      <c r="AM16">
        <v>0</v>
      </c>
      <c r="AN16">
        <v>0</v>
      </c>
      <c r="AO16">
        <v>5320826368</v>
      </c>
      <c r="AP16">
        <v>151074000</v>
      </c>
      <c r="AQ16">
        <v>8.8919999999999995</v>
      </c>
      <c r="AR16">
        <v>3.9608637999999998</v>
      </c>
      <c r="AS16" t="s">
        <v>480</v>
      </c>
      <c r="AT16" t="s">
        <v>481</v>
      </c>
      <c r="AU16" t="s">
        <v>518</v>
      </c>
    </row>
    <row r="17" spans="1:47" x14ac:dyDescent="0.3">
      <c r="A17" s="2" t="s">
        <v>244</v>
      </c>
      <c r="B17" t="s">
        <v>13</v>
      </c>
      <c r="C17">
        <v>700</v>
      </c>
      <c r="D17" s="4" t="s">
        <v>519</v>
      </c>
      <c r="E17" t="s">
        <v>3</v>
      </c>
      <c r="F17" t="s">
        <v>510</v>
      </c>
      <c r="G17" t="s">
        <v>520</v>
      </c>
      <c r="H17" t="s">
        <v>474</v>
      </c>
      <c r="I17">
        <v>1125.8800000000001</v>
      </c>
      <c r="J17">
        <v>138212992</v>
      </c>
      <c r="K17">
        <v>-13286000</v>
      </c>
      <c r="L17">
        <v>-0.10767999</v>
      </c>
      <c r="M17">
        <v>9.6000000000000002E-2</v>
      </c>
      <c r="N17">
        <v>0.64800000000000002</v>
      </c>
      <c r="O17">
        <v>4.5330000000000004</v>
      </c>
      <c r="P17">
        <v>43094000</v>
      </c>
      <c r="Q17">
        <v>-5.7509999999999999E-2</v>
      </c>
      <c r="R17">
        <v>-0.186</v>
      </c>
      <c r="S17">
        <v>50563000</v>
      </c>
      <c r="U17">
        <v>23536624</v>
      </c>
      <c r="V17">
        <v>-1.60528</v>
      </c>
      <c r="W17">
        <v>0.85799999999999998</v>
      </c>
      <c r="X17">
        <v>0.96599999999999997</v>
      </c>
      <c r="Y17">
        <v>-8721000</v>
      </c>
      <c r="Z17">
        <v>18.08333</v>
      </c>
      <c r="AA17">
        <v>14.75</v>
      </c>
      <c r="AF17">
        <v>1.9359999999999999</v>
      </c>
      <c r="AH17">
        <v>-93.041669999999996</v>
      </c>
      <c r="AI17">
        <v>1171920</v>
      </c>
      <c r="AJ17">
        <v>2.76</v>
      </c>
      <c r="AK17">
        <v>22.5</v>
      </c>
      <c r="AL17">
        <v>4.9856667999999997</v>
      </c>
      <c r="AM17">
        <v>0</v>
      </c>
      <c r="AN17">
        <v>0</v>
      </c>
      <c r="AO17">
        <v>1485858304</v>
      </c>
      <c r="AP17">
        <v>66540900</v>
      </c>
      <c r="AQ17">
        <v>-1.4490000000000001</v>
      </c>
      <c r="AS17" t="s">
        <v>480</v>
      </c>
      <c r="AT17" t="s">
        <v>481</v>
      </c>
      <c r="AU17" t="s">
        <v>477</v>
      </c>
    </row>
    <row r="18" spans="1:47" x14ac:dyDescent="0.3">
      <c r="A18" s="2" t="s">
        <v>245</v>
      </c>
      <c r="B18" t="s">
        <v>16</v>
      </c>
      <c r="C18">
        <v>805</v>
      </c>
      <c r="D18" s="4" t="s">
        <v>521</v>
      </c>
      <c r="E18" t="s">
        <v>3</v>
      </c>
      <c r="F18" t="s">
        <v>510</v>
      </c>
      <c r="G18" t="s">
        <v>522</v>
      </c>
      <c r="H18" t="s">
        <v>474</v>
      </c>
      <c r="I18">
        <v>134.685</v>
      </c>
      <c r="J18">
        <v>492935008</v>
      </c>
      <c r="K18">
        <v>-389600992</v>
      </c>
      <c r="L18">
        <v>-203.30348000000001</v>
      </c>
      <c r="M18">
        <v>-0.76700000000000002</v>
      </c>
      <c r="N18">
        <v>22.548999999999999</v>
      </c>
      <c r="O18">
        <v>0.42099999999999999</v>
      </c>
      <c r="P18">
        <v>651100032</v>
      </c>
      <c r="Q18">
        <v>-0.22137000000000001</v>
      </c>
      <c r="R18">
        <v>0</v>
      </c>
      <c r="S18">
        <v>-84675000</v>
      </c>
      <c r="U18">
        <v>-321696640</v>
      </c>
      <c r="V18">
        <v>-0.77549005000000004</v>
      </c>
      <c r="W18">
        <v>4.1520000000000001</v>
      </c>
      <c r="X18">
        <v>4.5170000000000003</v>
      </c>
      <c r="Y18">
        <v>-366976992</v>
      </c>
      <c r="Z18">
        <v>13.571429999999999</v>
      </c>
      <c r="AA18">
        <v>5.15</v>
      </c>
      <c r="AF18">
        <v>1.7010000000000001</v>
      </c>
      <c r="AH18">
        <v>-0.58033824000000001</v>
      </c>
      <c r="AI18">
        <v>1759770</v>
      </c>
      <c r="AJ18">
        <v>5.0599999999999996</v>
      </c>
      <c r="AK18">
        <v>43.2</v>
      </c>
      <c r="AL18">
        <v>16.835863</v>
      </c>
      <c r="AM18">
        <v>0</v>
      </c>
      <c r="AN18">
        <v>0</v>
      </c>
      <c r="AO18">
        <v>158526496</v>
      </c>
      <c r="AP18">
        <v>28875500</v>
      </c>
      <c r="AQ18">
        <v>12.68</v>
      </c>
      <c r="AR18">
        <v>0.43296528000000001</v>
      </c>
      <c r="AS18" t="s">
        <v>480</v>
      </c>
      <c r="AT18" t="s">
        <v>481</v>
      </c>
      <c r="AU18" t="s">
        <v>477</v>
      </c>
    </row>
    <row r="19" spans="1:47" x14ac:dyDescent="0.3">
      <c r="A19" s="2" t="s">
        <v>246</v>
      </c>
      <c r="B19" t="s">
        <v>19</v>
      </c>
      <c r="C19">
        <v>72</v>
      </c>
      <c r="D19" s="4" t="s">
        <v>523</v>
      </c>
      <c r="E19" t="s">
        <v>3</v>
      </c>
      <c r="F19" t="s">
        <v>510</v>
      </c>
      <c r="G19" t="s">
        <v>524</v>
      </c>
      <c r="H19" t="s">
        <v>474</v>
      </c>
      <c r="J19">
        <v>47503824</v>
      </c>
      <c r="K19">
        <v>-28456946</v>
      </c>
      <c r="L19">
        <v>-15.046109</v>
      </c>
      <c r="M19">
        <v>-0.76800000000000002</v>
      </c>
      <c r="N19">
        <v>0.45500000000000002</v>
      </c>
      <c r="O19">
        <v>1.387</v>
      </c>
      <c r="P19">
        <v>2915757</v>
      </c>
      <c r="Q19">
        <v>-0.46084999999999998</v>
      </c>
      <c r="R19">
        <v>0</v>
      </c>
      <c r="S19">
        <v>-9928805</v>
      </c>
      <c r="U19">
        <v>2071400</v>
      </c>
      <c r="W19">
        <v>0.252</v>
      </c>
      <c r="X19">
        <v>0.55700000000000005</v>
      </c>
      <c r="Y19">
        <v>-25339722</v>
      </c>
      <c r="AA19">
        <v>2.2599999999999998</v>
      </c>
      <c r="AH19">
        <v>-7.8888889999999998</v>
      </c>
      <c r="AI19">
        <v>29481670</v>
      </c>
      <c r="AJ19">
        <v>0.82099999999999995</v>
      </c>
      <c r="AK19">
        <v>17.135999999999999</v>
      </c>
      <c r="AL19">
        <v>5.6869892999999996</v>
      </c>
      <c r="AM19">
        <v>0</v>
      </c>
      <c r="AN19">
        <v>0</v>
      </c>
      <c r="AO19">
        <v>13647933</v>
      </c>
      <c r="AP19">
        <v>6407480</v>
      </c>
      <c r="AQ19">
        <v>-6.4779999999999998</v>
      </c>
      <c r="AS19" t="s">
        <v>480</v>
      </c>
      <c r="AT19" t="s">
        <v>481</v>
      </c>
      <c r="AU19" t="s">
        <v>477</v>
      </c>
    </row>
    <row r="20" spans="1:47" x14ac:dyDescent="0.3">
      <c r="A20" s="2" t="s">
        <v>247</v>
      </c>
      <c r="B20" t="s">
        <v>22</v>
      </c>
      <c r="C20">
        <v>1020</v>
      </c>
      <c r="D20" s="4" t="s">
        <v>525</v>
      </c>
      <c r="E20" t="s">
        <v>3</v>
      </c>
      <c r="F20" t="s">
        <v>510</v>
      </c>
      <c r="G20" t="s">
        <v>526</v>
      </c>
      <c r="H20" t="s">
        <v>474</v>
      </c>
      <c r="I20">
        <v>5.0659999999999998</v>
      </c>
      <c r="J20">
        <v>23973000</v>
      </c>
      <c r="K20">
        <v>-88722000</v>
      </c>
      <c r="L20">
        <v>-0.47597</v>
      </c>
      <c r="M20">
        <v>0.13600000000000001</v>
      </c>
      <c r="N20">
        <v>0.85</v>
      </c>
      <c r="O20">
        <v>0.82</v>
      </c>
      <c r="P20">
        <v>249390000</v>
      </c>
      <c r="Q20">
        <v>-0.12511</v>
      </c>
      <c r="R20">
        <v>-0.57706000000000002</v>
      </c>
      <c r="S20">
        <v>124457000</v>
      </c>
      <c r="U20">
        <v>-31341624</v>
      </c>
      <c r="V20">
        <v>-0.26865998000000002</v>
      </c>
      <c r="W20">
        <v>2.1</v>
      </c>
      <c r="X20">
        <v>2.339</v>
      </c>
      <c r="Y20">
        <v>-41862000</v>
      </c>
      <c r="Z20">
        <v>4.5999999999999996</v>
      </c>
      <c r="AA20">
        <v>3.82</v>
      </c>
      <c r="AF20">
        <v>0.97</v>
      </c>
      <c r="AH20">
        <v>-42.454548000000003</v>
      </c>
      <c r="AI20">
        <v>2950160</v>
      </c>
      <c r="AJ20">
        <v>1.67</v>
      </c>
      <c r="AK20">
        <v>4.99</v>
      </c>
      <c r="AL20">
        <v>5.8771950000000004</v>
      </c>
      <c r="AM20">
        <v>0</v>
      </c>
      <c r="AN20">
        <v>0</v>
      </c>
      <c r="AO20">
        <v>1385630976</v>
      </c>
      <c r="AP20">
        <v>275551008</v>
      </c>
      <c r="AQ20">
        <v>1.7909999999999999</v>
      </c>
      <c r="AR20">
        <v>2.6074820000000001</v>
      </c>
      <c r="AS20" t="s">
        <v>527</v>
      </c>
      <c r="AT20" t="s">
        <v>528</v>
      </c>
      <c r="AU20" t="s">
        <v>488</v>
      </c>
    </row>
    <row r="21" spans="1:47" x14ac:dyDescent="0.3">
      <c r="A21" s="2" t="s">
        <v>248</v>
      </c>
      <c r="B21" t="s">
        <v>25</v>
      </c>
      <c r="C21">
        <v>171000</v>
      </c>
      <c r="D21" s="4" t="s">
        <v>529</v>
      </c>
      <c r="E21" t="s">
        <v>3</v>
      </c>
      <c r="F21" t="s">
        <v>510</v>
      </c>
      <c r="G21" t="s">
        <v>530</v>
      </c>
      <c r="H21" t="s">
        <v>474</v>
      </c>
      <c r="J21">
        <v>57649999872</v>
      </c>
      <c r="K21">
        <v>-3991000064</v>
      </c>
      <c r="L21">
        <v>-0.31418000000000001</v>
      </c>
      <c r="M21">
        <v>-1.4999999999999999E-2</v>
      </c>
      <c r="N21">
        <v>16.902000000000001</v>
      </c>
      <c r="O21">
        <v>119.345</v>
      </c>
      <c r="P21">
        <v>10449000448</v>
      </c>
      <c r="Q21">
        <v>-2.665E-2</v>
      </c>
      <c r="R21">
        <v>-0.10880999</v>
      </c>
      <c r="S21">
        <v>2652000000</v>
      </c>
      <c r="U21">
        <v>-4186625024</v>
      </c>
      <c r="W21">
        <v>0.23799999999999999</v>
      </c>
      <c r="X21">
        <v>1.125</v>
      </c>
      <c r="Y21">
        <v>-5248999936</v>
      </c>
      <c r="Z21">
        <v>185.71333000000001</v>
      </c>
      <c r="AA21">
        <v>171.09</v>
      </c>
      <c r="AD21" t="s">
        <v>531</v>
      </c>
      <c r="AE21">
        <v>2.48</v>
      </c>
      <c r="AF21">
        <v>1.5720000000000001</v>
      </c>
      <c r="AH21">
        <v>373.53192000000001</v>
      </c>
      <c r="AI21">
        <v>7717650</v>
      </c>
      <c r="AJ21">
        <v>137.03</v>
      </c>
      <c r="AK21">
        <v>217.59</v>
      </c>
      <c r="AL21">
        <v>1.792119</v>
      </c>
      <c r="AM21">
        <v>0</v>
      </c>
      <c r="AN21">
        <v>0</v>
      </c>
      <c r="AO21">
        <v>131349774336</v>
      </c>
      <c r="AP21">
        <v>748176000</v>
      </c>
      <c r="AQ21">
        <v>-38.122999999999998</v>
      </c>
      <c r="AS21" t="s">
        <v>480</v>
      </c>
      <c r="AT21" t="s">
        <v>481</v>
      </c>
      <c r="AU21" t="s">
        <v>477</v>
      </c>
    </row>
    <row r="22" spans="1:47" x14ac:dyDescent="0.3">
      <c r="A22" s="2" t="s">
        <v>249</v>
      </c>
      <c r="B22" t="s">
        <v>28</v>
      </c>
      <c r="C22">
        <v>3330</v>
      </c>
      <c r="D22" s="4" t="s">
        <v>532</v>
      </c>
      <c r="E22" t="s">
        <v>3</v>
      </c>
      <c r="F22" t="s">
        <v>510</v>
      </c>
      <c r="G22" t="s">
        <v>533</v>
      </c>
      <c r="H22" t="s">
        <v>474</v>
      </c>
      <c r="I22">
        <v>34.832000000000001</v>
      </c>
      <c r="J22">
        <v>731409984</v>
      </c>
      <c r="K22">
        <v>183220000</v>
      </c>
      <c r="L22">
        <v>4.48E-2</v>
      </c>
      <c r="M22">
        <v>0.317</v>
      </c>
      <c r="N22">
        <v>15.19</v>
      </c>
      <c r="O22">
        <v>25.727</v>
      </c>
      <c r="P22">
        <v>1158274048</v>
      </c>
      <c r="Q22">
        <v>2.2850001000000002E-2</v>
      </c>
      <c r="R22">
        <v>0.15324001000000001</v>
      </c>
      <c r="S22">
        <v>1159452032</v>
      </c>
      <c r="T22">
        <v>6.2E-2</v>
      </c>
      <c r="U22">
        <v>236380496</v>
      </c>
      <c r="V22">
        <v>0.16424</v>
      </c>
      <c r="W22">
        <v>2.4830000000000001</v>
      </c>
      <c r="X22">
        <v>2.956</v>
      </c>
      <c r="Y22">
        <v>298184000</v>
      </c>
      <c r="Z22">
        <v>605.90120000000002</v>
      </c>
      <c r="AA22">
        <v>593.89</v>
      </c>
      <c r="AF22">
        <v>0.94299999999999995</v>
      </c>
      <c r="AG22">
        <v>156.07731999999999</v>
      </c>
      <c r="AH22">
        <v>97.674199999999999</v>
      </c>
      <c r="AI22">
        <v>669060</v>
      </c>
      <c r="AJ22">
        <v>247.04</v>
      </c>
      <c r="AK22">
        <v>698.67</v>
      </c>
      <c r="AL22">
        <v>23.797781000000001</v>
      </c>
      <c r="AM22">
        <v>0</v>
      </c>
      <c r="AN22">
        <v>0</v>
      </c>
      <c r="AO22">
        <v>46178381824</v>
      </c>
      <c r="AP22">
        <v>76254800</v>
      </c>
      <c r="AQ22">
        <v>27.599</v>
      </c>
      <c r="AR22">
        <v>21.942098999999999</v>
      </c>
      <c r="AS22" t="s">
        <v>480</v>
      </c>
      <c r="AT22" t="s">
        <v>481</v>
      </c>
      <c r="AU22" t="s">
        <v>477</v>
      </c>
    </row>
    <row r="23" spans="1:47" x14ac:dyDescent="0.3">
      <c r="A23" s="2" t="s">
        <v>250</v>
      </c>
      <c r="B23" t="s">
        <v>31</v>
      </c>
      <c r="C23">
        <v>23200</v>
      </c>
      <c r="D23" s="4" t="s">
        <v>534</v>
      </c>
      <c r="E23" t="s">
        <v>3</v>
      </c>
      <c r="F23" t="s">
        <v>510</v>
      </c>
      <c r="G23" t="s">
        <v>535</v>
      </c>
      <c r="H23" t="s">
        <v>474</v>
      </c>
      <c r="I23">
        <v>78.924999999999997</v>
      </c>
      <c r="J23">
        <v>3553999872</v>
      </c>
      <c r="K23">
        <v>1772000000</v>
      </c>
      <c r="L23">
        <v>0.22452</v>
      </c>
      <c r="M23">
        <v>0.107</v>
      </c>
      <c r="N23">
        <v>1.169</v>
      </c>
      <c r="O23">
        <v>17.774999999999999</v>
      </c>
      <c r="P23">
        <v>475000000</v>
      </c>
      <c r="Q23">
        <v>9.0469999999999995E-2</v>
      </c>
      <c r="R23">
        <v>0.14813999999999999</v>
      </c>
      <c r="S23">
        <v>2191000064</v>
      </c>
      <c r="T23">
        <v>0.8</v>
      </c>
      <c r="U23">
        <v>706249984</v>
      </c>
      <c r="V23">
        <v>0.25718999999999997</v>
      </c>
      <c r="W23">
        <v>0.82399999999999995</v>
      </c>
      <c r="X23">
        <v>2.2349999999999999</v>
      </c>
      <c r="Y23">
        <v>1276000000</v>
      </c>
      <c r="Z23">
        <v>125.77818000000001</v>
      </c>
      <c r="AA23">
        <v>125.3</v>
      </c>
      <c r="AB23">
        <v>0.32</v>
      </c>
      <c r="AC23">
        <v>2.5000000000000001E-3</v>
      </c>
      <c r="AD23" t="s">
        <v>536</v>
      </c>
      <c r="AF23">
        <v>1.2929999999999999</v>
      </c>
      <c r="AG23">
        <v>49.096527000000002</v>
      </c>
      <c r="AH23">
        <v>40.113563999999997</v>
      </c>
      <c r="AI23">
        <v>2857430</v>
      </c>
      <c r="AJ23">
        <v>55</v>
      </c>
      <c r="AK23">
        <v>129.1</v>
      </c>
      <c r="AL23">
        <v>7.1059349999999997</v>
      </c>
      <c r="AM23">
        <v>0.23</v>
      </c>
      <c r="AN23">
        <v>1.8355945E-3</v>
      </c>
      <c r="AO23">
        <v>51660148736</v>
      </c>
      <c r="AP23">
        <v>406260992</v>
      </c>
      <c r="AQ23">
        <v>10.925000000000001</v>
      </c>
      <c r="AR23">
        <v>11.639359000000001</v>
      </c>
      <c r="AS23" t="s">
        <v>480</v>
      </c>
      <c r="AT23" t="s">
        <v>481</v>
      </c>
      <c r="AU23" t="s">
        <v>477</v>
      </c>
    </row>
    <row r="24" spans="1:47" x14ac:dyDescent="0.3">
      <c r="A24" s="2" t="s">
        <v>251</v>
      </c>
      <c r="B24" t="s">
        <v>34</v>
      </c>
      <c r="D24" s="4" t="s">
        <v>537</v>
      </c>
      <c r="E24" t="s">
        <v>3</v>
      </c>
      <c r="F24" t="s">
        <v>510</v>
      </c>
      <c r="G24" t="s">
        <v>538</v>
      </c>
      <c r="H24" t="s">
        <v>474</v>
      </c>
      <c r="I24">
        <v>29.91</v>
      </c>
      <c r="J24">
        <v>3163000</v>
      </c>
      <c r="K24">
        <v>-17148116</v>
      </c>
      <c r="L24">
        <v>-13.508240000000001</v>
      </c>
      <c r="N24">
        <v>0.16300000000000001</v>
      </c>
      <c r="O24">
        <v>2.5999999999999999E-2</v>
      </c>
      <c r="P24">
        <v>5779000</v>
      </c>
      <c r="Q24">
        <v>-0.63441000000000003</v>
      </c>
      <c r="R24">
        <v>0</v>
      </c>
      <c r="S24">
        <v>803000</v>
      </c>
      <c r="U24">
        <v>-6512848</v>
      </c>
      <c r="W24">
        <v>0.29399999999999998</v>
      </c>
      <c r="X24">
        <v>0.65900000000000003</v>
      </c>
      <c r="Y24">
        <v>-10797320</v>
      </c>
      <c r="AA24">
        <v>5.98</v>
      </c>
      <c r="AI24">
        <v>3161107</v>
      </c>
      <c r="AJ24">
        <v>3.85</v>
      </c>
      <c r="AK24">
        <v>2000</v>
      </c>
      <c r="AL24">
        <v>14.731334</v>
      </c>
      <c r="AM24">
        <v>0</v>
      </c>
      <c r="AN24">
        <v>0</v>
      </c>
      <c r="AO24">
        <v>18428898</v>
      </c>
      <c r="AP24">
        <v>3302670</v>
      </c>
      <c r="AQ24">
        <v>-0.88300000000000001</v>
      </c>
      <c r="AS24" t="s">
        <v>480</v>
      </c>
      <c r="AT24" t="s">
        <v>481</v>
      </c>
      <c r="AU24" t="s">
        <v>484</v>
      </c>
    </row>
    <row r="25" spans="1:47" x14ac:dyDescent="0.3">
      <c r="A25" s="2" t="s">
        <v>252</v>
      </c>
      <c r="B25" t="s">
        <v>37</v>
      </c>
      <c r="C25">
        <v>72</v>
      </c>
      <c r="D25" s="4" t="s">
        <v>539</v>
      </c>
      <c r="E25" t="s">
        <v>3</v>
      </c>
      <c r="F25" t="s">
        <v>510</v>
      </c>
      <c r="G25" t="s">
        <v>540</v>
      </c>
      <c r="H25" t="s">
        <v>474</v>
      </c>
      <c r="I25">
        <v>24.207000000000001</v>
      </c>
      <c r="J25">
        <v>3172118</v>
      </c>
      <c r="K25">
        <v>-13069286</v>
      </c>
      <c r="L25">
        <v>-4.2022899999999996</v>
      </c>
      <c r="M25">
        <v>-0.32300000000000001</v>
      </c>
      <c r="N25">
        <v>0.34499999999999997</v>
      </c>
      <c r="O25">
        <v>2.0099999999999998</v>
      </c>
      <c r="P25">
        <v>1444369</v>
      </c>
      <c r="Q25">
        <v>-0.41792000000000001</v>
      </c>
      <c r="R25">
        <v>0</v>
      </c>
      <c r="S25">
        <v>-519310</v>
      </c>
      <c r="U25">
        <v>-16780830</v>
      </c>
      <c r="V25">
        <v>-1.1963900000000001</v>
      </c>
      <c r="W25">
        <v>0.28100000000000003</v>
      </c>
      <c r="X25">
        <v>0.95099999999999996</v>
      </c>
      <c r="Y25">
        <v>-13180249</v>
      </c>
      <c r="Z25">
        <v>10</v>
      </c>
      <c r="AA25">
        <v>2.59</v>
      </c>
      <c r="AF25">
        <v>-0.64900000000000002</v>
      </c>
      <c r="AH25">
        <v>-1.0533334000000001</v>
      </c>
      <c r="AI25">
        <v>2913040</v>
      </c>
      <c r="AJ25">
        <v>1.1499999999999999</v>
      </c>
      <c r="AK25">
        <v>10.148999999999999</v>
      </c>
      <c r="AL25">
        <v>10.535892</v>
      </c>
      <c r="AM25">
        <v>0</v>
      </c>
      <c r="AN25">
        <v>0</v>
      </c>
      <c r="AO25">
        <v>45372544</v>
      </c>
      <c r="AP25">
        <v>14258400</v>
      </c>
      <c r="AQ25">
        <v>6.5839999999999996</v>
      </c>
      <c r="AR25">
        <v>0.47995139999999997</v>
      </c>
      <c r="AS25" t="s">
        <v>480</v>
      </c>
      <c r="AT25" t="s">
        <v>481</v>
      </c>
      <c r="AU25" t="s">
        <v>484</v>
      </c>
    </row>
    <row r="26" spans="1:47" x14ac:dyDescent="0.3">
      <c r="A26" s="2" t="s">
        <v>253</v>
      </c>
      <c r="B26" t="s">
        <v>40</v>
      </c>
      <c r="C26">
        <v>14</v>
      </c>
      <c r="D26" s="4" t="s">
        <v>541</v>
      </c>
      <c r="E26" t="s">
        <v>3</v>
      </c>
      <c r="F26" t="s">
        <v>510</v>
      </c>
      <c r="G26" t="s">
        <v>542</v>
      </c>
      <c r="H26" t="s">
        <v>474</v>
      </c>
      <c r="I26">
        <v>11.84</v>
      </c>
      <c r="J26">
        <v>486089</v>
      </c>
      <c r="K26">
        <v>-4403123</v>
      </c>
      <c r="L26">
        <v>-7.88286</v>
      </c>
      <c r="M26">
        <v>-0.18</v>
      </c>
      <c r="N26">
        <v>0.47399999999999998</v>
      </c>
      <c r="O26">
        <v>6.5000000000000002E-2</v>
      </c>
      <c r="P26">
        <v>5289105</v>
      </c>
      <c r="Q26">
        <v>-0.67697996000000005</v>
      </c>
      <c r="R26">
        <v>0</v>
      </c>
      <c r="S26">
        <v>66347</v>
      </c>
      <c r="U26">
        <v>-4386246</v>
      </c>
      <c r="V26">
        <v>-5.0276899999999998</v>
      </c>
      <c r="W26">
        <v>4.4240000000000004</v>
      </c>
      <c r="X26">
        <v>5.194</v>
      </c>
      <c r="Y26">
        <v>-4692597</v>
      </c>
      <c r="AA26">
        <v>2.13</v>
      </c>
      <c r="AI26">
        <v>7869220</v>
      </c>
      <c r="AJ26">
        <v>0.49</v>
      </c>
      <c r="AK26">
        <v>3.16</v>
      </c>
      <c r="AL26">
        <v>39.181956999999997</v>
      </c>
      <c r="AM26">
        <v>0</v>
      </c>
      <c r="AN26">
        <v>0</v>
      </c>
      <c r="AO26">
        <v>21878500</v>
      </c>
      <c r="AP26">
        <v>11162500</v>
      </c>
      <c r="AQ26">
        <v>0.36799999999999999</v>
      </c>
      <c r="AR26">
        <v>5.3260870000000002</v>
      </c>
      <c r="AS26" t="s">
        <v>480</v>
      </c>
      <c r="AT26" t="s">
        <v>481</v>
      </c>
      <c r="AU26" t="s">
        <v>484</v>
      </c>
    </row>
    <row r="27" spans="1:47" x14ac:dyDescent="0.3">
      <c r="A27" s="2" t="s">
        <v>254</v>
      </c>
      <c r="B27" t="s">
        <v>43</v>
      </c>
      <c r="D27" s="4" t="s">
        <v>543</v>
      </c>
      <c r="E27" t="s">
        <v>3</v>
      </c>
      <c r="F27" t="s">
        <v>510</v>
      </c>
      <c r="G27" t="s">
        <v>544</v>
      </c>
      <c r="H27" t="s">
        <v>474</v>
      </c>
      <c r="J27">
        <v>5856000</v>
      </c>
      <c r="K27">
        <v>-43317000</v>
      </c>
      <c r="L27">
        <v>-5.7601300000000002</v>
      </c>
      <c r="M27">
        <v>-0.29099999999999998</v>
      </c>
      <c r="N27">
        <v>3.5000000000000003E-2</v>
      </c>
      <c r="O27">
        <v>0.33</v>
      </c>
      <c r="P27">
        <v>897000</v>
      </c>
      <c r="Q27">
        <v>-0.86709000000000003</v>
      </c>
      <c r="R27">
        <v>0</v>
      </c>
      <c r="S27">
        <v>2617000</v>
      </c>
      <c r="U27">
        <v>-17407000</v>
      </c>
      <c r="V27">
        <v>-8.1359399999999997</v>
      </c>
      <c r="W27">
        <v>0.115</v>
      </c>
      <c r="X27">
        <v>0.53600000000000003</v>
      </c>
      <c r="Y27">
        <v>-34972000</v>
      </c>
      <c r="AA27">
        <v>6.64</v>
      </c>
      <c r="AF27">
        <v>0.753</v>
      </c>
      <c r="AG27">
        <v>0.15441999000000001</v>
      </c>
      <c r="AH27">
        <v>-0.91390722999999996</v>
      </c>
      <c r="AI27">
        <v>123680</v>
      </c>
      <c r="AJ27">
        <v>4.5049999999999999</v>
      </c>
      <c r="AK27">
        <v>28.56</v>
      </c>
      <c r="AL27">
        <v>6.4781604000000002</v>
      </c>
      <c r="AM27">
        <v>0</v>
      </c>
      <c r="AN27">
        <v>0</v>
      </c>
      <c r="AO27">
        <v>19978646</v>
      </c>
      <c r="AP27">
        <v>2412880</v>
      </c>
      <c r="AQ27">
        <v>0.38500000000000001</v>
      </c>
      <c r="AR27">
        <v>21.506492999999999</v>
      </c>
      <c r="AS27" t="s">
        <v>480</v>
      </c>
      <c r="AT27" t="s">
        <v>481</v>
      </c>
      <c r="AU27" t="s">
        <v>484</v>
      </c>
    </row>
    <row r="28" spans="1:47" x14ac:dyDescent="0.3">
      <c r="A28" s="2" t="s">
        <v>255</v>
      </c>
      <c r="B28" t="s">
        <v>46</v>
      </c>
      <c r="C28">
        <v>106</v>
      </c>
      <c r="D28" s="4" t="s">
        <v>545</v>
      </c>
      <c r="E28" t="s">
        <v>3</v>
      </c>
      <c r="F28" t="s">
        <v>510</v>
      </c>
      <c r="G28" t="s">
        <v>546</v>
      </c>
      <c r="H28" t="s">
        <v>474</v>
      </c>
      <c r="I28">
        <v>5.6020000000000003</v>
      </c>
      <c r="J28">
        <v>2495000</v>
      </c>
      <c r="K28">
        <v>3162000</v>
      </c>
      <c r="L28">
        <v>3.9699999999999999E-2</v>
      </c>
      <c r="M28">
        <v>1.9430000000000001</v>
      </c>
      <c r="N28">
        <v>0.89200000000000002</v>
      </c>
      <c r="O28">
        <v>3.2810000000000001</v>
      </c>
      <c r="P28">
        <v>20077000</v>
      </c>
      <c r="Q28">
        <v>1.966E-2</v>
      </c>
      <c r="R28">
        <v>3.1210000000000002E-2</v>
      </c>
      <c r="S28">
        <v>44256000</v>
      </c>
      <c r="U28">
        <v>8028500</v>
      </c>
      <c r="V28">
        <v>5.2810002000000002E-2</v>
      </c>
      <c r="W28">
        <v>1.7709999999999999</v>
      </c>
      <c r="X28">
        <v>3.508</v>
      </c>
      <c r="Y28">
        <v>11999000</v>
      </c>
      <c r="Z28">
        <v>25.625</v>
      </c>
      <c r="AA28">
        <v>29.4</v>
      </c>
      <c r="AF28">
        <v>1.7190000000000001</v>
      </c>
      <c r="AG28">
        <v>274</v>
      </c>
      <c r="AH28">
        <v>86.114289999999997</v>
      </c>
      <c r="AI28">
        <v>369170</v>
      </c>
      <c r="AJ28">
        <v>6.19</v>
      </c>
      <c r="AK28">
        <v>31.5</v>
      </c>
      <c r="AL28">
        <v>9.2283399999999993</v>
      </c>
      <c r="AM28">
        <v>0</v>
      </c>
      <c r="AN28">
        <v>0</v>
      </c>
      <c r="AO28">
        <v>677517056</v>
      </c>
      <c r="AP28">
        <v>22479000</v>
      </c>
      <c r="AQ28">
        <v>1.98</v>
      </c>
      <c r="AR28">
        <v>15.222220999999999</v>
      </c>
      <c r="AS28" t="s">
        <v>547</v>
      </c>
      <c r="AT28" t="s">
        <v>548</v>
      </c>
      <c r="AU28" t="s">
        <v>549</v>
      </c>
    </row>
    <row r="29" spans="1:47" x14ac:dyDescent="0.3">
      <c r="A29" s="2" t="s">
        <v>256</v>
      </c>
      <c r="B29" t="s">
        <v>49</v>
      </c>
      <c r="C29">
        <v>3000</v>
      </c>
      <c r="D29" s="4" t="s">
        <v>550</v>
      </c>
      <c r="E29" t="s">
        <v>3</v>
      </c>
      <c r="F29" t="s">
        <v>510</v>
      </c>
      <c r="G29" t="s">
        <v>551</v>
      </c>
      <c r="H29" t="s">
        <v>474</v>
      </c>
      <c r="I29">
        <v>45.795000000000002</v>
      </c>
      <c r="J29">
        <v>502600000</v>
      </c>
      <c r="K29">
        <v>124200000</v>
      </c>
      <c r="L29">
        <v>9.1319999999999998E-2</v>
      </c>
      <c r="M29">
        <v>0.23499999999999999</v>
      </c>
      <c r="N29">
        <v>0.38600000000000001</v>
      </c>
      <c r="O29">
        <v>7.1989999999999998</v>
      </c>
      <c r="P29">
        <v>46400000</v>
      </c>
      <c r="Q29">
        <v>2.1160000000000002E-2</v>
      </c>
      <c r="R29">
        <v>5.5300000000000002E-2</v>
      </c>
      <c r="S29">
        <v>279000000</v>
      </c>
      <c r="T29">
        <v>0.125</v>
      </c>
      <c r="U29">
        <v>-45212500</v>
      </c>
      <c r="V29">
        <v>4.4660001999999997E-2</v>
      </c>
      <c r="W29">
        <v>0.89</v>
      </c>
      <c r="X29">
        <v>1.0029999999999999</v>
      </c>
      <c r="Y29">
        <v>102500000</v>
      </c>
      <c r="Z29">
        <v>33.125</v>
      </c>
      <c r="AA29">
        <v>27.73</v>
      </c>
      <c r="AF29">
        <v>0.02</v>
      </c>
      <c r="AG29">
        <v>50.127270000000003</v>
      </c>
      <c r="AH29">
        <v>27.297029999999999</v>
      </c>
      <c r="AI29">
        <v>382350</v>
      </c>
      <c r="AJ29">
        <v>11.08</v>
      </c>
      <c r="AK29">
        <v>30</v>
      </c>
      <c r="AL29">
        <v>3.8570134999999999</v>
      </c>
      <c r="AM29">
        <v>0</v>
      </c>
      <c r="AN29">
        <v>0</v>
      </c>
      <c r="AO29">
        <v>3320117248</v>
      </c>
      <c r="AP29">
        <v>120425000</v>
      </c>
      <c r="AQ29">
        <v>8.9090000000000007</v>
      </c>
      <c r="AR29">
        <v>3.0946232999999999</v>
      </c>
      <c r="AS29" t="s">
        <v>480</v>
      </c>
      <c r="AT29" t="s">
        <v>481</v>
      </c>
      <c r="AU29" t="s">
        <v>484</v>
      </c>
    </row>
  </sheetData>
  <hyperlinks>
    <hyperlink ref="D2" r:id="rId1" xr:uid="{2CD41EF7-A75E-4A16-A7EF-706B9E6F4CF7}"/>
    <hyperlink ref="D3" r:id="rId2" xr:uid="{937270DD-4F0A-42E3-853D-4683445F0123}"/>
    <hyperlink ref="D4" r:id="rId3" xr:uid="{7CD85EED-EA59-494E-9853-39841B037E21}"/>
    <hyperlink ref="D5" r:id="rId4" xr:uid="{18E657D7-6510-45BF-952C-0D17D1EDECA4}"/>
    <hyperlink ref="D6" r:id="rId5" xr:uid="{BE3D59B9-2A37-496F-B1F4-1CB6B11A82A1}"/>
    <hyperlink ref="D7" r:id="rId6" xr:uid="{C5882E55-B7A7-4840-B959-5AF53F9BB5A0}"/>
    <hyperlink ref="D8" r:id="rId7" xr:uid="{2ADD1BB4-4CF5-4224-A064-937959056AC6}"/>
    <hyperlink ref="D9" r:id="rId8" xr:uid="{12954764-F06B-46D4-9BEA-6C003F825767}"/>
    <hyperlink ref="D10" r:id="rId9" xr:uid="{B9EA535A-FD94-4CD1-BB0D-DA4F6487A082}"/>
    <hyperlink ref="D11" r:id="rId10" xr:uid="{EF45FF91-DA88-4866-ADFC-B04618493450}"/>
    <hyperlink ref="D12" r:id="rId11" xr:uid="{1D8BD87E-7585-4639-B981-3691D966E163}"/>
    <hyperlink ref="D13" r:id="rId12" xr:uid="{20E7EED5-A4E7-44AD-8B20-85745EE3D3E7}"/>
    <hyperlink ref="D14" r:id="rId13" xr:uid="{6423F8EB-8DA2-4BB2-9690-C4F01890448E}"/>
    <hyperlink ref="D15" r:id="rId14" xr:uid="{B5CC5178-DDF5-4449-8D4A-41E61B45A630}"/>
    <hyperlink ref="D16" r:id="rId15" xr:uid="{BA767AA5-0D04-426D-8662-471AA152A250}"/>
    <hyperlink ref="D17" r:id="rId16" xr:uid="{9DD588F4-51F6-498D-9A50-E71A2CEF2B40}"/>
    <hyperlink ref="D18" r:id="rId17" xr:uid="{6E3A4472-BB8E-4021-BB8D-77CF8D7EBB23}"/>
    <hyperlink ref="D19" r:id="rId18" xr:uid="{E921148D-E0C7-4609-BCD9-982C3BA8A44A}"/>
    <hyperlink ref="D20" r:id="rId19" xr:uid="{BFC8D524-5D79-4B9C-86D4-C2200CA18E81}"/>
    <hyperlink ref="D21" r:id="rId20" xr:uid="{37114500-A081-418A-A8DC-1C0CA5266611}"/>
    <hyperlink ref="D22" r:id="rId21" xr:uid="{FBAC7439-D98C-432B-9019-CE223668BAC0}"/>
    <hyperlink ref="D23" r:id="rId22" xr:uid="{F8D52996-B70D-4B4E-8F2D-B78AD01F8E02}"/>
    <hyperlink ref="D24" r:id="rId23" xr:uid="{695E5C9D-9D43-4E97-B259-1657777E4984}"/>
    <hyperlink ref="D25" r:id="rId24" xr:uid="{76C0B4FF-2431-431D-AEDF-A02B49C3DACC}"/>
    <hyperlink ref="D26" r:id="rId25" xr:uid="{2365C52D-120F-4D53-90CE-3311A6476087}"/>
    <hyperlink ref="D27" r:id="rId26" xr:uid="{6C91C8DC-932C-44FA-8963-67587E9EAC31}"/>
    <hyperlink ref="D28" r:id="rId27" xr:uid="{9FA029AE-7E9E-4745-9116-4468189FCCAB}"/>
    <hyperlink ref="D29" r:id="rId28" xr:uid="{531DEC9A-9106-4805-ADF9-387521BE3D4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2A70-8BBF-4AC4-96E0-5DCF8B4BC81B}">
  <dimension ref="A1:BZ256"/>
  <sheetViews>
    <sheetView workbookViewId="0">
      <pane xSplit="3" ySplit="1" topLeftCell="AQ2" activePane="bottomRight" state="frozen"/>
      <selection pane="topRight" activeCell="D1" sqref="D1"/>
      <selection pane="bottomLeft" activeCell="A2" sqref="A2"/>
      <selection pane="bottomRight" activeCell="AT114" sqref="AT114"/>
    </sheetView>
  </sheetViews>
  <sheetFormatPr defaultRowHeight="14.4" x14ac:dyDescent="0.3"/>
  <cols>
    <col min="11" max="11" width="14.109375" bestFit="1" customWidth="1"/>
    <col min="45" max="45" width="23.6640625" bestFit="1" customWidth="1"/>
    <col min="46" max="46" width="29.21875" bestFit="1" customWidth="1"/>
    <col min="53" max="53" width="12.5546875" bestFit="1" customWidth="1"/>
    <col min="63" max="63" width="30.5546875" bestFit="1" customWidth="1"/>
  </cols>
  <sheetData>
    <row r="1" spans="1:78" x14ac:dyDescent="0.3">
      <c r="A1" s="2" t="s">
        <v>92</v>
      </c>
      <c r="B1" s="2" t="s">
        <v>86</v>
      </c>
      <c r="C1" s="2" t="s">
        <v>93</v>
      </c>
      <c r="D1" s="2" t="s">
        <v>94</v>
      </c>
      <c r="E1" s="2" t="s">
        <v>95</v>
      </c>
      <c r="F1" s="2" t="s">
        <v>96</v>
      </c>
      <c r="G1" s="2" t="s">
        <v>354</v>
      </c>
      <c r="H1" s="2" t="s">
        <v>355</v>
      </c>
      <c r="I1" s="2" t="s">
        <v>356</v>
      </c>
      <c r="J1" s="2" t="s">
        <v>357</v>
      </c>
      <c r="K1" s="5" t="s">
        <v>358</v>
      </c>
      <c r="L1" s="2" t="s">
        <v>359</v>
      </c>
      <c r="M1" s="2" t="s">
        <v>360</v>
      </c>
      <c r="N1" s="2" t="s">
        <v>361</v>
      </c>
      <c r="O1" s="2" t="s">
        <v>362</v>
      </c>
      <c r="P1" s="2" t="s">
        <v>363</v>
      </c>
      <c r="Q1" s="2" t="s">
        <v>364</v>
      </c>
      <c r="R1" s="2" t="s">
        <v>365</v>
      </c>
      <c r="S1" s="2" t="s">
        <v>366</v>
      </c>
      <c r="T1" s="2" t="s">
        <v>367</v>
      </c>
      <c r="U1" s="2" t="s">
        <v>368</v>
      </c>
      <c r="V1" s="2" t="s">
        <v>369</v>
      </c>
      <c r="W1" s="2" t="s">
        <v>370</v>
      </c>
      <c r="X1" s="2" t="s">
        <v>371</v>
      </c>
      <c r="Y1" s="2" t="s">
        <v>372</v>
      </c>
      <c r="Z1" s="2" t="s">
        <v>300</v>
      </c>
      <c r="AA1" s="2" t="s">
        <v>373</v>
      </c>
      <c r="AB1" s="2" t="s">
        <v>374</v>
      </c>
      <c r="AC1" s="2" t="s">
        <v>375</v>
      </c>
      <c r="AD1" s="2" t="s">
        <v>376</v>
      </c>
      <c r="AE1" s="2" t="s">
        <v>377</v>
      </c>
      <c r="AF1" s="2" t="s">
        <v>378</v>
      </c>
      <c r="AG1" s="2" t="s">
        <v>379</v>
      </c>
      <c r="AH1" s="2" t="s">
        <v>380</v>
      </c>
      <c r="AI1" s="2" t="s">
        <v>381</v>
      </c>
      <c r="AJ1" s="2" t="s">
        <v>382</v>
      </c>
      <c r="AK1" s="2" t="s">
        <v>383</v>
      </c>
      <c r="AL1" s="2" t="s">
        <v>384</v>
      </c>
      <c r="AM1" s="2" t="s">
        <v>385</v>
      </c>
      <c r="AN1" s="2" t="s">
        <v>386</v>
      </c>
      <c r="AO1" s="2" t="s">
        <v>387</v>
      </c>
      <c r="AP1" s="2" t="s">
        <v>388</v>
      </c>
      <c r="AQ1" s="2" t="s">
        <v>389</v>
      </c>
      <c r="AR1" s="2" t="s">
        <v>390</v>
      </c>
      <c r="AS1" s="5" t="s">
        <v>391</v>
      </c>
      <c r="AT1" s="11" t="s">
        <v>392</v>
      </c>
      <c r="AU1" s="2" t="s">
        <v>393</v>
      </c>
      <c r="AV1" s="2" t="s">
        <v>394</v>
      </c>
      <c r="AW1" s="2" t="s">
        <v>395</v>
      </c>
      <c r="AX1" s="2" t="s">
        <v>396</v>
      </c>
      <c r="AY1" s="2" t="s">
        <v>397</v>
      </c>
      <c r="AZ1" s="2" t="s">
        <v>398</v>
      </c>
      <c r="BA1" s="5" t="s">
        <v>399</v>
      </c>
      <c r="BB1" s="2" t="s">
        <v>400</v>
      </c>
      <c r="BC1" s="2" t="s">
        <v>401</v>
      </c>
      <c r="BD1" s="2" t="s">
        <v>402</v>
      </c>
      <c r="BE1" s="2" t="s">
        <v>403</v>
      </c>
      <c r="BF1" s="2" t="s">
        <v>404</v>
      </c>
      <c r="BG1" s="2" t="s">
        <v>405</v>
      </c>
      <c r="BH1" s="2" t="s">
        <v>406</v>
      </c>
      <c r="BI1" s="2" t="s">
        <v>407</v>
      </c>
      <c r="BJ1" s="2" t="s">
        <v>408</v>
      </c>
      <c r="BK1" s="5" t="s">
        <v>409</v>
      </c>
      <c r="BL1" s="2" t="s">
        <v>410</v>
      </c>
      <c r="BM1" s="2" t="s">
        <v>411</v>
      </c>
      <c r="BN1" s="2" t="s">
        <v>412</v>
      </c>
      <c r="BO1" s="2" t="s">
        <v>413</v>
      </c>
      <c r="BP1" s="2" t="s">
        <v>414</v>
      </c>
      <c r="BQ1" s="2" t="s">
        <v>415</v>
      </c>
      <c r="BR1" s="2" t="s">
        <v>416</v>
      </c>
      <c r="BS1" s="2" t="s">
        <v>417</v>
      </c>
      <c r="BT1" s="2" t="s">
        <v>418</v>
      </c>
      <c r="BU1" s="2" t="s">
        <v>419</v>
      </c>
      <c r="BV1" s="2" t="s">
        <v>420</v>
      </c>
      <c r="BW1" s="2" t="s">
        <v>421</v>
      </c>
      <c r="BX1" s="2" t="s">
        <v>422</v>
      </c>
      <c r="BY1" s="2" t="s">
        <v>423</v>
      </c>
      <c r="BZ1" s="2" t="s">
        <v>424</v>
      </c>
    </row>
    <row r="2" spans="1:78" x14ac:dyDescent="0.3">
      <c r="A2" s="2" t="s">
        <v>226</v>
      </c>
      <c r="B2" t="s">
        <v>52</v>
      </c>
      <c r="C2">
        <v>2020</v>
      </c>
      <c r="D2" s="3">
        <v>43921</v>
      </c>
      <c r="E2" t="s">
        <v>227</v>
      </c>
      <c r="F2" t="s">
        <v>228</v>
      </c>
      <c r="AU2">
        <v>0</v>
      </c>
      <c r="BB2">
        <v>0</v>
      </c>
      <c r="BC2">
        <v>0</v>
      </c>
    </row>
    <row r="3" spans="1:78" x14ac:dyDescent="0.3">
      <c r="A3" s="2" t="s">
        <v>226</v>
      </c>
      <c r="B3" t="s">
        <v>52</v>
      </c>
      <c r="C3">
        <v>2021</v>
      </c>
      <c r="D3" s="3">
        <v>44286</v>
      </c>
      <c r="E3" t="s">
        <v>227</v>
      </c>
      <c r="F3" t="s">
        <v>228</v>
      </c>
      <c r="G3">
        <v>5482000</v>
      </c>
      <c r="H3">
        <v>5482000</v>
      </c>
      <c r="I3">
        <v>68529133</v>
      </c>
      <c r="J3">
        <v>5.3859999999999998E-2</v>
      </c>
      <c r="K3">
        <v>1355689000</v>
      </c>
      <c r="L3">
        <v>5482000</v>
      </c>
      <c r="M3">
        <v>5482000</v>
      </c>
      <c r="N3">
        <v>68529133</v>
      </c>
      <c r="O3">
        <v>5.3859999999999998E-2</v>
      </c>
      <c r="P3">
        <v>3691000</v>
      </c>
      <c r="Q3">
        <v>-45513000</v>
      </c>
      <c r="R3">
        <v>351589000</v>
      </c>
      <c r="S3">
        <v>556000</v>
      </c>
      <c r="T3">
        <v>565189000</v>
      </c>
      <c r="U3">
        <v>32687000</v>
      </c>
      <c r="V3">
        <v>32687000</v>
      </c>
      <c r="W3">
        <v>440000</v>
      </c>
      <c r="X3">
        <v>440000</v>
      </c>
      <c r="Y3">
        <v>-13410000</v>
      </c>
      <c r="Z3">
        <v>3691000</v>
      </c>
      <c r="AA3">
        <v>3691000</v>
      </c>
      <c r="AB3">
        <v>-66450000</v>
      </c>
      <c r="AC3">
        <v>83551000</v>
      </c>
      <c r="AD3">
        <v>3691000</v>
      </c>
      <c r="AE3">
        <v>-79860000</v>
      </c>
      <c r="AF3">
        <v>17101000</v>
      </c>
      <c r="AG3">
        <v>-32247000</v>
      </c>
      <c r="AH3">
        <v>-32247000</v>
      </c>
      <c r="AI3">
        <v>351589000</v>
      </c>
      <c r="AJ3">
        <v>-79860000</v>
      </c>
      <c r="AK3">
        <v>611142000</v>
      </c>
      <c r="AL3">
        <v>-45953000</v>
      </c>
      <c r="AM3">
        <v>1920878000</v>
      </c>
      <c r="AP3">
        <v>-78200000</v>
      </c>
      <c r="AQ3">
        <v>964069000</v>
      </c>
      <c r="AR3">
        <v>397102000</v>
      </c>
      <c r="AS3">
        <v>108501000</v>
      </c>
      <c r="AT3">
        <v>497159000</v>
      </c>
      <c r="AV3">
        <v>0</v>
      </c>
      <c r="AW3">
        <v>-11194000</v>
      </c>
      <c r="AX3">
        <v>0.143146</v>
      </c>
      <c r="AY3">
        <v>1966831000</v>
      </c>
      <c r="AZ3">
        <v>-45953000</v>
      </c>
      <c r="BA3">
        <v>1920878000</v>
      </c>
    </row>
    <row r="4" spans="1:78" x14ac:dyDescent="0.3">
      <c r="A4" s="2" t="s">
        <v>226</v>
      </c>
      <c r="B4" t="s">
        <v>52</v>
      </c>
      <c r="C4">
        <v>2022</v>
      </c>
      <c r="D4" s="3">
        <v>44651</v>
      </c>
      <c r="E4" t="s">
        <v>227</v>
      </c>
      <c r="F4" t="s">
        <v>228</v>
      </c>
      <c r="G4">
        <v>28729000</v>
      </c>
      <c r="H4">
        <v>28729000</v>
      </c>
      <c r="I4">
        <v>74428816</v>
      </c>
      <c r="J4">
        <v>-0.20870900000000001</v>
      </c>
      <c r="K4">
        <v>1711275000</v>
      </c>
      <c r="L4">
        <v>28729000</v>
      </c>
      <c r="M4">
        <v>28729000</v>
      </c>
      <c r="N4">
        <v>74428816</v>
      </c>
      <c r="O4">
        <v>-0.21</v>
      </c>
      <c r="P4">
        <v>-15534000</v>
      </c>
      <c r="Q4">
        <v>-108519000</v>
      </c>
      <c r="R4">
        <v>386928000</v>
      </c>
      <c r="S4">
        <v>-281000</v>
      </c>
      <c r="T4">
        <v>705904000</v>
      </c>
      <c r="U4">
        <v>29391000</v>
      </c>
      <c r="V4">
        <v>29391000</v>
      </c>
      <c r="W4">
        <v>504000</v>
      </c>
      <c r="X4">
        <v>504000</v>
      </c>
      <c r="Y4">
        <v>-13051000</v>
      </c>
      <c r="Z4">
        <v>-15534000</v>
      </c>
      <c r="AA4">
        <v>-15534000</v>
      </c>
      <c r="AB4">
        <v>-101674000</v>
      </c>
      <c r="AC4">
        <v>99191000</v>
      </c>
      <c r="AD4">
        <v>-15534000</v>
      </c>
      <c r="AE4">
        <v>-114725000</v>
      </c>
      <c r="AF4">
        <v>-2483000</v>
      </c>
      <c r="AG4">
        <v>-28887000</v>
      </c>
      <c r="AH4">
        <v>-28887000</v>
      </c>
      <c r="AI4">
        <v>386928000</v>
      </c>
      <c r="AJ4">
        <v>-114725000</v>
      </c>
      <c r="AK4">
        <v>819045000</v>
      </c>
      <c r="AL4">
        <v>-113141000</v>
      </c>
      <c r="AM4">
        <v>2417179000</v>
      </c>
      <c r="AN4">
        <v>4118000</v>
      </c>
      <c r="AO4">
        <v>4118000</v>
      </c>
      <c r="AP4">
        <v>-137910000</v>
      </c>
      <c r="AQ4">
        <v>1244557000</v>
      </c>
      <c r="AR4">
        <v>495447000</v>
      </c>
      <c r="AS4">
        <v>149474000</v>
      </c>
      <c r="AT4">
        <v>640842000</v>
      </c>
      <c r="AV4">
        <v>0</v>
      </c>
      <c r="AW4">
        <v>-36517000</v>
      </c>
      <c r="AX4">
        <v>0.264789</v>
      </c>
      <c r="AY4">
        <v>2530320000</v>
      </c>
      <c r="AZ4">
        <v>-113141000</v>
      </c>
      <c r="BA4">
        <v>2417179000</v>
      </c>
    </row>
    <row r="5" spans="1:78" x14ac:dyDescent="0.3">
      <c r="A5" s="2" t="s">
        <v>226</v>
      </c>
      <c r="B5" t="s">
        <v>52</v>
      </c>
      <c r="C5">
        <v>2023</v>
      </c>
      <c r="D5" s="3">
        <v>45016</v>
      </c>
      <c r="E5" t="s">
        <v>227</v>
      </c>
      <c r="F5" t="s">
        <v>228</v>
      </c>
      <c r="G5">
        <v>29811000</v>
      </c>
      <c r="H5">
        <v>29811000</v>
      </c>
      <c r="I5">
        <v>75915000</v>
      </c>
      <c r="J5">
        <v>14.29</v>
      </c>
      <c r="K5">
        <v>1834754000</v>
      </c>
      <c r="L5">
        <v>29811000</v>
      </c>
      <c r="M5">
        <v>29811000</v>
      </c>
      <c r="N5">
        <v>75915000</v>
      </c>
      <c r="O5">
        <v>14.29</v>
      </c>
      <c r="P5">
        <v>1084806000</v>
      </c>
      <c r="Q5">
        <v>-135346000</v>
      </c>
      <c r="R5">
        <v>365031000</v>
      </c>
      <c r="S5">
        <v>-66000</v>
      </c>
      <c r="T5">
        <v>721404000</v>
      </c>
      <c r="U5">
        <v>26809000</v>
      </c>
      <c r="V5">
        <v>26809000</v>
      </c>
      <c r="W5">
        <v>19512000</v>
      </c>
      <c r="X5">
        <v>19512000</v>
      </c>
      <c r="Y5">
        <v>-5942000</v>
      </c>
      <c r="Z5">
        <v>1084806000</v>
      </c>
      <c r="AA5">
        <v>1084806000</v>
      </c>
      <c r="AB5">
        <v>-211639000</v>
      </c>
      <c r="AC5">
        <v>1302387000</v>
      </c>
      <c r="AD5">
        <v>1084806000</v>
      </c>
      <c r="AE5">
        <v>-217581000</v>
      </c>
      <c r="AF5">
        <v>1090748000</v>
      </c>
      <c r="AG5">
        <v>-7297000</v>
      </c>
      <c r="AH5">
        <v>-7297000</v>
      </c>
      <c r="AI5">
        <v>365031000</v>
      </c>
      <c r="AJ5">
        <v>-217581000</v>
      </c>
      <c r="AK5">
        <v>877360000</v>
      </c>
      <c r="AL5">
        <v>-155956000</v>
      </c>
      <c r="AM5">
        <v>2556158000</v>
      </c>
      <c r="AN5">
        <v>1098000</v>
      </c>
      <c r="AO5">
        <v>1098000</v>
      </c>
      <c r="AP5">
        <v>-162155000</v>
      </c>
      <c r="AQ5">
        <v>1364188000</v>
      </c>
      <c r="AR5">
        <v>500377000</v>
      </c>
      <c r="AS5">
        <v>128923000</v>
      </c>
      <c r="AT5">
        <v>718626000</v>
      </c>
      <c r="AV5">
        <v>0</v>
      </c>
      <c r="AW5">
        <v>49418000</v>
      </c>
      <c r="AX5">
        <v>0.21</v>
      </c>
      <c r="AY5">
        <v>2712114000</v>
      </c>
      <c r="AZ5">
        <v>-155956000</v>
      </c>
      <c r="BA5">
        <v>2556158000</v>
      </c>
    </row>
    <row r="6" spans="1:78" x14ac:dyDescent="0.3">
      <c r="A6" s="2" t="s">
        <v>226</v>
      </c>
      <c r="B6" t="s">
        <v>52</v>
      </c>
      <c r="C6">
        <v>2023</v>
      </c>
      <c r="D6" s="3">
        <v>45199</v>
      </c>
      <c r="E6" t="s">
        <v>353</v>
      </c>
      <c r="F6" t="s">
        <v>228</v>
      </c>
      <c r="I6">
        <v>92710000</v>
      </c>
      <c r="J6">
        <v>7.47</v>
      </c>
      <c r="N6">
        <v>92710000</v>
      </c>
      <c r="O6">
        <v>7.47</v>
      </c>
    </row>
    <row r="7" spans="1:78" x14ac:dyDescent="0.3">
      <c r="A7" s="2" t="s">
        <v>226</v>
      </c>
      <c r="B7" t="s">
        <v>52</v>
      </c>
      <c r="C7">
        <v>2023</v>
      </c>
      <c r="D7" s="3">
        <v>45291</v>
      </c>
      <c r="E7" t="s">
        <v>353</v>
      </c>
      <c r="F7" t="s">
        <v>228</v>
      </c>
      <c r="I7">
        <v>104963250</v>
      </c>
      <c r="J7">
        <v>7.3</v>
      </c>
      <c r="N7">
        <v>104963250</v>
      </c>
      <c r="O7">
        <v>7.3</v>
      </c>
    </row>
    <row r="8" spans="1:78" x14ac:dyDescent="0.3">
      <c r="A8" s="2" t="s">
        <v>226</v>
      </c>
      <c r="B8" t="s">
        <v>52</v>
      </c>
      <c r="C8">
        <v>2024</v>
      </c>
      <c r="D8" s="3">
        <v>45382</v>
      </c>
      <c r="E8" t="s">
        <v>227</v>
      </c>
      <c r="F8" t="s">
        <v>228</v>
      </c>
      <c r="G8">
        <v>227165000</v>
      </c>
      <c r="H8">
        <v>227165000</v>
      </c>
      <c r="I8">
        <v>125849088</v>
      </c>
      <c r="J8">
        <v>-8.4935379999999991</v>
      </c>
      <c r="K8">
        <v>2902096000</v>
      </c>
      <c r="L8">
        <v>227165000</v>
      </c>
      <c r="M8">
        <v>227165000</v>
      </c>
      <c r="N8">
        <v>125849088</v>
      </c>
      <c r="O8">
        <v>-9.1199999999999992</v>
      </c>
      <c r="P8">
        <v>-1068904000</v>
      </c>
      <c r="Q8">
        <v>-793548000</v>
      </c>
      <c r="R8">
        <v>363976000</v>
      </c>
      <c r="S8">
        <v>6975000</v>
      </c>
      <c r="T8">
        <v>1381662000</v>
      </c>
      <c r="U8">
        <v>400398000</v>
      </c>
      <c r="V8">
        <v>400398000</v>
      </c>
      <c r="W8">
        <v>96258000</v>
      </c>
      <c r="X8">
        <v>96258000</v>
      </c>
      <c r="Y8">
        <v>-10985000</v>
      </c>
      <c r="Z8">
        <v>-1068904000</v>
      </c>
      <c r="AA8">
        <v>-1068904000</v>
      </c>
      <c r="AB8">
        <v>-1047497000</v>
      </c>
      <c r="AC8">
        <v>-10422000</v>
      </c>
      <c r="AD8">
        <v>-1068904000</v>
      </c>
      <c r="AE8">
        <v>-1058482000</v>
      </c>
      <c r="AF8">
        <v>-1057919000</v>
      </c>
      <c r="AG8">
        <v>-304140000</v>
      </c>
      <c r="AH8">
        <v>-304140000</v>
      </c>
      <c r="AI8">
        <v>363976000</v>
      </c>
      <c r="AJ8">
        <v>-1058482000</v>
      </c>
      <c r="AK8">
        <v>2271468000</v>
      </c>
      <c r="AL8">
        <v>-889806000</v>
      </c>
      <c r="AM8">
        <v>4283758000</v>
      </c>
      <c r="AP8">
        <v>-1193946000</v>
      </c>
      <c r="AQ8">
        <v>1971737000</v>
      </c>
      <c r="AR8">
        <v>1157524000</v>
      </c>
      <c r="AS8">
        <v>150653000</v>
      </c>
      <c r="AT8">
        <v>1893650000</v>
      </c>
      <c r="AV8">
        <v>0</v>
      </c>
      <c r="AW8">
        <v>-139474000</v>
      </c>
      <c r="AX8">
        <v>0.11681800000000001</v>
      </c>
      <c r="AY8">
        <v>5173564000</v>
      </c>
      <c r="AZ8">
        <v>-889806000</v>
      </c>
      <c r="BA8">
        <v>4283758000</v>
      </c>
    </row>
    <row r="9" spans="1:78" x14ac:dyDescent="0.3">
      <c r="A9" s="2" t="s">
        <v>226</v>
      </c>
      <c r="B9" t="s">
        <v>52</v>
      </c>
      <c r="C9">
        <v>2024</v>
      </c>
      <c r="D9" s="3">
        <v>45473</v>
      </c>
      <c r="E9" t="s">
        <v>353</v>
      </c>
      <c r="F9" t="s">
        <v>228</v>
      </c>
      <c r="I9">
        <v>125557500</v>
      </c>
      <c r="J9">
        <v>-8.5500000000000007</v>
      </c>
      <c r="N9">
        <v>125557500</v>
      </c>
      <c r="O9">
        <v>-8.5500000000000007</v>
      </c>
    </row>
    <row r="10" spans="1:78" x14ac:dyDescent="0.3">
      <c r="A10" s="2" t="s">
        <v>226</v>
      </c>
      <c r="B10" t="s">
        <v>52</v>
      </c>
      <c r="C10">
        <v>2024</v>
      </c>
      <c r="D10" s="3">
        <v>45565</v>
      </c>
      <c r="E10" t="s">
        <v>353</v>
      </c>
      <c r="F10" t="s">
        <v>228</v>
      </c>
      <c r="G10">
        <v>250219000</v>
      </c>
      <c r="H10">
        <v>250219000</v>
      </c>
      <c r="I10">
        <v>126482500</v>
      </c>
      <c r="J10">
        <v>-2.71</v>
      </c>
      <c r="K10">
        <v>3076798000</v>
      </c>
      <c r="L10">
        <v>250219000</v>
      </c>
      <c r="M10">
        <v>250219000</v>
      </c>
      <c r="N10">
        <v>126482500</v>
      </c>
      <c r="O10">
        <v>-2.71</v>
      </c>
      <c r="P10">
        <v>-395158000</v>
      </c>
      <c r="Q10">
        <v>79505000</v>
      </c>
      <c r="R10">
        <v>1414555000</v>
      </c>
      <c r="S10">
        <v>12833000</v>
      </c>
      <c r="T10">
        <v>1450476000</v>
      </c>
      <c r="U10">
        <v>479418000</v>
      </c>
      <c r="V10">
        <v>479418000</v>
      </c>
      <c r="W10">
        <v>91271000</v>
      </c>
      <c r="X10">
        <v>91271000</v>
      </c>
      <c r="Y10">
        <v>-36421000</v>
      </c>
      <c r="Z10">
        <v>-395158000</v>
      </c>
      <c r="AA10">
        <v>-395158000</v>
      </c>
      <c r="AB10">
        <v>-348315000</v>
      </c>
      <c r="AD10">
        <v>-395158000</v>
      </c>
      <c r="AE10">
        <v>-384736000</v>
      </c>
      <c r="AF10">
        <v>-358737000</v>
      </c>
      <c r="AG10">
        <v>-388147000</v>
      </c>
      <c r="AH10">
        <v>-388147000</v>
      </c>
      <c r="AI10">
        <v>1417755000</v>
      </c>
      <c r="AJ10">
        <v>-381846187.465774</v>
      </c>
      <c r="AK10">
        <v>1459042000</v>
      </c>
      <c r="AL10">
        <v>-8566000</v>
      </c>
      <c r="AM10">
        <v>4527274000</v>
      </c>
      <c r="AP10">
        <v>-399913000</v>
      </c>
      <c r="AQ10">
        <v>1991967000</v>
      </c>
      <c r="AR10">
        <v>1335050000</v>
      </c>
      <c r="AS10">
        <v>160173000</v>
      </c>
      <c r="AT10">
        <v>1048650000</v>
      </c>
      <c r="AV10">
        <v>-310187.46577399998</v>
      </c>
      <c r="AW10">
        <v>-38765000</v>
      </c>
      <c r="AX10">
        <v>9.6934000000000006E-2</v>
      </c>
      <c r="AY10">
        <v>4535840000</v>
      </c>
      <c r="AZ10">
        <v>-8566000</v>
      </c>
      <c r="BA10">
        <v>4527274000</v>
      </c>
      <c r="BB10">
        <v>-3200000</v>
      </c>
      <c r="BC10">
        <v>-3200000</v>
      </c>
    </row>
    <row r="11" spans="1:78" x14ac:dyDescent="0.3">
      <c r="A11" s="2" t="s">
        <v>229</v>
      </c>
      <c r="B11" t="s">
        <v>56</v>
      </c>
      <c r="C11">
        <v>2020</v>
      </c>
      <c r="D11" s="3">
        <v>44196</v>
      </c>
      <c r="E11" t="s">
        <v>227</v>
      </c>
      <c r="F11" t="s">
        <v>228</v>
      </c>
      <c r="I11">
        <v>97920000</v>
      </c>
      <c r="J11">
        <v>-0.41</v>
      </c>
      <c r="K11">
        <v>744378000</v>
      </c>
      <c r="L11">
        <v>525011000</v>
      </c>
      <c r="M11">
        <v>525011000</v>
      </c>
      <c r="N11">
        <v>97920000</v>
      </c>
      <c r="O11">
        <v>-0.41</v>
      </c>
      <c r="P11">
        <v>-40150000</v>
      </c>
      <c r="Q11">
        <v>120092000</v>
      </c>
      <c r="R11">
        <v>645103000</v>
      </c>
      <c r="T11">
        <v>1143529000</v>
      </c>
      <c r="U11">
        <v>147927000</v>
      </c>
      <c r="V11">
        <v>147927000</v>
      </c>
      <c r="W11">
        <v>39982000</v>
      </c>
      <c r="X11">
        <v>39982000</v>
      </c>
      <c r="Y11">
        <v>11754000</v>
      </c>
      <c r="Z11">
        <v>-40150000</v>
      </c>
      <c r="AA11">
        <v>-40150000</v>
      </c>
      <c r="AB11">
        <v>-51904000</v>
      </c>
      <c r="AC11">
        <v>0</v>
      </c>
      <c r="AD11">
        <v>-40150000</v>
      </c>
      <c r="AE11">
        <v>-40150000</v>
      </c>
      <c r="AF11">
        <v>-51904000</v>
      </c>
      <c r="AG11">
        <v>-107945000</v>
      </c>
      <c r="AH11">
        <v>-107945000</v>
      </c>
      <c r="AI11">
        <v>672079000</v>
      </c>
      <c r="AJ11">
        <v>-20457520</v>
      </c>
      <c r="AK11">
        <v>1029371000</v>
      </c>
      <c r="AL11">
        <v>114158000</v>
      </c>
      <c r="AM11">
        <v>1887907000</v>
      </c>
      <c r="AN11">
        <v>-34048000</v>
      </c>
      <c r="AO11">
        <v>195000</v>
      </c>
      <c r="AP11">
        <v>-27835000</v>
      </c>
      <c r="AQ11">
        <v>744378000</v>
      </c>
      <c r="AR11">
        <v>525011000</v>
      </c>
      <c r="AS11">
        <v>29448000</v>
      </c>
      <c r="AT11">
        <v>474912000</v>
      </c>
      <c r="AU11">
        <v>-1685000</v>
      </c>
      <c r="AV11">
        <v>-7283520</v>
      </c>
      <c r="AW11">
        <v>24069000</v>
      </c>
      <c r="AX11">
        <v>0.27</v>
      </c>
      <c r="AY11">
        <v>1773749000</v>
      </c>
      <c r="AZ11">
        <v>112473000</v>
      </c>
      <c r="BA11">
        <v>1887907000</v>
      </c>
      <c r="BB11">
        <v>-26976000</v>
      </c>
      <c r="BC11">
        <v>-26976000</v>
      </c>
      <c r="BF11">
        <v>-7267000</v>
      </c>
      <c r="BG11">
        <v>-25291000</v>
      </c>
      <c r="BH11">
        <v>1685000</v>
      </c>
      <c r="BJ11">
        <v>0</v>
      </c>
    </row>
    <row r="12" spans="1:78" x14ac:dyDescent="0.3">
      <c r="A12" s="2" t="s">
        <v>229</v>
      </c>
      <c r="B12" t="s">
        <v>56</v>
      </c>
      <c r="C12">
        <v>2021</v>
      </c>
      <c r="D12" s="3">
        <v>44561</v>
      </c>
      <c r="E12" t="s">
        <v>227</v>
      </c>
      <c r="F12" t="s">
        <v>228</v>
      </c>
      <c r="G12">
        <v>317210000</v>
      </c>
      <c r="H12">
        <v>317210000</v>
      </c>
      <c r="I12">
        <v>275117000</v>
      </c>
      <c r="J12">
        <v>9.0399999999999991</v>
      </c>
      <c r="K12">
        <v>12495804000</v>
      </c>
      <c r="L12">
        <v>1213946000</v>
      </c>
      <c r="M12">
        <v>1213946000</v>
      </c>
      <c r="N12">
        <v>313122000</v>
      </c>
      <c r="O12">
        <v>7.94</v>
      </c>
      <c r="P12">
        <v>2486285000</v>
      </c>
      <c r="Q12">
        <v>3461023000</v>
      </c>
      <c r="R12">
        <v>4674969000</v>
      </c>
      <c r="T12">
        <v>7322874000</v>
      </c>
      <c r="U12">
        <v>111151000</v>
      </c>
      <c r="V12">
        <v>111151000</v>
      </c>
      <c r="W12">
        <v>33903000</v>
      </c>
      <c r="X12">
        <v>33903000</v>
      </c>
      <c r="Y12">
        <v>-35150000</v>
      </c>
      <c r="Z12">
        <v>2486285000</v>
      </c>
      <c r="AA12">
        <v>2486285000</v>
      </c>
      <c r="AB12">
        <v>2521435000</v>
      </c>
      <c r="AC12">
        <v>0</v>
      </c>
      <c r="AD12">
        <v>2486285000</v>
      </c>
      <c r="AE12">
        <v>2486285000</v>
      </c>
      <c r="AF12">
        <v>2521435000</v>
      </c>
      <c r="AG12">
        <v>-77248000</v>
      </c>
      <c r="AH12">
        <v>-77248000</v>
      </c>
      <c r="AI12">
        <v>4693285000</v>
      </c>
      <c r="AJ12">
        <v>2500076948</v>
      </c>
      <c r="AK12">
        <v>3900225000</v>
      </c>
      <c r="AL12">
        <v>3422649000</v>
      </c>
      <c r="AM12">
        <v>19818678000</v>
      </c>
      <c r="AN12">
        <v>4471000</v>
      </c>
      <c r="AO12">
        <v>29008000</v>
      </c>
      <c r="AP12">
        <v>3349872000</v>
      </c>
      <c r="AQ12">
        <v>12495804000</v>
      </c>
      <c r="AR12">
        <v>1213946000</v>
      </c>
      <c r="AS12">
        <v>31777000</v>
      </c>
      <c r="AT12">
        <v>2686279000</v>
      </c>
      <c r="AU12">
        <v>-59098000</v>
      </c>
      <c r="AV12">
        <v>-4524052</v>
      </c>
      <c r="AW12">
        <v>828437000</v>
      </c>
      <c r="AX12">
        <v>0.247</v>
      </c>
      <c r="AY12">
        <v>16396029000</v>
      </c>
      <c r="AZ12">
        <v>3422404000</v>
      </c>
      <c r="BA12">
        <v>19818678000</v>
      </c>
      <c r="BB12">
        <v>-18316000</v>
      </c>
      <c r="BC12">
        <v>-18316000</v>
      </c>
      <c r="BD12">
        <v>0</v>
      </c>
      <c r="BE12">
        <v>896736000</v>
      </c>
      <c r="BF12">
        <v>-6221000</v>
      </c>
      <c r="BG12">
        <v>40782000</v>
      </c>
      <c r="BH12">
        <v>245000</v>
      </c>
      <c r="BI12">
        <v>3587000</v>
      </c>
      <c r="BJ12">
        <v>55266000</v>
      </c>
    </row>
    <row r="13" spans="1:78" x14ac:dyDescent="0.3">
      <c r="A13" s="2" t="s">
        <v>229</v>
      </c>
      <c r="B13" t="s">
        <v>56</v>
      </c>
      <c r="C13">
        <v>2022</v>
      </c>
      <c r="D13" s="3">
        <v>44926</v>
      </c>
      <c r="E13" t="s">
        <v>227</v>
      </c>
      <c r="F13" t="s">
        <v>228</v>
      </c>
      <c r="G13">
        <v>376496000</v>
      </c>
      <c r="H13">
        <v>376496000</v>
      </c>
      <c r="I13">
        <v>270102000</v>
      </c>
      <c r="J13">
        <v>9.17</v>
      </c>
      <c r="K13">
        <v>12210477000</v>
      </c>
      <c r="L13">
        <v>1174895000</v>
      </c>
      <c r="M13">
        <v>1174895000</v>
      </c>
      <c r="N13">
        <v>307733000</v>
      </c>
      <c r="O13">
        <v>8.0500000000000007</v>
      </c>
      <c r="P13">
        <v>2477720000</v>
      </c>
      <c r="Q13">
        <v>3414519000</v>
      </c>
      <c r="R13">
        <v>4589414000</v>
      </c>
      <c r="T13">
        <v>6423769000</v>
      </c>
      <c r="U13">
        <v>79217000</v>
      </c>
      <c r="V13">
        <v>79217000</v>
      </c>
      <c r="W13">
        <v>93240000</v>
      </c>
      <c r="X13">
        <v>93240000</v>
      </c>
      <c r="Y13">
        <v>-59172000</v>
      </c>
      <c r="Z13">
        <v>2477720000</v>
      </c>
      <c r="AA13">
        <v>2477720000</v>
      </c>
      <c r="AB13">
        <v>2536892000</v>
      </c>
      <c r="AD13">
        <v>2477720000</v>
      </c>
      <c r="AE13">
        <v>2477720000</v>
      </c>
      <c r="AF13">
        <v>2536892000</v>
      </c>
      <c r="AG13">
        <v>14023000</v>
      </c>
      <c r="AH13">
        <v>14023000</v>
      </c>
      <c r="AI13">
        <v>3497132000</v>
      </c>
      <c r="AJ13">
        <v>1646493398</v>
      </c>
      <c r="AK13">
        <v>4190220000</v>
      </c>
      <c r="AL13">
        <v>2233549000</v>
      </c>
      <c r="AM13">
        <v>18634246000</v>
      </c>
      <c r="AN13">
        <v>1087730000</v>
      </c>
      <c r="AO13">
        <v>-1465000</v>
      </c>
      <c r="AP13">
        <v>3335302000</v>
      </c>
      <c r="AQ13">
        <v>12210477000</v>
      </c>
      <c r="AR13">
        <v>1174895000</v>
      </c>
      <c r="AS13">
        <v>32810000</v>
      </c>
      <c r="AT13">
        <v>3015325000</v>
      </c>
      <c r="AU13">
        <v>-1633000</v>
      </c>
      <c r="AV13">
        <v>261055398</v>
      </c>
      <c r="AW13">
        <v>798410000</v>
      </c>
      <c r="AX13">
        <v>0.23899999999999999</v>
      </c>
      <c r="AY13">
        <v>16400697000</v>
      </c>
      <c r="AZ13">
        <v>2232838000</v>
      </c>
      <c r="BA13">
        <v>18634246000</v>
      </c>
      <c r="BB13">
        <v>1092282000</v>
      </c>
      <c r="BC13">
        <v>1092282000</v>
      </c>
      <c r="BD13">
        <v>0</v>
      </c>
      <c r="BE13">
        <v>798399000</v>
      </c>
      <c r="BF13">
        <v>-3087000</v>
      </c>
      <c r="BG13">
        <v>1093915000</v>
      </c>
      <c r="BH13">
        <v>711000</v>
      </c>
      <c r="BI13">
        <v>922000</v>
      </c>
      <c r="BJ13">
        <v>0</v>
      </c>
    </row>
    <row r="14" spans="1:78" x14ac:dyDescent="0.3">
      <c r="A14" s="2" t="s">
        <v>229</v>
      </c>
      <c r="B14" t="s">
        <v>56</v>
      </c>
      <c r="C14">
        <v>2023</v>
      </c>
      <c r="D14" s="3">
        <v>45199</v>
      </c>
      <c r="E14" t="s">
        <v>353</v>
      </c>
      <c r="F14" t="s">
        <v>228</v>
      </c>
      <c r="I14">
        <v>83519750</v>
      </c>
      <c r="J14">
        <v>1.1100000000000001</v>
      </c>
      <c r="N14">
        <v>83546250</v>
      </c>
      <c r="O14">
        <v>1.1100000000000001</v>
      </c>
    </row>
    <row r="15" spans="1:78" x14ac:dyDescent="0.3">
      <c r="A15" s="2" t="s">
        <v>229</v>
      </c>
      <c r="B15" t="s">
        <v>56</v>
      </c>
      <c r="C15">
        <v>2023</v>
      </c>
      <c r="D15" s="3">
        <v>45291</v>
      </c>
      <c r="E15" t="s">
        <v>227</v>
      </c>
      <c r="F15" t="s">
        <v>228</v>
      </c>
      <c r="G15">
        <v>487679000</v>
      </c>
      <c r="H15">
        <v>487679000</v>
      </c>
      <c r="I15">
        <v>270842000</v>
      </c>
      <c r="J15">
        <v>-6.28</v>
      </c>
      <c r="K15">
        <v>11945331000</v>
      </c>
      <c r="L15">
        <v>1597923000</v>
      </c>
      <c r="M15">
        <v>1597923000</v>
      </c>
      <c r="N15">
        <v>270842000</v>
      </c>
      <c r="O15">
        <v>-6.28</v>
      </c>
      <c r="P15">
        <v>-1702057000</v>
      </c>
      <c r="Q15">
        <v>-1841327000</v>
      </c>
      <c r="R15">
        <v>-243404000</v>
      </c>
      <c r="T15">
        <v>5070267000</v>
      </c>
      <c r="U15">
        <v>90357000</v>
      </c>
      <c r="V15">
        <v>90357000</v>
      </c>
      <c r="W15">
        <v>207374000</v>
      </c>
      <c r="X15">
        <v>207374000</v>
      </c>
      <c r="Y15">
        <v>-67233000</v>
      </c>
      <c r="Z15">
        <v>-1702057000</v>
      </c>
      <c r="AA15">
        <v>-1702057000</v>
      </c>
      <c r="AB15">
        <v>-1634824000</v>
      </c>
      <c r="AD15">
        <v>-1702057000</v>
      </c>
      <c r="AE15">
        <v>-1702057000</v>
      </c>
      <c r="AF15">
        <v>-1634824000</v>
      </c>
      <c r="AG15">
        <v>117017000</v>
      </c>
      <c r="AH15">
        <v>117017000</v>
      </c>
      <c r="AI15">
        <v>2258517000</v>
      </c>
      <c r="AJ15">
        <v>414568166</v>
      </c>
      <c r="AK15">
        <v>4587077000</v>
      </c>
      <c r="AL15">
        <v>483190000</v>
      </c>
      <c r="AM15">
        <v>17015598000</v>
      </c>
      <c r="AN15">
        <v>-2531891000</v>
      </c>
      <c r="AO15">
        <v>-21872000</v>
      </c>
      <c r="AP15">
        <v>-1931684000</v>
      </c>
      <c r="AQ15">
        <v>11945331000</v>
      </c>
      <c r="AR15">
        <v>1597923000</v>
      </c>
      <c r="AT15">
        <v>2989154000</v>
      </c>
      <c r="AU15">
        <v>-727875000</v>
      </c>
      <c r="AV15">
        <v>-385295834</v>
      </c>
      <c r="AW15">
        <v>-296860000</v>
      </c>
      <c r="AX15">
        <v>0.154</v>
      </c>
      <c r="AY15">
        <v>16532408000</v>
      </c>
      <c r="AZ15">
        <v>-277909000</v>
      </c>
      <c r="BA15">
        <v>17015598000</v>
      </c>
      <c r="BB15">
        <v>-2501921000</v>
      </c>
      <c r="BC15">
        <v>-2501921000</v>
      </c>
      <c r="BD15">
        <v>0</v>
      </c>
      <c r="BE15">
        <v>1110244000</v>
      </c>
      <c r="BF15">
        <v>-8098000</v>
      </c>
      <c r="BG15">
        <v>-1774046000</v>
      </c>
      <c r="BH15">
        <v>761099000</v>
      </c>
      <c r="BI15">
        <v>-73024000</v>
      </c>
      <c r="BJ15">
        <v>39800000</v>
      </c>
    </row>
    <row r="16" spans="1:78" x14ac:dyDescent="0.3">
      <c r="A16" s="2" t="s">
        <v>229</v>
      </c>
      <c r="B16" t="s">
        <v>56</v>
      </c>
      <c r="C16">
        <v>2023</v>
      </c>
      <c r="D16" s="3">
        <v>45291</v>
      </c>
      <c r="E16" t="s">
        <v>353</v>
      </c>
      <c r="F16" t="s">
        <v>228</v>
      </c>
      <c r="I16">
        <v>270842000</v>
      </c>
      <c r="J16">
        <v>-6.28</v>
      </c>
      <c r="N16">
        <v>270842000</v>
      </c>
      <c r="O16">
        <v>-6.28</v>
      </c>
    </row>
    <row r="17" spans="1:69" x14ac:dyDescent="0.3">
      <c r="A17" s="2" t="s">
        <v>229</v>
      </c>
      <c r="B17" t="s">
        <v>56</v>
      </c>
      <c r="C17">
        <v>2024</v>
      </c>
      <c r="D17" s="3">
        <v>45382</v>
      </c>
      <c r="E17" t="s">
        <v>353</v>
      </c>
      <c r="F17" t="s">
        <v>228</v>
      </c>
      <c r="I17">
        <v>271263500</v>
      </c>
      <c r="J17">
        <v>-7.62</v>
      </c>
      <c r="N17">
        <v>271263500</v>
      </c>
      <c r="O17">
        <v>-7.62</v>
      </c>
    </row>
    <row r="18" spans="1:69" x14ac:dyDescent="0.3">
      <c r="A18" s="2" t="s">
        <v>229</v>
      </c>
      <c r="B18" t="s">
        <v>56</v>
      </c>
      <c r="C18">
        <v>2024</v>
      </c>
      <c r="D18" s="3">
        <v>45473</v>
      </c>
      <c r="E18" t="s">
        <v>353</v>
      </c>
      <c r="F18" t="s">
        <v>228</v>
      </c>
      <c r="I18">
        <v>271455500</v>
      </c>
      <c r="J18">
        <v>-9.15</v>
      </c>
      <c r="N18">
        <v>271455500</v>
      </c>
      <c r="O18">
        <v>-9.15</v>
      </c>
    </row>
    <row r="19" spans="1:69" x14ac:dyDescent="0.3">
      <c r="A19" s="2" t="s">
        <v>229</v>
      </c>
      <c r="B19" t="s">
        <v>56</v>
      </c>
      <c r="C19">
        <v>2024</v>
      </c>
      <c r="D19" s="3">
        <v>45565</v>
      </c>
      <c r="E19" t="s">
        <v>353</v>
      </c>
      <c r="F19" t="s">
        <v>228</v>
      </c>
      <c r="G19">
        <v>536908000</v>
      </c>
      <c r="H19">
        <v>536908000</v>
      </c>
      <c r="I19">
        <v>271576250</v>
      </c>
      <c r="J19">
        <v>-9.16</v>
      </c>
      <c r="K19">
        <v>11773643000</v>
      </c>
      <c r="L19">
        <v>1952684000</v>
      </c>
      <c r="M19">
        <v>1952684000</v>
      </c>
      <c r="N19">
        <v>271576250</v>
      </c>
      <c r="O19">
        <v>-9.16</v>
      </c>
      <c r="P19">
        <v>-2484661000</v>
      </c>
      <c r="Q19">
        <v>-2663604000</v>
      </c>
      <c r="R19">
        <v>-710920000</v>
      </c>
      <c r="T19">
        <v>4247531000</v>
      </c>
      <c r="U19">
        <v>288958000</v>
      </c>
      <c r="V19">
        <v>288958000</v>
      </c>
      <c r="W19">
        <v>96556000</v>
      </c>
      <c r="X19">
        <v>96556000</v>
      </c>
      <c r="Y19">
        <v>-3403000</v>
      </c>
      <c r="Z19">
        <v>-2484661000</v>
      </c>
      <c r="AA19">
        <v>-2484661000</v>
      </c>
      <c r="AB19">
        <v>-2481258000</v>
      </c>
      <c r="AD19">
        <v>-2484661000</v>
      </c>
      <c r="AE19">
        <v>-2484661000</v>
      </c>
      <c r="AF19">
        <v>-2481258000</v>
      </c>
      <c r="AG19">
        <v>-192402000</v>
      </c>
      <c r="AH19">
        <v>-192402000</v>
      </c>
      <c r="AI19">
        <v>1618876000</v>
      </c>
      <c r="AJ19">
        <v>-526759704.99992901</v>
      </c>
      <c r="AK19">
        <v>4583081000</v>
      </c>
      <c r="AL19">
        <v>-335550000</v>
      </c>
      <c r="AM19">
        <v>16021174000</v>
      </c>
      <c r="AN19">
        <v>-2424610000</v>
      </c>
      <c r="AO19">
        <v>-18928000</v>
      </c>
      <c r="AP19">
        <v>-2952562000</v>
      </c>
      <c r="AQ19">
        <v>11773643000</v>
      </c>
      <c r="AR19">
        <v>1952684000</v>
      </c>
      <c r="AT19">
        <v>2630397000</v>
      </c>
      <c r="AU19">
        <v>-713481000</v>
      </c>
      <c r="AV19">
        <v>-371894704.99992901</v>
      </c>
      <c r="AW19">
        <v>-471304000</v>
      </c>
      <c r="AX19">
        <v>0.15962499999999999</v>
      </c>
      <c r="AY19">
        <v>16356724000</v>
      </c>
      <c r="AZ19">
        <v>-1093507000</v>
      </c>
      <c r="BA19">
        <v>16021174000</v>
      </c>
      <c r="BB19">
        <v>-2329796000</v>
      </c>
      <c r="BC19">
        <v>-2329796000</v>
      </c>
      <c r="BD19">
        <v>0</v>
      </c>
      <c r="BE19">
        <v>1415776000</v>
      </c>
      <c r="BF19">
        <v>-75886000</v>
      </c>
      <c r="BG19">
        <v>-1616315000</v>
      </c>
      <c r="BH19">
        <v>757957000</v>
      </c>
      <c r="BJ19">
        <v>6400000</v>
      </c>
    </row>
    <row r="20" spans="1:69" x14ac:dyDescent="0.3">
      <c r="A20" s="2" t="s">
        <v>230</v>
      </c>
      <c r="B20" t="s">
        <v>59</v>
      </c>
      <c r="C20">
        <v>2020</v>
      </c>
      <c r="D20" s="3">
        <v>44196</v>
      </c>
      <c r="E20" t="s">
        <v>227</v>
      </c>
      <c r="F20" t="s">
        <v>228</v>
      </c>
      <c r="I20">
        <v>51729704</v>
      </c>
      <c r="J20">
        <v>-0.62538499999999997</v>
      </c>
      <c r="K20">
        <v>3025000</v>
      </c>
      <c r="L20">
        <v>887000</v>
      </c>
      <c r="M20">
        <v>887000</v>
      </c>
      <c r="N20">
        <v>51729704</v>
      </c>
      <c r="O20">
        <v>-0.62538499999999997</v>
      </c>
      <c r="P20">
        <v>-24061000</v>
      </c>
      <c r="Q20">
        <v>-24357000</v>
      </c>
      <c r="R20">
        <v>-23470000</v>
      </c>
      <c r="T20">
        <v>2942000</v>
      </c>
      <c r="Y20">
        <v>344000</v>
      </c>
      <c r="Z20">
        <v>-24061000</v>
      </c>
      <c r="AA20">
        <v>-24061000</v>
      </c>
      <c r="AB20">
        <v>-24405000</v>
      </c>
      <c r="AD20">
        <v>-24061000</v>
      </c>
      <c r="AE20">
        <v>-24061000</v>
      </c>
      <c r="AF20">
        <v>-24405000</v>
      </c>
      <c r="AI20">
        <v>-23470000</v>
      </c>
      <c r="AJ20">
        <v>-24061000</v>
      </c>
      <c r="AK20">
        <v>27299000</v>
      </c>
      <c r="AL20">
        <v>-24357000</v>
      </c>
      <c r="AM20">
        <v>5967000</v>
      </c>
      <c r="AN20">
        <v>83000</v>
      </c>
      <c r="AO20">
        <v>83000</v>
      </c>
      <c r="AP20">
        <v>-24274000</v>
      </c>
      <c r="AQ20">
        <v>3025000</v>
      </c>
      <c r="AR20">
        <v>887000</v>
      </c>
      <c r="AS20">
        <v>14092000</v>
      </c>
      <c r="AT20">
        <v>12320000</v>
      </c>
      <c r="AV20">
        <v>0</v>
      </c>
      <c r="AW20">
        <v>131000</v>
      </c>
      <c r="AX20">
        <v>0.27</v>
      </c>
      <c r="AY20">
        <v>30324000</v>
      </c>
      <c r="BA20">
        <v>5967000</v>
      </c>
      <c r="BK20">
        <v>12320000</v>
      </c>
      <c r="BL20">
        <v>12320000</v>
      </c>
      <c r="BM20">
        <v>13081000</v>
      </c>
    </row>
    <row r="21" spans="1:69" x14ac:dyDescent="0.3">
      <c r="A21" s="2" t="s">
        <v>230</v>
      </c>
      <c r="B21" t="s">
        <v>59</v>
      </c>
      <c r="C21">
        <v>2021</v>
      </c>
      <c r="D21" s="3">
        <v>44561</v>
      </c>
      <c r="E21" t="s">
        <v>227</v>
      </c>
      <c r="F21" t="s">
        <v>228</v>
      </c>
      <c r="I21">
        <v>51730904</v>
      </c>
      <c r="J21">
        <v>-0.59061399999999997</v>
      </c>
      <c r="K21">
        <v>7563000</v>
      </c>
      <c r="L21">
        <v>2913000</v>
      </c>
      <c r="M21">
        <v>2913000</v>
      </c>
      <c r="N21">
        <v>51730904</v>
      </c>
      <c r="O21">
        <v>-0.59061399999999997</v>
      </c>
      <c r="P21">
        <v>-18973000</v>
      </c>
      <c r="Q21">
        <v>-86746000</v>
      </c>
      <c r="R21">
        <v>-83833000</v>
      </c>
      <c r="T21">
        <v>4842000</v>
      </c>
      <c r="Y21">
        <v>54288000</v>
      </c>
      <c r="Z21">
        <v>-18973000</v>
      </c>
      <c r="AA21">
        <v>-18973000</v>
      </c>
      <c r="AB21">
        <v>-73261000</v>
      </c>
      <c r="AD21">
        <v>-18973000</v>
      </c>
      <c r="AE21">
        <v>-18973000</v>
      </c>
      <c r="AF21">
        <v>-73261000</v>
      </c>
      <c r="AI21">
        <v>-99599000</v>
      </c>
      <c r="AJ21">
        <v>-34739000</v>
      </c>
      <c r="AK21">
        <v>91588000</v>
      </c>
      <c r="AL21">
        <v>-86746000</v>
      </c>
      <c r="AM21">
        <v>12405000</v>
      </c>
      <c r="AN21">
        <v>13816000</v>
      </c>
      <c r="AO21">
        <v>-1950000</v>
      </c>
      <c r="AP21">
        <v>-72930000</v>
      </c>
      <c r="AQ21">
        <v>7563000</v>
      </c>
      <c r="AR21">
        <v>2913000</v>
      </c>
      <c r="AS21">
        <v>53039000</v>
      </c>
      <c r="AT21">
        <v>35636000</v>
      </c>
      <c r="AV21">
        <v>0</v>
      </c>
      <c r="AW21">
        <v>331000</v>
      </c>
      <c r="AX21">
        <v>0</v>
      </c>
      <c r="AY21">
        <v>99151000</v>
      </c>
      <c r="BA21">
        <v>12405000</v>
      </c>
      <c r="BB21">
        <v>15766000</v>
      </c>
      <c r="BC21">
        <v>15766000</v>
      </c>
      <c r="BG21">
        <v>15766000</v>
      </c>
      <c r="BK21">
        <v>35636000</v>
      </c>
      <c r="BL21">
        <v>35636000</v>
      </c>
      <c r="BM21">
        <v>29599000</v>
      </c>
    </row>
    <row r="22" spans="1:69" x14ac:dyDescent="0.3">
      <c r="A22" s="2" t="s">
        <v>230</v>
      </c>
      <c r="B22" t="s">
        <v>59</v>
      </c>
      <c r="C22">
        <v>2022</v>
      </c>
      <c r="D22" s="3">
        <v>44834</v>
      </c>
      <c r="E22" t="s">
        <v>353</v>
      </c>
      <c r="F22" t="s">
        <v>228</v>
      </c>
      <c r="K22">
        <v>10155000</v>
      </c>
      <c r="L22">
        <v>4321000</v>
      </c>
      <c r="M22">
        <v>4321000</v>
      </c>
      <c r="P22">
        <v>-26521000</v>
      </c>
      <c r="Q22">
        <v>-131638000</v>
      </c>
      <c r="R22">
        <v>-127317000</v>
      </c>
      <c r="T22">
        <v>9890000</v>
      </c>
      <c r="Y22">
        <v>75886000</v>
      </c>
      <c r="Z22">
        <v>-14941000</v>
      </c>
      <c r="AA22">
        <v>-26521000</v>
      </c>
      <c r="AB22">
        <v>-90827000</v>
      </c>
      <c r="AD22">
        <v>-14941000</v>
      </c>
      <c r="AE22">
        <v>-14941000</v>
      </c>
      <c r="AF22">
        <v>-90827000</v>
      </c>
      <c r="AI22">
        <v>-147028000</v>
      </c>
      <c r="AJ22">
        <v>-26767600</v>
      </c>
      <c r="AK22">
        <v>141528000</v>
      </c>
      <c r="AL22">
        <v>-131638000</v>
      </c>
      <c r="AM22">
        <v>20045000</v>
      </c>
      <c r="AN22">
        <v>41816000</v>
      </c>
      <c r="AO22">
        <v>22105000</v>
      </c>
      <c r="AP22">
        <v>-89822000</v>
      </c>
      <c r="AQ22">
        <v>10155000</v>
      </c>
      <c r="AR22">
        <v>4321000</v>
      </c>
      <c r="AS22">
        <v>87968000</v>
      </c>
      <c r="AT22">
        <v>49239000</v>
      </c>
      <c r="AV22">
        <v>7884400</v>
      </c>
      <c r="AW22">
        <v>1005000</v>
      </c>
      <c r="AX22">
        <v>0.4</v>
      </c>
      <c r="AY22">
        <v>151683000</v>
      </c>
      <c r="BA22">
        <v>20045000</v>
      </c>
      <c r="BB22">
        <v>19711000</v>
      </c>
      <c r="BC22">
        <v>19711000</v>
      </c>
      <c r="BG22">
        <v>19711000</v>
      </c>
      <c r="BK22">
        <v>49239000</v>
      </c>
      <c r="BL22">
        <v>49239000</v>
      </c>
    </row>
    <row r="23" spans="1:69" x14ac:dyDescent="0.3">
      <c r="A23" s="2" t="s">
        <v>230</v>
      </c>
      <c r="B23" t="s">
        <v>59</v>
      </c>
      <c r="C23">
        <v>2022</v>
      </c>
      <c r="D23" s="3">
        <v>44926</v>
      </c>
      <c r="E23" t="s">
        <v>227</v>
      </c>
      <c r="F23" t="s">
        <v>228</v>
      </c>
      <c r="I23">
        <v>54437073</v>
      </c>
      <c r="J23">
        <v>-0.57999999999999996</v>
      </c>
      <c r="K23">
        <v>6714000</v>
      </c>
      <c r="L23">
        <v>4711000</v>
      </c>
      <c r="M23">
        <v>4711000</v>
      </c>
      <c r="N23">
        <v>54437073</v>
      </c>
      <c r="O23">
        <v>-0.57999999999999996</v>
      </c>
      <c r="P23">
        <v>-31640000</v>
      </c>
      <c r="Q23">
        <v>-145764000</v>
      </c>
      <c r="R23">
        <v>-141053000</v>
      </c>
      <c r="T23">
        <v>7111000</v>
      </c>
      <c r="W23">
        <v>2633000</v>
      </c>
      <c r="X23">
        <v>2633000</v>
      </c>
      <c r="Y23">
        <v>71473000</v>
      </c>
      <c r="Z23">
        <v>-31640000</v>
      </c>
      <c r="AA23">
        <v>-31640000</v>
      </c>
      <c r="AB23">
        <v>-103113000</v>
      </c>
      <c r="AD23">
        <v>-31640000</v>
      </c>
      <c r="AE23">
        <v>-31640000</v>
      </c>
      <c r="AF23">
        <v>-103113000</v>
      </c>
      <c r="AG23">
        <v>2633000</v>
      </c>
      <c r="AH23">
        <v>2633000</v>
      </c>
      <c r="AI23">
        <v>-160167000</v>
      </c>
      <c r="AJ23">
        <v>-50562860</v>
      </c>
      <c r="AK23">
        <v>152875000</v>
      </c>
      <c r="AL23">
        <v>-145764000</v>
      </c>
      <c r="AM23">
        <v>13825000</v>
      </c>
      <c r="AN23">
        <v>40635000</v>
      </c>
      <c r="AO23">
        <v>21521000</v>
      </c>
      <c r="AP23">
        <v>-102496000</v>
      </c>
      <c r="AQ23">
        <v>6714000</v>
      </c>
      <c r="AR23">
        <v>4711000</v>
      </c>
      <c r="AS23">
        <v>99832000</v>
      </c>
      <c r="AT23">
        <v>48332000</v>
      </c>
      <c r="AV23">
        <v>191140</v>
      </c>
      <c r="AW23">
        <v>617000</v>
      </c>
      <c r="AX23">
        <v>0.01</v>
      </c>
      <c r="AY23">
        <v>159589000</v>
      </c>
      <c r="BA23">
        <v>13825000</v>
      </c>
      <c r="BB23">
        <v>19114000</v>
      </c>
      <c r="BC23">
        <v>19114000</v>
      </c>
      <c r="BG23">
        <v>19114000</v>
      </c>
      <c r="BK23">
        <v>48332000</v>
      </c>
      <c r="BL23">
        <v>48332000</v>
      </c>
    </row>
    <row r="24" spans="1:69" x14ac:dyDescent="0.3">
      <c r="A24" s="2" t="s">
        <v>230</v>
      </c>
      <c r="B24" t="s">
        <v>59</v>
      </c>
      <c r="C24">
        <v>2023</v>
      </c>
      <c r="D24" s="3">
        <v>45199</v>
      </c>
      <c r="E24" t="s">
        <v>353</v>
      </c>
      <c r="F24" t="s">
        <v>228</v>
      </c>
      <c r="I24">
        <v>74516447</v>
      </c>
      <c r="J24">
        <v>-0.83</v>
      </c>
      <c r="N24">
        <v>74516447</v>
      </c>
      <c r="O24">
        <v>-0.83</v>
      </c>
    </row>
    <row r="25" spans="1:69" x14ac:dyDescent="0.3">
      <c r="A25" s="2" t="s">
        <v>230</v>
      </c>
      <c r="B25" t="s">
        <v>59</v>
      </c>
      <c r="C25">
        <v>2023</v>
      </c>
      <c r="D25" s="3">
        <v>45291</v>
      </c>
      <c r="E25" t="s">
        <v>227</v>
      </c>
      <c r="F25" t="s">
        <v>228</v>
      </c>
      <c r="I25">
        <v>81824122</v>
      </c>
      <c r="J25">
        <v>-1.07</v>
      </c>
      <c r="K25">
        <v>0</v>
      </c>
      <c r="L25">
        <v>54469000</v>
      </c>
      <c r="M25">
        <v>54469000</v>
      </c>
      <c r="N25">
        <v>81824122</v>
      </c>
      <c r="O25">
        <v>-1.07</v>
      </c>
      <c r="P25">
        <v>-87561000</v>
      </c>
      <c r="Q25">
        <v>-222367000</v>
      </c>
      <c r="R25">
        <v>-167898000</v>
      </c>
      <c r="T25">
        <v>0</v>
      </c>
      <c r="W25">
        <v>2675000</v>
      </c>
      <c r="X25">
        <v>2675000</v>
      </c>
      <c r="Y25">
        <v>135116000</v>
      </c>
      <c r="Z25">
        <v>-87561000</v>
      </c>
      <c r="AA25">
        <v>-87561000</v>
      </c>
      <c r="AB25">
        <v>-222677000</v>
      </c>
      <c r="AD25">
        <v>-87561000</v>
      </c>
      <c r="AE25">
        <v>-87561000</v>
      </c>
      <c r="AF25">
        <v>-222677000</v>
      </c>
      <c r="AG25">
        <v>2675000</v>
      </c>
      <c r="AH25">
        <v>2675000</v>
      </c>
      <c r="AI25">
        <v>-176884000</v>
      </c>
      <c r="AJ25">
        <v>-96457140</v>
      </c>
      <c r="AK25">
        <v>222367000</v>
      </c>
      <c r="AL25">
        <v>-222367000</v>
      </c>
      <c r="AM25">
        <v>0</v>
      </c>
      <c r="AN25">
        <v>-1304000</v>
      </c>
      <c r="AO25">
        <v>-10290000</v>
      </c>
      <c r="AP25">
        <v>-220996000</v>
      </c>
      <c r="AQ25">
        <v>0</v>
      </c>
      <c r="AR25">
        <v>54469000</v>
      </c>
      <c r="AS25">
        <v>126297000</v>
      </c>
      <c r="AT25">
        <v>41601000</v>
      </c>
      <c r="AV25">
        <v>89860</v>
      </c>
      <c r="AW25">
        <v>1681000</v>
      </c>
      <c r="AX25">
        <v>0.01</v>
      </c>
      <c r="AY25">
        <v>222367000</v>
      </c>
      <c r="BA25">
        <v>0</v>
      </c>
      <c r="BB25">
        <v>8986000</v>
      </c>
      <c r="BC25">
        <v>8986000</v>
      </c>
      <c r="BG25">
        <v>8986000</v>
      </c>
      <c r="BK25">
        <v>41601000</v>
      </c>
      <c r="BL25">
        <v>41601000</v>
      </c>
    </row>
    <row r="26" spans="1:69" x14ac:dyDescent="0.3">
      <c r="A26" s="2" t="s">
        <v>230</v>
      </c>
      <c r="B26" t="s">
        <v>59</v>
      </c>
      <c r="C26">
        <v>2023</v>
      </c>
      <c r="D26" s="3">
        <v>45291</v>
      </c>
      <c r="E26" t="s">
        <v>353</v>
      </c>
      <c r="F26" t="s">
        <v>228</v>
      </c>
      <c r="I26">
        <v>81824122</v>
      </c>
      <c r="J26">
        <v>-1.07</v>
      </c>
      <c r="N26">
        <v>81824122</v>
      </c>
      <c r="O26">
        <v>-1.07</v>
      </c>
    </row>
    <row r="27" spans="1:69" x14ac:dyDescent="0.3">
      <c r="A27" s="2" t="s">
        <v>230</v>
      </c>
      <c r="B27" t="s">
        <v>59</v>
      </c>
      <c r="C27">
        <v>2024</v>
      </c>
      <c r="D27" s="3">
        <v>45382</v>
      </c>
      <c r="E27" t="s">
        <v>353</v>
      </c>
      <c r="F27" t="s">
        <v>228</v>
      </c>
      <c r="I27">
        <v>94224605</v>
      </c>
      <c r="J27">
        <v>-1</v>
      </c>
      <c r="N27">
        <v>94224605</v>
      </c>
      <c r="O27">
        <v>-1</v>
      </c>
    </row>
    <row r="28" spans="1:69" x14ac:dyDescent="0.3">
      <c r="A28" s="2" t="s">
        <v>230</v>
      </c>
      <c r="B28" t="s">
        <v>59</v>
      </c>
      <c r="C28">
        <v>2024</v>
      </c>
      <c r="D28" s="3">
        <v>45473</v>
      </c>
      <c r="E28" t="s">
        <v>353</v>
      </c>
      <c r="F28" t="s">
        <v>228</v>
      </c>
      <c r="I28">
        <v>110605576</v>
      </c>
      <c r="J28">
        <v>-1.3</v>
      </c>
      <c r="N28">
        <v>110605576</v>
      </c>
      <c r="O28">
        <v>-1.3</v>
      </c>
    </row>
    <row r="29" spans="1:69" x14ac:dyDescent="0.3">
      <c r="A29" s="2" t="s">
        <v>230</v>
      </c>
      <c r="B29" t="s">
        <v>59</v>
      </c>
      <c r="C29">
        <v>2024</v>
      </c>
      <c r="D29" s="3">
        <v>45565</v>
      </c>
      <c r="E29" t="s">
        <v>353</v>
      </c>
      <c r="F29" t="s">
        <v>228</v>
      </c>
      <c r="I29">
        <v>127138796</v>
      </c>
      <c r="J29">
        <v>-2.2599999999999998</v>
      </c>
      <c r="L29">
        <v>74472000</v>
      </c>
      <c r="M29">
        <v>74472000</v>
      </c>
      <c r="N29">
        <v>127138796</v>
      </c>
      <c r="O29">
        <v>-2.2599999999999998</v>
      </c>
      <c r="P29">
        <v>-296152000</v>
      </c>
      <c r="Q29">
        <v>-244916000</v>
      </c>
      <c r="R29">
        <v>-170444000</v>
      </c>
      <c r="Y29">
        <v>255206000</v>
      </c>
      <c r="Z29">
        <v>-296152000</v>
      </c>
      <c r="AA29">
        <v>-296152000</v>
      </c>
      <c r="AB29">
        <v>-551358000</v>
      </c>
      <c r="AD29">
        <v>-296152000</v>
      </c>
      <c r="AE29">
        <v>-296152000</v>
      </c>
      <c r="AF29">
        <v>-551358000</v>
      </c>
      <c r="AG29">
        <v>-7482000</v>
      </c>
      <c r="AH29">
        <v>-7482000</v>
      </c>
      <c r="AI29">
        <v>126863000</v>
      </c>
      <c r="AJ29">
        <v>-61279470</v>
      </c>
      <c r="AK29">
        <v>247416000</v>
      </c>
      <c r="AL29">
        <v>-244916000</v>
      </c>
      <c r="AM29">
        <v>2500000</v>
      </c>
      <c r="AN29">
        <v>-295699000</v>
      </c>
      <c r="AO29">
        <v>1608000</v>
      </c>
      <c r="AP29">
        <v>-548097000</v>
      </c>
      <c r="AR29">
        <v>74472000</v>
      </c>
      <c r="AS29">
        <v>116739000</v>
      </c>
      <c r="AT29">
        <v>56205000</v>
      </c>
      <c r="AV29">
        <v>-62434470</v>
      </c>
      <c r="AW29">
        <v>3261000</v>
      </c>
      <c r="AX29">
        <v>0.21</v>
      </c>
      <c r="AY29">
        <v>247416000</v>
      </c>
      <c r="BA29">
        <v>2500000</v>
      </c>
      <c r="BB29">
        <v>-297307000</v>
      </c>
      <c r="BC29">
        <v>-297307000</v>
      </c>
      <c r="BG29">
        <v>-297307000</v>
      </c>
      <c r="BK29">
        <v>56205000</v>
      </c>
      <c r="BL29">
        <v>56205000</v>
      </c>
    </row>
    <row r="30" spans="1:69" x14ac:dyDescent="0.3">
      <c r="A30" s="2" t="s">
        <v>231</v>
      </c>
      <c r="B30" t="s">
        <v>62</v>
      </c>
      <c r="C30">
        <v>2020</v>
      </c>
      <c r="D30" s="3">
        <v>44043</v>
      </c>
      <c r="E30" t="s">
        <v>227</v>
      </c>
      <c r="F30" t="s">
        <v>228</v>
      </c>
      <c r="W30">
        <v>190000</v>
      </c>
      <c r="X30">
        <v>190000</v>
      </c>
      <c r="BJ30">
        <v>0</v>
      </c>
    </row>
    <row r="31" spans="1:69" x14ac:dyDescent="0.3">
      <c r="A31" s="2" t="s">
        <v>231</v>
      </c>
      <c r="B31" t="s">
        <v>62</v>
      </c>
      <c r="C31">
        <v>2021</v>
      </c>
      <c r="D31" s="3">
        <v>44408</v>
      </c>
      <c r="E31" t="s">
        <v>227</v>
      </c>
      <c r="F31" t="s">
        <v>228</v>
      </c>
      <c r="G31">
        <v>21020000</v>
      </c>
      <c r="H31">
        <v>21020000</v>
      </c>
      <c r="I31">
        <v>25685000</v>
      </c>
      <c r="J31">
        <v>-2.86</v>
      </c>
      <c r="K31">
        <v>367737000</v>
      </c>
      <c r="L31">
        <v>21020000</v>
      </c>
      <c r="M31">
        <v>21020000</v>
      </c>
      <c r="N31">
        <v>25685000</v>
      </c>
      <c r="O31">
        <v>-2.86</v>
      </c>
      <c r="P31">
        <v>-73480000</v>
      </c>
      <c r="Q31">
        <v>-68159000</v>
      </c>
      <c r="R31">
        <v>-37760000</v>
      </c>
      <c r="T31">
        <v>213958000</v>
      </c>
      <c r="U31">
        <v>6821000</v>
      </c>
      <c r="V31">
        <v>6821000</v>
      </c>
      <c r="W31">
        <v>139000</v>
      </c>
      <c r="X31">
        <v>139000</v>
      </c>
      <c r="Z31">
        <v>-73480000</v>
      </c>
      <c r="AA31">
        <v>-73480000</v>
      </c>
      <c r="AB31">
        <v>-73480000</v>
      </c>
      <c r="AD31">
        <v>-73480000</v>
      </c>
      <c r="AE31">
        <v>-73480000</v>
      </c>
      <c r="AF31">
        <v>-73480000</v>
      </c>
      <c r="AG31">
        <v>-6682000</v>
      </c>
      <c r="AH31">
        <v>-6682000</v>
      </c>
      <c r="AI31">
        <v>62532000</v>
      </c>
      <c r="AJ31">
        <v>24806160</v>
      </c>
      <c r="AK31">
        <v>181964000</v>
      </c>
      <c r="AL31">
        <v>31994000</v>
      </c>
      <c r="AM31">
        <v>581695000</v>
      </c>
      <c r="AN31">
        <v>-100292000</v>
      </c>
      <c r="AP31">
        <v>-74980000</v>
      </c>
      <c r="AQ31">
        <v>358358000</v>
      </c>
      <c r="AR31">
        <v>30399000</v>
      </c>
      <c r="AS31">
        <v>49148000</v>
      </c>
      <c r="AT31">
        <v>111796000</v>
      </c>
      <c r="AU31">
        <v>-100292000</v>
      </c>
      <c r="AV31">
        <v>-2005840</v>
      </c>
      <c r="AW31">
        <v>-1500000</v>
      </c>
      <c r="AX31">
        <v>0.02</v>
      </c>
      <c r="AY31">
        <v>549701000</v>
      </c>
      <c r="AZ31">
        <v>-68298000</v>
      </c>
      <c r="BA31">
        <v>581695000</v>
      </c>
      <c r="BB31">
        <v>-100292000</v>
      </c>
      <c r="BC31">
        <v>-100292000</v>
      </c>
      <c r="BO31">
        <v>0</v>
      </c>
      <c r="BQ31">
        <v>100292000</v>
      </c>
    </row>
    <row r="32" spans="1:69" x14ac:dyDescent="0.3">
      <c r="A32" s="2" t="s">
        <v>231</v>
      </c>
      <c r="B32" t="s">
        <v>62</v>
      </c>
      <c r="C32">
        <v>2022</v>
      </c>
      <c r="D32" s="3">
        <v>44773</v>
      </c>
      <c r="E32" t="s">
        <v>227</v>
      </c>
      <c r="F32" t="s">
        <v>228</v>
      </c>
      <c r="G32">
        <v>21396000</v>
      </c>
      <c r="H32">
        <v>21396000</v>
      </c>
      <c r="I32">
        <v>26506000</v>
      </c>
      <c r="J32">
        <v>-1.63</v>
      </c>
      <c r="K32">
        <v>306403000</v>
      </c>
      <c r="L32">
        <v>21396000</v>
      </c>
      <c r="M32">
        <v>21396000</v>
      </c>
      <c r="N32">
        <v>26506000</v>
      </c>
      <c r="O32">
        <v>-1.63</v>
      </c>
      <c r="P32">
        <v>-43268000</v>
      </c>
      <c r="Q32">
        <v>-32044000</v>
      </c>
      <c r="R32">
        <v>-334000</v>
      </c>
      <c r="T32">
        <v>179836000</v>
      </c>
      <c r="U32">
        <v>5031000</v>
      </c>
      <c r="V32">
        <v>5031000</v>
      </c>
      <c r="W32">
        <v>703000</v>
      </c>
      <c r="X32">
        <v>703000</v>
      </c>
      <c r="Z32">
        <v>-33052000</v>
      </c>
      <c r="AA32">
        <v>-43268000</v>
      </c>
      <c r="AB32">
        <v>-33052000</v>
      </c>
      <c r="AD32">
        <v>-33052000</v>
      </c>
      <c r="AE32">
        <v>-33052000</v>
      </c>
      <c r="AF32">
        <v>-33052000</v>
      </c>
      <c r="AG32">
        <v>-4328000</v>
      </c>
      <c r="AH32">
        <v>-4328000</v>
      </c>
      <c r="AI32">
        <v>23463000</v>
      </c>
      <c r="AJ32">
        <v>-11848873</v>
      </c>
      <c r="AK32">
        <v>188786000</v>
      </c>
      <c r="AL32">
        <v>-8950000</v>
      </c>
      <c r="AM32">
        <v>486239000</v>
      </c>
      <c r="AN32">
        <v>-23797000</v>
      </c>
      <c r="AP32">
        <v>-37075000</v>
      </c>
      <c r="AQ32">
        <v>296089000</v>
      </c>
      <c r="AR32">
        <v>31710000</v>
      </c>
      <c r="AS32">
        <v>52532000</v>
      </c>
      <c r="AT32">
        <v>114858000</v>
      </c>
      <c r="AU32">
        <v>-24802000</v>
      </c>
      <c r="AV32">
        <v>-2593873</v>
      </c>
      <c r="AW32">
        <v>-4023000</v>
      </c>
      <c r="AX32">
        <v>0.109</v>
      </c>
      <c r="AY32">
        <v>495189000</v>
      </c>
      <c r="AZ32">
        <v>-33752000</v>
      </c>
      <c r="BA32">
        <v>486239000</v>
      </c>
      <c r="BB32">
        <v>-23797000</v>
      </c>
      <c r="BC32">
        <v>-23797000</v>
      </c>
      <c r="BG32">
        <v>1005000</v>
      </c>
      <c r="BH32">
        <v>0</v>
      </c>
      <c r="BI32">
        <v>11248000</v>
      </c>
      <c r="BJ32">
        <v>0</v>
      </c>
      <c r="BN32">
        <v>0</v>
      </c>
      <c r="BO32">
        <v>5012000</v>
      </c>
      <c r="BP32">
        <v>5204000</v>
      </c>
      <c r="BQ32">
        <v>13554000</v>
      </c>
    </row>
    <row r="33" spans="1:70" x14ac:dyDescent="0.3">
      <c r="A33" s="2" t="s">
        <v>231</v>
      </c>
      <c r="B33" t="s">
        <v>62</v>
      </c>
      <c r="C33">
        <v>2023</v>
      </c>
      <c r="D33" s="3">
        <v>45138</v>
      </c>
      <c r="E33" t="s">
        <v>227</v>
      </c>
      <c r="F33" t="s">
        <v>228</v>
      </c>
      <c r="G33">
        <v>21396000</v>
      </c>
      <c r="H33">
        <v>21396000</v>
      </c>
      <c r="I33">
        <v>28002000</v>
      </c>
      <c r="J33">
        <v>-1.21</v>
      </c>
      <c r="K33">
        <v>365534000</v>
      </c>
      <c r="L33">
        <v>21396000</v>
      </c>
      <c r="M33">
        <v>21396000</v>
      </c>
      <c r="N33">
        <v>28002000</v>
      </c>
      <c r="O33">
        <v>-1.21</v>
      </c>
      <c r="P33">
        <v>-33906000</v>
      </c>
      <c r="Q33">
        <v>-14660000</v>
      </c>
      <c r="R33">
        <v>18658000</v>
      </c>
      <c r="T33">
        <v>184460000</v>
      </c>
      <c r="U33">
        <v>16187000</v>
      </c>
      <c r="V33">
        <v>16187000</v>
      </c>
      <c r="Z33">
        <v>-26899000</v>
      </c>
      <c r="AA33">
        <v>-33906000</v>
      </c>
      <c r="AB33">
        <v>-26899000</v>
      </c>
      <c r="AD33">
        <v>-26899000</v>
      </c>
      <c r="AE33">
        <v>-26899000</v>
      </c>
      <c r="AF33">
        <v>-26899000</v>
      </c>
      <c r="AG33">
        <v>-16187000</v>
      </c>
      <c r="AH33">
        <v>-16187000</v>
      </c>
      <c r="AI33">
        <v>27748000</v>
      </c>
      <c r="AJ33">
        <v>-18972520</v>
      </c>
      <c r="AK33">
        <v>190030000</v>
      </c>
      <c r="AL33">
        <v>-5570000</v>
      </c>
      <c r="AM33">
        <v>549994000</v>
      </c>
      <c r="AN33">
        <v>-9090000</v>
      </c>
      <c r="AP33">
        <v>-30847000</v>
      </c>
      <c r="AQ33">
        <v>353612000</v>
      </c>
      <c r="AR33">
        <v>33318000</v>
      </c>
      <c r="AS33">
        <v>48631000</v>
      </c>
      <c r="AT33">
        <v>120003000</v>
      </c>
      <c r="AU33">
        <v>-9090000</v>
      </c>
      <c r="AV33">
        <v>-1163520</v>
      </c>
      <c r="AW33">
        <v>-3948000</v>
      </c>
      <c r="AX33">
        <v>0.128</v>
      </c>
      <c r="AY33">
        <v>555564000</v>
      </c>
      <c r="AZ33">
        <v>-14660000</v>
      </c>
      <c r="BA33">
        <v>549994000</v>
      </c>
      <c r="BB33">
        <v>-9090000</v>
      </c>
      <c r="BC33">
        <v>-9090000</v>
      </c>
      <c r="BH33">
        <v>0</v>
      </c>
      <c r="BJ33">
        <v>0</v>
      </c>
      <c r="BN33">
        <v>0</v>
      </c>
      <c r="BO33">
        <v>0</v>
      </c>
      <c r="BP33">
        <v>7007000</v>
      </c>
      <c r="BQ33">
        <v>9090000</v>
      </c>
    </row>
    <row r="34" spans="1:70" x14ac:dyDescent="0.3">
      <c r="A34" s="2" t="s">
        <v>231</v>
      </c>
      <c r="B34" t="s">
        <v>62</v>
      </c>
      <c r="C34">
        <v>2023</v>
      </c>
      <c r="D34" s="3">
        <v>45230</v>
      </c>
      <c r="E34" t="s">
        <v>353</v>
      </c>
      <c r="F34" t="s">
        <v>228</v>
      </c>
      <c r="I34">
        <v>28230750</v>
      </c>
      <c r="J34">
        <v>-0.86</v>
      </c>
      <c r="N34">
        <v>28230750</v>
      </c>
      <c r="O34">
        <v>-0.86</v>
      </c>
    </row>
    <row r="35" spans="1:70" x14ac:dyDescent="0.3">
      <c r="A35" s="2" t="s">
        <v>231</v>
      </c>
      <c r="B35" t="s">
        <v>62</v>
      </c>
      <c r="C35">
        <v>2024</v>
      </c>
      <c r="D35" s="3">
        <v>45322</v>
      </c>
      <c r="E35" t="s">
        <v>353</v>
      </c>
      <c r="F35" t="s">
        <v>228</v>
      </c>
      <c r="I35">
        <v>28408000</v>
      </c>
      <c r="J35">
        <v>-1.7</v>
      </c>
      <c r="N35">
        <v>28408000</v>
      </c>
      <c r="O35">
        <v>-1.7</v>
      </c>
    </row>
    <row r="36" spans="1:70" x14ac:dyDescent="0.3">
      <c r="A36" s="2" t="s">
        <v>231</v>
      </c>
      <c r="B36" t="s">
        <v>62</v>
      </c>
      <c r="C36">
        <v>2024</v>
      </c>
      <c r="D36" s="3">
        <v>45412</v>
      </c>
      <c r="E36" t="s">
        <v>353</v>
      </c>
      <c r="F36" t="s">
        <v>228</v>
      </c>
      <c r="I36">
        <v>28604250</v>
      </c>
      <c r="J36">
        <v>-1.4</v>
      </c>
      <c r="N36">
        <v>28604250</v>
      </c>
      <c r="O36">
        <v>-1.4</v>
      </c>
    </row>
    <row r="37" spans="1:70" x14ac:dyDescent="0.3">
      <c r="A37" s="2" t="s">
        <v>231</v>
      </c>
      <c r="B37" t="s">
        <v>62</v>
      </c>
      <c r="C37">
        <v>2024</v>
      </c>
      <c r="D37" s="3">
        <v>45504</v>
      </c>
      <c r="E37" t="s">
        <v>227</v>
      </c>
      <c r="F37" t="s">
        <v>228</v>
      </c>
      <c r="G37">
        <v>21154000</v>
      </c>
      <c r="H37">
        <v>21154000</v>
      </c>
      <c r="I37">
        <v>28799000</v>
      </c>
      <c r="J37">
        <v>-4.7</v>
      </c>
      <c r="K37">
        <v>383224000</v>
      </c>
      <c r="L37">
        <v>21154000</v>
      </c>
      <c r="M37">
        <v>21154000</v>
      </c>
      <c r="N37">
        <v>28799000</v>
      </c>
      <c r="O37">
        <v>-4.7</v>
      </c>
      <c r="P37">
        <v>-135440000</v>
      </c>
      <c r="Q37">
        <v>-77449000</v>
      </c>
      <c r="R37">
        <v>-44136000</v>
      </c>
      <c r="T37">
        <v>157179000</v>
      </c>
      <c r="U37">
        <v>22831000</v>
      </c>
      <c r="V37">
        <v>22831000</v>
      </c>
      <c r="Z37">
        <v>-99985000</v>
      </c>
      <c r="AA37">
        <v>-135440000</v>
      </c>
      <c r="AB37">
        <v>-99985000</v>
      </c>
      <c r="AD37">
        <v>-99985000</v>
      </c>
      <c r="AE37">
        <v>-99985000</v>
      </c>
      <c r="AF37">
        <v>-99985000</v>
      </c>
      <c r="AG37">
        <v>-22831000</v>
      </c>
      <c r="AH37">
        <v>-22831000</v>
      </c>
      <c r="AI37">
        <v>22063000</v>
      </c>
      <c r="AJ37">
        <v>-33984597</v>
      </c>
      <c r="AK37">
        <v>168429000</v>
      </c>
      <c r="AL37">
        <v>-11250000</v>
      </c>
      <c r="AM37">
        <v>540403000</v>
      </c>
      <c r="AN37">
        <v>-66199000</v>
      </c>
      <c r="AP37">
        <v>-100280000</v>
      </c>
      <c r="AQ37">
        <v>371065000</v>
      </c>
      <c r="AR37">
        <v>33313000</v>
      </c>
      <c r="AS37">
        <v>24077000</v>
      </c>
      <c r="AT37">
        <v>123198000</v>
      </c>
      <c r="AU37">
        <v>-70472000</v>
      </c>
      <c r="AV37">
        <v>-198597</v>
      </c>
      <c r="AW37">
        <v>-295000</v>
      </c>
      <c r="AX37">
        <v>3.0000000000000001E-3</v>
      </c>
      <c r="AY37">
        <v>551653000</v>
      </c>
      <c r="AZ37">
        <v>-79890000</v>
      </c>
      <c r="BA37">
        <v>540403000</v>
      </c>
      <c r="BB37">
        <v>-66199000</v>
      </c>
      <c r="BC37">
        <v>-66199000</v>
      </c>
      <c r="BG37">
        <v>4273000</v>
      </c>
      <c r="BH37">
        <v>64525000</v>
      </c>
      <c r="BJ37">
        <v>1832000</v>
      </c>
      <c r="BN37">
        <v>-1199000</v>
      </c>
      <c r="BO37">
        <v>23904000</v>
      </c>
      <c r="BP37">
        <v>11551000</v>
      </c>
      <c r="BQ37">
        <v>2916000</v>
      </c>
    </row>
    <row r="38" spans="1:70" x14ac:dyDescent="0.3">
      <c r="A38" s="2" t="s">
        <v>231</v>
      </c>
      <c r="B38" t="s">
        <v>62</v>
      </c>
      <c r="C38">
        <v>2024</v>
      </c>
      <c r="D38" s="3">
        <v>45504</v>
      </c>
      <c r="E38" t="s">
        <v>353</v>
      </c>
      <c r="F38" t="s">
        <v>228</v>
      </c>
      <c r="I38">
        <v>28799000</v>
      </c>
      <c r="J38">
        <v>-4.7</v>
      </c>
      <c r="N38">
        <v>28799000</v>
      </c>
      <c r="O38">
        <v>-4.7</v>
      </c>
    </row>
    <row r="39" spans="1:70" x14ac:dyDescent="0.3">
      <c r="A39" s="2" t="s">
        <v>231</v>
      </c>
      <c r="B39" t="s">
        <v>62</v>
      </c>
      <c r="C39">
        <v>2024</v>
      </c>
      <c r="D39" s="3">
        <v>45596</v>
      </c>
      <c r="E39" t="s">
        <v>353</v>
      </c>
      <c r="F39" t="s">
        <v>228</v>
      </c>
      <c r="G39">
        <v>22458000</v>
      </c>
      <c r="H39">
        <v>22458000</v>
      </c>
      <c r="I39">
        <v>28974250</v>
      </c>
      <c r="J39">
        <v>-9.8800000000000008</v>
      </c>
      <c r="K39">
        <v>380479000</v>
      </c>
      <c r="L39">
        <v>22458000</v>
      </c>
      <c r="M39">
        <v>22458000</v>
      </c>
      <c r="N39">
        <v>28974250</v>
      </c>
      <c r="O39">
        <v>-9.8800000000000008</v>
      </c>
      <c r="P39">
        <v>-288042000</v>
      </c>
      <c r="Q39">
        <v>-215706000</v>
      </c>
      <c r="R39">
        <v>-181216000</v>
      </c>
      <c r="T39">
        <v>123813000</v>
      </c>
      <c r="U39">
        <v>28066000</v>
      </c>
      <c r="V39">
        <v>28066000</v>
      </c>
      <c r="Z39">
        <v>-246955000</v>
      </c>
      <c r="AA39">
        <v>-288042000</v>
      </c>
      <c r="AB39">
        <v>-246955000</v>
      </c>
      <c r="AD39">
        <v>-246955000</v>
      </c>
      <c r="AE39">
        <v>-246955000</v>
      </c>
      <c r="AF39">
        <v>-246955000</v>
      </c>
      <c r="AG39">
        <v>-28131000</v>
      </c>
      <c r="AH39">
        <v>-28131000</v>
      </c>
      <c r="AI39">
        <v>-26345000</v>
      </c>
      <c r="AJ39">
        <v>-124606910</v>
      </c>
      <c r="AK39">
        <v>184583000</v>
      </c>
      <c r="AL39">
        <v>-60770000</v>
      </c>
      <c r="AM39">
        <v>504292000</v>
      </c>
      <c r="AP39">
        <v>-243772000</v>
      </c>
      <c r="AQ39">
        <v>368447000</v>
      </c>
      <c r="AR39">
        <v>34490000</v>
      </c>
      <c r="AS39">
        <v>19978000</v>
      </c>
      <c r="AT39">
        <v>142147000</v>
      </c>
      <c r="AU39">
        <v>-153620000</v>
      </c>
      <c r="AV39">
        <v>-32522910</v>
      </c>
      <c r="AW39">
        <v>3183000</v>
      </c>
      <c r="AX39">
        <v>0.21</v>
      </c>
      <c r="AY39">
        <v>565062000</v>
      </c>
      <c r="AZ39">
        <v>-211146000</v>
      </c>
      <c r="BA39">
        <v>504292000</v>
      </c>
      <c r="BB39">
        <v>-154871000</v>
      </c>
      <c r="BC39">
        <v>-154871000</v>
      </c>
      <c r="BH39">
        <v>144080000</v>
      </c>
      <c r="BJ39">
        <v>3244000</v>
      </c>
      <c r="BO39">
        <v>-27275000</v>
      </c>
      <c r="BP39">
        <v>68362000</v>
      </c>
      <c r="BQ39">
        <v>3514000</v>
      </c>
    </row>
    <row r="40" spans="1:70" x14ac:dyDescent="0.3">
      <c r="A40" s="2" t="s">
        <v>232</v>
      </c>
      <c r="B40" t="s">
        <v>65</v>
      </c>
      <c r="C40">
        <v>2020</v>
      </c>
      <c r="D40" s="3">
        <v>44012</v>
      </c>
      <c r="E40" t="s">
        <v>227</v>
      </c>
      <c r="F40" t="s">
        <v>228</v>
      </c>
      <c r="U40">
        <v>263000</v>
      </c>
      <c r="V40">
        <v>263000</v>
      </c>
      <c r="W40">
        <v>0</v>
      </c>
      <c r="X40">
        <v>0</v>
      </c>
      <c r="AU40">
        <v>0</v>
      </c>
      <c r="BB40">
        <v>0</v>
      </c>
      <c r="BC40">
        <v>0</v>
      </c>
      <c r="BO40">
        <v>-247000</v>
      </c>
    </row>
    <row r="41" spans="1:70" x14ac:dyDescent="0.3">
      <c r="A41" s="2" t="s">
        <v>232</v>
      </c>
      <c r="B41" t="s">
        <v>65</v>
      </c>
      <c r="C41">
        <v>2021</v>
      </c>
      <c r="D41" s="3">
        <v>44377</v>
      </c>
      <c r="E41" t="s">
        <v>227</v>
      </c>
      <c r="F41" t="s">
        <v>228</v>
      </c>
      <c r="I41">
        <v>9866667</v>
      </c>
      <c r="J41">
        <v>-7.0363999999999996E-2</v>
      </c>
      <c r="K41">
        <v>5558000</v>
      </c>
      <c r="N41">
        <v>9866667</v>
      </c>
      <c r="O41">
        <v>-7.0363999999999996E-2</v>
      </c>
      <c r="P41">
        <v>-645000</v>
      </c>
      <c r="Q41">
        <v>-408000</v>
      </c>
      <c r="R41">
        <v>-181000</v>
      </c>
      <c r="T41">
        <v>1689000</v>
      </c>
      <c r="U41">
        <v>237000</v>
      </c>
      <c r="V41">
        <v>237000</v>
      </c>
      <c r="Z41">
        <v>-645000</v>
      </c>
      <c r="AA41">
        <v>-645000</v>
      </c>
      <c r="AB41">
        <v>-645000</v>
      </c>
      <c r="AD41">
        <v>-645000</v>
      </c>
      <c r="AE41">
        <v>-645000</v>
      </c>
      <c r="AF41">
        <v>-645000</v>
      </c>
      <c r="AG41">
        <v>-237000</v>
      </c>
      <c r="AH41">
        <v>-237000</v>
      </c>
      <c r="AI41">
        <v>-1334000</v>
      </c>
      <c r="AJ41">
        <v>-1798000</v>
      </c>
      <c r="AK41">
        <v>3250000</v>
      </c>
      <c r="AL41">
        <v>-1561000</v>
      </c>
      <c r="AM41">
        <v>7247000</v>
      </c>
      <c r="AN41">
        <v>1153000</v>
      </c>
      <c r="AP41">
        <v>-645000</v>
      </c>
      <c r="AQ41">
        <v>5558000</v>
      </c>
      <c r="AR41">
        <v>227000</v>
      </c>
      <c r="AS41">
        <v>152000</v>
      </c>
      <c r="AT41">
        <v>3098000</v>
      </c>
      <c r="AU41">
        <v>694000</v>
      </c>
      <c r="AV41">
        <v>0</v>
      </c>
      <c r="AX41">
        <v>0</v>
      </c>
      <c r="AY41">
        <v>8808000</v>
      </c>
      <c r="AZ41">
        <v>-1561000</v>
      </c>
      <c r="BA41">
        <v>7247000</v>
      </c>
      <c r="BB41">
        <v>1153000</v>
      </c>
      <c r="BC41">
        <v>1153000</v>
      </c>
      <c r="BG41">
        <v>459000</v>
      </c>
      <c r="BI41">
        <v>-694000</v>
      </c>
      <c r="BK41">
        <v>1640000</v>
      </c>
      <c r="BL41">
        <v>1640000</v>
      </c>
      <c r="BO41">
        <v>-292000</v>
      </c>
      <c r="BR41">
        <v>1458000</v>
      </c>
    </row>
    <row r="42" spans="1:70" x14ac:dyDescent="0.3">
      <c r="A42" s="2" t="s">
        <v>232</v>
      </c>
      <c r="B42" t="s">
        <v>65</v>
      </c>
      <c r="C42">
        <v>2022</v>
      </c>
      <c r="D42" s="3">
        <v>44742</v>
      </c>
      <c r="E42" t="s">
        <v>227</v>
      </c>
      <c r="F42" t="s">
        <v>228</v>
      </c>
      <c r="I42">
        <v>10577994</v>
      </c>
      <c r="J42">
        <v>-0.13</v>
      </c>
      <c r="K42">
        <v>13890000</v>
      </c>
      <c r="N42">
        <v>10577994</v>
      </c>
      <c r="O42">
        <v>-0.13</v>
      </c>
      <c r="P42">
        <v>-1345000</v>
      </c>
      <c r="Q42">
        <v>-1305000</v>
      </c>
      <c r="R42">
        <v>-1193000</v>
      </c>
      <c r="T42">
        <v>4461000</v>
      </c>
      <c r="U42">
        <v>40000</v>
      </c>
      <c r="V42">
        <v>40000</v>
      </c>
      <c r="Z42">
        <v>-1345000</v>
      </c>
      <c r="AA42">
        <v>-1345000</v>
      </c>
      <c r="AB42">
        <v>-1345000</v>
      </c>
      <c r="AD42">
        <v>-1345000</v>
      </c>
      <c r="AE42">
        <v>-1345000</v>
      </c>
      <c r="AF42">
        <v>-1345000</v>
      </c>
      <c r="AG42">
        <v>-40000</v>
      </c>
      <c r="AH42">
        <v>-40000</v>
      </c>
      <c r="AI42">
        <v>-1650000</v>
      </c>
      <c r="AJ42">
        <v>-1802000</v>
      </c>
      <c r="AK42">
        <v>6223000</v>
      </c>
      <c r="AL42">
        <v>-1762000</v>
      </c>
      <c r="AM42">
        <v>18351000</v>
      </c>
      <c r="AN42">
        <v>457000</v>
      </c>
      <c r="AP42">
        <v>-1345000</v>
      </c>
      <c r="AQ42">
        <v>13890000</v>
      </c>
      <c r="AR42">
        <v>112000</v>
      </c>
      <c r="AS42">
        <v>238000</v>
      </c>
      <c r="AT42">
        <v>5985000</v>
      </c>
      <c r="AU42">
        <v>705000</v>
      </c>
      <c r="AV42">
        <v>0</v>
      </c>
      <c r="AX42">
        <v>0</v>
      </c>
      <c r="AY42">
        <v>20113000</v>
      </c>
      <c r="AZ42">
        <v>-1762000</v>
      </c>
      <c r="BA42">
        <v>18351000</v>
      </c>
      <c r="BB42">
        <v>457000</v>
      </c>
      <c r="BC42">
        <v>457000</v>
      </c>
      <c r="BG42">
        <v>-248000</v>
      </c>
      <c r="BH42">
        <v>0</v>
      </c>
      <c r="BI42">
        <v>-705000</v>
      </c>
      <c r="BK42">
        <v>3596000</v>
      </c>
      <c r="BL42">
        <v>3596000</v>
      </c>
      <c r="BR42">
        <v>2389000</v>
      </c>
    </row>
    <row r="43" spans="1:70" x14ac:dyDescent="0.3">
      <c r="A43" s="2" t="s">
        <v>232</v>
      </c>
      <c r="B43" t="s">
        <v>65</v>
      </c>
      <c r="C43">
        <v>2023</v>
      </c>
      <c r="D43" s="3">
        <v>45107</v>
      </c>
      <c r="E43" t="s">
        <v>227</v>
      </c>
      <c r="F43" t="s">
        <v>228</v>
      </c>
      <c r="I43">
        <v>10922710</v>
      </c>
      <c r="J43">
        <v>-0.16</v>
      </c>
      <c r="K43">
        <v>14897000</v>
      </c>
      <c r="N43">
        <v>10922710</v>
      </c>
      <c r="O43">
        <v>-0.16</v>
      </c>
      <c r="P43">
        <v>-1798000</v>
      </c>
      <c r="Q43">
        <v>-1975000</v>
      </c>
      <c r="R43">
        <v>-1626000</v>
      </c>
      <c r="T43">
        <v>5310000</v>
      </c>
      <c r="W43">
        <v>139000</v>
      </c>
      <c r="X43">
        <v>139000</v>
      </c>
      <c r="Z43">
        <v>-1798000</v>
      </c>
      <c r="AA43">
        <v>-1798000</v>
      </c>
      <c r="AB43">
        <v>-1798000</v>
      </c>
      <c r="AD43">
        <v>-1798000</v>
      </c>
      <c r="AE43">
        <v>-1798000</v>
      </c>
      <c r="AF43">
        <v>-1798000</v>
      </c>
      <c r="AG43">
        <v>139000</v>
      </c>
      <c r="AH43">
        <v>139000</v>
      </c>
      <c r="AI43">
        <v>-1664000</v>
      </c>
      <c r="AJ43">
        <v>-1836000</v>
      </c>
      <c r="AK43">
        <v>7285000</v>
      </c>
      <c r="AL43">
        <v>-1975000</v>
      </c>
      <c r="AM43">
        <v>20207000</v>
      </c>
      <c r="AN43">
        <v>38000</v>
      </c>
      <c r="AP43">
        <v>-1798000</v>
      </c>
      <c r="AQ43">
        <v>14897000</v>
      </c>
      <c r="AR43">
        <v>349000</v>
      </c>
      <c r="AS43">
        <v>261000</v>
      </c>
      <c r="AT43">
        <v>7024000</v>
      </c>
      <c r="AU43">
        <v>-954000</v>
      </c>
      <c r="AV43">
        <v>0</v>
      </c>
      <c r="AX43">
        <v>0</v>
      </c>
      <c r="AY43">
        <v>22182000</v>
      </c>
      <c r="AZ43">
        <v>-1975000</v>
      </c>
      <c r="BA43">
        <v>20207000</v>
      </c>
      <c r="BB43">
        <v>38000</v>
      </c>
      <c r="BC43">
        <v>38000</v>
      </c>
      <c r="BG43">
        <v>38000</v>
      </c>
      <c r="BH43">
        <v>954000</v>
      </c>
      <c r="BK43">
        <v>4394000</v>
      </c>
      <c r="BL43">
        <v>4394000</v>
      </c>
      <c r="BR43">
        <v>2630000</v>
      </c>
    </row>
    <row r="44" spans="1:70" x14ac:dyDescent="0.3">
      <c r="A44" s="2" t="s">
        <v>232</v>
      </c>
      <c r="B44" t="s">
        <v>65</v>
      </c>
      <c r="C44">
        <v>2023</v>
      </c>
      <c r="D44" s="3">
        <v>45199</v>
      </c>
      <c r="E44" t="s">
        <v>353</v>
      </c>
      <c r="F44" t="s">
        <v>228</v>
      </c>
      <c r="I44">
        <v>10861974</v>
      </c>
      <c r="J44">
        <v>-0.11</v>
      </c>
      <c r="N44">
        <v>10861974</v>
      </c>
      <c r="O44">
        <v>-0.11</v>
      </c>
    </row>
    <row r="45" spans="1:70" x14ac:dyDescent="0.3">
      <c r="A45" s="2" t="s">
        <v>232</v>
      </c>
      <c r="B45" t="s">
        <v>65</v>
      </c>
      <c r="C45">
        <v>2023</v>
      </c>
      <c r="D45" s="3">
        <v>45291</v>
      </c>
      <c r="E45" t="s">
        <v>353</v>
      </c>
      <c r="F45" t="s">
        <v>228</v>
      </c>
      <c r="I45">
        <v>10786296</v>
      </c>
      <c r="J45">
        <v>-0.18552199999999999</v>
      </c>
      <c r="N45">
        <v>10786296</v>
      </c>
      <c r="O45">
        <v>-0.18552199999999999</v>
      </c>
    </row>
    <row r="46" spans="1:70" x14ac:dyDescent="0.3">
      <c r="A46" s="2" t="s">
        <v>232</v>
      </c>
      <c r="B46" t="s">
        <v>65</v>
      </c>
      <c r="C46">
        <v>2024</v>
      </c>
      <c r="D46" s="3">
        <v>45382</v>
      </c>
      <c r="E46" t="s">
        <v>353</v>
      </c>
      <c r="F46" t="s">
        <v>228</v>
      </c>
      <c r="I46">
        <v>10656789</v>
      </c>
      <c r="J46">
        <v>-0.21</v>
      </c>
      <c r="N46">
        <v>10656789</v>
      </c>
      <c r="O46">
        <v>-0.21</v>
      </c>
    </row>
    <row r="47" spans="1:70" x14ac:dyDescent="0.3">
      <c r="A47" s="2" t="s">
        <v>232</v>
      </c>
      <c r="B47" t="s">
        <v>65</v>
      </c>
      <c r="C47">
        <v>2024</v>
      </c>
      <c r="D47" s="3">
        <v>45473</v>
      </c>
      <c r="E47" t="s">
        <v>227</v>
      </c>
      <c r="F47" t="s">
        <v>228</v>
      </c>
      <c r="I47">
        <v>10482857</v>
      </c>
      <c r="J47">
        <v>-0.13</v>
      </c>
      <c r="K47">
        <v>15456000</v>
      </c>
      <c r="N47">
        <v>10482857</v>
      </c>
      <c r="O47">
        <v>-0.13</v>
      </c>
      <c r="P47">
        <v>-1372000</v>
      </c>
      <c r="Q47">
        <v>-1557000</v>
      </c>
      <c r="R47">
        <v>-1216000</v>
      </c>
      <c r="T47">
        <v>4683000</v>
      </c>
      <c r="W47">
        <v>185000</v>
      </c>
      <c r="X47">
        <v>185000</v>
      </c>
      <c r="Z47">
        <v>-1372000</v>
      </c>
      <c r="AA47">
        <v>-1372000</v>
      </c>
      <c r="AB47">
        <v>-1372000</v>
      </c>
      <c r="AD47">
        <v>-1372000</v>
      </c>
      <c r="AE47">
        <v>-1372000</v>
      </c>
      <c r="AF47">
        <v>-1372000</v>
      </c>
      <c r="AG47">
        <v>185000</v>
      </c>
      <c r="AH47">
        <v>185000</v>
      </c>
      <c r="AI47">
        <v>-1216000</v>
      </c>
      <c r="AJ47">
        <v>-1372000</v>
      </c>
      <c r="AK47">
        <v>6240000</v>
      </c>
      <c r="AL47">
        <v>-1557000</v>
      </c>
      <c r="AM47">
        <v>20139000</v>
      </c>
      <c r="AP47">
        <v>-1372000</v>
      </c>
      <c r="AQ47">
        <v>15456000</v>
      </c>
      <c r="AR47">
        <v>341000</v>
      </c>
      <c r="AS47">
        <v>277000</v>
      </c>
      <c r="AT47">
        <v>5963000</v>
      </c>
      <c r="AV47">
        <v>0</v>
      </c>
      <c r="AX47">
        <v>0</v>
      </c>
      <c r="AY47">
        <v>21696000</v>
      </c>
      <c r="AZ47">
        <v>-1557000</v>
      </c>
      <c r="BA47">
        <v>20139000</v>
      </c>
      <c r="BK47">
        <v>3549000</v>
      </c>
      <c r="BL47">
        <v>3549000</v>
      </c>
      <c r="BR47">
        <v>2414000</v>
      </c>
    </row>
    <row r="48" spans="1:70" x14ac:dyDescent="0.3">
      <c r="A48" s="2" t="s">
        <v>232</v>
      </c>
      <c r="B48" t="s">
        <v>65</v>
      </c>
      <c r="C48">
        <v>2024</v>
      </c>
      <c r="D48" s="3">
        <v>45473</v>
      </c>
      <c r="E48" t="s">
        <v>353</v>
      </c>
      <c r="F48" t="s">
        <v>228</v>
      </c>
      <c r="I48">
        <v>10482857</v>
      </c>
      <c r="J48">
        <v>-0.13</v>
      </c>
      <c r="N48">
        <v>10482857</v>
      </c>
      <c r="O48">
        <v>-0.13</v>
      </c>
    </row>
    <row r="49" spans="1:71" x14ac:dyDescent="0.3">
      <c r="A49" s="2" t="s">
        <v>232</v>
      </c>
      <c r="B49" t="s">
        <v>65</v>
      </c>
      <c r="C49">
        <v>2024</v>
      </c>
      <c r="D49" s="3">
        <v>45565</v>
      </c>
      <c r="E49" t="s">
        <v>353</v>
      </c>
      <c r="F49" t="s">
        <v>228</v>
      </c>
      <c r="I49">
        <v>10285625</v>
      </c>
      <c r="J49">
        <v>-0.17252600000000001</v>
      </c>
      <c r="K49">
        <v>14520000</v>
      </c>
      <c r="N49">
        <v>10285625</v>
      </c>
      <c r="O49">
        <v>-0.17252600000000001</v>
      </c>
      <c r="P49">
        <v>-1836000</v>
      </c>
      <c r="Q49">
        <v>-2009000</v>
      </c>
      <c r="R49">
        <v>-1674000</v>
      </c>
      <c r="T49">
        <v>4236000</v>
      </c>
      <c r="W49">
        <v>173000</v>
      </c>
      <c r="X49">
        <v>173000</v>
      </c>
      <c r="Z49">
        <v>-1836000</v>
      </c>
      <c r="AA49">
        <v>-1836000</v>
      </c>
      <c r="AB49">
        <v>-1836000</v>
      </c>
      <c r="AD49">
        <v>-1836000</v>
      </c>
      <c r="AE49">
        <v>-1836000</v>
      </c>
      <c r="AF49">
        <v>-1836000</v>
      </c>
      <c r="AG49">
        <v>173000</v>
      </c>
      <c r="AH49">
        <v>173000</v>
      </c>
      <c r="AI49">
        <v>-1674000</v>
      </c>
      <c r="AJ49">
        <v>-1836000</v>
      </c>
      <c r="AK49">
        <v>6245000</v>
      </c>
      <c r="AL49">
        <v>-2009000</v>
      </c>
      <c r="AM49">
        <v>18756000</v>
      </c>
      <c r="AP49">
        <v>-1836000</v>
      </c>
      <c r="AQ49">
        <v>14520000</v>
      </c>
      <c r="AR49">
        <v>335000</v>
      </c>
      <c r="AS49">
        <v>271000</v>
      </c>
      <c r="AT49">
        <v>5974000</v>
      </c>
      <c r="AV49">
        <v>0</v>
      </c>
      <c r="AX49">
        <v>0</v>
      </c>
      <c r="AY49">
        <v>20765000</v>
      </c>
      <c r="AZ49">
        <v>-2009000</v>
      </c>
      <c r="BA49">
        <v>18756000</v>
      </c>
      <c r="BK49">
        <v>3573000</v>
      </c>
      <c r="BL49">
        <v>3573000</v>
      </c>
      <c r="BR49">
        <v>2401000</v>
      </c>
    </row>
    <row r="50" spans="1:71" x14ac:dyDescent="0.3">
      <c r="A50" s="2" t="s">
        <v>233</v>
      </c>
      <c r="B50" t="s">
        <v>68</v>
      </c>
      <c r="C50">
        <v>2020</v>
      </c>
      <c r="D50" s="3">
        <v>44196</v>
      </c>
      <c r="E50" t="s">
        <v>227</v>
      </c>
      <c r="F50" t="s">
        <v>228</v>
      </c>
      <c r="I50">
        <v>20428490</v>
      </c>
      <c r="J50">
        <v>-0.66</v>
      </c>
      <c r="K50">
        <v>1236051</v>
      </c>
      <c r="N50">
        <v>20428490</v>
      </c>
      <c r="O50">
        <v>-0.66</v>
      </c>
      <c r="P50">
        <v>-13477880</v>
      </c>
      <c r="Q50">
        <v>-11541033</v>
      </c>
      <c r="R50">
        <v>-11143080</v>
      </c>
      <c r="T50">
        <v>927668</v>
      </c>
      <c r="U50">
        <v>1936847</v>
      </c>
      <c r="V50">
        <v>1936847</v>
      </c>
      <c r="W50">
        <v>251</v>
      </c>
      <c r="X50">
        <v>251</v>
      </c>
      <c r="Z50">
        <v>-13477880</v>
      </c>
      <c r="AA50">
        <v>-13477880</v>
      </c>
      <c r="AB50">
        <v>-13477880</v>
      </c>
      <c r="AD50">
        <v>-13477880</v>
      </c>
      <c r="AE50">
        <v>-13477880</v>
      </c>
      <c r="AF50">
        <v>-13477880</v>
      </c>
      <c r="AG50">
        <v>-1936596</v>
      </c>
      <c r="AH50">
        <v>-1936596</v>
      </c>
      <c r="AI50">
        <v>-11105473</v>
      </c>
      <c r="AJ50">
        <v>-13440273</v>
      </c>
      <c r="AK50">
        <v>12451554</v>
      </c>
      <c r="AL50">
        <v>-11523886</v>
      </c>
      <c r="AM50">
        <v>2163719</v>
      </c>
      <c r="AN50">
        <v>-17398</v>
      </c>
      <c r="AO50">
        <v>20209</v>
      </c>
      <c r="AP50">
        <v>-13477880</v>
      </c>
      <c r="AQ50">
        <v>1236051</v>
      </c>
      <c r="AR50">
        <v>397953</v>
      </c>
      <c r="AS50">
        <v>3586553</v>
      </c>
      <c r="AT50">
        <v>8865001</v>
      </c>
      <c r="AU50">
        <v>0</v>
      </c>
      <c r="AV50">
        <v>0</v>
      </c>
      <c r="AW50">
        <v>0</v>
      </c>
      <c r="AX50">
        <v>0</v>
      </c>
      <c r="AY50">
        <v>13687605</v>
      </c>
      <c r="AZ50">
        <v>-11523886</v>
      </c>
      <c r="BA50">
        <v>2163719</v>
      </c>
      <c r="BB50">
        <v>-37607</v>
      </c>
      <c r="BC50">
        <v>-37607</v>
      </c>
      <c r="BG50">
        <v>-37607</v>
      </c>
      <c r="BJ50">
        <v>0</v>
      </c>
      <c r="BK50">
        <v>7641234</v>
      </c>
      <c r="BL50">
        <v>7641234</v>
      </c>
      <c r="BR50">
        <v>1223767</v>
      </c>
      <c r="BS50">
        <v>0</v>
      </c>
    </row>
    <row r="51" spans="1:71" x14ac:dyDescent="0.3">
      <c r="A51" s="2" t="s">
        <v>233</v>
      </c>
      <c r="B51" t="s">
        <v>68</v>
      </c>
      <c r="C51">
        <v>2021</v>
      </c>
      <c r="D51" s="3">
        <v>44561</v>
      </c>
      <c r="E51" t="s">
        <v>227</v>
      </c>
      <c r="F51" t="s">
        <v>228</v>
      </c>
      <c r="I51">
        <v>34180897</v>
      </c>
      <c r="J51">
        <v>-0.44</v>
      </c>
      <c r="K51">
        <v>1810942</v>
      </c>
      <c r="N51">
        <v>34180897</v>
      </c>
      <c r="O51">
        <v>-0.44</v>
      </c>
      <c r="P51">
        <v>-15023842</v>
      </c>
      <c r="Q51">
        <v>-17370139</v>
      </c>
      <c r="R51">
        <v>-15554613</v>
      </c>
      <c r="T51">
        <v>1095829</v>
      </c>
      <c r="U51">
        <v>575685</v>
      </c>
      <c r="V51">
        <v>575685</v>
      </c>
      <c r="W51">
        <v>11578</v>
      </c>
      <c r="X51">
        <v>11578</v>
      </c>
      <c r="Z51">
        <v>-15023842</v>
      </c>
      <c r="AA51">
        <v>-15023842</v>
      </c>
      <c r="AB51">
        <v>-15023842</v>
      </c>
      <c r="AD51">
        <v>-15023842</v>
      </c>
      <c r="AE51">
        <v>-15023842</v>
      </c>
      <c r="AF51">
        <v>-15023842</v>
      </c>
      <c r="AG51">
        <v>-564107</v>
      </c>
      <c r="AH51">
        <v>-564107</v>
      </c>
      <c r="AI51">
        <v>-15554613</v>
      </c>
      <c r="AJ51">
        <v>-15023842</v>
      </c>
      <c r="AK51">
        <v>19069446</v>
      </c>
      <c r="AL51">
        <v>-17973617</v>
      </c>
      <c r="AM51">
        <v>2906771</v>
      </c>
      <c r="AN51">
        <v>591900</v>
      </c>
      <c r="AO51">
        <v>591900</v>
      </c>
      <c r="AP51">
        <v>-17945824</v>
      </c>
      <c r="AQ51">
        <v>1810942</v>
      </c>
      <c r="AR51">
        <v>1815526</v>
      </c>
      <c r="AS51">
        <v>5800549</v>
      </c>
      <c r="AT51">
        <v>13268897</v>
      </c>
      <c r="AU51">
        <v>0</v>
      </c>
      <c r="AV51">
        <v>0</v>
      </c>
      <c r="AW51">
        <v>-2921982</v>
      </c>
      <c r="AX51">
        <v>0.16282199999999999</v>
      </c>
      <c r="AY51">
        <v>20880388</v>
      </c>
      <c r="AZ51">
        <v>-17973617</v>
      </c>
      <c r="BA51">
        <v>2906771</v>
      </c>
      <c r="BB51">
        <v>0</v>
      </c>
      <c r="BC51">
        <v>0</v>
      </c>
      <c r="BH51">
        <v>0</v>
      </c>
      <c r="BK51">
        <v>11781503</v>
      </c>
      <c r="BL51">
        <v>11781503</v>
      </c>
      <c r="BR51">
        <v>1487394</v>
      </c>
    </row>
    <row r="52" spans="1:71" x14ac:dyDescent="0.3">
      <c r="A52" s="2" t="s">
        <v>233</v>
      </c>
      <c r="B52" t="s">
        <v>68</v>
      </c>
      <c r="C52">
        <v>2022</v>
      </c>
      <c r="D52" s="3">
        <v>44834</v>
      </c>
      <c r="E52" t="s">
        <v>353</v>
      </c>
      <c r="F52" t="s">
        <v>228</v>
      </c>
      <c r="K52">
        <v>1211772</v>
      </c>
      <c r="P52">
        <v>-39129850</v>
      </c>
      <c r="Q52">
        <v>-42013275</v>
      </c>
      <c r="R52">
        <v>-37484793</v>
      </c>
      <c r="T52">
        <v>1006379</v>
      </c>
      <c r="U52">
        <v>38557</v>
      </c>
      <c r="V52">
        <v>38557</v>
      </c>
      <c r="W52">
        <v>-1</v>
      </c>
      <c r="X52">
        <v>-1</v>
      </c>
      <c r="Z52">
        <v>-39129850</v>
      </c>
      <c r="AA52">
        <v>-39129850</v>
      </c>
      <c r="AB52">
        <v>-39129850</v>
      </c>
      <c r="AD52">
        <v>-39129850</v>
      </c>
      <c r="AE52">
        <v>-39129850</v>
      </c>
      <c r="AF52">
        <v>-39129850</v>
      </c>
      <c r="AG52">
        <v>-38558</v>
      </c>
      <c r="AH52">
        <v>-38558</v>
      </c>
      <c r="AI52">
        <v>-37484793</v>
      </c>
      <c r="AJ52">
        <v>-39129850</v>
      </c>
      <c r="AK52">
        <v>42960117</v>
      </c>
      <c r="AL52">
        <v>-41953738</v>
      </c>
      <c r="AM52">
        <v>2218151</v>
      </c>
      <c r="AN52">
        <v>-59536</v>
      </c>
      <c r="AO52">
        <v>-59536</v>
      </c>
      <c r="AP52">
        <v>-42051832</v>
      </c>
      <c r="AQ52">
        <v>1211772</v>
      </c>
      <c r="AR52">
        <v>4528482</v>
      </c>
      <c r="AS52">
        <v>17187995</v>
      </c>
      <c r="AT52">
        <v>25772122</v>
      </c>
      <c r="AV52">
        <v>0</v>
      </c>
      <c r="AX52">
        <v>0</v>
      </c>
      <c r="AY52">
        <v>44171889</v>
      </c>
      <c r="AZ52">
        <v>-41953738</v>
      </c>
      <c r="BA52">
        <v>2218151</v>
      </c>
      <c r="BK52">
        <v>22883220</v>
      </c>
      <c r="BL52">
        <v>22883220</v>
      </c>
      <c r="BR52">
        <v>2888902</v>
      </c>
    </row>
    <row r="53" spans="1:71" x14ac:dyDescent="0.3">
      <c r="A53" s="2" t="s">
        <v>233</v>
      </c>
      <c r="B53" t="s">
        <v>68</v>
      </c>
      <c r="C53">
        <v>2022</v>
      </c>
      <c r="D53" s="3">
        <v>44926</v>
      </c>
      <c r="E53" t="s">
        <v>227</v>
      </c>
      <c r="F53" t="s">
        <v>228</v>
      </c>
      <c r="I53">
        <v>42242525</v>
      </c>
      <c r="J53">
        <v>-1.73</v>
      </c>
      <c r="K53">
        <v>1016654</v>
      </c>
      <c r="N53">
        <v>42242525</v>
      </c>
      <c r="O53">
        <v>-1.73</v>
      </c>
      <c r="P53">
        <v>-73241805</v>
      </c>
      <c r="Q53">
        <v>-69480107</v>
      </c>
      <c r="R53">
        <v>-64626619</v>
      </c>
      <c r="T53">
        <v>1109163</v>
      </c>
      <c r="U53">
        <v>3761698</v>
      </c>
      <c r="V53">
        <v>3761698</v>
      </c>
      <c r="W53">
        <v>25542</v>
      </c>
      <c r="X53">
        <v>25542</v>
      </c>
      <c r="Z53">
        <v>-73241805</v>
      </c>
      <c r="AA53">
        <v>-73241805</v>
      </c>
      <c r="AB53">
        <v>-73241805</v>
      </c>
      <c r="AD53">
        <v>-73241805</v>
      </c>
      <c r="AE53">
        <v>-73241805</v>
      </c>
      <c r="AF53">
        <v>-73241805</v>
      </c>
      <c r="AG53">
        <v>-3736156</v>
      </c>
      <c r="AH53">
        <v>-3736156</v>
      </c>
      <c r="AI53">
        <v>-45207019</v>
      </c>
      <c r="AJ53">
        <v>-53822205</v>
      </c>
      <c r="AK53">
        <v>51119085</v>
      </c>
      <c r="AL53">
        <v>-50009922</v>
      </c>
      <c r="AM53">
        <v>2125817</v>
      </c>
      <c r="AN53">
        <v>-19495727</v>
      </c>
      <c r="AO53">
        <v>-76127</v>
      </c>
      <c r="AP53">
        <v>-73241805</v>
      </c>
      <c r="AQ53">
        <v>1016654</v>
      </c>
      <c r="AR53">
        <v>4853488</v>
      </c>
      <c r="AS53">
        <v>24044005</v>
      </c>
      <c r="AT53">
        <v>27075080</v>
      </c>
      <c r="AU53">
        <v>-19419600</v>
      </c>
      <c r="AV53">
        <v>0</v>
      </c>
      <c r="AW53">
        <v>0</v>
      </c>
      <c r="AX53">
        <v>0</v>
      </c>
      <c r="AY53">
        <v>52135739</v>
      </c>
      <c r="AZ53">
        <v>-69429522</v>
      </c>
      <c r="BA53">
        <v>2125817</v>
      </c>
      <c r="BB53">
        <v>-19419600</v>
      </c>
      <c r="BC53">
        <v>-19419600</v>
      </c>
      <c r="BH53">
        <v>19419600</v>
      </c>
      <c r="BJ53">
        <v>0</v>
      </c>
      <c r="BK53">
        <v>23618823</v>
      </c>
      <c r="BL53">
        <v>23618823</v>
      </c>
      <c r="BR53">
        <v>3456257</v>
      </c>
    </row>
    <row r="54" spans="1:71" x14ac:dyDescent="0.3">
      <c r="A54" s="2" t="s">
        <v>233</v>
      </c>
      <c r="B54" t="s">
        <v>68</v>
      </c>
      <c r="C54">
        <v>2023</v>
      </c>
      <c r="D54" s="3">
        <v>45199</v>
      </c>
      <c r="E54" t="s">
        <v>353</v>
      </c>
      <c r="F54" t="s">
        <v>228</v>
      </c>
      <c r="I54">
        <v>48975413</v>
      </c>
      <c r="J54">
        <v>-1.52</v>
      </c>
      <c r="N54">
        <v>48975413</v>
      </c>
      <c r="O54">
        <v>-1.52</v>
      </c>
    </row>
    <row r="55" spans="1:71" x14ac:dyDescent="0.3">
      <c r="A55" s="2" t="s">
        <v>233</v>
      </c>
      <c r="B55" t="s">
        <v>68</v>
      </c>
      <c r="C55">
        <v>2023</v>
      </c>
      <c r="D55" s="3">
        <v>45291</v>
      </c>
      <c r="E55" t="s">
        <v>227</v>
      </c>
      <c r="F55" t="s">
        <v>228</v>
      </c>
      <c r="I55">
        <v>52740215</v>
      </c>
      <c r="J55">
        <v>-0.88</v>
      </c>
      <c r="K55">
        <v>9310256</v>
      </c>
      <c r="N55">
        <v>52740215</v>
      </c>
      <c r="O55">
        <v>-0.88</v>
      </c>
      <c r="P55">
        <v>-44844872</v>
      </c>
      <c r="Q55">
        <v>-40690113</v>
      </c>
      <c r="R55">
        <v>-34637790</v>
      </c>
      <c r="T55">
        <v>6381174</v>
      </c>
      <c r="U55">
        <v>4154759</v>
      </c>
      <c r="V55">
        <v>4154759</v>
      </c>
      <c r="W55">
        <v>123874</v>
      </c>
      <c r="X55">
        <v>123874</v>
      </c>
      <c r="Z55">
        <v>-44844872</v>
      </c>
      <c r="AA55">
        <v>-44844872</v>
      </c>
      <c r="AB55">
        <v>-44844872</v>
      </c>
      <c r="AD55">
        <v>-44844872</v>
      </c>
      <c r="AE55">
        <v>-44844872</v>
      </c>
      <c r="AF55">
        <v>-44844872</v>
      </c>
      <c r="AG55">
        <v>-4030885</v>
      </c>
      <c r="AH55">
        <v>-4030885</v>
      </c>
      <c r="AI55">
        <v>-32712728</v>
      </c>
      <c r="AJ55">
        <v>-42919810</v>
      </c>
      <c r="AK55">
        <v>44610474</v>
      </c>
      <c r="AL55">
        <v>-38229300</v>
      </c>
      <c r="AM55">
        <v>15691430</v>
      </c>
      <c r="AN55">
        <v>-2584687</v>
      </c>
      <c r="AO55">
        <v>-659625</v>
      </c>
      <c r="AP55">
        <v>-44844872</v>
      </c>
      <c r="AQ55">
        <v>9310256</v>
      </c>
      <c r="AR55">
        <v>6052323</v>
      </c>
      <c r="AS55">
        <v>17145235</v>
      </c>
      <c r="AT55">
        <v>27465239</v>
      </c>
      <c r="AU55">
        <v>-1500000</v>
      </c>
      <c r="AV55">
        <v>0</v>
      </c>
      <c r="AW55">
        <v>0</v>
      </c>
      <c r="AX55">
        <v>0</v>
      </c>
      <c r="AY55">
        <v>53920730</v>
      </c>
      <c r="AZ55">
        <v>-39729300</v>
      </c>
      <c r="BA55">
        <v>15691430</v>
      </c>
      <c r="BB55">
        <v>-1925062</v>
      </c>
      <c r="BC55">
        <v>-1925062</v>
      </c>
      <c r="BG55">
        <v>-425062</v>
      </c>
      <c r="BH55">
        <v>0</v>
      </c>
      <c r="BJ55">
        <v>1500000</v>
      </c>
      <c r="BK55">
        <v>21556976</v>
      </c>
      <c r="BL55">
        <v>21556976</v>
      </c>
      <c r="BR55">
        <v>5908263</v>
      </c>
    </row>
    <row r="56" spans="1:71" x14ac:dyDescent="0.3">
      <c r="A56" s="2" t="s">
        <v>233</v>
      </c>
      <c r="B56" t="s">
        <v>68</v>
      </c>
      <c r="C56">
        <v>2023</v>
      </c>
      <c r="D56" s="3">
        <v>45291</v>
      </c>
      <c r="E56" t="s">
        <v>353</v>
      </c>
      <c r="F56" t="s">
        <v>228</v>
      </c>
      <c r="I56">
        <v>52740215</v>
      </c>
      <c r="J56">
        <v>-0.88</v>
      </c>
      <c r="N56">
        <v>52740215</v>
      </c>
      <c r="O56">
        <v>-0.88</v>
      </c>
    </row>
    <row r="57" spans="1:71" x14ac:dyDescent="0.3">
      <c r="A57" s="2" t="s">
        <v>233</v>
      </c>
      <c r="B57" t="s">
        <v>68</v>
      </c>
      <c r="C57">
        <v>2024</v>
      </c>
      <c r="D57" s="3">
        <v>45382</v>
      </c>
      <c r="E57" t="s">
        <v>353</v>
      </c>
      <c r="F57" t="s">
        <v>228</v>
      </c>
      <c r="I57">
        <v>56574554</v>
      </c>
      <c r="J57">
        <v>-0.75</v>
      </c>
      <c r="N57">
        <v>56574554</v>
      </c>
      <c r="O57">
        <v>-0.75</v>
      </c>
    </row>
    <row r="58" spans="1:71" x14ac:dyDescent="0.3">
      <c r="A58" s="2" t="s">
        <v>233</v>
      </c>
      <c r="B58" t="s">
        <v>68</v>
      </c>
      <c r="C58">
        <v>2024</v>
      </c>
      <c r="D58" s="3">
        <v>45473</v>
      </c>
      <c r="E58" t="s">
        <v>353</v>
      </c>
      <c r="F58" t="s">
        <v>228</v>
      </c>
      <c r="I58">
        <v>60386160</v>
      </c>
      <c r="J58">
        <v>-0.72</v>
      </c>
      <c r="N58">
        <v>60386160</v>
      </c>
      <c r="O58">
        <v>-0.72</v>
      </c>
    </row>
    <row r="59" spans="1:71" x14ac:dyDescent="0.3">
      <c r="A59" s="2" t="s">
        <v>233</v>
      </c>
      <c r="B59" t="s">
        <v>68</v>
      </c>
      <c r="C59">
        <v>2024</v>
      </c>
      <c r="D59" s="3">
        <v>45565</v>
      </c>
      <c r="E59" t="s">
        <v>353</v>
      </c>
      <c r="F59" t="s">
        <v>228</v>
      </c>
      <c r="I59">
        <v>64597382</v>
      </c>
      <c r="J59">
        <v>-0.72</v>
      </c>
      <c r="K59">
        <v>6835630</v>
      </c>
      <c r="N59">
        <v>64597382</v>
      </c>
      <c r="O59">
        <v>-0.72</v>
      </c>
      <c r="P59">
        <v>-44415254</v>
      </c>
      <c r="Q59">
        <v>-38496206</v>
      </c>
      <c r="R59">
        <v>-32421922</v>
      </c>
      <c r="T59">
        <v>1189307</v>
      </c>
      <c r="U59">
        <v>3314656</v>
      </c>
      <c r="V59">
        <v>3314656</v>
      </c>
      <c r="W59">
        <v>422535</v>
      </c>
      <c r="X59">
        <v>422535</v>
      </c>
      <c r="Z59">
        <v>-41810862</v>
      </c>
      <c r="AA59">
        <v>-44415254</v>
      </c>
      <c r="AB59">
        <v>-41810862</v>
      </c>
      <c r="AD59">
        <v>-41810862</v>
      </c>
      <c r="AE59">
        <v>-41810862</v>
      </c>
      <c r="AF59">
        <v>-41810862</v>
      </c>
      <c r="AG59">
        <v>-2892121</v>
      </c>
      <c r="AH59">
        <v>-2892121</v>
      </c>
      <c r="AI59">
        <v>-30592041</v>
      </c>
      <c r="AJ59">
        <v>-39980981</v>
      </c>
      <c r="AK59">
        <v>38426742</v>
      </c>
      <c r="AL59">
        <v>-37237435</v>
      </c>
      <c r="AM59">
        <v>8024937</v>
      </c>
      <c r="AN59">
        <v>-1681306</v>
      </c>
      <c r="AO59">
        <v>148575</v>
      </c>
      <c r="AP59">
        <v>-41810862</v>
      </c>
      <c r="AQ59">
        <v>6835630</v>
      </c>
      <c r="AR59">
        <v>6074284</v>
      </c>
      <c r="AS59">
        <v>12296138</v>
      </c>
      <c r="AT59">
        <v>26130604</v>
      </c>
      <c r="AV59">
        <v>0</v>
      </c>
      <c r="AW59">
        <v>0</v>
      </c>
      <c r="AX59">
        <v>0</v>
      </c>
      <c r="AY59">
        <v>45262372</v>
      </c>
      <c r="AZ59">
        <v>-38737435</v>
      </c>
      <c r="BA59">
        <v>8024937</v>
      </c>
      <c r="BB59">
        <v>-1829881</v>
      </c>
      <c r="BC59">
        <v>-1829881</v>
      </c>
      <c r="BG59">
        <v>-329881</v>
      </c>
      <c r="BK59">
        <v>20386760</v>
      </c>
      <c r="BL59">
        <v>20386760</v>
      </c>
      <c r="BR59">
        <v>5743844</v>
      </c>
    </row>
    <row r="60" spans="1:71" x14ac:dyDescent="0.3">
      <c r="A60" s="2" t="s">
        <v>234</v>
      </c>
      <c r="B60" t="s">
        <v>71</v>
      </c>
      <c r="C60">
        <v>2020</v>
      </c>
      <c r="D60" s="3">
        <v>44196</v>
      </c>
      <c r="E60" t="s">
        <v>227</v>
      </c>
      <c r="F60" t="s">
        <v>228</v>
      </c>
      <c r="I60">
        <v>2782303</v>
      </c>
      <c r="J60">
        <v>-0.37</v>
      </c>
      <c r="K60">
        <v>2203844</v>
      </c>
      <c r="N60">
        <v>2782303</v>
      </c>
      <c r="O60">
        <v>-0.37</v>
      </c>
      <c r="P60">
        <v>-1025559</v>
      </c>
      <c r="Q60">
        <v>-915946</v>
      </c>
      <c r="R60">
        <v>-689034</v>
      </c>
      <c r="T60">
        <v>1254237</v>
      </c>
      <c r="U60">
        <v>109613</v>
      </c>
      <c r="V60">
        <v>109613</v>
      </c>
      <c r="Z60">
        <v>-1025559</v>
      </c>
      <c r="AA60">
        <v>-1025559</v>
      </c>
      <c r="AB60">
        <v>-1025559</v>
      </c>
      <c r="AD60">
        <v>-1025559</v>
      </c>
      <c r="AE60">
        <v>-1025559</v>
      </c>
      <c r="AF60">
        <v>-1025559</v>
      </c>
      <c r="AG60">
        <v>-109613</v>
      </c>
      <c r="AH60">
        <v>-109613</v>
      </c>
      <c r="AI60">
        <v>-689034</v>
      </c>
      <c r="AJ60">
        <v>-1025559</v>
      </c>
      <c r="AK60">
        <v>2170183</v>
      </c>
      <c r="AL60">
        <v>-915946</v>
      </c>
      <c r="AM60">
        <v>3458081</v>
      </c>
      <c r="AP60">
        <v>-1025559</v>
      </c>
      <c r="AQ60">
        <v>2203844</v>
      </c>
      <c r="AR60">
        <v>226912</v>
      </c>
      <c r="AS60">
        <v>61953</v>
      </c>
      <c r="AT60">
        <v>2108230</v>
      </c>
      <c r="AU60">
        <v>0</v>
      </c>
      <c r="AV60">
        <v>0</v>
      </c>
      <c r="AW60">
        <v>0</v>
      </c>
      <c r="AX60">
        <v>0</v>
      </c>
      <c r="AY60">
        <v>4374027</v>
      </c>
      <c r="AZ60">
        <v>-915946</v>
      </c>
      <c r="BA60">
        <v>3458081</v>
      </c>
      <c r="BB60">
        <v>0</v>
      </c>
      <c r="BC60">
        <v>0</v>
      </c>
    </row>
    <row r="61" spans="1:71" x14ac:dyDescent="0.3">
      <c r="A61" s="2" t="s">
        <v>234</v>
      </c>
      <c r="B61" t="s">
        <v>71</v>
      </c>
      <c r="C61">
        <v>2021</v>
      </c>
      <c r="D61" s="3">
        <v>44561</v>
      </c>
      <c r="E61" t="s">
        <v>227</v>
      </c>
      <c r="F61" t="s">
        <v>228</v>
      </c>
      <c r="I61">
        <v>8900824</v>
      </c>
      <c r="J61">
        <v>-0.53</v>
      </c>
      <c r="K61">
        <v>3982797</v>
      </c>
      <c r="N61">
        <v>8900824</v>
      </c>
      <c r="O61">
        <v>-0.53</v>
      </c>
      <c r="P61">
        <v>-4758805</v>
      </c>
      <c r="Q61">
        <v>-4715999</v>
      </c>
      <c r="R61">
        <v>-4479303</v>
      </c>
      <c r="T61">
        <v>1292637</v>
      </c>
      <c r="U61">
        <v>42806</v>
      </c>
      <c r="V61">
        <v>42806</v>
      </c>
      <c r="Z61">
        <v>-4758805</v>
      </c>
      <c r="AA61">
        <v>-4758805</v>
      </c>
      <c r="AB61">
        <v>-4758805</v>
      </c>
      <c r="AD61">
        <v>-4758805</v>
      </c>
      <c r="AE61">
        <v>-4758805</v>
      </c>
      <c r="AF61">
        <v>-4758805</v>
      </c>
      <c r="AG61">
        <v>-42806</v>
      </c>
      <c r="AH61">
        <v>-42806</v>
      </c>
      <c r="AI61">
        <v>-4613641</v>
      </c>
      <c r="AJ61">
        <v>-4893143</v>
      </c>
      <c r="AK61">
        <v>6398057</v>
      </c>
      <c r="AL61">
        <v>-5105420</v>
      </c>
      <c r="AM61">
        <v>5275434</v>
      </c>
      <c r="AN61">
        <v>389421</v>
      </c>
      <c r="AO61">
        <v>255083</v>
      </c>
      <c r="AP61">
        <v>-4758805</v>
      </c>
      <c r="AQ61">
        <v>3982797</v>
      </c>
      <c r="AR61">
        <v>236696</v>
      </c>
      <c r="AS61">
        <v>1833399</v>
      </c>
      <c r="AT61">
        <v>4564658</v>
      </c>
      <c r="AU61">
        <v>232200</v>
      </c>
      <c r="AV61">
        <v>0</v>
      </c>
      <c r="AW61">
        <v>0</v>
      </c>
      <c r="AX61">
        <v>0</v>
      </c>
      <c r="AY61">
        <v>10380854</v>
      </c>
      <c r="AZ61">
        <v>-5105420</v>
      </c>
      <c r="BA61">
        <v>5275434</v>
      </c>
      <c r="BB61">
        <v>134338</v>
      </c>
      <c r="BC61">
        <v>134338</v>
      </c>
      <c r="BG61">
        <v>-97862</v>
      </c>
      <c r="BH61">
        <v>0</v>
      </c>
      <c r="BI61">
        <v>-232200</v>
      </c>
    </row>
    <row r="62" spans="1:71" x14ac:dyDescent="0.3">
      <c r="A62" s="2" t="s">
        <v>234</v>
      </c>
      <c r="B62" t="s">
        <v>71</v>
      </c>
      <c r="C62">
        <v>2022</v>
      </c>
      <c r="D62" s="3">
        <v>44834</v>
      </c>
      <c r="E62" t="s">
        <v>353</v>
      </c>
      <c r="F62" t="s">
        <v>228</v>
      </c>
      <c r="K62">
        <v>10239017</v>
      </c>
      <c r="P62">
        <v>-2602333</v>
      </c>
      <c r="Q62">
        <v>-2572051</v>
      </c>
      <c r="R62">
        <v>-1822547</v>
      </c>
      <c r="T62">
        <v>7601651</v>
      </c>
      <c r="U62">
        <v>30282</v>
      </c>
      <c r="V62">
        <v>30282</v>
      </c>
      <c r="Z62">
        <v>-2602333</v>
      </c>
      <c r="AA62">
        <v>-2602333</v>
      </c>
      <c r="AB62">
        <v>-2602333</v>
      </c>
      <c r="AD62">
        <v>-2602333</v>
      </c>
      <c r="AE62">
        <v>-2602333</v>
      </c>
      <c r="AF62">
        <v>-2602333</v>
      </c>
      <c r="AG62">
        <v>-30282</v>
      </c>
      <c r="AH62">
        <v>-30282</v>
      </c>
      <c r="AI62">
        <v>-1788033</v>
      </c>
      <c r="AJ62">
        <v>-2567819</v>
      </c>
      <c r="AK62">
        <v>10382751</v>
      </c>
      <c r="AL62">
        <v>-2781100</v>
      </c>
      <c r="AM62">
        <v>17840668</v>
      </c>
      <c r="AN62">
        <v>209049</v>
      </c>
      <c r="AP62">
        <v>-2602333</v>
      </c>
      <c r="AQ62">
        <v>10239017</v>
      </c>
      <c r="AR62">
        <v>749504</v>
      </c>
      <c r="AS62">
        <v>2605945</v>
      </c>
      <c r="AT62">
        <v>7776806</v>
      </c>
      <c r="AU62">
        <v>0</v>
      </c>
      <c r="AV62">
        <v>0</v>
      </c>
      <c r="AW62">
        <v>0</v>
      </c>
      <c r="AX62">
        <v>0</v>
      </c>
      <c r="AY62">
        <v>20621768</v>
      </c>
      <c r="AZ62">
        <v>-2781100</v>
      </c>
      <c r="BA62">
        <v>17840668</v>
      </c>
      <c r="BB62">
        <v>-34514</v>
      </c>
      <c r="BC62">
        <v>-34514</v>
      </c>
      <c r="BG62">
        <v>-34514</v>
      </c>
    </row>
    <row r="63" spans="1:71" x14ac:dyDescent="0.3">
      <c r="A63" s="2" t="s">
        <v>234</v>
      </c>
      <c r="B63" t="s">
        <v>71</v>
      </c>
      <c r="C63">
        <v>2022</v>
      </c>
      <c r="D63" s="3">
        <v>44926</v>
      </c>
      <c r="E63" t="s">
        <v>227</v>
      </c>
      <c r="F63" t="s">
        <v>228</v>
      </c>
      <c r="I63">
        <v>9609208</v>
      </c>
      <c r="J63">
        <v>-7.0000000000000007E-2</v>
      </c>
      <c r="K63">
        <v>10469628</v>
      </c>
      <c r="N63">
        <v>9609208</v>
      </c>
      <c r="O63">
        <v>-7.0000000000000007E-2</v>
      </c>
      <c r="P63">
        <v>-677107</v>
      </c>
      <c r="Q63">
        <v>271093</v>
      </c>
      <c r="R63">
        <v>1228348</v>
      </c>
      <c r="T63">
        <v>8924864</v>
      </c>
      <c r="U63">
        <v>13013</v>
      </c>
      <c r="V63">
        <v>13013</v>
      </c>
      <c r="Z63">
        <v>-677107</v>
      </c>
      <c r="AA63">
        <v>-677107</v>
      </c>
      <c r="AB63">
        <v>-677107</v>
      </c>
      <c r="AD63">
        <v>-677107</v>
      </c>
      <c r="AE63">
        <v>-677107</v>
      </c>
      <c r="AF63">
        <v>-677107</v>
      </c>
      <c r="AG63">
        <v>-13013</v>
      </c>
      <c r="AH63">
        <v>-13013</v>
      </c>
      <c r="AI63">
        <v>2163535</v>
      </c>
      <c r="AJ63">
        <v>258080</v>
      </c>
      <c r="AK63">
        <v>8653771</v>
      </c>
      <c r="AL63">
        <v>271093</v>
      </c>
      <c r="AM63">
        <v>19394492</v>
      </c>
      <c r="AN63">
        <v>-935187</v>
      </c>
      <c r="AP63">
        <v>-677107</v>
      </c>
      <c r="AQ63">
        <v>10469628</v>
      </c>
      <c r="AR63">
        <v>957255</v>
      </c>
      <c r="AS63">
        <v>1024127</v>
      </c>
      <c r="AT63">
        <v>7629644</v>
      </c>
      <c r="AU63">
        <v>-937530</v>
      </c>
      <c r="AV63">
        <v>0</v>
      </c>
      <c r="AW63">
        <v>0</v>
      </c>
      <c r="AX63">
        <v>0</v>
      </c>
      <c r="AY63">
        <v>19123399</v>
      </c>
      <c r="AZ63">
        <v>150957</v>
      </c>
      <c r="BA63">
        <v>19394492</v>
      </c>
      <c r="BB63">
        <v>-935187</v>
      </c>
      <c r="BC63">
        <v>-935187</v>
      </c>
      <c r="BG63">
        <v>2343</v>
      </c>
      <c r="BH63">
        <v>120136</v>
      </c>
      <c r="BQ63">
        <v>815788</v>
      </c>
    </row>
    <row r="64" spans="1:71" x14ac:dyDescent="0.3">
      <c r="A64" s="2" t="s">
        <v>234</v>
      </c>
      <c r="B64" t="s">
        <v>71</v>
      </c>
      <c r="C64">
        <v>2023</v>
      </c>
      <c r="D64" s="3">
        <v>45199</v>
      </c>
      <c r="E64" t="s">
        <v>353</v>
      </c>
      <c r="F64" t="s">
        <v>228</v>
      </c>
      <c r="I64">
        <v>9642420</v>
      </c>
      <c r="J64">
        <v>-0.28999999999999998</v>
      </c>
      <c r="K64">
        <v>8678572</v>
      </c>
      <c r="N64">
        <v>9642420</v>
      </c>
      <c r="O64">
        <v>-0.28999999999999998</v>
      </c>
      <c r="P64">
        <v>-2830544</v>
      </c>
      <c r="Q64">
        <v>-2953663</v>
      </c>
      <c r="R64">
        <v>-1930452</v>
      </c>
      <c r="T64">
        <v>7169403</v>
      </c>
      <c r="Z64">
        <v>-2830544</v>
      </c>
      <c r="AA64">
        <v>-2830544</v>
      </c>
      <c r="AB64">
        <v>-2830544</v>
      </c>
      <c r="AD64">
        <v>-2830544</v>
      </c>
      <c r="AE64">
        <v>-2830544</v>
      </c>
      <c r="AF64">
        <v>-2830544</v>
      </c>
      <c r="AG64">
        <v>31638</v>
      </c>
      <c r="AH64">
        <v>31638</v>
      </c>
      <c r="AI64">
        <v>-1088352</v>
      </c>
      <c r="AJ64">
        <v>-1988444</v>
      </c>
      <c r="AK64">
        <v>9189485</v>
      </c>
      <c r="AL64">
        <v>-2020082</v>
      </c>
      <c r="AM64">
        <v>15847975</v>
      </c>
      <c r="AN64">
        <v>-842100</v>
      </c>
      <c r="AP64">
        <v>-2830544</v>
      </c>
      <c r="AQ64">
        <v>8678572</v>
      </c>
      <c r="AR64">
        <v>1023211</v>
      </c>
      <c r="AS64">
        <v>1855897</v>
      </c>
      <c r="AT64">
        <v>7333588</v>
      </c>
      <c r="AV64">
        <v>0</v>
      </c>
      <c r="AW64">
        <v>0</v>
      </c>
      <c r="AX64">
        <v>0</v>
      </c>
      <c r="AY64">
        <v>17868057</v>
      </c>
      <c r="AZ64">
        <v>-2140218</v>
      </c>
      <c r="BA64">
        <v>15847975</v>
      </c>
      <c r="BB64">
        <v>-842100</v>
      </c>
      <c r="BC64">
        <v>-842100</v>
      </c>
      <c r="BG64">
        <v>93824</v>
      </c>
    </row>
    <row r="65" spans="1:73" x14ac:dyDescent="0.3">
      <c r="A65" s="2" t="s">
        <v>234</v>
      </c>
      <c r="B65" t="s">
        <v>71</v>
      </c>
      <c r="C65">
        <v>2023</v>
      </c>
      <c r="D65" s="3">
        <v>45291</v>
      </c>
      <c r="E65" t="s">
        <v>227</v>
      </c>
      <c r="F65" t="s">
        <v>228</v>
      </c>
      <c r="I65">
        <v>9659421</v>
      </c>
      <c r="J65">
        <v>-0.26</v>
      </c>
      <c r="N65">
        <v>9659421</v>
      </c>
      <c r="O65">
        <v>-0.26</v>
      </c>
    </row>
    <row r="66" spans="1:73" x14ac:dyDescent="0.3">
      <c r="A66" s="2" t="s">
        <v>234</v>
      </c>
      <c r="B66" t="s">
        <v>71</v>
      </c>
      <c r="C66">
        <v>2023</v>
      </c>
      <c r="D66" s="3">
        <v>45291</v>
      </c>
      <c r="E66" t="s">
        <v>353</v>
      </c>
      <c r="F66" t="s">
        <v>228</v>
      </c>
      <c r="I66">
        <v>9659421</v>
      </c>
      <c r="J66">
        <v>-0.26</v>
      </c>
      <c r="N66">
        <v>9659421</v>
      </c>
      <c r="O66">
        <v>-0.26</v>
      </c>
    </row>
    <row r="67" spans="1:73" x14ac:dyDescent="0.3">
      <c r="A67" s="2" t="s">
        <v>234</v>
      </c>
      <c r="B67" t="s">
        <v>71</v>
      </c>
      <c r="C67">
        <v>2024</v>
      </c>
      <c r="D67" s="3">
        <v>45382</v>
      </c>
      <c r="E67" t="s">
        <v>353</v>
      </c>
      <c r="F67" t="s">
        <v>228</v>
      </c>
      <c r="I67">
        <v>9679422</v>
      </c>
      <c r="J67">
        <v>-0.68</v>
      </c>
      <c r="N67">
        <v>9679422</v>
      </c>
      <c r="O67">
        <v>-0.68</v>
      </c>
    </row>
    <row r="68" spans="1:73" x14ac:dyDescent="0.3">
      <c r="A68" s="2" t="s">
        <v>234</v>
      </c>
      <c r="B68" t="s">
        <v>71</v>
      </c>
      <c r="C68">
        <v>2024</v>
      </c>
      <c r="D68" s="3">
        <v>45473</v>
      </c>
      <c r="E68" t="s">
        <v>353</v>
      </c>
      <c r="F68" t="s">
        <v>228</v>
      </c>
      <c r="I68">
        <v>9699415</v>
      </c>
      <c r="J68">
        <v>-0.79</v>
      </c>
      <c r="N68">
        <v>9699415</v>
      </c>
      <c r="O68">
        <v>-0.79</v>
      </c>
    </row>
    <row r="69" spans="1:73" x14ac:dyDescent="0.3">
      <c r="A69" s="2" t="s">
        <v>234</v>
      </c>
      <c r="B69" t="s">
        <v>71</v>
      </c>
      <c r="C69">
        <v>2024</v>
      </c>
      <c r="D69" s="3">
        <v>45565</v>
      </c>
      <c r="E69" t="s">
        <v>353</v>
      </c>
      <c r="F69" t="s">
        <v>228</v>
      </c>
      <c r="I69">
        <v>9785296</v>
      </c>
      <c r="J69">
        <v>-0.82</v>
      </c>
      <c r="K69">
        <v>6370660</v>
      </c>
      <c r="N69">
        <v>9785296</v>
      </c>
      <c r="O69">
        <v>-0.82</v>
      </c>
      <c r="P69">
        <v>-7944121</v>
      </c>
      <c r="Q69">
        <v>-4607771</v>
      </c>
      <c r="R69">
        <v>-3502372</v>
      </c>
      <c r="T69">
        <v>5296503</v>
      </c>
      <c r="Z69">
        <v>-7944121</v>
      </c>
      <c r="AA69">
        <v>-7944121</v>
      </c>
      <c r="AB69">
        <v>-7944121</v>
      </c>
      <c r="AD69">
        <v>-7944121</v>
      </c>
      <c r="AE69">
        <v>-7944121</v>
      </c>
      <c r="AF69">
        <v>-7944121</v>
      </c>
      <c r="AG69">
        <v>-114526</v>
      </c>
      <c r="AH69">
        <v>-114526</v>
      </c>
      <c r="AI69">
        <v>-304548</v>
      </c>
      <c r="AJ69">
        <v>-5417840.04</v>
      </c>
      <c r="AK69">
        <v>9904274</v>
      </c>
      <c r="AL69">
        <v>-4607771</v>
      </c>
      <c r="AM69">
        <v>11667163</v>
      </c>
      <c r="AN69">
        <v>-3197824</v>
      </c>
      <c r="AP69">
        <v>-7920121</v>
      </c>
      <c r="AQ69">
        <v>6370660</v>
      </c>
      <c r="AR69">
        <v>1105399</v>
      </c>
      <c r="AS69">
        <v>2007686</v>
      </c>
      <c r="AT69">
        <v>7896588</v>
      </c>
      <c r="AU69">
        <v>-3265314</v>
      </c>
      <c r="AV69">
        <v>-671543.04</v>
      </c>
      <c r="AW69">
        <v>24000</v>
      </c>
      <c r="AX69">
        <v>0.21</v>
      </c>
      <c r="AY69">
        <v>16274934</v>
      </c>
      <c r="AZ69">
        <v>-4607771</v>
      </c>
      <c r="BA69">
        <v>11667163</v>
      </c>
      <c r="BB69">
        <v>-3197824</v>
      </c>
      <c r="BC69">
        <v>-3197824</v>
      </c>
      <c r="BG69">
        <v>67490</v>
      </c>
      <c r="BT69">
        <v>114526</v>
      </c>
    </row>
    <row r="70" spans="1:73" x14ac:dyDescent="0.3">
      <c r="A70" s="2" t="s">
        <v>235</v>
      </c>
      <c r="B70" t="s">
        <v>74</v>
      </c>
      <c r="C70">
        <v>2019</v>
      </c>
      <c r="D70" s="3">
        <v>43830</v>
      </c>
      <c r="E70" t="s">
        <v>353</v>
      </c>
      <c r="F70" t="s">
        <v>228</v>
      </c>
      <c r="BH70">
        <v>0</v>
      </c>
      <c r="BI70">
        <v>-1230000</v>
      </c>
    </row>
    <row r="71" spans="1:73" x14ac:dyDescent="0.3">
      <c r="A71" s="2" t="s">
        <v>235</v>
      </c>
      <c r="B71" t="s">
        <v>74</v>
      </c>
      <c r="C71">
        <v>2020</v>
      </c>
      <c r="D71" s="3">
        <v>44196</v>
      </c>
      <c r="E71" t="s">
        <v>227</v>
      </c>
      <c r="F71" t="s">
        <v>228</v>
      </c>
      <c r="I71">
        <v>47996000</v>
      </c>
      <c r="J71">
        <v>0.05</v>
      </c>
      <c r="K71">
        <v>288959000</v>
      </c>
      <c r="N71">
        <v>48288000</v>
      </c>
      <c r="O71">
        <v>0.05</v>
      </c>
      <c r="P71">
        <v>2378000</v>
      </c>
      <c r="Q71">
        <v>-6241000</v>
      </c>
      <c r="R71">
        <v>10386000</v>
      </c>
      <c r="T71">
        <v>217551000</v>
      </c>
      <c r="U71">
        <v>5000</v>
      </c>
      <c r="V71">
        <v>5000</v>
      </c>
      <c r="W71">
        <v>1936000</v>
      </c>
      <c r="X71">
        <v>1936000</v>
      </c>
      <c r="Y71">
        <v>0</v>
      </c>
      <c r="Z71">
        <v>2378000</v>
      </c>
      <c r="AA71">
        <v>2378000</v>
      </c>
      <c r="AB71">
        <v>2378000</v>
      </c>
      <c r="AD71">
        <v>2378000</v>
      </c>
      <c r="AE71">
        <v>2378000</v>
      </c>
      <c r="AF71">
        <v>2378000</v>
      </c>
      <c r="AG71">
        <v>1931000</v>
      </c>
      <c r="AH71">
        <v>1931000</v>
      </c>
      <c r="AI71">
        <v>5601000</v>
      </c>
      <c r="AJ71">
        <v>-1115050</v>
      </c>
      <c r="AK71">
        <v>227259000</v>
      </c>
      <c r="AL71">
        <v>-9708000</v>
      </c>
      <c r="AM71">
        <v>506510000</v>
      </c>
      <c r="AN71">
        <v>1531000</v>
      </c>
      <c r="AO71">
        <v>-3254000</v>
      </c>
      <c r="AP71">
        <v>-6246000</v>
      </c>
      <c r="AQ71">
        <v>288959000</v>
      </c>
      <c r="AR71">
        <v>16627000</v>
      </c>
      <c r="AS71">
        <v>113287000</v>
      </c>
      <c r="AT71">
        <v>113972000</v>
      </c>
      <c r="AU71">
        <v>-65000</v>
      </c>
      <c r="AV71">
        <v>1291950</v>
      </c>
      <c r="AW71">
        <v>-8624000</v>
      </c>
      <c r="AX71">
        <v>0.27</v>
      </c>
      <c r="AY71">
        <v>516218000</v>
      </c>
      <c r="AZ71">
        <v>-9773000</v>
      </c>
      <c r="BA71">
        <v>506510000</v>
      </c>
      <c r="BB71">
        <v>4785000</v>
      </c>
      <c r="BC71">
        <v>4785000</v>
      </c>
      <c r="BG71">
        <v>4850000</v>
      </c>
      <c r="BJ71">
        <v>65000</v>
      </c>
      <c r="BQ71">
        <v>0</v>
      </c>
    </row>
    <row r="72" spans="1:73" x14ac:dyDescent="0.3">
      <c r="A72" s="2" t="s">
        <v>235</v>
      </c>
      <c r="B72" t="s">
        <v>74</v>
      </c>
      <c r="C72">
        <v>2021</v>
      </c>
      <c r="D72" s="3">
        <v>44561</v>
      </c>
      <c r="E72" t="s">
        <v>227</v>
      </c>
      <c r="F72" t="s">
        <v>228</v>
      </c>
      <c r="I72">
        <v>48582000</v>
      </c>
      <c r="J72">
        <v>-0.18</v>
      </c>
      <c r="K72">
        <v>344627000</v>
      </c>
      <c r="N72">
        <v>48582000</v>
      </c>
      <c r="O72">
        <v>-0.18</v>
      </c>
      <c r="P72">
        <v>-8635000</v>
      </c>
      <c r="Q72">
        <v>-6271000</v>
      </c>
      <c r="R72">
        <v>9813000</v>
      </c>
      <c r="T72">
        <v>218377000</v>
      </c>
      <c r="U72">
        <v>34000</v>
      </c>
      <c r="V72">
        <v>34000</v>
      </c>
      <c r="W72">
        <v>2844000</v>
      </c>
      <c r="X72">
        <v>2844000</v>
      </c>
      <c r="Y72">
        <v>0</v>
      </c>
      <c r="Z72">
        <v>-8635000</v>
      </c>
      <c r="AA72">
        <v>-8635000</v>
      </c>
      <c r="AB72">
        <v>-8635000</v>
      </c>
      <c r="AD72">
        <v>-8635000</v>
      </c>
      <c r="AE72">
        <v>-8635000</v>
      </c>
      <c r="AF72">
        <v>-8635000</v>
      </c>
      <c r="AG72">
        <v>2810000</v>
      </c>
      <c r="AH72">
        <v>2810000</v>
      </c>
      <c r="AI72">
        <v>8052000</v>
      </c>
      <c r="AJ72">
        <v>-9920530</v>
      </c>
      <c r="AK72">
        <v>233077000</v>
      </c>
      <c r="AL72">
        <v>-14700000</v>
      </c>
      <c r="AM72">
        <v>563004000</v>
      </c>
      <c r="AN72">
        <v>5585000</v>
      </c>
      <c r="AO72">
        <v>3824000</v>
      </c>
      <c r="AP72">
        <v>-6305000</v>
      </c>
      <c r="AQ72">
        <v>344627000</v>
      </c>
      <c r="AR72">
        <v>16084000</v>
      </c>
      <c r="AS72">
        <v>108663000</v>
      </c>
      <c r="AT72">
        <v>124414000</v>
      </c>
      <c r="AU72">
        <v>0</v>
      </c>
      <c r="AV72">
        <v>475470</v>
      </c>
      <c r="AW72">
        <v>2330000</v>
      </c>
      <c r="AX72">
        <v>0.27</v>
      </c>
      <c r="AY72">
        <v>577704000</v>
      </c>
      <c r="AZ72">
        <v>-14700000</v>
      </c>
      <c r="BA72">
        <v>563004000</v>
      </c>
      <c r="BB72">
        <v>1761000</v>
      </c>
      <c r="BC72">
        <v>1761000</v>
      </c>
      <c r="BG72">
        <v>1761000</v>
      </c>
      <c r="BH72">
        <v>0</v>
      </c>
      <c r="BJ72">
        <v>0</v>
      </c>
    </row>
    <row r="73" spans="1:73" x14ac:dyDescent="0.3">
      <c r="A73" s="2" t="s">
        <v>235</v>
      </c>
      <c r="B73" t="s">
        <v>74</v>
      </c>
      <c r="C73">
        <v>2022</v>
      </c>
      <c r="D73" s="3">
        <v>44926</v>
      </c>
      <c r="E73" t="s">
        <v>227</v>
      </c>
      <c r="F73" t="s">
        <v>228</v>
      </c>
      <c r="I73">
        <v>62346000</v>
      </c>
      <c r="J73">
        <v>-0.03</v>
      </c>
      <c r="K73">
        <v>698284000</v>
      </c>
      <c r="N73">
        <v>62346000</v>
      </c>
      <c r="O73">
        <v>-0.03</v>
      </c>
      <c r="P73">
        <v>-2037000</v>
      </c>
      <c r="Q73">
        <v>-67526000</v>
      </c>
      <c r="R73">
        <v>27000</v>
      </c>
      <c r="T73">
        <v>327252000</v>
      </c>
      <c r="U73">
        <v>3437000</v>
      </c>
      <c r="V73">
        <v>3437000</v>
      </c>
      <c r="W73">
        <v>2123000</v>
      </c>
      <c r="X73">
        <v>2123000</v>
      </c>
      <c r="Y73">
        <v>6851000</v>
      </c>
      <c r="Z73">
        <v>-2037000</v>
      </c>
      <c r="AA73">
        <v>-2037000</v>
      </c>
      <c r="AB73">
        <v>-8888000</v>
      </c>
      <c r="AD73">
        <v>-2037000</v>
      </c>
      <c r="AE73">
        <v>-2037000</v>
      </c>
      <c r="AF73">
        <v>-8888000</v>
      </c>
      <c r="AG73">
        <v>-1314000</v>
      </c>
      <c r="AH73">
        <v>-1314000</v>
      </c>
      <c r="AI73">
        <v>28799000</v>
      </c>
      <c r="AJ73">
        <v>20692880</v>
      </c>
      <c r="AK73">
        <v>382646000</v>
      </c>
      <c r="AL73">
        <v>-55394000</v>
      </c>
      <c r="AM73">
        <v>1025536000</v>
      </c>
      <c r="AN73">
        <v>-14255000</v>
      </c>
      <c r="AO73">
        <v>14517000</v>
      </c>
      <c r="AP73">
        <v>-70963000</v>
      </c>
      <c r="AQ73">
        <v>698284000</v>
      </c>
      <c r="AR73">
        <v>67553000</v>
      </c>
      <c r="AS73">
        <v>173757000</v>
      </c>
      <c r="AT73">
        <v>208889000</v>
      </c>
      <c r="AU73">
        <v>-17433000</v>
      </c>
      <c r="AV73">
        <v>-6042120</v>
      </c>
      <c r="AW73">
        <v>-62075000</v>
      </c>
      <c r="AX73">
        <v>0.21</v>
      </c>
      <c r="AY73">
        <v>1080930000</v>
      </c>
      <c r="AZ73">
        <v>-72827000</v>
      </c>
      <c r="BA73">
        <v>1025536000</v>
      </c>
      <c r="BB73">
        <v>-28772000</v>
      </c>
      <c r="BC73">
        <v>-28772000</v>
      </c>
      <c r="BG73">
        <v>-11339000</v>
      </c>
      <c r="BH73">
        <v>0</v>
      </c>
      <c r="BJ73">
        <v>17433000</v>
      </c>
    </row>
    <row r="74" spans="1:73" x14ac:dyDescent="0.3">
      <c r="A74" s="2" t="s">
        <v>235</v>
      </c>
      <c r="B74" t="s">
        <v>74</v>
      </c>
      <c r="C74">
        <v>2023</v>
      </c>
      <c r="D74" s="3">
        <v>45199</v>
      </c>
      <c r="E74" t="s">
        <v>353</v>
      </c>
      <c r="F74" t="s">
        <v>228</v>
      </c>
      <c r="I74">
        <v>78248250</v>
      </c>
      <c r="J74">
        <v>-1.1000000000000001</v>
      </c>
      <c r="N74">
        <v>78248250</v>
      </c>
      <c r="O74">
        <v>-1.1000000000000001</v>
      </c>
    </row>
    <row r="75" spans="1:73" x14ac:dyDescent="0.3">
      <c r="A75" s="2" t="s">
        <v>235</v>
      </c>
      <c r="B75" t="s">
        <v>74</v>
      </c>
      <c r="C75">
        <v>2023</v>
      </c>
      <c r="D75" s="3">
        <v>45291</v>
      </c>
      <c r="E75" t="s">
        <v>227</v>
      </c>
      <c r="F75" t="s">
        <v>228</v>
      </c>
      <c r="I75">
        <v>78416000</v>
      </c>
      <c r="J75">
        <v>-3.41</v>
      </c>
      <c r="K75">
        <v>816037000</v>
      </c>
      <c r="N75">
        <v>78416000</v>
      </c>
      <c r="O75">
        <v>-3.41</v>
      </c>
      <c r="P75">
        <v>-267688000</v>
      </c>
      <c r="Q75">
        <v>-214911000</v>
      </c>
      <c r="R75">
        <v>-101962000</v>
      </c>
      <c r="T75">
        <v>333063000</v>
      </c>
      <c r="U75">
        <v>16299000</v>
      </c>
      <c r="V75">
        <v>16299000</v>
      </c>
      <c r="W75">
        <v>2340000</v>
      </c>
      <c r="X75">
        <v>2340000</v>
      </c>
      <c r="Y75">
        <v>-8345000</v>
      </c>
      <c r="Z75">
        <v>-267688000</v>
      </c>
      <c r="AA75">
        <v>-267688000</v>
      </c>
      <c r="AB75">
        <v>-259343000</v>
      </c>
      <c r="AD75">
        <v>-267688000</v>
      </c>
      <c r="AE75">
        <v>-267688000</v>
      </c>
      <c r="AF75">
        <v>-259343000</v>
      </c>
      <c r="AG75">
        <v>-13959000</v>
      </c>
      <c r="AH75">
        <v>-13959000</v>
      </c>
      <c r="AI75">
        <v>-66842000</v>
      </c>
      <c r="AJ75">
        <v>-239943200</v>
      </c>
      <c r="AK75">
        <v>516460000</v>
      </c>
      <c r="AL75">
        <v>-183397000</v>
      </c>
      <c r="AM75">
        <v>1149100000</v>
      </c>
      <c r="AN75">
        <v>-33854000</v>
      </c>
      <c r="AO75">
        <v>1266000</v>
      </c>
      <c r="AP75">
        <v>-231210000</v>
      </c>
      <c r="AQ75">
        <v>816037000</v>
      </c>
      <c r="AR75">
        <v>112949000</v>
      </c>
      <c r="AS75">
        <v>258311000</v>
      </c>
      <c r="AT75">
        <v>258149000</v>
      </c>
      <c r="AU75">
        <v>-37874000</v>
      </c>
      <c r="AV75">
        <v>-7375200</v>
      </c>
      <c r="AW75">
        <v>28133000</v>
      </c>
      <c r="AX75">
        <v>0.21</v>
      </c>
      <c r="AY75">
        <v>1332497000</v>
      </c>
      <c r="AZ75">
        <v>-221271000</v>
      </c>
      <c r="BA75">
        <v>1149100000</v>
      </c>
      <c r="BB75">
        <v>-35120000</v>
      </c>
      <c r="BC75">
        <v>-35120000</v>
      </c>
      <c r="BG75">
        <v>2754000</v>
      </c>
      <c r="BH75">
        <v>37874000</v>
      </c>
      <c r="BJ75">
        <v>0</v>
      </c>
    </row>
    <row r="76" spans="1:73" x14ac:dyDescent="0.3">
      <c r="A76" s="2" t="s">
        <v>235</v>
      </c>
      <c r="B76" t="s">
        <v>74</v>
      </c>
      <c r="C76">
        <v>2023</v>
      </c>
      <c r="D76" s="3">
        <v>45291</v>
      </c>
      <c r="E76" t="s">
        <v>353</v>
      </c>
      <c r="F76" t="s">
        <v>228</v>
      </c>
      <c r="I76">
        <v>78416000</v>
      </c>
      <c r="J76">
        <v>-3.41</v>
      </c>
      <c r="N76">
        <v>78416000</v>
      </c>
      <c r="O76">
        <v>-3.41</v>
      </c>
    </row>
    <row r="77" spans="1:73" x14ac:dyDescent="0.3">
      <c r="A77" s="2" t="s">
        <v>235</v>
      </c>
      <c r="B77" t="s">
        <v>74</v>
      </c>
      <c r="C77">
        <v>2024</v>
      </c>
      <c r="D77" s="3">
        <v>45382</v>
      </c>
      <c r="E77" t="s">
        <v>353</v>
      </c>
      <c r="F77" t="s">
        <v>228</v>
      </c>
      <c r="I77">
        <v>78530000</v>
      </c>
      <c r="J77">
        <v>-7.02</v>
      </c>
      <c r="N77">
        <v>78530000</v>
      </c>
      <c r="O77">
        <v>-7.02</v>
      </c>
    </row>
    <row r="78" spans="1:73" x14ac:dyDescent="0.3">
      <c r="A78" s="2" t="s">
        <v>235</v>
      </c>
      <c r="B78" t="s">
        <v>74</v>
      </c>
      <c r="C78">
        <v>2024</v>
      </c>
      <c r="D78" s="3">
        <v>45473</v>
      </c>
      <c r="E78" t="s">
        <v>353</v>
      </c>
      <c r="F78" t="s">
        <v>228</v>
      </c>
      <c r="I78">
        <v>78635500</v>
      </c>
      <c r="J78">
        <v>-7.15</v>
      </c>
      <c r="N78">
        <v>78635500</v>
      </c>
      <c r="O78">
        <v>-7.15</v>
      </c>
    </row>
    <row r="79" spans="1:73" x14ac:dyDescent="0.3">
      <c r="A79" s="2" t="s">
        <v>235</v>
      </c>
      <c r="B79" t="s">
        <v>74</v>
      </c>
      <c r="C79">
        <v>2024</v>
      </c>
      <c r="D79" s="3">
        <v>45565</v>
      </c>
      <c r="E79" t="s">
        <v>353</v>
      </c>
      <c r="F79" t="s">
        <v>228</v>
      </c>
      <c r="I79">
        <v>78787250</v>
      </c>
      <c r="J79">
        <v>-6.51</v>
      </c>
      <c r="K79">
        <v>587801000</v>
      </c>
      <c r="N79">
        <v>78787250</v>
      </c>
      <c r="O79">
        <v>-6.51</v>
      </c>
      <c r="P79">
        <v>-515946000</v>
      </c>
      <c r="Q79">
        <v>-434699000</v>
      </c>
      <c r="R79">
        <v>-344751000</v>
      </c>
      <c r="T79">
        <v>317546000</v>
      </c>
      <c r="U79">
        <v>21624000</v>
      </c>
      <c r="V79">
        <v>21624000</v>
      </c>
      <c r="W79">
        <v>2584000</v>
      </c>
      <c r="X79">
        <v>2584000</v>
      </c>
      <c r="Y79">
        <v>-11382000</v>
      </c>
      <c r="Z79">
        <v>-515946000</v>
      </c>
      <c r="AA79">
        <v>-515946000</v>
      </c>
      <c r="AB79">
        <v>-504564000</v>
      </c>
      <c r="AD79">
        <v>-515946000</v>
      </c>
      <c r="AE79">
        <v>-515946000</v>
      </c>
      <c r="AF79">
        <v>-504564000</v>
      </c>
      <c r="AG79">
        <v>-19040000</v>
      </c>
      <c r="AH79">
        <v>-19040000</v>
      </c>
      <c r="AI79">
        <v>-58358000</v>
      </c>
      <c r="AJ79">
        <v>-289695530</v>
      </c>
      <c r="AK79">
        <v>464547000</v>
      </c>
      <c r="AL79">
        <v>-147001000</v>
      </c>
      <c r="AM79">
        <v>905347000</v>
      </c>
      <c r="AN79">
        <v>-290282000</v>
      </c>
      <c r="AO79">
        <v>-3889000</v>
      </c>
      <c r="AP79">
        <v>-456323000</v>
      </c>
      <c r="AQ79">
        <v>587801000</v>
      </c>
      <c r="AR79">
        <v>89948000</v>
      </c>
      <c r="AS79">
        <v>227071000</v>
      </c>
      <c r="AT79">
        <v>237476000</v>
      </c>
      <c r="AU79">
        <v>-292583000</v>
      </c>
      <c r="AV79">
        <v>-60142530</v>
      </c>
      <c r="AW79">
        <v>48241000</v>
      </c>
      <c r="AX79">
        <v>0.21</v>
      </c>
      <c r="AY79">
        <v>1052348000</v>
      </c>
      <c r="AZ79">
        <v>-439584000</v>
      </c>
      <c r="BA79">
        <v>905347000</v>
      </c>
      <c r="BB79">
        <v>-286393000</v>
      </c>
      <c r="BC79">
        <v>-286393000</v>
      </c>
      <c r="BG79">
        <v>6190000</v>
      </c>
      <c r="BH79">
        <v>292583000</v>
      </c>
    </row>
    <row r="80" spans="1:73" x14ac:dyDescent="0.3">
      <c r="A80" s="2" t="s">
        <v>236</v>
      </c>
      <c r="B80" t="s">
        <v>77</v>
      </c>
      <c r="C80">
        <v>2020</v>
      </c>
      <c r="D80" s="3">
        <v>44196</v>
      </c>
      <c r="E80" t="s">
        <v>227</v>
      </c>
      <c r="F80" t="s">
        <v>237</v>
      </c>
      <c r="G80">
        <v>17195000</v>
      </c>
      <c r="H80">
        <v>17195000</v>
      </c>
      <c r="K80">
        <v>33370000</v>
      </c>
      <c r="L80">
        <v>234080000</v>
      </c>
      <c r="M80">
        <v>234080000</v>
      </c>
      <c r="P80">
        <v>244820000</v>
      </c>
      <c r="Q80">
        <v>444227000</v>
      </c>
      <c r="R80">
        <v>678307000</v>
      </c>
      <c r="T80">
        <v>787098000</v>
      </c>
      <c r="U80">
        <v>203760000</v>
      </c>
      <c r="V80">
        <v>203760000</v>
      </c>
      <c r="W80">
        <v>5196000</v>
      </c>
      <c r="X80">
        <v>5196000</v>
      </c>
      <c r="Y80">
        <v>0</v>
      </c>
      <c r="Z80">
        <v>244820000</v>
      </c>
      <c r="AA80">
        <v>244820000</v>
      </c>
      <c r="AB80">
        <v>244820000</v>
      </c>
      <c r="AD80">
        <v>244820000</v>
      </c>
      <c r="AE80">
        <v>244820000</v>
      </c>
      <c r="AF80">
        <v>244820000</v>
      </c>
      <c r="AG80">
        <v>-198564000</v>
      </c>
      <c r="AH80">
        <v>-198564000</v>
      </c>
      <c r="AI80">
        <v>644032000</v>
      </c>
      <c r="AJ80">
        <v>219627875</v>
      </c>
      <c r="AK80">
        <v>382342000</v>
      </c>
      <c r="AL80">
        <v>404756000</v>
      </c>
      <c r="AM80">
        <v>820468000</v>
      </c>
      <c r="AN80">
        <v>34275000</v>
      </c>
      <c r="AP80">
        <v>240467000</v>
      </c>
      <c r="AQ80">
        <v>33370000</v>
      </c>
      <c r="AR80">
        <v>234080000</v>
      </c>
      <c r="AT80">
        <v>89882000</v>
      </c>
      <c r="AU80">
        <v>-215000</v>
      </c>
      <c r="AV80">
        <v>9082875</v>
      </c>
      <c r="AW80">
        <v>-4353000</v>
      </c>
      <c r="AX80">
        <v>0.26500000000000001</v>
      </c>
      <c r="AY80">
        <v>415712000</v>
      </c>
      <c r="AZ80">
        <v>404541000</v>
      </c>
      <c r="BA80">
        <v>820468000</v>
      </c>
      <c r="BB80">
        <v>34275000</v>
      </c>
      <c r="BC80">
        <v>34275000</v>
      </c>
      <c r="BE80">
        <v>216885000</v>
      </c>
      <c r="BG80">
        <v>34490000</v>
      </c>
      <c r="BK80">
        <v>89882000</v>
      </c>
      <c r="BM80">
        <v>58380000</v>
      </c>
      <c r="BS80">
        <v>-215000</v>
      </c>
      <c r="BU80">
        <v>89882000</v>
      </c>
    </row>
    <row r="81" spans="1:73" x14ac:dyDescent="0.3">
      <c r="A81" s="2" t="s">
        <v>236</v>
      </c>
      <c r="B81" t="s">
        <v>77</v>
      </c>
      <c r="C81">
        <v>2020</v>
      </c>
      <c r="D81" s="3">
        <v>44196</v>
      </c>
      <c r="E81" t="s">
        <v>227</v>
      </c>
      <c r="F81" t="s">
        <v>228</v>
      </c>
      <c r="I81">
        <v>11907246</v>
      </c>
      <c r="J81">
        <v>20.560590000000001</v>
      </c>
      <c r="N81">
        <v>11907246</v>
      </c>
      <c r="O81">
        <v>20.560590000000001</v>
      </c>
    </row>
    <row r="82" spans="1:73" x14ac:dyDescent="0.3">
      <c r="A82" s="2" t="s">
        <v>236</v>
      </c>
      <c r="B82" t="s">
        <v>77</v>
      </c>
      <c r="C82">
        <v>2021</v>
      </c>
      <c r="D82" s="3">
        <v>44561</v>
      </c>
      <c r="E82" t="s">
        <v>227</v>
      </c>
      <c r="F82" t="s">
        <v>237</v>
      </c>
      <c r="G82">
        <v>15983000</v>
      </c>
      <c r="H82">
        <v>15983000</v>
      </c>
      <c r="K82">
        <v>30215000</v>
      </c>
      <c r="L82">
        <v>219755000</v>
      </c>
      <c r="M82">
        <v>219755000</v>
      </c>
      <c r="P82">
        <v>92532000</v>
      </c>
      <c r="Q82">
        <v>421396000</v>
      </c>
      <c r="R82">
        <v>641151000</v>
      </c>
      <c r="T82">
        <v>727997000</v>
      </c>
      <c r="U82">
        <v>187994000</v>
      </c>
      <c r="V82">
        <v>187994000</v>
      </c>
      <c r="W82">
        <v>3418000</v>
      </c>
      <c r="X82">
        <v>3418000</v>
      </c>
      <c r="Y82">
        <v>-69835000</v>
      </c>
      <c r="Z82">
        <v>92532000</v>
      </c>
      <c r="AA82">
        <v>92532000</v>
      </c>
      <c r="AB82">
        <v>162367000</v>
      </c>
      <c r="AD82">
        <v>92532000</v>
      </c>
      <c r="AE82">
        <v>92532000</v>
      </c>
      <c r="AF82">
        <v>162367000</v>
      </c>
      <c r="AG82">
        <v>-184576000</v>
      </c>
      <c r="AH82">
        <v>-184576000</v>
      </c>
      <c r="AI82">
        <v>633144000</v>
      </c>
      <c r="AJ82">
        <v>87213750.599999994</v>
      </c>
      <c r="AK82">
        <v>318026000</v>
      </c>
      <c r="AL82">
        <v>409971000</v>
      </c>
      <c r="AM82">
        <v>758212000</v>
      </c>
      <c r="AN82">
        <v>8007000</v>
      </c>
      <c r="AP82">
        <v>233402000</v>
      </c>
      <c r="AQ82">
        <v>30215000</v>
      </c>
      <c r="AR82">
        <v>219755000</v>
      </c>
      <c r="AT82">
        <v>156112000</v>
      </c>
      <c r="AU82">
        <v>-848000</v>
      </c>
      <c r="AV82">
        <v>2688750.6</v>
      </c>
      <c r="AW82">
        <v>71035000</v>
      </c>
      <c r="AX82">
        <v>0.33579999999999999</v>
      </c>
      <c r="AY82">
        <v>348241000</v>
      </c>
      <c r="AZ82">
        <v>409123000</v>
      </c>
      <c r="BA82">
        <v>758212000</v>
      </c>
      <c r="BB82">
        <v>8007000</v>
      </c>
      <c r="BC82">
        <v>8007000</v>
      </c>
      <c r="BE82">
        <v>203772000</v>
      </c>
      <c r="BG82">
        <v>8855000</v>
      </c>
      <c r="BH82">
        <v>0</v>
      </c>
      <c r="BK82">
        <v>156112000</v>
      </c>
      <c r="BM82">
        <v>-57841000</v>
      </c>
      <c r="BS82">
        <v>-848000</v>
      </c>
      <c r="BU82">
        <v>156112000</v>
      </c>
    </row>
    <row r="83" spans="1:73" x14ac:dyDescent="0.3">
      <c r="A83" s="2" t="s">
        <v>236</v>
      </c>
      <c r="B83" t="s">
        <v>77</v>
      </c>
      <c r="C83">
        <v>2021</v>
      </c>
      <c r="D83" s="3">
        <v>44561</v>
      </c>
      <c r="E83" t="s">
        <v>227</v>
      </c>
      <c r="F83" t="s">
        <v>228</v>
      </c>
      <c r="I83">
        <v>12020087</v>
      </c>
      <c r="J83">
        <v>13.124863</v>
      </c>
      <c r="N83">
        <v>12020087</v>
      </c>
      <c r="O83">
        <v>13.124863</v>
      </c>
    </row>
    <row r="84" spans="1:73" x14ac:dyDescent="0.3">
      <c r="A84" s="2" t="s">
        <v>236</v>
      </c>
      <c r="B84" t="s">
        <v>77</v>
      </c>
      <c r="C84">
        <v>2022</v>
      </c>
      <c r="D84" s="3">
        <v>44926</v>
      </c>
      <c r="E84" t="s">
        <v>227</v>
      </c>
      <c r="F84" t="s">
        <v>237</v>
      </c>
      <c r="G84">
        <v>14979000</v>
      </c>
      <c r="H84">
        <v>14979000</v>
      </c>
      <c r="K84">
        <v>54004000</v>
      </c>
      <c r="L84">
        <v>203734000</v>
      </c>
      <c r="M84">
        <v>203734000</v>
      </c>
      <c r="P84">
        <v>-23764000</v>
      </c>
      <c r="Q84">
        <v>191568000</v>
      </c>
      <c r="R84">
        <v>395302000</v>
      </c>
      <c r="T84">
        <v>705165000</v>
      </c>
      <c r="U84">
        <v>221756000</v>
      </c>
      <c r="V84">
        <v>221756000</v>
      </c>
      <c r="W84">
        <v>23476000</v>
      </c>
      <c r="X84">
        <v>23476000</v>
      </c>
      <c r="Y84">
        <v>57833000</v>
      </c>
      <c r="Z84">
        <v>-23764000</v>
      </c>
      <c r="AA84">
        <v>-23764000</v>
      </c>
      <c r="AB84">
        <v>-81597000</v>
      </c>
      <c r="AD84">
        <v>-23764000</v>
      </c>
      <c r="AE84">
        <v>-23764000</v>
      </c>
      <c r="AF84">
        <v>-81597000</v>
      </c>
      <c r="AG84">
        <v>-198280000</v>
      </c>
      <c r="AH84">
        <v>-198280000</v>
      </c>
      <c r="AI84">
        <v>523656000</v>
      </c>
      <c r="AJ84">
        <v>70948416.599999994</v>
      </c>
      <c r="AK84">
        <v>408719000</v>
      </c>
      <c r="AL84">
        <v>296446000</v>
      </c>
      <c r="AM84">
        <v>759169000</v>
      </c>
      <c r="AN84">
        <v>-128354000</v>
      </c>
      <c r="AP84">
        <v>-30188000</v>
      </c>
      <c r="AQ84">
        <v>54004000</v>
      </c>
      <c r="AR84">
        <v>203734000</v>
      </c>
      <c r="AT84">
        <v>152154000</v>
      </c>
      <c r="AU84">
        <v>106923000</v>
      </c>
      <c r="AV84">
        <v>-33641583.399999999</v>
      </c>
      <c r="AW84">
        <v>51409000</v>
      </c>
      <c r="AX84">
        <v>0.2621</v>
      </c>
      <c r="AY84">
        <v>462723000</v>
      </c>
      <c r="AZ84">
        <v>296453000</v>
      </c>
      <c r="BA84">
        <v>759169000</v>
      </c>
      <c r="BB84">
        <v>-128354000</v>
      </c>
      <c r="BC84">
        <v>-128354000</v>
      </c>
      <c r="BE84">
        <v>188755000</v>
      </c>
      <c r="BG84">
        <v>-235277000</v>
      </c>
      <c r="BH84">
        <v>0</v>
      </c>
      <c r="BI84">
        <v>-106916000</v>
      </c>
      <c r="BK84">
        <v>152154000</v>
      </c>
      <c r="BM84">
        <v>52831000</v>
      </c>
      <c r="BS84">
        <v>7000</v>
      </c>
      <c r="BU84">
        <v>152154000</v>
      </c>
    </row>
    <row r="85" spans="1:73" x14ac:dyDescent="0.3">
      <c r="A85" s="2" t="s">
        <v>236</v>
      </c>
      <c r="B85" t="s">
        <v>77</v>
      </c>
      <c r="C85">
        <v>2022</v>
      </c>
      <c r="D85" s="3">
        <v>44926</v>
      </c>
      <c r="E85" t="s">
        <v>227</v>
      </c>
      <c r="F85" t="s">
        <v>228</v>
      </c>
      <c r="I85">
        <v>12311264</v>
      </c>
      <c r="J85">
        <v>-1.9</v>
      </c>
      <c r="N85">
        <v>12311264</v>
      </c>
      <c r="O85">
        <v>-1.9</v>
      </c>
    </row>
    <row r="86" spans="1:73" x14ac:dyDescent="0.3">
      <c r="A86" s="2" t="s">
        <v>236</v>
      </c>
      <c r="B86" t="s">
        <v>77</v>
      </c>
      <c r="C86">
        <v>2023</v>
      </c>
      <c r="D86" s="3">
        <v>45199</v>
      </c>
      <c r="E86" t="s">
        <v>353</v>
      </c>
      <c r="F86" t="s">
        <v>228</v>
      </c>
      <c r="I86">
        <v>13169793</v>
      </c>
      <c r="J86">
        <v>12.92</v>
      </c>
      <c r="N86">
        <v>14525233</v>
      </c>
      <c r="O86">
        <v>12.53</v>
      </c>
    </row>
    <row r="87" spans="1:73" x14ac:dyDescent="0.3">
      <c r="A87" s="2" t="s">
        <v>236</v>
      </c>
      <c r="B87" t="s">
        <v>77</v>
      </c>
      <c r="C87">
        <v>2023</v>
      </c>
      <c r="D87" s="3">
        <v>45291</v>
      </c>
      <c r="E87" t="s">
        <v>227</v>
      </c>
      <c r="F87" t="s">
        <v>237</v>
      </c>
      <c r="G87">
        <v>13093000</v>
      </c>
      <c r="H87">
        <v>13093000</v>
      </c>
      <c r="K87">
        <v>38515000</v>
      </c>
      <c r="L87">
        <v>195762000</v>
      </c>
      <c r="M87">
        <v>195762000</v>
      </c>
      <c r="P87">
        <v>157118000</v>
      </c>
      <c r="Q87">
        <v>943823000</v>
      </c>
      <c r="R87">
        <v>1139585000</v>
      </c>
      <c r="T87">
        <v>665646000</v>
      </c>
      <c r="U87">
        <v>270957000</v>
      </c>
      <c r="V87">
        <v>270957000</v>
      </c>
      <c r="W87">
        <v>67139000</v>
      </c>
      <c r="X87">
        <v>67139000</v>
      </c>
      <c r="Y87">
        <v>-426152000</v>
      </c>
      <c r="Z87">
        <v>157118000</v>
      </c>
      <c r="AA87">
        <v>157118000</v>
      </c>
      <c r="AB87">
        <v>583270000</v>
      </c>
      <c r="AD87">
        <v>157118000</v>
      </c>
      <c r="AE87">
        <v>157118000</v>
      </c>
      <c r="AF87">
        <v>583270000</v>
      </c>
      <c r="AG87">
        <v>-203818000</v>
      </c>
      <c r="AH87">
        <v>-203818000</v>
      </c>
      <c r="AI87">
        <v>911428000</v>
      </c>
      <c r="AJ87">
        <v>-40648487.600000001</v>
      </c>
      <c r="AK87">
        <v>17119000</v>
      </c>
      <c r="AL87">
        <v>648527000</v>
      </c>
      <c r="AM87">
        <v>704161000</v>
      </c>
      <c r="AN87">
        <v>228157000</v>
      </c>
      <c r="AP87">
        <v>672866000</v>
      </c>
      <c r="AQ87">
        <v>38515000</v>
      </c>
      <c r="AR87">
        <v>195762000</v>
      </c>
      <c r="AT87">
        <v>117917000</v>
      </c>
      <c r="AU87">
        <v>150399000</v>
      </c>
      <c r="AV87">
        <v>30390512.399999999</v>
      </c>
      <c r="AW87">
        <v>89596000</v>
      </c>
      <c r="AX87">
        <v>0.13320000000000001</v>
      </c>
      <c r="AY87">
        <v>55634000</v>
      </c>
      <c r="AZ87">
        <v>568846000</v>
      </c>
      <c r="BA87">
        <v>704161000</v>
      </c>
      <c r="BB87">
        <v>228157000</v>
      </c>
      <c r="BC87">
        <v>228157000</v>
      </c>
      <c r="BE87">
        <v>182669000</v>
      </c>
      <c r="BG87">
        <v>77758000</v>
      </c>
      <c r="BH87">
        <v>79740000</v>
      </c>
      <c r="BI87">
        <v>-230080000</v>
      </c>
      <c r="BK87">
        <v>117917000</v>
      </c>
      <c r="BM87">
        <v>-296560000</v>
      </c>
      <c r="BS87">
        <v>59000</v>
      </c>
      <c r="BU87">
        <v>117917000</v>
      </c>
    </row>
    <row r="88" spans="1:73" x14ac:dyDescent="0.3">
      <c r="A88" s="2" t="s">
        <v>236</v>
      </c>
      <c r="B88" t="s">
        <v>77</v>
      </c>
      <c r="C88">
        <v>2023</v>
      </c>
      <c r="D88" s="3">
        <v>45291</v>
      </c>
      <c r="E88" t="s">
        <v>227</v>
      </c>
      <c r="F88" t="s">
        <v>228</v>
      </c>
      <c r="I88">
        <v>13417290</v>
      </c>
      <c r="J88">
        <v>11.71</v>
      </c>
      <c r="N88">
        <v>15288221</v>
      </c>
      <c r="O88">
        <v>11.29</v>
      </c>
    </row>
    <row r="89" spans="1:73" x14ac:dyDescent="0.3">
      <c r="A89" s="2" t="s">
        <v>236</v>
      </c>
      <c r="B89" t="s">
        <v>77</v>
      </c>
      <c r="C89">
        <v>2023</v>
      </c>
      <c r="D89" s="3">
        <v>45291</v>
      </c>
      <c r="E89" t="s">
        <v>353</v>
      </c>
      <c r="F89" t="s">
        <v>228</v>
      </c>
      <c r="I89">
        <v>13417290</v>
      </c>
      <c r="J89">
        <v>11.71</v>
      </c>
      <c r="N89">
        <v>15288221</v>
      </c>
      <c r="O89">
        <v>11.29</v>
      </c>
    </row>
    <row r="90" spans="1:73" x14ac:dyDescent="0.3">
      <c r="A90" s="2" t="s">
        <v>236</v>
      </c>
      <c r="B90" t="s">
        <v>77</v>
      </c>
      <c r="C90">
        <v>2024</v>
      </c>
      <c r="D90" s="3">
        <v>45382</v>
      </c>
      <c r="E90" t="s">
        <v>353</v>
      </c>
      <c r="F90" t="s">
        <v>228</v>
      </c>
      <c r="I90">
        <v>13588200</v>
      </c>
      <c r="J90">
        <v>10.02</v>
      </c>
      <c r="N90">
        <v>15055341</v>
      </c>
      <c r="O90">
        <v>9.61</v>
      </c>
    </row>
    <row r="91" spans="1:73" x14ac:dyDescent="0.3">
      <c r="A91" s="2" t="s">
        <v>236</v>
      </c>
      <c r="B91" t="s">
        <v>77</v>
      </c>
      <c r="C91">
        <v>2024</v>
      </c>
      <c r="D91" s="3">
        <v>45473</v>
      </c>
      <c r="E91" t="s">
        <v>353</v>
      </c>
      <c r="F91" t="s">
        <v>228</v>
      </c>
      <c r="I91">
        <v>13702062</v>
      </c>
      <c r="J91">
        <v>2.0499999999999998</v>
      </c>
      <c r="N91">
        <v>15657239</v>
      </c>
      <c r="O91">
        <v>1.94</v>
      </c>
    </row>
    <row r="92" spans="1:73" x14ac:dyDescent="0.3">
      <c r="A92" s="2" t="s">
        <v>236</v>
      </c>
      <c r="B92" t="s">
        <v>77</v>
      </c>
      <c r="C92">
        <v>2024</v>
      </c>
      <c r="D92" s="3">
        <v>45565</v>
      </c>
      <c r="E92" t="s">
        <v>353</v>
      </c>
      <c r="F92" t="s">
        <v>237</v>
      </c>
      <c r="G92">
        <v>11604000</v>
      </c>
      <c r="H92">
        <v>11604000</v>
      </c>
      <c r="K92">
        <v>36777000</v>
      </c>
      <c r="L92">
        <v>154478000</v>
      </c>
      <c r="M92">
        <v>154478000</v>
      </c>
      <c r="P92">
        <v>38781000</v>
      </c>
      <c r="Q92">
        <v>465206000</v>
      </c>
      <c r="R92">
        <v>619684000</v>
      </c>
      <c r="T92">
        <v>572173000</v>
      </c>
      <c r="U92">
        <v>251134000</v>
      </c>
      <c r="V92">
        <v>251134000</v>
      </c>
      <c r="W92">
        <v>74941000</v>
      </c>
      <c r="X92">
        <v>74941000</v>
      </c>
      <c r="Y92">
        <v>-135048000</v>
      </c>
      <c r="Z92">
        <v>49056000</v>
      </c>
      <c r="AA92">
        <v>49056000</v>
      </c>
      <c r="AB92">
        <v>184104000</v>
      </c>
      <c r="AD92">
        <v>49056000</v>
      </c>
      <c r="AE92">
        <v>49056000</v>
      </c>
      <c r="AF92">
        <v>184104000</v>
      </c>
      <c r="AG92">
        <v>-176193000</v>
      </c>
      <c r="AH92">
        <v>-176193000</v>
      </c>
      <c r="AI92">
        <v>484448000</v>
      </c>
      <c r="AJ92">
        <v>-67248274.001270995</v>
      </c>
      <c r="AK92">
        <v>317144000</v>
      </c>
      <c r="AL92">
        <v>255029000</v>
      </c>
      <c r="AM92">
        <v>608950000</v>
      </c>
      <c r="AN92">
        <v>135236000</v>
      </c>
      <c r="AP92">
        <v>214072000</v>
      </c>
      <c r="AQ92">
        <v>36777000</v>
      </c>
      <c r="AR92">
        <v>154478000</v>
      </c>
      <c r="AT92">
        <v>104905000</v>
      </c>
      <c r="AU92">
        <v>124874000</v>
      </c>
      <c r="AV92">
        <v>18931725.998729002</v>
      </c>
      <c r="AW92">
        <v>29968000</v>
      </c>
      <c r="AX92">
        <v>0.13999</v>
      </c>
      <c r="AY92">
        <v>353921000</v>
      </c>
      <c r="AZ92">
        <v>177595000</v>
      </c>
      <c r="BA92">
        <v>608950000</v>
      </c>
      <c r="BB92">
        <v>135236000</v>
      </c>
      <c r="BC92">
        <v>135236000</v>
      </c>
      <c r="BE92">
        <v>142874000</v>
      </c>
      <c r="BG92">
        <v>10362000</v>
      </c>
      <c r="BI92">
        <v>-202308000</v>
      </c>
      <c r="BK92">
        <v>104905000</v>
      </c>
      <c r="BM92">
        <v>57761000</v>
      </c>
      <c r="BS92">
        <v>-314000</v>
      </c>
      <c r="BU92">
        <v>104905000</v>
      </c>
    </row>
    <row r="93" spans="1:73" x14ac:dyDescent="0.3">
      <c r="A93" s="2" t="s">
        <v>236</v>
      </c>
      <c r="B93" t="s">
        <v>77</v>
      </c>
      <c r="C93">
        <v>2024</v>
      </c>
      <c r="D93" s="3">
        <v>45565</v>
      </c>
      <c r="E93" t="s">
        <v>353</v>
      </c>
      <c r="F93" t="s">
        <v>228</v>
      </c>
      <c r="I93">
        <v>13817498</v>
      </c>
      <c r="J93">
        <v>3.51</v>
      </c>
      <c r="N93">
        <v>15776904</v>
      </c>
      <c r="O93">
        <v>3.37</v>
      </c>
    </row>
    <row r="94" spans="1:73" x14ac:dyDescent="0.3">
      <c r="A94" s="2" t="s">
        <v>238</v>
      </c>
      <c r="B94" t="s">
        <v>80</v>
      </c>
      <c r="C94">
        <v>2020</v>
      </c>
      <c r="D94" s="3">
        <v>44196</v>
      </c>
      <c r="E94" t="s">
        <v>227</v>
      </c>
      <c r="F94" t="s">
        <v>228</v>
      </c>
      <c r="I94">
        <v>21866630</v>
      </c>
      <c r="J94">
        <v>-2.67</v>
      </c>
      <c r="K94">
        <v>184082000</v>
      </c>
      <c r="N94">
        <v>21866630</v>
      </c>
      <c r="O94">
        <v>-2.67</v>
      </c>
      <c r="P94">
        <v>-58452000</v>
      </c>
      <c r="Q94">
        <v>-45589000</v>
      </c>
      <c r="R94">
        <v>-20856000</v>
      </c>
      <c r="T94">
        <v>50541000</v>
      </c>
      <c r="U94">
        <v>5635000</v>
      </c>
      <c r="V94">
        <v>5635000</v>
      </c>
      <c r="W94">
        <v>255000</v>
      </c>
      <c r="X94">
        <v>255000</v>
      </c>
      <c r="Z94">
        <v>-58452000</v>
      </c>
      <c r="AA94">
        <v>-58452000</v>
      </c>
      <c r="AB94">
        <v>-58452000</v>
      </c>
      <c r="AD94">
        <v>-58452000</v>
      </c>
      <c r="AE94">
        <v>-58452000</v>
      </c>
      <c r="AF94">
        <v>-58452000</v>
      </c>
      <c r="AG94">
        <v>-5380000</v>
      </c>
      <c r="AH94">
        <v>-5380000</v>
      </c>
      <c r="AI94">
        <v>-20842000</v>
      </c>
      <c r="AJ94">
        <v>-58441780</v>
      </c>
      <c r="AK94">
        <v>96675000</v>
      </c>
      <c r="AL94">
        <v>-46134000</v>
      </c>
      <c r="AM94">
        <v>234623000</v>
      </c>
      <c r="AN94">
        <v>290000</v>
      </c>
      <c r="AO94">
        <v>304000</v>
      </c>
      <c r="AP94">
        <v>-51224000</v>
      </c>
      <c r="AQ94">
        <v>184082000</v>
      </c>
      <c r="AR94">
        <v>24733000</v>
      </c>
      <c r="AS94">
        <v>43393000</v>
      </c>
      <c r="AT94">
        <v>55990000</v>
      </c>
      <c r="AU94">
        <v>-15000</v>
      </c>
      <c r="AV94">
        <v>-3780</v>
      </c>
      <c r="AW94">
        <v>7228000</v>
      </c>
      <c r="AX94">
        <v>0.27</v>
      </c>
      <c r="AY94">
        <v>280757000</v>
      </c>
      <c r="AZ94">
        <v>-48842000</v>
      </c>
      <c r="BA94">
        <v>234623000</v>
      </c>
      <c r="BB94">
        <v>-14000</v>
      </c>
      <c r="BC94">
        <v>-14000</v>
      </c>
      <c r="BG94">
        <v>1000</v>
      </c>
      <c r="BK94">
        <v>41903000</v>
      </c>
      <c r="BL94">
        <v>41903000</v>
      </c>
      <c r="BM94">
        <v>-2708000</v>
      </c>
      <c r="BR94">
        <v>14087000</v>
      </c>
      <c r="BS94">
        <v>-15000</v>
      </c>
    </row>
    <row r="95" spans="1:73" x14ac:dyDescent="0.3">
      <c r="A95" s="2" t="s">
        <v>238</v>
      </c>
      <c r="B95" t="s">
        <v>80</v>
      </c>
      <c r="C95">
        <v>2021</v>
      </c>
      <c r="D95" s="3">
        <v>44561</v>
      </c>
      <c r="E95" t="s">
        <v>227</v>
      </c>
      <c r="F95" t="s">
        <v>228</v>
      </c>
      <c r="I95">
        <v>26912000</v>
      </c>
      <c r="J95">
        <v>-2.0099999999999998</v>
      </c>
      <c r="K95">
        <v>173850000</v>
      </c>
      <c r="N95">
        <v>26912000</v>
      </c>
      <c r="O95">
        <v>-2.0099999999999998</v>
      </c>
      <c r="P95">
        <v>-54162000</v>
      </c>
      <c r="Q95">
        <v>-48540000</v>
      </c>
      <c r="R95">
        <v>-23169000</v>
      </c>
      <c r="T95">
        <v>37715000</v>
      </c>
      <c r="U95">
        <v>5620000</v>
      </c>
      <c r="V95">
        <v>5620000</v>
      </c>
      <c r="W95">
        <v>70000</v>
      </c>
      <c r="X95">
        <v>70000</v>
      </c>
      <c r="Z95">
        <v>-54162000</v>
      </c>
      <c r="AA95">
        <v>-54162000</v>
      </c>
      <c r="AB95">
        <v>-54162000</v>
      </c>
      <c r="AD95">
        <v>-54162000</v>
      </c>
      <c r="AE95">
        <v>-54162000</v>
      </c>
      <c r="AF95">
        <v>-54162000</v>
      </c>
      <c r="AG95">
        <v>-5550000</v>
      </c>
      <c r="AH95">
        <v>-5550000</v>
      </c>
      <c r="AI95">
        <v>-29851000</v>
      </c>
      <c r="AJ95">
        <v>-60844000</v>
      </c>
      <c r="AK95">
        <v>93136000</v>
      </c>
      <c r="AL95">
        <v>-55421000</v>
      </c>
      <c r="AM95">
        <v>211565000</v>
      </c>
      <c r="AN95">
        <v>6811000</v>
      </c>
      <c r="AO95">
        <v>129000</v>
      </c>
      <c r="AP95">
        <v>-54160000</v>
      </c>
      <c r="AQ95">
        <v>173850000</v>
      </c>
      <c r="AR95">
        <v>25371000</v>
      </c>
      <c r="AS95">
        <v>41220000</v>
      </c>
      <c r="AT95">
        <v>53261000</v>
      </c>
      <c r="AU95">
        <v>6228000</v>
      </c>
      <c r="AV95">
        <v>0</v>
      </c>
      <c r="AW95">
        <v>2000</v>
      </c>
      <c r="AX95">
        <v>0</v>
      </c>
      <c r="AY95">
        <v>266986000</v>
      </c>
      <c r="AZ95">
        <v>-56766000</v>
      </c>
      <c r="BA95">
        <v>211565000</v>
      </c>
      <c r="BB95">
        <v>6682000</v>
      </c>
      <c r="BC95">
        <v>6682000</v>
      </c>
      <c r="BG95">
        <v>454000</v>
      </c>
      <c r="BI95">
        <v>-6229000</v>
      </c>
      <c r="BK95">
        <v>42362000</v>
      </c>
      <c r="BL95">
        <v>42362000</v>
      </c>
      <c r="BM95">
        <v>-1345000</v>
      </c>
      <c r="BR95">
        <v>10899000</v>
      </c>
      <c r="BS95">
        <v>-1000</v>
      </c>
    </row>
    <row r="96" spans="1:73" x14ac:dyDescent="0.3">
      <c r="A96" s="2" t="s">
        <v>238</v>
      </c>
      <c r="B96" t="s">
        <v>80</v>
      </c>
      <c r="C96">
        <v>2022</v>
      </c>
      <c r="D96" s="3">
        <v>44926</v>
      </c>
      <c r="E96" t="s">
        <v>227</v>
      </c>
      <c r="F96" t="s">
        <v>228</v>
      </c>
      <c r="I96">
        <v>27846000</v>
      </c>
      <c r="J96">
        <v>-2.38</v>
      </c>
      <c r="K96">
        <v>189191000</v>
      </c>
      <c r="N96">
        <v>27846000</v>
      </c>
      <c r="O96">
        <v>-2.38</v>
      </c>
      <c r="P96">
        <v>-66397000</v>
      </c>
      <c r="Q96">
        <v>-60077000</v>
      </c>
      <c r="R96">
        <v>-36875000</v>
      </c>
      <c r="T96">
        <v>33627000</v>
      </c>
      <c r="U96">
        <v>6319000</v>
      </c>
      <c r="V96">
        <v>6319000</v>
      </c>
      <c r="W96">
        <v>126000</v>
      </c>
      <c r="X96">
        <v>126000</v>
      </c>
      <c r="Z96">
        <v>-66397000</v>
      </c>
      <c r="AA96">
        <v>-66397000</v>
      </c>
      <c r="AB96">
        <v>-66397000</v>
      </c>
      <c r="AD96">
        <v>-66397000</v>
      </c>
      <c r="AE96">
        <v>-66397000</v>
      </c>
      <c r="AF96">
        <v>-66397000</v>
      </c>
      <c r="AG96">
        <v>-6193000</v>
      </c>
      <c r="AH96">
        <v>-6193000</v>
      </c>
      <c r="AI96">
        <v>-35434000</v>
      </c>
      <c r="AJ96">
        <v>-64956000</v>
      </c>
      <c r="AK96">
        <v>92465000</v>
      </c>
      <c r="AL96">
        <v>-58838000</v>
      </c>
      <c r="AM96">
        <v>222818000</v>
      </c>
      <c r="AN96">
        <v>-1365000</v>
      </c>
      <c r="AO96">
        <v>76000</v>
      </c>
      <c r="AP96">
        <v>-66396000</v>
      </c>
      <c r="AQ96">
        <v>189191000</v>
      </c>
      <c r="AR96">
        <v>23202000</v>
      </c>
      <c r="AS96">
        <v>36244000</v>
      </c>
      <c r="AT96">
        <v>56381000</v>
      </c>
      <c r="AU96">
        <v>47000</v>
      </c>
      <c r="AV96">
        <v>0</v>
      </c>
      <c r="AW96">
        <v>1000</v>
      </c>
      <c r="AX96">
        <v>0</v>
      </c>
      <c r="AY96">
        <v>281656000</v>
      </c>
      <c r="AZ96">
        <v>-58998000</v>
      </c>
      <c r="BA96">
        <v>222818000</v>
      </c>
      <c r="BB96">
        <v>-1441000</v>
      </c>
      <c r="BC96">
        <v>-1441000</v>
      </c>
      <c r="BG96">
        <v>-1488000</v>
      </c>
      <c r="BK96">
        <v>46658000</v>
      </c>
      <c r="BL96">
        <v>46658000</v>
      </c>
      <c r="BM96">
        <v>-160000</v>
      </c>
      <c r="BR96">
        <v>9723000</v>
      </c>
      <c r="BS96">
        <v>47000</v>
      </c>
    </row>
    <row r="97" spans="1:74" x14ac:dyDescent="0.3">
      <c r="A97" s="2" t="s">
        <v>238</v>
      </c>
      <c r="B97" t="s">
        <v>80</v>
      </c>
      <c r="C97">
        <v>2023</v>
      </c>
      <c r="D97" s="3">
        <v>45199</v>
      </c>
      <c r="E97" t="s">
        <v>353</v>
      </c>
      <c r="F97" t="s">
        <v>228</v>
      </c>
      <c r="I97">
        <v>29910996</v>
      </c>
      <c r="J97">
        <v>-2.1</v>
      </c>
      <c r="N97">
        <v>29910996</v>
      </c>
      <c r="O97">
        <v>-2.1</v>
      </c>
    </row>
    <row r="98" spans="1:74" x14ac:dyDescent="0.3">
      <c r="A98" s="2" t="s">
        <v>238</v>
      </c>
      <c r="B98" t="s">
        <v>80</v>
      </c>
      <c r="C98">
        <v>2023</v>
      </c>
      <c r="D98" s="3">
        <v>45291</v>
      </c>
      <c r="E98" t="s">
        <v>227</v>
      </c>
      <c r="F98" t="s">
        <v>228</v>
      </c>
      <c r="I98">
        <v>31944259</v>
      </c>
      <c r="J98">
        <v>-1.75</v>
      </c>
      <c r="K98">
        <v>158725000</v>
      </c>
      <c r="N98">
        <v>31944259</v>
      </c>
      <c r="O98">
        <v>-1.75</v>
      </c>
      <c r="P98">
        <v>-56048000</v>
      </c>
      <c r="Q98">
        <v>-46611000</v>
      </c>
      <c r="R98">
        <v>-26184000</v>
      </c>
      <c r="T98">
        <v>58921000</v>
      </c>
      <c r="U98">
        <v>9428000</v>
      </c>
      <c r="V98">
        <v>9428000</v>
      </c>
      <c r="W98">
        <v>609000</v>
      </c>
      <c r="X98">
        <v>609000</v>
      </c>
      <c r="Z98">
        <v>-56048000</v>
      </c>
      <c r="AA98">
        <v>-56048000</v>
      </c>
      <c r="AB98">
        <v>-56048000</v>
      </c>
      <c r="AD98">
        <v>-56048000</v>
      </c>
      <c r="AE98">
        <v>-56048000</v>
      </c>
      <c r="AF98">
        <v>-56048000</v>
      </c>
      <c r="AG98">
        <v>-8819000</v>
      </c>
      <c r="AH98">
        <v>-8819000</v>
      </c>
      <c r="AI98">
        <v>-26844000</v>
      </c>
      <c r="AJ98">
        <v>-56708000</v>
      </c>
      <c r="AK98">
        <v>99333000</v>
      </c>
      <c r="AL98">
        <v>-40412000</v>
      </c>
      <c r="AM98">
        <v>217646000</v>
      </c>
      <c r="AN98">
        <v>-6808000</v>
      </c>
      <c r="AO98">
        <v>-7468000</v>
      </c>
      <c r="AP98">
        <v>-56039000</v>
      </c>
      <c r="AQ98">
        <v>158725000</v>
      </c>
      <c r="AR98">
        <v>20427000</v>
      </c>
      <c r="AS98">
        <v>35975000</v>
      </c>
      <c r="AT98">
        <v>64295000</v>
      </c>
      <c r="AU98">
        <v>-51000</v>
      </c>
      <c r="AV98">
        <v>0</v>
      </c>
      <c r="AW98">
        <v>9000</v>
      </c>
      <c r="AX98">
        <v>0</v>
      </c>
      <c r="AY98">
        <v>258058000</v>
      </c>
      <c r="AZ98">
        <v>-41349000</v>
      </c>
      <c r="BA98">
        <v>217646000</v>
      </c>
      <c r="BB98">
        <v>660000</v>
      </c>
      <c r="BC98">
        <v>660000</v>
      </c>
      <c r="BG98">
        <v>711000</v>
      </c>
      <c r="BK98">
        <v>53226000</v>
      </c>
      <c r="BL98">
        <v>53226000</v>
      </c>
      <c r="BM98">
        <v>-937000</v>
      </c>
      <c r="BR98">
        <v>11069000</v>
      </c>
      <c r="BS98">
        <v>-51000</v>
      </c>
    </row>
    <row r="99" spans="1:74" x14ac:dyDescent="0.3">
      <c r="A99" s="2" t="s">
        <v>238</v>
      </c>
      <c r="B99" t="s">
        <v>80</v>
      </c>
      <c r="C99">
        <v>2023</v>
      </c>
      <c r="D99" s="3">
        <v>45291</v>
      </c>
      <c r="E99" t="s">
        <v>353</v>
      </c>
      <c r="F99" t="s">
        <v>228</v>
      </c>
      <c r="I99">
        <v>31944259</v>
      </c>
      <c r="J99">
        <v>-1.75</v>
      </c>
      <c r="N99">
        <v>31944259</v>
      </c>
      <c r="O99">
        <v>-1.75</v>
      </c>
    </row>
    <row r="100" spans="1:74" x14ac:dyDescent="0.3">
      <c r="A100" s="2" t="s">
        <v>238</v>
      </c>
      <c r="B100" t="s">
        <v>80</v>
      </c>
      <c r="C100">
        <v>2024</v>
      </c>
      <c r="D100" s="3">
        <v>45382</v>
      </c>
      <c r="E100" t="s">
        <v>353</v>
      </c>
      <c r="F100" t="s">
        <v>228</v>
      </c>
      <c r="I100">
        <v>34316824</v>
      </c>
      <c r="J100">
        <v>-1.79</v>
      </c>
      <c r="N100">
        <v>34316824</v>
      </c>
      <c r="O100">
        <v>-1.79</v>
      </c>
    </row>
    <row r="101" spans="1:74" x14ac:dyDescent="0.3">
      <c r="A101" s="2" t="s">
        <v>238</v>
      </c>
      <c r="B101" t="s">
        <v>80</v>
      </c>
      <c r="C101">
        <v>2024</v>
      </c>
      <c r="D101" s="3">
        <v>45473</v>
      </c>
      <c r="E101" t="s">
        <v>353</v>
      </c>
      <c r="F101" t="s">
        <v>228</v>
      </c>
      <c r="I101">
        <v>36785150</v>
      </c>
      <c r="J101">
        <v>-1.88</v>
      </c>
      <c r="N101">
        <v>36785150</v>
      </c>
      <c r="O101">
        <v>-1.88</v>
      </c>
    </row>
    <row r="102" spans="1:74" x14ac:dyDescent="0.3">
      <c r="A102" s="2" t="s">
        <v>238</v>
      </c>
      <c r="B102" t="s">
        <v>80</v>
      </c>
      <c r="C102">
        <v>2024</v>
      </c>
      <c r="D102" s="3">
        <v>45565</v>
      </c>
      <c r="E102" t="s">
        <v>353</v>
      </c>
      <c r="F102" t="s">
        <v>228</v>
      </c>
      <c r="I102">
        <v>39165870</v>
      </c>
      <c r="J102">
        <v>-2.04</v>
      </c>
      <c r="K102">
        <v>154872000</v>
      </c>
      <c r="N102">
        <v>39165870</v>
      </c>
      <c r="O102">
        <v>-2.04</v>
      </c>
      <c r="P102">
        <v>-80900000</v>
      </c>
      <c r="Q102">
        <v>-72700000</v>
      </c>
      <c r="R102">
        <v>-52479000</v>
      </c>
      <c r="T102">
        <v>54675000</v>
      </c>
      <c r="U102">
        <v>8199000</v>
      </c>
      <c r="V102">
        <v>8199000</v>
      </c>
      <c r="W102">
        <v>985000</v>
      </c>
      <c r="X102">
        <v>985000</v>
      </c>
      <c r="Z102">
        <v>-80900000</v>
      </c>
      <c r="AA102">
        <v>-80900000</v>
      </c>
      <c r="AB102">
        <v>-80900000</v>
      </c>
      <c r="AD102">
        <v>-80900000</v>
      </c>
      <c r="AE102">
        <v>-80900000</v>
      </c>
      <c r="AF102">
        <v>-80900000</v>
      </c>
      <c r="AG102">
        <v>-7214000</v>
      </c>
      <c r="AH102">
        <v>-7214000</v>
      </c>
      <c r="AI102">
        <v>-53583000</v>
      </c>
      <c r="AJ102">
        <v>-81772160</v>
      </c>
      <c r="AK102">
        <v>123246000</v>
      </c>
      <c r="AL102">
        <v>-68571000</v>
      </c>
      <c r="AM102">
        <v>209683000</v>
      </c>
      <c r="AN102">
        <v>-5114000</v>
      </c>
      <c r="AO102">
        <v>-6218000</v>
      </c>
      <c r="AP102">
        <v>-80899000</v>
      </c>
      <c r="AQ102">
        <v>154872000</v>
      </c>
      <c r="AR102">
        <v>20221000</v>
      </c>
      <c r="AS102">
        <v>47560000</v>
      </c>
      <c r="AT102">
        <v>76083000</v>
      </c>
      <c r="AU102">
        <v>-82000</v>
      </c>
      <c r="AV102">
        <v>231840</v>
      </c>
      <c r="AW102">
        <v>1000</v>
      </c>
      <c r="AX102">
        <v>0.21</v>
      </c>
      <c r="AY102">
        <v>278118000</v>
      </c>
      <c r="AZ102">
        <v>-68968000</v>
      </c>
      <c r="BA102">
        <v>209547000</v>
      </c>
      <c r="BB102">
        <v>1104000</v>
      </c>
      <c r="BC102">
        <v>1104000</v>
      </c>
      <c r="BG102">
        <v>1186000</v>
      </c>
      <c r="BK102">
        <v>58142000</v>
      </c>
      <c r="BL102">
        <v>58142000</v>
      </c>
      <c r="BM102">
        <v>-397000</v>
      </c>
      <c r="BR102">
        <v>17941000</v>
      </c>
      <c r="BS102">
        <v>-82000</v>
      </c>
    </row>
    <row r="103" spans="1:74" x14ac:dyDescent="0.3">
      <c r="A103" s="2" t="s">
        <v>239</v>
      </c>
      <c r="B103" t="s">
        <v>83</v>
      </c>
      <c r="C103">
        <v>2020</v>
      </c>
      <c r="D103" s="3">
        <v>44135</v>
      </c>
      <c r="E103" t="s">
        <v>227</v>
      </c>
      <c r="F103" t="s">
        <v>228</v>
      </c>
      <c r="AC103">
        <v>0</v>
      </c>
      <c r="AO103">
        <v>35000000</v>
      </c>
      <c r="BT103">
        <v>215000000</v>
      </c>
      <c r="BV103">
        <v>101000000</v>
      </c>
    </row>
    <row r="104" spans="1:74" x14ac:dyDescent="0.3">
      <c r="A104" s="2" t="s">
        <v>239</v>
      </c>
      <c r="B104" t="s">
        <v>83</v>
      </c>
      <c r="C104">
        <v>2020</v>
      </c>
      <c r="D104" s="3">
        <v>44135</v>
      </c>
      <c r="E104" t="s">
        <v>353</v>
      </c>
      <c r="F104" t="s">
        <v>228</v>
      </c>
      <c r="AC104">
        <v>0</v>
      </c>
      <c r="BH104">
        <v>865000000</v>
      </c>
      <c r="BI104">
        <v>26000000</v>
      </c>
      <c r="BT104">
        <v>215000000</v>
      </c>
    </row>
    <row r="105" spans="1:74" x14ac:dyDescent="0.3">
      <c r="A105" s="2" t="s">
        <v>239</v>
      </c>
      <c r="B105" t="s">
        <v>83</v>
      </c>
      <c r="C105">
        <v>2021</v>
      </c>
      <c r="D105" s="3">
        <v>44500</v>
      </c>
      <c r="E105" t="s">
        <v>227</v>
      </c>
      <c r="F105" t="s">
        <v>228</v>
      </c>
      <c r="G105">
        <v>354000000</v>
      </c>
      <c r="H105">
        <v>354000000</v>
      </c>
      <c r="I105">
        <v>1309000000</v>
      </c>
      <c r="J105">
        <v>2.62</v>
      </c>
      <c r="K105">
        <v>18408000000</v>
      </c>
      <c r="L105">
        <v>354000000</v>
      </c>
      <c r="M105">
        <v>354000000</v>
      </c>
      <c r="N105">
        <v>1330000000</v>
      </c>
      <c r="O105">
        <v>2.58</v>
      </c>
      <c r="P105">
        <v>3427000000</v>
      </c>
      <c r="Q105">
        <v>2114000000</v>
      </c>
      <c r="R105">
        <v>4711000000</v>
      </c>
      <c r="T105">
        <v>9376000000</v>
      </c>
      <c r="U105">
        <v>211000000</v>
      </c>
      <c r="V105">
        <v>211000000</v>
      </c>
      <c r="Z105">
        <v>3427000000</v>
      </c>
      <c r="AA105">
        <v>3427000000</v>
      </c>
      <c r="AB105">
        <v>3427000000</v>
      </c>
      <c r="AD105">
        <v>3427000000</v>
      </c>
      <c r="AE105">
        <v>3427000000</v>
      </c>
      <c r="AF105">
        <v>3427000000</v>
      </c>
      <c r="AG105">
        <v>-211000000</v>
      </c>
      <c r="AH105">
        <v>-211000000</v>
      </c>
      <c r="AI105">
        <v>3342000000</v>
      </c>
      <c r="AJ105">
        <v>2119064956.788403</v>
      </c>
      <c r="AK105">
        <v>7262000000</v>
      </c>
      <c r="AL105">
        <v>2114000000</v>
      </c>
      <c r="AM105">
        <v>27784000000</v>
      </c>
      <c r="AN105">
        <v>1684000000</v>
      </c>
      <c r="AO105">
        <v>135000000</v>
      </c>
      <c r="AP105">
        <v>3587000000</v>
      </c>
      <c r="AQ105">
        <v>16165000000</v>
      </c>
      <c r="AR105">
        <v>2597000000</v>
      </c>
      <c r="AS105">
        <v>1979000000</v>
      </c>
      <c r="AT105">
        <v>4929000000</v>
      </c>
      <c r="AU105">
        <v>1369000000</v>
      </c>
      <c r="AV105">
        <v>61064956.788402997</v>
      </c>
      <c r="AW105">
        <v>160000000</v>
      </c>
      <c r="AX105">
        <v>4.4606E-2</v>
      </c>
      <c r="AY105">
        <v>25670000000</v>
      </c>
      <c r="AZ105">
        <v>1132000000</v>
      </c>
      <c r="BA105">
        <v>27784000000</v>
      </c>
      <c r="BB105">
        <v>1369000000</v>
      </c>
      <c r="BC105">
        <v>1369000000</v>
      </c>
      <c r="BF105">
        <v>180000000</v>
      </c>
      <c r="BH105">
        <v>0</v>
      </c>
      <c r="BI105">
        <v>-2335000000</v>
      </c>
      <c r="BQ105">
        <v>966000000</v>
      </c>
      <c r="BT105">
        <v>211000000</v>
      </c>
      <c r="BV105">
        <v>-65000000</v>
      </c>
    </row>
    <row r="106" spans="1:74" x14ac:dyDescent="0.3">
      <c r="A106" s="2" t="s">
        <v>239</v>
      </c>
      <c r="B106" t="s">
        <v>83</v>
      </c>
      <c r="C106">
        <v>2022</v>
      </c>
      <c r="D106" s="3">
        <v>44865</v>
      </c>
      <c r="E106" t="s">
        <v>227</v>
      </c>
      <c r="F106" t="s">
        <v>228</v>
      </c>
      <c r="G106">
        <v>293000000</v>
      </c>
      <c r="H106">
        <v>293000000</v>
      </c>
      <c r="I106">
        <v>1303000000</v>
      </c>
      <c r="J106">
        <v>0.67</v>
      </c>
      <c r="K106">
        <v>18990000000</v>
      </c>
      <c r="L106">
        <v>293000000</v>
      </c>
      <c r="M106">
        <v>293000000</v>
      </c>
      <c r="N106">
        <v>1322000000</v>
      </c>
      <c r="O106">
        <v>0.66</v>
      </c>
      <c r="P106">
        <v>868000000</v>
      </c>
      <c r="Q106">
        <v>997000000</v>
      </c>
      <c r="R106">
        <v>3477000000</v>
      </c>
      <c r="T106">
        <v>9506000000</v>
      </c>
      <c r="U106">
        <v>121000000</v>
      </c>
      <c r="V106">
        <v>121000000</v>
      </c>
      <c r="Z106">
        <v>868000000</v>
      </c>
      <c r="AA106">
        <v>868000000</v>
      </c>
      <c r="AB106">
        <v>868000000</v>
      </c>
      <c r="AD106">
        <v>868000000</v>
      </c>
      <c r="AE106">
        <v>868000000</v>
      </c>
      <c r="AF106">
        <v>868000000</v>
      </c>
      <c r="AG106">
        <v>-121000000</v>
      </c>
      <c r="AH106">
        <v>-121000000</v>
      </c>
      <c r="AI106">
        <v>4922000000</v>
      </c>
      <c r="AJ106">
        <v>2299995000</v>
      </c>
      <c r="AK106">
        <v>7279000000</v>
      </c>
      <c r="AL106">
        <v>2227000000</v>
      </c>
      <c r="AM106">
        <v>28496000000</v>
      </c>
      <c r="AN106">
        <v>-1230000000</v>
      </c>
      <c r="AO106">
        <v>67000000</v>
      </c>
      <c r="AP106">
        <v>876000000</v>
      </c>
      <c r="AQ106">
        <v>16803000000</v>
      </c>
      <c r="AR106">
        <v>2480000000</v>
      </c>
      <c r="AS106">
        <v>2045000000</v>
      </c>
      <c r="AT106">
        <v>4941000000</v>
      </c>
      <c r="AU106">
        <v>-1445000000</v>
      </c>
      <c r="AV106">
        <v>-13005000</v>
      </c>
      <c r="AW106">
        <v>8000000</v>
      </c>
      <c r="AX106">
        <v>8.9999999999999993E-3</v>
      </c>
      <c r="AY106">
        <v>26269000000</v>
      </c>
      <c r="AZ106">
        <v>782000000</v>
      </c>
      <c r="BA106">
        <v>28496000000</v>
      </c>
      <c r="BB106">
        <v>-1445000000</v>
      </c>
      <c r="BC106">
        <v>-1445000000</v>
      </c>
      <c r="BF106">
        <v>215000000</v>
      </c>
      <c r="BH106">
        <v>905000000</v>
      </c>
      <c r="BI106">
        <v>48000000</v>
      </c>
      <c r="BN106">
        <v>0</v>
      </c>
      <c r="BQ106">
        <v>492000000</v>
      </c>
      <c r="BT106">
        <v>188000000</v>
      </c>
      <c r="BV106">
        <v>67000000</v>
      </c>
    </row>
    <row r="107" spans="1:74" x14ac:dyDescent="0.3">
      <c r="A107" s="2" t="s">
        <v>239</v>
      </c>
      <c r="B107" t="s">
        <v>83</v>
      </c>
      <c r="C107">
        <v>2023</v>
      </c>
      <c r="D107" s="3">
        <v>45230</v>
      </c>
      <c r="E107" t="s">
        <v>227</v>
      </c>
      <c r="F107" t="s">
        <v>228</v>
      </c>
      <c r="G107">
        <v>288000000</v>
      </c>
      <c r="H107">
        <v>288000000</v>
      </c>
      <c r="I107">
        <v>1299000000</v>
      </c>
      <c r="J107">
        <v>1.56</v>
      </c>
      <c r="K107">
        <v>18896000000</v>
      </c>
      <c r="L107">
        <v>288000000</v>
      </c>
      <c r="M107">
        <v>288000000</v>
      </c>
      <c r="N107">
        <v>1316000000</v>
      </c>
      <c r="O107">
        <v>1.54</v>
      </c>
      <c r="P107">
        <v>2025000000</v>
      </c>
      <c r="Q107">
        <v>2334000000</v>
      </c>
      <c r="R107">
        <v>4950000000</v>
      </c>
      <c r="T107">
        <v>10239000000</v>
      </c>
      <c r="U107">
        <v>104000000</v>
      </c>
      <c r="V107">
        <v>104000000</v>
      </c>
      <c r="Z107">
        <v>2025000000</v>
      </c>
      <c r="AA107">
        <v>2025000000</v>
      </c>
      <c r="AB107">
        <v>2025000000</v>
      </c>
      <c r="AD107">
        <v>2025000000</v>
      </c>
      <c r="AE107">
        <v>2025000000</v>
      </c>
      <c r="AF107">
        <v>2025000000</v>
      </c>
      <c r="AG107">
        <v>-104000000</v>
      </c>
      <c r="AH107">
        <v>-104000000</v>
      </c>
      <c r="AI107">
        <v>5303000000</v>
      </c>
      <c r="AJ107">
        <v>2345524000</v>
      </c>
      <c r="AK107">
        <v>7797000000</v>
      </c>
      <c r="AL107">
        <v>2442000000</v>
      </c>
      <c r="AM107">
        <v>29135000000</v>
      </c>
      <c r="AN107">
        <v>-108000000</v>
      </c>
      <c r="AO107">
        <v>52000000</v>
      </c>
      <c r="AP107">
        <v>2230000000</v>
      </c>
      <c r="AQ107">
        <v>16568000000</v>
      </c>
      <c r="AR107">
        <v>2616000000</v>
      </c>
      <c r="AS107">
        <v>2349000000</v>
      </c>
      <c r="AT107">
        <v>5160000000</v>
      </c>
      <c r="AU107">
        <v>-353000000</v>
      </c>
      <c r="AV107">
        <v>-32476000</v>
      </c>
      <c r="AW107">
        <v>205000000</v>
      </c>
      <c r="AX107">
        <v>9.1999999999999998E-2</v>
      </c>
      <c r="AY107">
        <v>26693000000</v>
      </c>
      <c r="AZ107">
        <v>2089000000</v>
      </c>
      <c r="BA107">
        <v>29135000000</v>
      </c>
      <c r="BB107">
        <v>-353000000</v>
      </c>
      <c r="BC107">
        <v>-353000000</v>
      </c>
      <c r="BF107">
        <v>245000000</v>
      </c>
      <c r="BH107">
        <v>0</v>
      </c>
      <c r="BI107">
        <v>1000000</v>
      </c>
      <c r="BN107">
        <v>0</v>
      </c>
      <c r="BQ107">
        <v>352000000</v>
      </c>
      <c r="BT107">
        <v>156000000</v>
      </c>
      <c r="BV107">
        <v>-55000000</v>
      </c>
    </row>
    <row r="108" spans="1:74" x14ac:dyDescent="0.3">
      <c r="A108" s="2" t="s">
        <v>239</v>
      </c>
      <c r="B108" t="s">
        <v>83</v>
      </c>
      <c r="C108">
        <v>2023</v>
      </c>
      <c r="D108" s="3">
        <v>45230</v>
      </c>
      <c r="E108" t="s">
        <v>353</v>
      </c>
      <c r="F108" t="s">
        <v>228</v>
      </c>
      <c r="I108">
        <v>1299000000</v>
      </c>
      <c r="J108">
        <v>1.56</v>
      </c>
      <c r="N108">
        <v>1316000000</v>
      </c>
      <c r="O108">
        <v>1.54</v>
      </c>
    </row>
    <row r="109" spans="1:74" x14ac:dyDescent="0.3">
      <c r="A109" s="2" t="s">
        <v>239</v>
      </c>
      <c r="B109" t="s">
        <v>83</v>
      </c>
      <c r="C109">
        <v>2024</v>
      </c>
      <c r="D109" s="3">
        <v>45322</v>
      </c>
      <c r="E109" t="s">
        <v>353</v>
      </c>
      <c r="F109" t="s">
        <v>228</v>
      </c>
      <c r="I109">
        <v>1299750000</v>
      </c>
      <c r="J109">
        <v>1.47</v>
      </c>
      <c r="N109">
        <v>1316250000</v>
      </c>
      <c r="O109">
        <v>1.45</v>
      </c>
    </row>
    <row r="110" spans="1:74" x14ac:dyDescent="0.3">
      <c r="A110" s="2" t="s">
        <v>239</v>
      </c>
      <c r="B110" t="s">
        <v>83</v>
      </c>
      <c r="C110">
        <v>2024</v>
      </c>
      <c r="D110" s="3">
        <v>45412</v>
      </c>
      <c r="E110" t="s">
        <v>353</v>
      </c>
      <c r="F110" t="s">
        <v>228</v>
      </c>
      <c r="I110">
        <v>1301500000</v>
      </c>
      <c r="J110">
        <v>1.39</v>
      </c>
      <c r="N110">
        <v>1317500000</v>
      </c>
      <c r="O110">
        <v>1.37</v>
      </c>
    </row>
    <row r="111" spans="1:74" x14ac:dyDescent="0.3">
      <c r="A111" s="2" t="s">
        <v>239</v>
      </c>
      <c r="B111" t="s">
        <v>83</v>
      </c>
      <c r="C111">
        <v>2024</v>
      </c>
      <c r="D111" s="3">
        <v>45504</v>
      </c>
      <c r="E111" t="s">
        <v>353</v>
      </c>
      <c r="F111" t="s">
        <v>228</v>
      </c>
      <c r="I111">
        <v>1305000000</v>
      </c>
      <c r="J111">
        <v>1.43</v>
      </c>
      <c r="N111">
        <v>1322000000</v>
      </c>
      <c r="O111">
        <v>1.41</v>
      </c>
    </row>
    <row r="112" spans="1:74" x14ac:dyDescent="0.3">
      <c r="A112" s="2" t="s">
        <v>239</v>
      </c>
      <c r="B112" t="s">
        <v>83</v>
      </c>
      <c r="C112">
        <v>2024</v>
      </c>
      <c r="D112" s="3">
        <v>45596</v>
      </c>
      <c r="E112" t="s">
        <v>227</v>
      </c>
      <c r="F112" t="s">
        <v>228</v>
      </c>
      <c r="G112">
        <v>267000000</v>
      </c>
      <c r="H112">
        <v>267000000</v>
      </c>
      <c r="I112">
        <v>1309000000</v>
      </c>
      <c r="J112">
        <v>1.95</v>
      </c>
      <c r="K112">
        <v>20249000000</v>
      </c>
      <c r="L112">
        <v>267000000</v>
      </c>
      <c r="M112">
        <v>267000000</v>
      </c>
      <c r="N112">
        <v>1337000000</v>
      </c>
      <c r="O112">
        <v>1.93</v>
      </c>
      <c r="P112">
        <v>2554000000</v>
      </c>
      <c r="Q112">
        <v>3070000000</v>
      </c>
      <c r="R112">
        <v>5634000000</v>
      </c>
      <c r="T112">
        <v>9878000000</v>
      </c>
      <c r="U112">
        <v>117000000</v>
      </c>
      <c r="V112">
        <v>117000000</v>
      </c>
      <c r="Z112">
        <v>2579000000</v>
      </c>
      <c r="AA112">
        <v>2554000000</v>
      </c>
      <c r="AB112">
        <v>2579000000</v>
      </c>
      <c r="AD112">
        <v>2579000000</v>
      </c>
      <c r="AE112">
        <v>2579000000</v>
      </c>
      <c r="AF112">
        <v>2579000000</v>
      </c>
      <c r="AG112">
        <v>-117000000</v>
      </c>
      <c r="AH112">
        <v>-117000000</v>
      </c>
      <c r="AI112">
        <v>5205000000</v>
      </c>
      <c r="AJ112">
        <v>2204483000</v>
      </c>
      <c r="AK112">
        <v>7384000000</v>
      </c>
      <c r="AL112">
        <v>2494000000</v>
      </c>
      <c r="AM112">
        <v>30127000000</v>
      </c>
      <c r="AN112">
        <v>576000000</v>
      </c>
      <c r="AP112">
        <v>2953000000</v>
      </c>
      <c r="AQ112">
        <v>17952000000</v>
      </c>
      <c r="AR112">
        <v>2564000000</v>
      </c>
      <c r="AS112">
        <v>2246000000</v>
      </c>
      <c r="AT112">
        <v>4871000000</v>
      </c>
      <c r="AU112">
        <v>429000000</v>
      </c>
      <c r="AV112">
        <v>54483000</v>
      </c>
      <c r="AW112">
        <v>374000000</v>
      </c>
      <c r="AX112">
        <v>0.127</v>
      </c>
      <c r="AY112">
        <v>27633000000</v>
      </c>
      <c r="AZ112">
        <v>2190000000</v>
      </c>
      <c r="BA112">
        <v>30127000000</v>
      </c>
      <c r="BB112">
        <v>429000000</v>
      </c>
      <c r="BC112">
        <v>429000000</v>
      </c>
      <c r="BF112">
        <v>147000000</v>
      </c>
      <c r="BH112">
        <v>0</v>
      </c>
      <c r="BI112">
        <v>7000000</v>
      </c>
      <c r="BN112">
        <v>733000000</v>
      </c>
      <c r="BP112">
        <v>25000000</v>
      </c>
      <c r="BQ112">
        <v>297000000</v>
      </c>
    </row>
    <row r="113" spans="1:75" x14ac:dyDescent="0.3">
      <c r="A113" s="2" t="s">
        <v>239</v>
      </c>
      <c r="B113" t="s">
        <v>83</v>
      </c>
      <c r="C113">
        <v>2024</v>
      </c>
      <c r="D113" s="3">
        <v>45596</v>
      </c>
      <c r="E113" t="s">
        <v>353</v>
      </c>
      <c r="F113" t="s">
        <v>228</v>
      </c>
      <c r="G113">
        <v>267000000</v>
      </c>
      <c r="H113">
        <v>267000000</v>
      </c>
      <c r="K113">
        <v>20249000000</v>
      </c>
      <c r="L113">
        <v>267000000</v>
      </c>
      <c r="M113">
        <v>267000000</v>
      </c>
      <c r="P113">
        <v>2554000000</v>
      </c>
      <c r="Q113">
        <v>3070000000</v>
      </c>
      <c r="R113">
        <v>5634000000</v>
      </c>
      <c r="T113">
        <v>9878000000</v>
      </c>
      <c r="U113">
        <v>117000000</v>
      </c>
      <c r="V113">
        <v>117000000</v>
      </c>
      <c r="Z113">
        <v>2579000000</v>
      </c>
      <c r="AA113">
        <v>2554000000</v>
      </c>
      <c r="AB113">
        <v>2579000000</v>
      </c>
      <c r="AD113">
        <v>2579000000</v>
      </c>
      <c r="AE113">
        <v>2579000000</v>
      </c>
      <c r="AF113">
        <v>2579000000</v>
      </c>
      <c r="AG113">
        <v>-117000000</v>
      </c>
      <c r="AH113">
        <v>-117000000</v>
      </c>
      <c r="AI113">
        <v>5205000000</v>
      </c>
      <c r="AJ113">
        <v>2204483000</v>
      </c>
      <c r="AK113">
        <v>7384000000</v>
      </c>
      <c r="AL113">
        <v>2494000000</v>
      </c>
      <c r="AM113">
        <v>30127000000</v>
      </c>
      <c r="AN113">
        <v>576000000</v>
      </c>
      <c r="AP113">
        <v>2953000000</v>
      </c>
      <c r="AQ113">
        <v>17952000000</v>
      </c>
      <c r="AR113">
        <v>2564000000</v>
      </c>
      <c r="AS113">
        <v>2246000000</v>
      </c>
      <c r="AT113">
        <v>4871000000</v>
      </c>
      <c r="AU113">
        <v>429000000</v>
      </c>
      <c r="AV113">
        <v>54483000</v>
      </c>
      <c r="AW113">
        <v>374000000</v>
      </c>
      <c r="AX113">
        <v>0.127</v>
      </c>
      <c r="AY113">
        <v>27633000000</v>
      </c>
      <c r="AZ113">
        <v>2190000000</v>
      </c>
      <c r="BA113">
        <v>30127000000</v>
      </c>
      <c r="BB113">
        <v>429000000</v>
      </c>
      <c r="BC113">
        <v>429000000</v>
      </c>
      <c r="BF113">
        <v>147000000</v>
      </c>
      <c r="BH113">
        <v>0</v>
      </c>
      <c r="BI113">
        <v>7000000</v>
      </c>
      <c r="BN113">
        <v>733000000</v>
      </c>
      <c r="BP113">
        <v>25000000</v>
      </c>
      <c r="BQ113">
        <v>297000000</v>
      </c>
      <c r="BT113">
        <v>117000000</v>
      </c>
    </row>
    <row r="114" spans="1:75" x14ac:dyDescent="0.3">
      <c r="A114" s="2" t="s">
        <v>240</v>
      </c>
      <c r="B114" t="s">
        <v>0</v>
      </c>
      <c r="C114">
        <v>2020</v>
      </c>
      <c r="D114" s="3">
        <v>44196</v>
      </c>
      <c r="E114" t="s">
        <v>227</v>
      </c>
      <c r="F114" t="s">
        <v>228</v>
      </c>
      <c r="I114">
        <v>447919591</v>
      </c>
      <c r="J114">
        <v>-0.12280099999999999</v>
      </c>
      <c r="K114">
        <v>46977000</v>
      </c>
      <c r="N114">
        <v>447919591</v>
      </c>
      <c r="O114">
        <v>-0.12280099999999999</v>
      </c>
      <c r="P114">
        <v>-55005000</v>
      </c>
      <c r="Q114">
        <v>-54952000</v>
      </c>
      <c r="R114">
        <v>-45613000</v>
      </c>
      <c r="T114">
        <v>-11817000</v>
      </c>
      <c r="Z114">
        <v>-55005000</v>
      </c>
      <c r="AA114">
        <v>-55005000</v>
      </c>
      <c r="AB114">
        <v>-55005000</v>
      </c>
      <c r="AD114">
        <v>-55005000</v>
      </c>
      <c r="AE114">
        <v>-55005000</v>
      </c>
      <c r="AF114">
        <v>-55005000</v>
      </c>
      <c r="AG114">
        <v>224000</v>
      </c>
      <c r="AH114">
        <v>224000</v>
      </c>
      <c r="AI114">
        <v>-45616000</v>
      </c>
      <c r="AJ114">
        <v>-55007190</v>
      </c>
      <c r="AK114">
        <v>43135000</v>
      </c>
      <c r="AL114">
        <v>-54952000</v>
      </c>
      <c r="AM114">
        <v>35160000</v>
      </c>
      <c r="AN114">
        <v>190000</v>
      </c>
      <c r="AO114">
        <v>187000</v>
      </c>
      <c r="AP114">
        <v>-54538000</v>
      </c>
      <c r="AQ114">
        <v>46977000</v>
      </c>
      <c r="AR114">
        <v>9339000</v>
      </c>
      <c r="AS114">
        <v>19142000</v>
      </c>
      <c r="AT114">
        <v>23993000</v>
      </c>
      <c r="AV114">
        <v>810</v>
      </c>
      <c r="AW114">
        <v>467000</v>
      </c>
      <c r="AX114">
        <v>0.27</v>
      </c>
      <c r="AY114">
        <v>90112000</v>
      </c>
      <c r="AZ114">
        <v>-54952000</v>
      </c>
      <c r="BA114">
        <v>35160000</v>
      </c>
      <c r="BB114">
        <v>3000</v>
      </c>
      <c r="BC114">
        <v>3000</v>
      </c>
      <c r="BG114">
        <v>3000</v>
      </c>
      <c r="BT114">
        <v>-224000</v>
      </c>
    </row>
    <row r="115" spans="1:75" x14ac:dyDescent="0.3">
      <c r="A115" s="2" t="s">
        <v>240</v>
      </c>
      <c r="B115" t="s">
        <v>0</v>
      </c>
      <c r="C115">
        <v>2021</v>
      </c>
      <c r="D115" s="3">
        <v>44561</v>
      </c>
      <c r="E115" t="s">
        <v>227</v>
      </c>
      <c r="F115" t="s">
        <v>228</v>
      </c>
      <c r="I115">
        <v>209895135</v>
      </c>
      <c r="J115">
        <v>-0.56000000000000005</v>
      </c>
      <c r="K115">
        <v>64130000</v>
      </c>
      <c r="N115">
        <v>209895135</v>
      </c>
      <c r="O115">
        <v>-0.56000000000000005</v>
      </c>
      <c r="P115">
        <v>-117320000</v>
      </c>
      <c r="Q115">
        <v>-102053000</v>
      </c>
      <c r="R115">
        <v>-91202000</v>
      </c>
      <c r="T115">
        <v>-1893000</v>
      </c>
      <c r="Z115">
        <v>-117320000</v>
      </c>
      <c r="AA115">
        <v>-117320000</v>
      </c>
      <c r="AB115">
        <v>-117320000</v>
      </c>
      <c r="AD115">
        <v>-117320000</v>
      </c>
      <c r="AE115">
        <v>-117320000</v>
      </c>
      <c r="AF115">
        <v>-117320000</v>
      </c>
      <c r="AG115">
        <v>-6128000</v>
      </c>
      <c r="AH115">
        <v>-6128000</v>
      </c>
      <c r="AI115">
        <v>-75341000</v>
      </c>
      <c r="AJ115">
        <v>-102410660</v>
      </c>
      <c r="AK115">
        <v>100160000</v>
      </c>
      <c r="AL115">
        <v>-102053000</v>
      </c>
      <c r="AM115">
        <v>62237000</v>
      </c>
      <c r="AN115">
        <v>-16659000</v>
      </c>
      <c r="AO115">
        <v>-798000</v>
      </c>
      <c r="AP115">
        <v>-124840000</v>
      </c>
      <c r="AQ115">
        <v>64130000</v>
      </c>
      <c r="AR115">
        <v>10851000</v>
      </c>
      <c r="AS115">
        <v>41765000</v>
      </c>
      <c r="AT115">
        <v>58395000</v>
      </c>
      <c r="AV115">
        <v>-951660</v>
      </c>
      <c r="AW115">
        <v>-7520000</v>
      </c>
      <c r="AX115">
        <v>0.06</v>
      </c>
      <c r="AY115">
        <v>164290000</v>
      </c>
      <c r="AZ115">
        <v>-102053000</v>
      </c>
      <c r="BA115">
        <v>62237000</v>
      </c>
      <c r="BB115">
        <v>-15861000</v>
      </c>
      <c r="BC115">
        <v>-15861000</v>
      </c>
      <c r="BG115">
        <v>-15861000</v>
      </c>
      <c r="BT115">
        <v>6128000</v>
      </c>
    </row>
    <row r="116" spans="1:75" x14ac:dyDescent="0.3">
      <c r="A116" s="2" t="s">
        <v>240</v>
      </c>
      <c r="B116" t="s">
        <v>0</v>
      </c>
      <c r="C116">
        <v>2022</v>
      </c>
      <c r="D116" s="3">
        <v>44926</v>
      </c>
      <c r="E116" t="s">
        <v>227</v>
      </c>
      <c r="F116" t="s">
        <v>228</v>
      </c>
      <c r="I116">
        <v>466214095</v>
      </c>
      <c r="J116">
        <v>-0.28999999999999998</v>
      </c>
      <c r="K116">
        <v>192006000</v>
      </c>
      <c r="N116">
        <v>466214095</v>
      </c>
      <c r="O116">
        <v>-0.28999999999999998</v>
      </c>
      <c r="P116">
        <v>-135944000</v>
      </c>
      <c r="Q116">
        <v>-135204000</v>
      </c>
      <c r="R116">
        <v>-105257000</v>
      </c>
      <c r="T116">
        <v>18990000</v>
      </c>
      <c r="Z116">
        <v>-135944000</v>
      </c>
      <c r="AA116">
        <v>-135944000</v>
      </c>
      <c r="AB116">
        <v>-135944000</v>
      </c>
      <c r="AD116">
        <v>-135944000</v>
      </c>
      <c r="AE116">
        <v>-135944000</v>
      </c>
      <c r="AF116">
        <v>-135944000</v>
      </c>
      <c r="AG116">
        <v>-7799000</v>
      </c>
      <c r="AH116">
        <v>-7799000</v>
      </c>
      <c r="AI116">
        <v>-114304000</v>
      </c>
      <c r="AJ116">
        <v>-143091130</v>
      </c>
      <c r="AK116">
        <v>154194000</v>
      </c>
      <c r="AL116">
        <v>-135204000</v>
      </c>
      <c r="AM116">
        <v>210996000</v>
      </c>
      <c r="AN116">
        <v>10057000</v>
      </c>
      <c r="AO116">
        <v>1010000</v>
      </c>
      <c r="AP116">
        <v>-132946000</v>
      </c>
      <c r="AQ116">
        <v>192006000</v>
      </c>
      <c r="AR116">
        <v>29947000</v>
      </c>
      <c r="AS116">
        <v>65168000</v>
      </c>
      <c r="AT116">
        <v>89026000</v>
      </c>
      <c r="AV116">
        <v>1899870</v>
      </c>
      <c r="AW116">
        <v>2998000</v>
      </c>
      <c r="AX116">
        <v>0.21</v>
      </c>
      <c r="AY116">
        <v>346200000</v>
      </c>
      <c r="AZ116">
        <v>-135204000</v>
      </c>
      <c r="BA116">
        <v>210996000</v>
      </c>
      <c r="BB116">
        <v>9047000</v>
      </c>
      <c r="BC116">
        <v>9047000</v>
      </c>
      <c r="BG116">
        <v>9047000</v>
      </c>
      <c r="BT116">
        <v>7799000</v>
      </c>
    </row>
    <row r="117" spans="1:75" x14ac:dyDescent="0.3">
      <c r="A117" s="2" t="s">
        <v>240</v>
      </c>
      <c r="B117" t="s">
        <v>0</v>
      </c>
      <c r="C117">
        <v>2023</v>
      </c>
      <c r="D117" s="3">
        <v>45199</v>
      </c>
      <c r="E117" t="s">
        <v>353</v>
      </c>
      <c r="F117" t="s">
        <v>228</v>
      </c>
      <c r="I117">
        <v>478445562</v>
      </c>
      <c r="J117">
        <v>-0.36</v>
      </c>
      <c r="N117">
        <v>478445562</v>
      </c>
      <c r="O117">
        <v>-0.36</v>
      </c>
    </row>
    <row r="118" spans="1:75" x14ac:dyDescent="0.3">
      <c r="A118" s="2" t="s">
        <v>240</v>
      </c>
      <c r="B118" t="s">
        <v>0</v>
      </c>
      <c r="C118">
        <v>2023</v>
      </c>
      <c r="D118" s="3">
        <v>45291</v>
      </c>
      <c r="E118" t="s">
        <v>227</v>
      </c>
      <c r="F118" t="s">
        <v>228</v>
      </c>
      <c r="I118">
        <v>481768060</v>
      </c>
      <c r="J118">
        <v>-0.38</v>
      </c>
      <c r="K118">
        <v>193183000</v>
      </c>
      <c r="N118">
        <v>481768060</v>
      </c>
      <c r="O118">
        <v>-0.38</v>
      </c>
      <c r="P118">
        <v>-182571000</v>
      </c>
      <c r="Q118">
        <v>-177918000</v>
      </c>
      <c r="R118">
        <v>-148174000</v>
      </c>
      <c r="T118">
        <v>51409000</v>
      </c>
      <c r="Z118">
        <v>-182571000</v>
      </c>
      <c r="AA118">
        <v>-182571000</v>
      </c>
      <c r="AB118">
        <v>-182571000</v>
      </c>
      <c r="AD118">
        <v>-182571000</v>
      </c>
      <c r="AE118">
        <v>-182571000</v>
      </c>
      <c r="AF118">
        <v>-182571000</v>
      </c>
      <c r="AG118">
        <v>-4248000</v>
      </c>
      <c r="AH118">
        <v>-4248000</v>
      </c>
      <c r="AI118">
        <v>-147704000</v>
      </c>
      <c r="AJ118">
        <v>-182199700</v>
      </c>
      <c r="AK118">
        <v>229327000</v>
      </c>
      <c r="AL118">
        <v>-177918000</v>
      </c>
      <c r="AM118">
        <v>244592000</v>
      </c>
      <c r="AN118">
        <v>3245000</v>
      </c>
      <c r="AO118">
        <v>3715000</v>
      </c>
      <c r="AP118">
        <v>-178921000</v>
      </c>
      <c r="AQ118">
        <v>193183000</v>
      </c>
      <c r="AR118">
        <v>29744000</v>
      </c>
      <c r="AS118">
        <v>119054000</v>
      </c>
      <c r="AT118">
        <v>110273000</v>
      </c>
      <c r="AV118">
        <v>-98700</v>
      </c>
      <c r="AW118">
        <v>3650000</v>
      </c>
      <c r="AX118">
        <v>0.21</v>
      </c>
      <c r="AY118">
        <v>422510000</v>
      </c>
      <c r="AZ118">
        <v>-177918000</v>
      </c>
      <c r="BA118">
        <v>244592000</v>
      </c>
      <c r="BB118">
        <v>-470000</v>
      </c>
      <c r="BC118">
        <v>-470000</v>
      </c>
      <c r="BG118">
        <v>-470000</v>
      </c>
      <c r="BT118">
        <v>4248000</v>
      </c>
    </row>
    <row r="119" spans="1:75" x14ac:dyDescent="0.3">
      <c r="A119" s="2" t="s">
        <v>240</v>
      </c>
      <c r="B119" t="s">
        <v>0</v>
      </c>
      <c r="C119">
        <v>2023</v>
      </c>
      <c r="D119" s="3">
        <v>45291</v>
      </c>
      <c r="E119" t="s">
        <v>353</v>
      </c>
      <c r="F119" t="s">
        <v>228</v>
      </c>
      <c r="I119">
        <v>481768060</v>
      </c>
      <c r="J119">
        <v>-0.38</v>
      </c>
      <c r="N119">
        <v>481768060</v>
      </c>
      <c r="O119">
        <v>-0.38</v>
      </c>
    </row>
    <row r="120" spans="1:75" x14ac:dyDescent="0.3">
      <c r="A120" s="2" t="s">
        <v>240</v>
      </c>
      <c r="B120" t="s">
        <v>0</v>
      </c>
      <c r="C120">
        <v>2024</v>
      </c>
      <c r="D120" s="3">
        <v>45382</v>
      </c>
      <c r="E120" t="s">
        <v>353</v>
      </c>
      <c r="F120" t="s">
        <v>228</v>
      </c>
      <c r="I120">
        <v>485216810</v>
      </c>
      <c r="J120">
        <v>-0.37</v>
      </c>
      <c r="N120">
        <v>485216810</v>
      </c>
      <c r="O120">
        <v>-0.37</v>
      </c>
    </row>
    <row r="121" spans="1:75" x14ac:dyDescent="0.3">
      <c r="A121" s="2" t="s">
        <v>240</v>
      </c>
      <c r="B121" t="s">
        <v>0</v>
      </c>
      <c r="C121">
        <v>2024</v>
      </c>
      <c r="D121" s="3">
        <v>45473</v>
      </c>
      <c r="E121" t="s">
        <v>353</v>
      </c>
      <c r="F121" t="s">
        <v>228</v>
      </c>
      <c r="I121">
        <v>488825639</v>
      </c>
      <c r="J121">
        <v>-0.36</v>
      </c>
      <c r="N121">
        <v>488825639</v>
      </c>
      <c r="O121">
        <v>-0.36</v>
      </c>
    </row>
    <row r="122" spans="1:75" x14ac:dyDescent="0.3">
      <c r="A122" s="2" t="s">
        <v>240</v>
      </c>
      <c r="B122" t="s">
        <v>0</v>
      </c>
      <c r="C122">
        <v>2024</v>
      </c>
      <c r="D122" s="3">
        <v>45565</v>
      </c>
      <c r="E122" t="s">
        <v>353</v>
      </c>
      <c r="F122" t="s">
        <v>228</v>
      </c>
      <c r="I122">
        <v>492236145</v>
      </c>
      <c r="J122">
        <v>-0.38</v>
      </c>
      <c r="K122">
        <v>268993000</v>
      </c>
      <c r="N122">
        <v>492236145</v>
      </c>
      <c r="O122">
        <v>-0.38</v>
      </c>
      <c r="P122">
        <v>-188327000</v>
      </c>
      <c r="Q122">
        <v>-186891000</v>
      </c>
      <c r="R122">
        <v>-154208000</v>
      </c>
      <c r="T122">
        <v>94824000</v>
      </c>
      <c r="Z122">
        <v>-188327000</v>
      </c>
      <c r="AA122">
        <v>-188327000</v>
      </c>
      <c r="AB122">
        <v>-188327000</v>
      </c>
      <c r="AD122">
        <v>-188327000</v>
      </c>
      <c r="AE122">
        <v>-188327000</v>
      </c>
      <c r="AF122">
        <v>-188327000</v>
      </c>
      <c r="AG122">
        <v>-3581000</v>
      </c>
      <c r="AH122">
        <v>-3581000</v>
      </c>
      <c r="AI122">
        <v>-153349000</v>
      </c>
      <c r="AJ122">
        <v>-187648390</v>
      </c>
      <c r="AK122">
        <v>280959000</v>
      </c>
      <c r="AL122">
        <v>-186135000</v>
      </c>
      <c r="AM122">
        <v>363817000</v>
      </c>
      <c r="AN122">
        <v>2489000</v>
      </c>
      <c r="AO122">
        <v>3348000</v>
      </c>
      <c r="AP122">
        <v>-187227000</v>
      </c>
      <c r="AQ122">
        <v>268993000</v>
      </c>
      <c r="AR122">
        <v>32683000</v>
      </c>
      <c r="AS122">
        <v>163627000</v>
      </c>
      <c r="AT122">
        <v>117332000</v>
      </c>
      <c r="AV122">
        <v>-180390</v>
      </c>
      <c r="AW122">
        <v>1100000</v>
      </c>
      <c r="AX122">
        <v>0.21</v>
      </c>
      <c r="AY122">
        <v>549952000</v>
      </c>
      <c r="AZ122">
        <v>-186135000</v>
      </c>
      <c r="BA122">
        <v>363817000</v>
      </c>
      <c r="BB122">
        <v>-859000</v>
      </c>
      <c r="BC122">
        <v>-859000</v>
      </c>
      <c r="BG122">
        <v>-859000</v>
      </c>
    </row>
    <row r="123" spans="1:75" x14ac:dyDescent="0.3">
      <c r="A123" s="2" t="s">
        <v>241</v>
      </c>
      <c r="B123" t="s">
        <v>4</v>
      </c>
      <c r="C123">
        <v>2020</v>
      </c>
      <c r="D123" s="3">
        <v>44196</v>
      </c>
      <c r="E123" t="s">
        <v>227</v>
      </c>
      <c r="F123" t="s">
        <v>228</v>
      </c>
      <c r="I123">
        <v>18070265</v>
      </c>
      <c r="J123">
        <v>-0.23530400000000001</v>
      </c>
      <c r="K123">
        <v>42557000</v>
      </c>
      <c r="L123">
        <v>578000</v>
      </c>
      <c r="M123">
        <v>578000</v>
      </c>
      <c r="N123">
        <v>18070265</v>
      </c>
      <c r="O123">
        <v>-0.23530400000000001</v>
      </c>
      <c r="P123">
        <v>-4252000</v>
      </c>
      <c r="Q123">
        <v>-4393000</v>
      </c>
      <c r="R123">
        <v>-3815000</v>
      </c>
      <c r="T123">
        <v>1700000</v>
      </c>
      <c r="W123">
        <v>73000</v>
      </c>
      <c r="X123">
        <v>73000</v>
      </c>
      <c r="Y123">
        <v>76000</v>
      </c>
      <c r="Z123">
        <v>-4252000</v>
      </c>
      <c r="AA123">
        <v>-4252000</v>
      </c>
      <c r="AB123">
        <v>-4328000</v>
      </c>
      <c r="AD123">
        <v>-4252000</v>
      </c>
      <c r="AE123">
        <v>-4252000</v>
      </c>
      <c r="AF123">
        <v>-4328000</v>
      </c>
      <c r="AG123">
        <v>73000</v>
      </c>
      <c r="AH123">
        <v>73000</v>
      </c>
      <c r="AI123">
        <v>-3815000</v>
      </c>
      <c r="AJ123">
        <v>-4252000</v>
      </c>
      <c r="AK123">
        <v>6093000</v>
      </c>
      <c r="AL123">
        <v>-4393000</v>
      </c>
      <c r="AM123">
        <v>44257000</v>
      </c>
      <c r="AP123">
        <v>-4320000</v>
      </c>
      <c r="AQ123">
        <v>42557000</v>
      </c>
      <c r="AR123">
        <v>578000</v>
      </c>
      <c r="AT123">
        <v>5515000</v>
      </c>
      <c r="AU123">
        <v>0</v>
      </c>
      <c r="AV123">
        <v>0</v>
      </c>
      <c r="AW123">
        <v>8000</v>
      </c>
      <c r="AX123">
        <v>0.27</v>
      </c>
      <c r="AY123">
        <v>48650000</v>
      </c>
      <c r="AZ123">
        <v>-4393000</v>
      </c>
      <c r="BA123">
        <v>44257000</v>
      </c>
      <c r="BB123">
        <v>0</v>
      </c>
      <c r="BC123">
        <v>0</v>
      </c>
      <c r="BE123">
        <v>578000</v>
      </c>
      <c r="BK123">
        <v>5515000</v>
      </c>
      <c r="BL123">
        <v>5515000</v>
      </c>
    </row>
    <row r="124" spans="1:75" x14ac:dyDescent="0.3">
      <c r="A124" s="2" t="s">
        <v>241</v>
      </c>
      <c r="B124" t="s">
        <v>4</v>
      </c>
      <c r="C124">
        <v>2021</v>
      </c>
      <c r="D124" s="3">
        <v>44561</v>
      </c>
      <c r="E124" t="s">
        <v>227</v>
      </c>
      <c r="F124" t="s">
        <v>228</v>
      </c>
      <c r="I124">
        <v>18070265</v>
      </c>
      <c r="J124">
        <v>-1.9727440000000001</v>
      </c>
      <c r="K124">
        <v>100307000</v>
      </c>
      <c r="L124">
        <v>840000</v>
      </c>
      <c r="M124">
        <v>840000</v>
      </c>
      <c r="N124">
        <v>18070265</v>
      </c>
      <c r="O124">
        <v>-1.9727440000000001</v>
      </c>
      <c r="P124">
        <v>-35648000</v>
      </c>
      <c r="Q124">
        <v>-35422000</v>
      </c>
      <c r="R124">
        <v>-34582000</v>
      </c>
      <c r="T124">
        <v>-27757000</v>
      </c>
      <c r="U124">
        <v>224000</v>
      </c>
      <c r="V124">
        <v>224000</v>
      </c>
      <c r="Y124">
        <v>0</v>
      </c>
      <c r="Z124">
        <v>-35648000</v>
      </c>
      <c r="AA124">
        <v>-35648000</v>
      </c>
      <c r="AB124">
        <v>-35648000</v>
      </c>
      <c r="AD124">
        <v>-35648000</v>
      </c>
      <c r="AE124">
        <v>-35648000</v>
      </c>
      <c r="AF124">
        <v>-35648000</v>
      </c>
      <c r="AG124">
        <v>-224000</v>
      </c>
      <c r="AH124">
        <v>-224000</v>
      </c>
      <c r="AI124">
        <v>-36915000</v>
      </c>
      <c r="AJ124">
        <v>-37351090</v>
      </c>
      <c r="AK124">
        <v>10131000</v>
      </c>
      <c r="AL124">
        <v>-37888000</v>
      </c>
      <c r="AM124">
        <v>72550000</v>
      </c>
      <c r="AN124">
        <v>2466000</v>
      </c>
      <c r="AO124">
        <v>133000</v>
      </c>
      <c r="AP124">
        <v>-35646000</v>
      </c>
      <c r="AQ124">
        <v>100307000</v>
      </c>
      <c r="AR124">
        <v>840000</v>
      </c>
      <c r="AT124">
        <v>9291000</v>
      </c>
      <c r="AU124">
        <v>1806000</v>
      </c>
      <c r="AV124">
        <v>629910</v>
      </c>
      <c r="AW124">
        <v>2000</v>
      </c>
      <c r="AX124">
        <v>0.27</v>
      </c>
      <c r="AY124">
        <v>110438000</v>
      </c>
      <c r="AZ124">
        <v>-37888000</v>
      </c>
      <c r="BA124">
        <v>72550000</v>
      </c>
      <c r="BB124">
        <v>2333000</v>
      </c>
      <c r="BC124">
        <v>2333000</v>
      </c>
      <c r="BE124">
        <v>840000</v>
      </c>
      <c r="BG124">
        <v>527000</v>
      </c>
      <c r="BI124">
        <v>-1806000</v>
      </c>
      <c r="BK124">
        <v>9291000</v>
      </c>
      <c r="BL124">
        <v>9291000</v>
      </c>
    </row>
    <row r="125" spans="1:75" x14ac:dyDescent="0.3">
      <c r="A125" s="2" t="s">
        <v>241</v>
      </c>
      <c r="B125" t="s">
        <v>4</v>
      </c>
      <c r="C125">
        <v>2022</v>
      </c>
      <c r="D125" s="3">
        <v>44742</v>
      </c>
      <c r="E125" t="s">
        <v>353</v>
      </c>
      <c r="F125" t="s">
        <v>228</v>
      </c>
      <c r="K125">
        <v>95142000</v>
      </c>
      <c r="L125">
        <v>956000</v>
      </c>
      <c r="M125">
        <v>956000</v>
      </c>
      <c r="P125">
        <v>-29336000</v>
      </c>
      <c r="Q125">
        <v>-26562000</v>
      </c>
      <c r="R125">
        <v>-25606000</v>
      </c>
      <c r="T125">
        <v>-16726000</v>
      </c>
      <c r="Z125">
        <v>-29336000</v>
      </c>
      <c r="AA125">
        <v>-29336000</v>
      </c>
      <c r="AB125">
        <v>-29336000</v>
      </c>
      <c r="AD125">
        <v>-29336000</v>
      </c>
      <c r="AE125">
        <v>-29336000</v>
      </c>
      <c r="AF125">
        <v>-29336000</v>
      </c>
      <c r="AG125">
        <v>-482000</v>
      </c>
      <c r="AH125">
        <v>-482000</v>
      </c>
      <c r="AI125">
        <v>-26569000</v>
      </c>
      <c r="AJ125">
        <v>-29913800</v>
      </c>
      <c r="AK125">
        <v>12733000</v>
      </c>
      <c r="AL125">
        <v>-29459000</v>
      </c>
      <c r="AM125">
        <v>78416000</v>
      </c>
      <c r="AN125">
        <v>958000</v>
      </c>
      <c r="AO125">
        <v>-5000</v>
      </c>
      <c r="AP125">
        <v>-28983000</v>
      </c>
      <c r="AQ125">
        <v>95142000</v>
      </c>
      <c r="AR125">
        <v>956000</v>
      </c>
      <c r="AT125">
        <v>11777000</v>
      </c>
      <c r="AU125">
        <v>0</v>
      </c>
      <c r="AV125">
        <v>385200</v>
      </c>
      <c r="AW125">
        <v>353000</v>
      </c>
      <c r="AX125">
        <v>0.4</v>
      </c>
      <c r="AY125">
        <v>107875000</v>
      </c>
      <c r="AZ125">
        <v>-29459000</v>
      </c>
      <c r="BA125">
        <v>78416000</v>
      </c>
      <c r="BB125">
        <v>963000</v>
      </c>
      <c r="BC125">
        <v>963000</v>
      </c>
      <c r="BE125">
        <v>956000</v>
      </c>
      <c r="BK125">
        <v>11777000</v>
      </c>
      <c r="BL125">
        <v>11777000</v>
      </c>
    </row>
    <row r="126" spans="1:75" x14ac:dyDescent="0.3">
      <c r="A126" s="2" t="s">
        <v>241</v>
      </c>
      <c r="B126" t="s">
        <v>4</v>
      </c>
      <c r="C126">
        <v>2022</v>
      </c>
      <c r="D126" s="3">
        <v>44926</v>
      </c>
      <c r="E126" t="s">
        <v>227</v>
      </c>
      <c r="F126" t="s">
        <v>228</v>
      </c>
      <c r="I126">
        <v>18070265</v>
      </c>
      <c r="J126">
        <v>0</v>
      </c>
      <c r="K126">
        <v>75513000</v>
      </c>
      <c r="L126">
        <v>1072000</v>
      </c>
      <c r="M126">
        <v>1072000</v>
      </c>
      <c r="N126">
        <v>18070265</v>
      </c>
      <c r="O126">
        <v>0</v>
      </c>
      <c r="P126">
        <v>0</v>
      </c>
      <c r="Q126">
        <v>-5592000</v>
      </c>
      <c r="R126">
        <v>-4520000</v>
      </c>
      <c r="T126">
        <v>10433000</v>
      </c>
      <c r="U126">
        <v>836000</v>
      </c>
      <c r="V126">
        <v>836000</v>
      </c>
      <c r="Y126">
        <v>0</v>
      </c>
      <c r="Z126">
        <v>0</v>
      </c>
      <c r="AA126">
        <v>0</v>
      </c>
      <c r="AB126">
        <v>-6405000</v>
      </c>
      <c r="AD126">
        <v>-6405000</v>
      </c>
      <c r="AE126">
        <v>-6405000</v>
      </c>
      <c r="AF126">
        <v>0</v>
      </c>
      <c r="AG126">
        <v>-836000</v>
      </c>
      <c r="AH126">
        <v>-836000</v>
      </c>
      <c r="AI126">
        <v>-4429000</v>
      </c>
      <c r="AJ126">
        <v>-6314327.5999999996</v>
      </c>
      <c r="AK126">
        <v>15940000</v>
      </c>
      <c r="AL126">
        <v>-5507000</v>
      </c>
      <c r="AM126">
        <v>85946000</v>
      </c>
      <c r="AN126">
        <v>-85000</v>
      </c>
      <c r="AO126">
        <v>6000</v>
      </c>
      <c r="AP126">
        <v>-6428000</v>
      </c>
      <c r="AQ126">
        <v>75513000</v>
      </c>
      <c r="AR126">
        <v>1072000</v>
      </c>
      <c r="AT126">
        <v>14868000</v>
      </c>
      <c r="AU126">
        <v>0</v>
      </c>
      <c r="AV126">
        <v>-327.60000000000002</v>
      </c>
      <c r="AW126">
        <v>-23000</v>
      </c>
      <c r="AX126">
        <v>3.5999999999999999E-3</v>
      </c>
      <c r="AY126">
        <v>91453000</v>
      </c>
      <c r="AZ126">
        <v>-5507000</v>
      </c>
      <c r="BA126">
        <v>85946000</v>
      </c>
      <c r="BB126">
        <v>-91000</v>
      </c>
      <c r="BC126">
        <v>-91000</v>
      </c>
      <c r="BE126">
        <v>1072000</v>
      </c>
      <c r="BG126">
        <v>-91000</v>
      </c>
      <c r="BH126">
        <v>0</v>
      </c>
      <c r="BK126">
        <v>14868000</v>
      </c>
      <c r="BL126">
        <v>14868000</v>
      </c>
      <c r="BQ126">
        <v>0</v>
      </c>
      <c r="BW126">
        <v>6405000</v>
      </c>
    </row>
    <row r="127" spans="1:75" x14ac:dyDescent="0.3">
      <c r="A127" s="2" t="s">
        <v>241</v>
      </c>
      <c r="B127" t="s">
        <v>4</v>
      </c>
      <c r="C127">
        <v>2023</v>
      </c>
      <c r="D127" s="3">
        <v>45199</v>
      </c>
      <c r="E127" t="s">
        <v>353</v>
      </c>
      <c r="F127" t="s">
        <v>228</v>
      </c>
      <c r="I127">
        <v>20987988</v>
      </c>
      <c r="J127">
        <v>2.179818</v>
      </c>
      <c r="N127">
        <v>20987988</v>
      </c>
      <c r="O127">
        <v>2.179818</v>
      </c>
    </row>
    <row r="128" spans="1:75" x14ac:dyDescent="0.3">
      <c r="A128" s="2" t="s">
        <v>241</v>
      </c>
      <c r="B128" t="s">
        <v>4</v>
      </c>
      <c r="C128">
        <v>2023</v>
      </c>
      <c r="D128" s="3">
        <v>45291</v>
      </c>
      <c r="E128" t="s">
        <v>227</v>
      </c>
      <c r="F128" t="s">
        <v>228</v>
      </c>
      <c r="I128">
        <v>17648050</v>
      </c>
      <c r="J128">
        <v>3.43</v>
      </c>
      <c r="K128">
        <v>100472000</v>
      </c>
      <c r="L128">
        <v>1376000</v>
      </c>
      <c r="M128">
        <v>1376000</v>
      </c>
      <c r="N128">
        <v>25564313</v>
      </c>
      <c r="O128">
        <v>2.46</v>
      </c>
      <c r="P128">
        <v>60461000</v>
      </c>
      <c r="Q128">
        <v>15885000</v>
      </c>
      <c r="R128">
        <v>17261000</v>
      </c>
      <c r="T128">
        <v>-20951000</v>
      </c>
      <c r="U128">
        <v>823000</v>
      </c>
      <c r="V128">
        <v>823000</v>
      </c>
      <c r="Y128">
        <v>42031000</v>
      </c>
      <c r="Z128">
        <v>62804000</v>
      </c>
      <c r="AA128">
        <v>60461000</v>
      </c>
      <c r="AB128">
        <v>15022000</v>
      </c>
      <c r="AD128">
        <v>57053000</v>
      </c>
      <c r="AE128">
        <v>57053000</v>
      </c>
      <c r="AF128">
        <v>20773000</v>
      </c>
      <c r="AG128">
        <v>-823000</v>
      </c>
      <c r="AH128">
        <v>-823000</v>
      </c>
      <c r="AI128">
        <v>-61109000</v>
      </c>
      <c r="AJ128">
        <v>-21105401</v>
      </c>
      <c r="AK128">
        <v>34322000</v>
      </c>
      <c r="AL128">
        <v>-55273000</v>
      </c>
      <c r="AM128">
        <v>79521000</v>
      </c>
      <c r="AN128">
        <v>71158000</v>
      </c>
      <c r="AO128">
        <v>-7212000</v>
      </c>
      <c r="AP128">
        <v>15062000</v>
      </c>
      <c r="AQ128">
        <v>100472000</v>
      </c>
      <c r="AR128">
        <v>1376000</v>
      </c>
      <c r="AT128">
        <v>32946000</v>
      </c>
      <c r="AU128">
        <v>65288000</v>
      </c>
      <c r="AV128">
        <v>211599</v>
      </c>
      <c r="AW128">
        <v>40000</v>
      </c>
      <c r="AX128">
        <v>2.7000000000000001E-3</v>
      </c>
      <c r="AY128">
        <v>134794000</v>
      </c>
      <c r="AZ128">
        <v>-56237000</v>
      </c>
      <c r="BA128">
        <v>79521000</v>
      </c>
      <c r="BB128">
        <v>78370000</v>
      </c>
      <c r="BC128">
        <v>78370000</v>
      </c>
      <c r="BE128">
        <v>1376000</v>
      </c>
      <c r="BG128">
        <v>13082000</v>
      </c>
      <c r="BH128">
        <v>964000</v>
      </c>
      <c r="BK128">
        <v>32946000</v>
      </c>
      <c r="BL128">
        <v>32946000</v>
      </c>
      <c r="BP128">
        <v>2343000</v>
      </c>
      <c r="BQ128">
        <v>-66252000</v>
      </c>
      <c r="BW128">
        <v>5751000</v>
      </c>
    </row>
    <row r="129" spans="1:75" x14ac:dyDescent="0.3">
      <c r="A129" s="2" t="s">
        <v>241</v>
      </c>
      <c r="B129" t="s">
        <v>4</v>
      </c>
      <c r="C129">
        <v>2023</v>
      </c>
      <c r="D129" s="3">
        <v>45291</v>
      </c>
      <c r="E129" t="s">
        <v>353</v>
      </c>
      <c r="F129" t="s">
        <v>228</v>
      </c>
      <c r="I129">
        <v>17648050</v>
      </c>
      <c r="J129">
        <v>3.43</v>
      </c>
      <c r="N129">
        <v>25564313</v>
      </c>
      <c r="O129">
        <v>2.46</v>
      </c>
    </row>
    <row r="130" spans="1:75" x14ac:dyDescent="0.3">
      <c r="A130" s="2" t="s">
        <v>241</v>
      </c>
      <c r="B130" t="s">
        <v>4</v>
      </c>
      <c r="C130">
        <v>2024</v>
      </c>
      <c r="D130" s="3">
        <v>45382</v>
      </c>
      <c r="E130" t="s">
        <v>353</v>
      </c>
      <c r="F130" t="s">
        <v>228</v>
      </c>
      <c r="I130">
        <v>22995023</v>
      </c>
      <c r="J130">
        <v>1.37</v>
      </c>
      <c r="N130">
        <v>30911286</v>
      </c>
      <c r="O130">
        <v>0.4</v>
      </c>
    </row>
    <row r="131" spans="1:75" x14ac:dyDescent="0.3">
      <c r="A131" s="2" t="s">
        <v>241</v>
      </c>
      <c r="B131" t="s">
        <v>4</v>
      </c>
      <c r="C131">
        <v>2024</v>
      </c>
      <c r="D131" s="3">
        <v>45473</v>
      </c>
      <c r="E131" t="s">
        <v>353</v>
      </c>
      <c r="F131" t="s">
        <v>228</v>
      </c>
      <c r="I131">
        <v>32798322</v>
      </c>
      <c r="J131">
        <v>0.44</v>
      </c>
      <c r="N131">
        <v>36390558</v>
      </c>
      <c r="O131">
        <v>-0.13</v>
      </c>
    </row>
    <row r="132" spans="1:75" x14ac:dyDescent="0.3">
      <c r="A132" s="2" t="s">
        <v>241</v>
      </c>
      <c r="B132" t="s">
        <v>4</v>
      </c>
      <c r="C132">
        <v>2024</v>
      </c>
      <c r="D132" s="3">
        <v>45565</v>
      </c>
      <c r="E132" t="s">
        <v>353</v>
      </c>
      <c r="F132" t="s">
        <v>228</v>
      </c>
      <c r="I132">
        <v>45156440</v>
      </c>
      <c r="J132">
        <v>-2.29</v>
      </c>
      <c r="K132">
        <v>198032000</v>
      </c>
      <c r="L132">
        <v>1751000</v>
      </c>
      <c r="M132">
        <v>1751000</v>
      </c>
      <c r="N132">
        <v>46569918</v>
      </c>
      <c r="O132">
        <v>-2.29</v>
      </c>
      <c r="P132">
        <v>-126183000</v>
      </c>
      <c r="Q132">
        <v>-31306000</v>
      </c>
      <c r="R132">
        <v>-29555000</v>
      </c>
      <c r="T132">
        <v>5867000</v>
      </c>
      <c r="Y132">
        <v>49912000</v>
      </c>
      <c r="Z132">
        <v>-124746000</v>
      </c>
      <c r="AA132">
        <v>-126183000</v>
      </c>
      <c r="AB132">
        <v>-173928000</v>
      </c>
      <c r="AD132">
        <v>-124016000</v>
      </c>
      <c r="AE132">
        <v>-124016000</v>
      </c>
      <c r="AF132">
        <v>-174658000</v>
      </c>
      <c r="AG132">
        <v>-11000</v>
      </c>
      <c r="AH132">
        <v>-11000</v>
      </c>
      <c r="AI132">
        <v>36548000</v>
      </c>
      <c r="AJ132">
        <v>-57989682.972492002</v>
      </c>
      <c r="AK132">
        <v>46467000</v>
      </c>
      <c r="AL132">
        <v>-40600000</v>
      </c>
      <c r="AM132">
        <v>203899000</v>
      </c>
      <c r="AN132">
        <v>-133519000</v>
      </c>
      <c r="AO132">
        <v>-67416000</v>
      </c>
      <c r="AP132">
        <v>-174130000</v>
      </c>
      <c r="AQ132">
        <v>198032000</v>
      </c>
      <c r="AR132">
        <v>1751000</v>
      </c>
      <c r="AT132">
        <v>44716000</v>
      </c>
      <c r="AU132">
        <v>-34638000</v>
      </c>
      <c r="AV132">
        <v>-76682.972492000001</v>
      </c>
      <c r="AW132">
        <v>-202000</v>
      </c>
      <c r="AX132">
        <v>1.16E-3</v>
      </c>
      <c r="AY132">
        <v>244499000</v>
      </c>
      <c r="AZ132">
        <v>-46608000</v>
      </c>
      <c r="BA132">
        <v>203899000</v>
      </c>
      <c r="BB132">
        <v>-66103000</v>
      </c>
      <c r="BC132">
        <v>-66103000</v>
      </c>
      <c r="BE132">
        <v>1751000</v>
      </c>
      <c r="BG132">
        <v>-31465000</v>
      </c>
      <c r="BH132">
        <v>6008000</v>
      </c>
      <c r="BK132">
        <v>44716000</v>
      </c>
      <c r="BL132">
        <v>44716000</v>
      </c>
      <c r="BP132">
        <v>1437000</v>
      </c>
      <c r="BQ132">
        <v>28630000</v>
      </c>
      <c r="BW132">
        <v>-730000</v>
      </c>
    </row>
    <row r="133" spans="1:75" x14ac:dyDescent="0.3">
      <c r="A133" s="2" t="s">
        <v>242</v>
      </c>
      <c r="B133" t="s">
        <v>7</v>
      </c>
      <c r="C133">
        <v>2020</v>
      </c>
      <c r="D133" s="3">
        <v>44196</v>
      </c>
      <c r="E133" t="s">
        <v>227</v>
      </c>
      <c r="F133" t="s">
        <v>228</v>
      </c>
      <c r="I133">
        <v>240633554</v>
      </c>
      <c r="J133">
        <v>-0.103061</v>
      </c>
      <c r="N133">
        <v>240633554</v>
      </c>
      <c r="O133">
        <v>-0.103061</v>
      </c>
      <c r="P133">
        <v>-24800000</v>
      </c>
      <c r="Q133">
        <v>-24600000</v>
      </c>
      <c r="R133">
        <v>-24400000</v>
      </c>
      <c r="U133">
        <v>200000</v>
      </c>
      <c r="V133">
        <v>200000</v>
      </c>
      <c r="Z133">
        <v>-24800000</v>
      </c>
      <c r="AA133">
        <v>-24800000</v>
      </c>
      <c r="AB133">
        <v>-24800000</v>
      </c>
      <c r="AD133">
        <v>-24800000</v>
      </c>
      <c r="AE133">
        <v>-24800000</v>
      </c>
      <c r="AF133">
        <v>-24800000</v>
      </c>
      <c r="AG133">
        <v>-200000</v>
      </c>
      <c r="AH133">
        <v>-200000</v>
      </c>
      <c r="AI133">
        <v>-24400000</v>
      </c>
      <c r="AJ133">
        <v>-24800000</v>
      </c>
      <c r="AK133">
        <v>24600000</v>
      </c>
      <c r="AL133">
        <v>-24600000</v>
      </c>
      <c r="AM133">
        <v>0</v>
      </c>
      <c r="AP133">
        <v>-24800000</v>
      </c>
      <c r="AR133">
        <v>200000</v>
      </c>
      <c r="AS133">
        <v>21100000</v>
      </c>
      <c r="AT133">
        <v>3500000</v>
      </c>
      <c r="AU133">
        <v>0</v>
      </c>
      <c r="AV133">
        <v>0</v>
      </c>
      <c r="AX133">
        <v>0</v>
      </c>
      <c r="AY133">
        <v>24600000</v>
      </c>
      <c r="AZ133">
        <v>-24600000</v>
      </c>
      <c r="BA133">
        <v>0</v>
      </c>
      <c r="BB133">
        <v>0</v>
      </c>
      <c r="BC133">
        <v>0</v>
      </c>
      <c r="BK133">
        <v>3500000</v>
      </c>
      <c r="BL133">
        <v>3500000</v>
      </c>
    </row>
    <row r="134" spans="1:75" x14ac:dyDescent="0.3">
      <c r="A134" s="2" t="s">
        <v>242</v>
      </c>
      <c r="B134" t="s">
        <v>7</v>
      </c>
      <c r="C134">
        <v>2021</v>
      </c>
      <c r="D134" s="3">
        <v>44561</v>
      </c>
      <c r="E134" t="s">
        <v>227</v>
      </c>
      <c r="F134" t="s">
        <v>228</v>
      </c>
      <c r="I134">
        <v>110836238</v>
      </c>
      <c r="J134">
        <v>-3.14</v>
      </c>
      <c r="N134">
        <v>110836238</v>
      </c>
      <c r="O134">
        <v>-3.14</v>
      </c>
      <c r="P134">
        <v>-347800000</v>
      </c>
      <c r="Q134">
        <v>-241000000</v>
      </c>
      <c r="R134">
        <v>-239700000</v>
      </c>
      <c r="U134">
        <v>1000000</v>
      </c>
      <c r="V134">
        <v>1000000</v>
      </c>
      <c r="Z134">
        <v>-347800000</v>
      </c>
      <c r="AA134">
        <v>-347800000</v>
      </c>
      <c r="AB134">
        <v>-347800000</v>
      </c>
      <c r="AD134">
        <v>-347800000</v>
      </c>
      <c r="AE134">
        <v>-347800000</v>
      </c>
      <c r="AF134">
        <v>-347800000</v>
      </c>
      <c r="AG134">
        <v>-1000000</v>
      </c>
      <c r="AH134">
        <v>-1000000</v>
      </c>
      <c r="AI134">
        <v>-123300000</v>
      </c>
      <c r="AJ134">
        <v>-231400000</v>
      </c>
      <c r="AK134">
        <v>241000000</v>
      </c>
      <c r="AL134">
        <v>-241000000</v>
      </c>
      <c r="AM134">
        <v>0</v>
      </c>
      <c r="AN134">
        <v>-105800000</v>
      </c>
      <c r="AO134">
        <v>10600000</v>
      </c>
      <c r="AP134">
        <v>-347800000</v>
      </c>
      <c r="AR134">
        <v>1300000</v>
      </c>
      <c r="AS134">
        <v>64300000</v>
      </c>
      <c r="AT134">
        <v>176700000</v>
      </c>
      <c r="AU134">
        <v>900000</v>
      </c>
      <c r="AV134">
        <v>0</v>
      </c>
      <c r="AW134">
        <v>0</v>
      </c>
      <c r="AX134">
        <v>0</v>
      </c>
      <c r="AY134">
        <v>241000000</v>
      </c>
      <c r="AZ134">
        <v>-358300000</v>
      </c>
      <c r="BA134">
        <v>0</v>
      </c>
      <c r="BB134">
        <v>-116400000</v>
      </c>
      <c r="BC134">
        <v>-116400000</v>
      </c>
      <c r="BG134">
        <v>-117300000</v>
      </c>
      <c r="BI134">
        <v>-900000</v>
      </c>
      <c r="BK134">
        <v>176700000</v>
      </c>
      <c r="BL134">
        <v>176700000</v>
      </c>
      <c r="BT134">
        <v>1000000</v>
      </c>
    </row>
    <row r="135" spans="1:75" x14ac:dyDescent="0.3">
      <c r="A135" s="2" t="s">
        <v>242</v>
      </c>
      <c r="B135" t="s">
        <v>7</v>
      </c>
      <c r="C135">
        <v>2022</v>
      </c>
      <c r="D135" s="3">
        <v>44834</v>
      </c>
      <c r="E135" t="s">
        <v>353</v>
      </c>
      <c r="F135" t="s">
        <v>228</v>
      </c>
      <c r="P135">
        <v>-265200000</v>
      </c>
      <c r="Q135">
        <v>-392400000</v>
      </c>
      <c r="R135">
        <v>-389200000</v>
      </c>
      <c r="Z135">
        <v>-265200000</v>
      </c>
      <c r="AA135">
        <v>-265200000</v>
      </c>
      <c r="AB135">
        <v>-265200000</v>
      </c>
      <c r="AD135">
        <v>-265200000</v>
      </c>
      <c r="AE135">
        <v>-265200000</v>
      </c>
      <c r="AF135">
        <v>-265200000</v>
      </c>
      <c r="AG135">
        <v>1100000</v>
      </c>
      <c r="AH135">
        <v>1100000</v>
      </c>
      <c r="AI135">
        <v>-383200000</v>
      </c>
      <c r="AJ135">
        <v>-259200000</v>
      </c>
      <c r="AK135">
        <v>286600000</v>
      </c>
      <c r="AL135">
        <v>-286600000</v>
      </c>
      <c r="AM135">
        <v>0</v>
      </c>
      <c r="AN135">
        <v>20300000</v>
      </c>
      <c r="AO135">
        <v>26300000</v>
      </c>
      <c r="AP135">
        <v>-265200000</v>
      </c>
      <c r="AR135">
        <v>3200000</v>
      </c>
      <c r="AS135">
        <v>132000000</v>
      </c>
      <c r="AT135">
        <v>154600000</v>
      </c>
      <c r="AU135">
        <v>0</v>
      </c>
      <c r="AV135">
        <v>0</v>
      </c>
      <c r="AX135">
        <v>0</v>
      </c>
      <c r="AY135">
        <v>286600000</v>
      </c>
      <c r="AZ135">
        <v>-292600000</v>
      </c>
      <c r="BA135">
        <v>0</v>
      </c>
      <c r="BB135">
        <v>-6000000</v>
      </c>
      <c r="BC135">
        <v>-6000000</v>
      </c>
      <c r="BG135">
        <v>-6000000</v>
      </c>
      <c r="BK135">
        <v>154600000</v>
      </c>
      <c r="BL135">
        <v>154600000</v>
      </c>
    </row>
    <row r="136" spans="1:75" x14ac:dyDescent="0.3">
      <c r="A136" s="2" t="s">
        <v>242</v>
      </c>
      <c r="B136" t="s">
        <v>7</v>
      </c>
      <c r="C136">
        <v>2022</v>
      </c>
      <c r="D136" s="3">
        <v>44926</v>
      </c>
      <c r="E136" t="s">
        <v>227</v>
      </c>
      <c r="F136" t="s">
        <v>228</v>
      </c>
      <c r="I136">
        <v>240476894</v>
      </c>
      <c r="J136">
        <v>-1.32</v>
      </c>
      <c r="N136">
        <v>240476894</v>
      </c>
      <c r="O136">
        <v>-1.32</v>
      </c>
      <c r="P136">
        <v>-317300000</v>
      </c>
      <c r="Q136">
        <v>-336600000</v>
      </c>
      <c r="R136">
        <v>-332200000</v>
      </c>
      <c r="Z136">
        <v>-317300000</v>
      </c>
      <c r="AA136">
        <v>-317300000</v>
      </c>
      <c r="AB136">
        <v>-317300000</v>
      </c>
      <c r="AD136">
        <v>-317300000</v>
      </c>
      <c r="AE136">
        <v>-317300000</v>
      </c>
      <c r="AF136">
        <v>-317300000</v>
      </c>
      <c r="AG136">
        <v>2300000</v>
      </c>
      <c r="AH136">
        <v>2300000</v>
      </c>
      <c r="AI136">
        <v>-321400000</v>
      </c>
      <c r="AJ136">
        <v>-306500000</v>
      </c>
      <c r="AK136">
        <v>336600000</v>
      </c>
      <c r="AL136">
        <v>-336600000</v>
      </c>
      <c r="AM136">
        <v>0</v>
      </c>
      <c r="AN136">
        <v>17000000</v>
      </c>
      <c r="AO136">
        <v>27800000</v>
      </c>
      <c r="AP136">
        <v>-317300000</v>
      </c>
      <c r="AR136">
        <v>4400000</v>
      </c>
      <c r="AS136">
        <v>171500000</v>
      </c>
      <c r="AT136">
        <v>165100000</v>
      </c>
      <c r="AU136">
        <v>0</v>
      </c>
      <c r="AV136">
        <v>0</v>
      </c>
      <c r="AW136">
        <v>0</v>
      </c>
      <c r="AX136">
        <v>0</v>
      </c>
      <c r="AY136">
        <v>336600000</v>
      </c>
      <c r="AZ136">
        <v>-347400000</v>
      </c>
      <c r="BA136">
        <v>0</v>
      </c>
      <c r="BB136">
        <v>-10800000</v>
      </c>
      <c r="BC136">
        <v>-10800000</v>
      </c>
      <c r="BG136">
        <v>-10800000</v>
      </c>
      <c r="BK136">
        <v>165100000</v>
      </c>
      <c r="BL136">
        <v>165100000</v>
      </c>
      <c r="BT136">
        <v>-2300000</v>
      </c>
    </row>
    <row r="137" spans="1:75" x14ac:dyDescent="0.3">
      <c r="A137" s="2" t="s">
        <v>242</v>
      </c>
      <c r="B137" t="s">
        <v>7</v>
      </c>
      <c r="C137">
        <v>2023</v>
      </c>
      <c r="D137" s="3">
        <v>45199</v>
      </c>
      <c r="E137" t="s">
        <v>353</v>
      </c>
      <c r="F137" t="s">
        <v>228</v>
      </c>
      <c r="I137">
        <v>255023944</v>
      </c>
      <c r="J137">
        <v>-1.74</v>
      </c>
      <c r="N137">
        <v>255023944</v>
      </c>
      <c r="O137">
        <v>-1.74</v>
      </c>
    </row>
    <row r="138" spans="1:75" x14ac:dyDescent="0.3">
      <c r="A138" s="2" t="s">
        <v>242</v>
      </c>
      <c r="B138" t="s">
        <v>7</v>
      </c>
      <c r="C138">
        <v>2023</v>
      </c>
      <c r="D138" s="3">
        <v>45291</v>
      </c>
      <c r="E138" t="s">
        <v>227</v>
      </c>
      <c r="F138" t="s">
        <v>228</v>
      </c>
      <c r="I138">
        <v>270408132</v>
      </c>
      <c r="J138">
        <v>-1.69</v>
      </c>
      <c r="N138">
        <v>270408132</v>
      </c>
      <c r="O138">
        <v>-1.69</v>
      </c>
      <c r="P138">
        <v>-457900000</v>
      </c>
      <c r="Q138">
        <v>-444800000</v>
      </c>
      <c r="R138">
        <v>-438300000</v>
      </c>
      <c r="Z138">
        <v>-457900000</v>
      </c>
      <c r="AA138">
        <v>-457900000</v>
      </c>
      <c r="AB138">
        <v>-457900000</v>
      </c>
      <c r="AD138">
        <v>-457900000</v>
      </c>
      <c r="AE138">
        <v>-457900000</v>
      </c>
      <c r="AF138">
        <v>-457900000</v>
      </c>
      <c r="AG138">
        <v>16400000</v>
      </c>
      <c r="AH138">
        <v>16400000</v>
      </c>
      <c r="AI138">
        <v>-436200000</v>
      </c>
      <c r="AJ138">
        <v>-456241000</v>
      </c>
      <c r="AK138">
        <v>444800000</v>
      </c>
      <c r="AL138">
        <v>-444800000</v>
      </c>
      <c r="AM138">
        <v>0</v>
      </c>
      <c r="AN138">
        <v>-29000000</v>
      </c>
      <c r="AO138">
        <v>-26900000</v>
      </c>
      <c r="AP138">
        <v>-457400000</v>
      </c>
      <c r="AR138">
        <v>6500000</v>
      </c>
      <c r="AS138">
        <v>276400000</v>
      </c>
      <c r="AT138">
        <v>168400000</v>
      </c>
      <c r="AU138">
        <v>0</v>
      </c>
      <c r="AV138">
        <v>-441000</v>
      </c>
      <c r="AW138">
        <v>500000</v>
      </c>
      <c r="AX138">
        <v>0.21</v>
      </c>
      <c r="AY138">
        <v>444800000</v>
      </c>
      <c r="AZ138">
        <v>-446900000</v>
      </c>
      <c r="BA138">
        <v>0</v>
      </c>
      <c r="BB138">
        <v>-2100000</v>
      </c>
      <c r="BC138">
        <v>-2100000</v>
      </c>
      <c r="BG138">
        <v>-2100000</v>
      </c>
      <c r="BK138">
        <v>168400000</v>
      </c>
      <c r="BL138">
        <v>168400000</v>
      </c>
      <c r="BT138">
        <v>-16400000</v>
      </c>
    </row>
    <row r="139" spans="1:75" x14ac:dyDescent="0.3">
      <c r="A139" s="2" t="s">
        <v>242</v>
      </c>
      <c r="B139" t="s">
        <v>7</v>
      </c>
      <c r="C139">
        <v>2023</v>
      </c>
      <c r="D139" s="3">
        <v>45291</v>
      </c>
      <c r="E139" t="s">
        <v>353</v>
      </c>
      <c r="F139" t="s">
        <v>228</v>
      </c>
      <c r="I139">
        <v>270408132</v>
      </c>
      <c r="J139">
        <v>-1.69</v>
      </c>
      <c r="N139">
        <v>270408132</v>
      </c>
      <c r="O139">
        <v>-1.69</v>
      </c>
    </row>
    <row r="140" spans="1:75" x14ac:dyDescent="0.3">
      <c r="A140" s="2" t="s">
        <v>242</v>
      </c>
      <c r="B140" t="s">
        <v>7</v>
      </c>
      <c r="C140">
        <v>2024</v>
      </c>
      <c r="D140" s="3">
        <v>45382</v>
      </c>
      <c r="E140" t="s">
        <v>353</v>
      </c>
      <c r="F140" t="s">
        <v>228</v>
      </c>
      <c r="I140">
        <v>288653646</v>
      </c>
      <c r="J140">
        <v>-1.59</v>
      </c>
      <c r="N140">
        <v>288653646</v>
      </c>
      <c r="O140">
        <v>-1.59</v>
      </c>
    </row>
    <row r="141" spans="1:75" x14ac:dyDescent="0.3">
      <c r="A141" s="2" t="s">
        <v>242</v>
      </c>
      <c r="B141" t="s">
        <v>7</v>
      </c>
      <c r="C141">
        <v>2024</v>
      </c>
      <c r="D141" s="3">
        <v>45473</v>
      </c>
      <c r="E141" t="s">
        <v>353</v>
      </c>
      <c r="F141" t="s">
        <v>228</v>
      </c>
      <c r="I141">
        <v>309411878</v>
      </c>
      <c r="J141">
        <v>-1.18</v>
      </c>
      <c r="N141">
        <v>309411878</v>
      </c>
      <c r="O141">
        <v>-1.18</v>
      </c>
    </row>
    <row r="142" spans="1:75" x14ac:dyDescent="0.3">
      <c r="A142" s="2" t="s">
        <v>242</v>
      </c>
      <c r="B142" t="s">
        <v>7</v>
      </c>
      <c r="C142">
        <v>2024</v>
      </c>
      <c r="D142" s="3">
        <v>45565</v>
      </c>
      <c r="E142" t="s">
        <v>353</v>
      </c>
      <c r="F142" t="s">
        <v>228</v>
      </c>
      <c r="I142">
        <v>339421299</v>
      </c>
      <c r="J142">
        <v>-1.31</v>
      </c>
      <c r="N142">
        <v>339421299</v>
      </c>
      <c r="O142">
        <v>-1.31</v>
      </c>
      <c r="P142">
        <v>-447800000</v>
      </c>
      <c r="Q142">
        <v>-492800000</v>
      </c>
      <c r="R142">
        <v>-482300000</v>
      </c>
      <c r="Z142">
        <v>-447800000</v>
      </c>
      <c r="AA142">
        <v>-447800000</v>
      </c>
      <c r="AB142">
        <v>-447800000</v>
      </c>
      <c r="AD142">
        <v>-447800000</v>
      </c>
      <c r="AE142">
        <v>-447800000</v>
      </c>
      <c r="AF142">
        <v>-447800000</v>
      </c>
      <c r="AG142">
        <v>21500000</v>
      </c>
      <c r="AH142">
        <v>21500000</v>
      </c>
      <c r="AI142">
        <v>-482300000</v>
      </c>
      <c r="AJ142">
        <v>-447800000</v>
      </c>
      <c r="AK142">
        <v>492800000</v>
      </c>
      <c r="AL142">
        <v>-492800000</v>
      </c>
      <c r="AM142">
        <v>0</v>
      </c>
      <c r="AN142">
        <v>24100000</v>
      </c>
      <c r="AO142">
        <v>24100000</v>
      </c>
      <c r="AP142">
        <v>-447200000</v>
      </c>
      <c r="AR142">
        <v>10500000</v>
      </c>
      <c r="AS142">
        <v>342600000</v>
      </c>
      <c r="AT142">
        <v>150200000</v>
      </c>
      <c r="AV142">
        <v>0</v>
      </c>
      <c r="AW142">
        <v>600000</v>
      </c>
      <c r="AX142">
        <v>0.21</v>
      </c>
      <c r="AY142">
        <v>492800000</v>
      </c>
      <c r="AZ142">
        <v>-492800000</v>
      </c>
      <c r="BA142">
        <v>0</v>
      </c>
      <c r="BB142">
        <v>0</v>
      </c>
      <c r="BC142">
        <v>0</v>
      </c>
      <c r="BK142">
        <v>150200000</v>
      </c>
      <c r="BL142">
        <v>150200000</v>
      </c>
    </row>
    <row r="143" spans="1:75" x14ac:dyDescent="0.3">
      <c r="A143" s="2" t="s">
        <v>243</v>
      </c>
      <c r="B143" t="s">
        <v>10</v>
      </c>
      <c r="C143">
        <v>2019</v>
      </c>
      <c r="D143" s="3">
        <v>43830</v>
      </c>
      <c r="E143" t="s">
        <v>353</v>
      </c>
      <c r="F143" t="s">
        <v>228</v>
      </c>
      <c r="BH143">
        <v>0</v>
      </c>
    </row>
    <row r="144" spans="1:75" x14ac:dyDescent="0.3">
      <c r="A144" s="2" t="s">
        <v>243</v>
      </c>
      <c r="B144" t="s">
        <v>10</v>
      </c>
      <c r="C144">
        <v>2020</v>
      </c>
      <c r="D144" s="3">
        <v>44196</v>
      </c>
      <c r="E144" t="s">
        <v>227</v>
      </c>
      <c r="F144" t="s">
        <v>228</v>
      </c>
      <c r="I144">
        <v>115500000</v>
      </c>
      <c r="J144">
        <v>0.69</v>
      </c>
      <c r="K144">
        <v>544500000</v>
      </c>
      <c r="N144">
        <v>118700000</v>
      </c>
      <c r="O144">
        <v>0.67</v>
      </c>
      <c r="P144">
        <v>79600000</v>
      </c>
      <c r="Q144">
        <v>30400000</v>
      </c>
      <c r="R144">
        <v>64400000</v>
      </c>
      <c r="T144">
        <v>203200000</v>
      </c>
      <c r="U144">
        <v>23600000</v>
      </c>
      <c r="V144">
        <v>23600000</v>
      </c>
      <c r="W144">
        <v>800000</v>
      </c>
      <c r="X144">
        <v>800000</v>
      </c>
      <c r="Y144">
        <v>-200000</v>
      </c>
      <c r="Z144">
        <v>79600000</v>
      </c>
      <c r="AA144">
        <v>79600000</v>
      </c>
      <c r="AB144">
        <v>80300000</v>
      </c>
      <c r="AC144">
        <v>-900000</v>
      </c>
      <c r="AD144">
        <v>79600000</v>
      </c>
      <c r="AE144">
        <v>80500000</v>
      </c>
      <c r="AF144">
        <v>79400000</v>
      </c>
      <c r="AG144">
        <v>-22800000</v>
      </c>
      <c r="AH144">
        <v>-22800000</v>
      </c>
      <c r="AI144">
        <v>66800000</v>
      </c>
      <c r="AJ144">
        <v>82252000</v>
      </c>
      <c r="AK144">
        <v>171500000</v>
      </c>
      <c r="AL144">
        <v>31700000</v>
      </c>
      <c r="AM144">
        <v>747700000</v>
      </c>
      <c r="AN144">
        <v>-2100000</v>
      </c>
      <c r="AO144">
        <v>300000</v>
      </c>
      <c r="AP144">
        <v>6800000</v>
      </c>
      <c r="AQ144">
        <v>544500000</v>
      </c>
      <c r="AR144">
        <v>34000000</v>
      </c>
      <c r="AS144">
        <v>27000000</v>
      </c>
      <c r="AT144">
        <v>144500000</v>
      </c>
      <c r="AU144">
        <v>-2400000</v>
      </c>
      <c r="AV144">
        <v>-648000</v>
      </c>
      <c r="AW144">
        <v>-73500000</v>
      </c>
      <c r="AX144">
        <v>0.27</v>
      </c>
      <c r="AY144">
        <v>716000000</v>
      </c>
      <c r="AZ144">
        <v>29300000</v>
      </c>
      <c r="BA144">
        <v>747700000</v>
      </c>
      <c r="BB144">
        <v>-2400000</v>
      </c>
      <c r="BC144">
        <v>-2400000</v>
      </c>
      <c r="BQ144">
        <v>2400000</v>
      </c>
    </row>
    <row r="145" spans="1:69" x14ac:dyDescent="0.3">
      <c r="A145" s="2" t="s">
        <v>243</v>
      </c>
      <c r="B145" t="s">
        <v>10</v>
      </c>
      <c r="C145">
        <v>2021</v>
      </c>
      <c r="D145" s="3">
        <v>44561</v>
      </c>
      <c r="E145" t="s">
        <v>227</v>
      </c>
      <c r="F145" t="s">
        <v>228</v>
      </c>
      <c r="I145">
        <v>124600000</v>
      </c>
      <c r="J145">
        <v>-0.02</v>
      </c>
      <c r="K145">
        <v>586400000</v>
      </c>
      <c r="N145">
        <v>128000000</v>
      </c>
      <c r="O145">
        <v>-0.02</v>
      </c>
      <c r="P145">
        <v>-2000000</v>
      </c>
      <c r="Q145">
        <v>28100000</v>
      </c>
      <c r="R145">
        <v>62800000</v>
      </c>
      <c r="T145">
        <v>225100000</v>
      </c>
      <c r="U145">
        <v>23700000</v>
      </c>
      <c r="V145">
        <v>23700000</v>
      </c>
      <c r="W145">
        <v>300000</v>
      </c>
      <c r="X145">
        <v>300000</v>
      </c>
      <c r="Y145">
        <v>-400000</v>
      </c>
      <c r="Z145">
        <v>-2000000</v>
      </c>
      <c r="AA145">
        <v>-2000000</v>
      </c>
      <c r="AB145">
        <v>500000</v>
      </c>
      <c r="AC145">
        <v>-2100000</v>
      </c>
      <c r="AD145">
        <v>-2000000</v>
      </c>
      <c r="AE145">
        <v>100000</v>
      </c>
      <c r="AF145">
        <v>-1600000</v>
      </c>
      <c r="AG145">
        <v>-23400000</v>
      </c>
      <c r="AH145">
        <v>-23400000</v>
      </c>
      <c r="AI145">
        <v>64600000</v>
      </c>
      <c r="AJ145">
        <v>1414000</v>
      </c>
      <c r="AK145">
        <v>195400000</v>
      </c>
      <c r="AL145">
        <v>29700000</v>
      </c>
      <c r="AM145">
        <v>811500000</v>
      </c>
      <c r="AN145">
        <v>-1900000</v>
      </c>
      <c r="AO145">
        <v>-100000</v>
      </c>
      <c r="AP145">
        <v>4400000</v>
      </c>
      <c r="AQ145">
        <v>586400000</v>
      </c>
      <c r="AR145">
        <v>34700000</v>
      </c>
      <c r="AS145">
        <v>35200000</v>
      </c>
      <c r="AT145">
        <v>160200000</v>
      </c>
      <c r="AU145">
        <v>-1800000</v>
      </c>
      <c r="AV145">
        <v>-486000</v>
      </c>
      <c r="AW145">
        <v>3900000</v>
      </c>
      <c r="AX145">
        <v>0.27</v>
      </c>
      <c r="AY145">
        <v>781800000</v>
      </c>
      <c r="AZ145">
        <v>27900000</v>
      </c>
      <c r="BA145">
        <v>811500000</v>
      </c>
      <c r="BB145">
        <v>-1800000</v>
      </c>
      <c r="BC145">
        <v>-1800000</v>
      </c>
      <c r="BQ145">
        <v>1800000</v>
      </c>
    </row>
    <row r="146" spans="1:69" x14ac:dyDescent="0.3">
      <c r="A146" s="2" t="s">
        <v>243</v>
      </c>
      <c r="B146" t="s">
        <v>10</v>
      </c>
      <c r="C146">
        <v>2022</v>
      </c>
      <c r="D146" s="3">
        <v>44926</v>
      </c>
      <c r="E146" t="s">
        <v>227</v>
      </c>
      <c r="F146" t="s">
        <v>228</v>
      </c>
      <c r="I146">
        <v>126700000</v>
      </c>
      <c r="J146">
        <v>-0.28999999999999998</v>
      </c>
      <c r="K146">
        <v>672300000</v>
      </c>
      <c r="N146">
        <v>126700000</v>
      </c>
      <c r="O146">
        <v>-0.28999999999999998</v>
      </c>
      <c r="P146">
        <v>-36900000</v>
      </c>
      <c r="Q146">
        <v>-14400000</v>
      </c>
      <c r="R146">
        <v>26500000</v>
      </c>
      <c r="T146">
        <v>226000000</v>
      </c>
      <c r="U146">
        <v>18300000</v>
      </c>
      <c r="V146">
        <v>18300000</v>
      </c>
      <c r="W146">
        <v>600000</v>
      </c>
      <c r="X146">
        <v>600000</v>
      </c>
      <c r="Y146">
        <v>-3700000</v>
      </c>
      <c r="Z146">
        <v>-36900000</v>
      </c>
      <c r="AA146">
        <v>-36900000</v>
      </c>
      <c r="AB146">
        <v>-34100000</v>
      </c>
      <c r="AC146">
        <v>900000</v>
      </c>
      <c r="AD146">
        <v>-36900000</v>
      </c>
      <c r="AE146">
        <v>-37800000</v>
      </c>
      <c r="AF146">
        <v>-33200000</v>
      </c>
      <c r="AG146">
        <v>-17700000</v>
      </c>
      <c r="AH146">
        <v>-17700000</v>
      </c>
      <c r="AI146">
        <v>47000000</v>
      </c>
      <c r="AJ146">
        <v>-21605000</v>
      </c>
      <c r="AK146">
        <v>221100000</v>
      </c>
      <c r="AL146">
        <v>4900000</v>
      </c>
      <c r="AM146">
        <v>898300000</v>
      </c>
      <c r="AN146">
        <v>-19900000</v>
      </c>
      <c r="AO146">
        <v>600000</v>
      </c>
      <c r="AP146">
        <v>-32700000</v>
      </c>
      <c r="AQ146">
        <v>672300000</v>
      </c>
      <c r="AR146">
        <v>40900000</v>
      </c>
      <c r="AS146">
        <v>38600000</v>
      </c>
      <c r="AT146">
        <v>182500000</v>
      </c>
      <c r="AU146">
        <v>-20500000</v>
      </c>
      <c r="AV146">
        <v>-4305000</v>
      </c>
      <c r="AW146">
        <v>1400000</v>
      </c>
      <c r="AX146">
        <v>0.21</v>
      </c>
      <c r="AY146">
        <v>893400000</v>
      </c>
      <c r="AZ146">
        <v>-2600000</v>
      </c>
      <c r="BA146">
        <v>898300000</v>
      </c>
      <c r="BB146">
        <v>-20500000</v>
      </c>
      <c r="BC146">
        <v>-20500000</v>
      </c>
      <c r="BI146">
        <v>13000000</v>
      </c>
      <c r="BQ146">
        <v>7500000</v>
      </c>
    </row>
    <row r="147" spans="1:69" x14ac:dyDescent="0.3">
      <c r="A147" s="2" t="s">
        <v>243</v>
      </c>
      <c r="B147" t="s">
        <v>10</v>
      </c>
      <c r="C147">
        <v>2023</v>
      </c>
      <c r="D147" s="3">
        <v>45199</v>
      </c>
      <c r="E147" t="s">
        <v>353</v>
      </c>
      <c r="F147" t="s">
        <v>228</v>
      </c>
      <c r="I147">
        <v>128800000</v>
      </c>
      <c r="J147">
        <v>-0.15</v>
      </c>
      <c r="N147">
        <v>128800000</v>
      </c>
      <c r="O147">
        <v>-0.15</v>
      </c>
    </row>
    <row r="148" spans="1:69" x14ac:dyDescent="0.3">
      <c r="A148" s="2" t="s">
        <v>243</v>
      </c>
      <c r="B148" t="s">
        <v>10</v>
      </c>
      <c r="C148">
        <v>2023</v>
      </c>
      <c r="D148" s="3">
        <v>45291</v>
      </c>
      <c r="E148" t="s">
        <v>227</v>
      </c>
      <c r="F148" t="s">
        <v>228</v>
      </c>
      <c r="I148">
        <v>130400000</v>
      </c>
      <c r="J148">
        <v>-7.0000000000000007E-2</v>
      </c>
      <c r="K148">
        <v>768500000</v>
      </c>
      <c r="N148">
        <v>130400000</v>
      </c>
      <c r="O148">
        <v>-7.0000000000000007E-2</v>
      </c>
      <c r="P148">
        <v>-8900000</v>
      </c>
      <c r="Q148">
        <v>32800000</v>
      </c>
      <c r="R148">
        <v>77500000</v>
      </c>
      <c r="T148">
        <v>268600000</v>
      </c>
      <c r="U148">
        <v>21700000</v>
      </c>
      <c r="V148">
        <v>21700000</v>
      </c>
      <c r="W148">
        <v>1200000</v>
      </c>
      <c r="X148">
        <v>1200000</v>
      </c>
      <c r="Y148">
        <v>-11300000</v>
      </c>
      <c r="Z148">
        <v>-8900000</v>
      </c>
      <c r="AA148">
        <v>-8900000</v>
      </c>
      <c r="AB148">
        <v>2200000</v>
      </c>
      <c r="AC148">
        <v>200000</v>
      </c>
      <c r="AD148">
        <v>-8900000</v>
      </c>
      <c r="AE148">
        <v>-9100000</v>
      </c>
      <c r="AF148">
        <v>2400000</v>
      </c>
      <c r="AG148">
        <v>-20500000</v>
      </c>
      <c r="AH148">
        <v>-20500000</v>
      </c>
      <c r="AI148">
        <v>78800000</v>
      </c>
      <c r="AJ148">
        <v>-8073000</v>
      </c>
      <c r="AK148">
        <v>236200000</v>
      </c>
      <c r="AL148">
        <v>32400000</v>
      </c>
      <c r="AM148">
        <v>1037100000</v>
      </c>
      <c r="AN148">
        <v>-800000</v>
      </c>
      <c r="AO148">
        <v>500000</v>
      </c>
      <c r="AP148">
        <v>11100000</v>
      </c>
      <c r="AQ148">
        <v>768500000</v>
      </c>
      <c r="AR148">
        <v>44700000</v>
      </c>
      <c r="AS148">
        <v>38400000</v>
      </c>
      <c r="AT148">
        <v>197800000</v>
      </c>
      <c r="AU148">
        <v>-1300000</v>
      </c>
      <c r="AV148">
        <v>-273000</v>
      </c>
      <c r="AW148">
        <v>8900000</v>
      </c>
      <c r="AX148">
        <v>0.21</v>
      </c>
      <c r="AY148">
        <v>1004700000</v>
      </c>
      <c r="AZ148">
        <v>31100000</v>
      </c>
      <c r="BA148">
        <v>1037100000</v>
      </c>
      <c r="BB148">
        <v>-1300000</v>
      </c>
      <c r="BC148">
        <v>-1300000</v>
      </c>
      <c r="BQ148">
        <v>1300000</v>
      </c>
    </row>
    <row r="149" spans="1:69" x14ac:dyDescent="0.3">
      <c r="A149" s="2" t="s">
        <v>243</v>
      </c>
      <c r="B149" t="s">
        <v>10</v>
      </c>
      <c r="C149">
        <v>2023</v>
      </c>
      <c r="D149" s="3">
        <v>45291</v>
      </c>
      <c r="E149" t="s">
        <v>353</v>
      </c>
      <c r="F149" t="s">
        <v>228</v>
      </c>
      <c r="I149">
        <v>130400000</v>
      </c>
      <c r="J149">
        <v>-7.0000000000000007E-2</v>
      </c>
      <c r="N149">
        <v>130400000</v>
      </c>
      <c r="O149">
        <v>-7.0000000000000007E-2</v>
      </c>
    </row>
    <row r="150" spans="1:69" x14ac:dyDescent="0.3">
      <c r="A150" s="2" t="s">
        <v>243</v>
      </c>
      <c r="B150" t="s">
        <v>10</v>
      </c>
      <c r="C150">
        <v>2024</v>
      </c>
      <c r="D150" s="3">
        <v>45382</v>
      </c>
      <c r="E150" t="s">
        <v>353</v>
      </c>
      <c r="F150" t="s">
        <v>228</v>
      </c>
      <c r="I150">
        <v>133275000</v>
      </c>
      <c r="J150">
        <v>-0.01</v>
      </c>
      <c r="N150">
        <v>133750000</v>
      </c>
      <c r="O150">
        <v>-0.01</v>
      </c>
    </row>
    <row r="151" spans="1:69" x14ac:dyDescent="0.3">
      <c r="A151" s="2" t="s">
        <v>243</v>
      </c>
      <c r="B151" t="s">
        <v>10</v>
      </c>
      <c r="C151">
        <v>2024</v>
      </c>
      <c r="D151" s="3">
        <v>45473</v>
      </c>
      <c r="E151" t="s">
        <v>353</v>
      </c>
      <c r="F151" t="s">
        <v>228</v>
      </c>
      <c r="I151">
        <v>139150000</v>
      </c>
      <c r="J151">
        <v>7.0000000000000007E-2</v>
      </c>
      <c r="N151">
        <v>139700000</v>
      </c>
      <c r="O151">
        <v>7.0000000000000007E-2</v>
      </c>
    </row>
    <row r="152" spans="1:69" x14ac:dyDescent="0.3">
      <c r="A152" s="2" t="s">
        <v>243</v>
      </c>
      <c r="B152" t="s">
        <v>10</v>
      </c>
      <c r="C152">
        <v>2024</v>
      </c>
      <c r="D152" s="3">
        <v>45565</v>
      </c>
      <c r="E152" t="s">
        <v>353</v>
      </c>
      <c r="F152" t="s">
        <v>228</v>
      </c>
      <c r="I152">
        <v>144275000</v>
      </c>
      <c r="J152">
        <v>0.1</v>
      </c>
      <c r="K152">
        <v>837700000</v>
      </c>
      <c r="N152">
        <v>144275000</v>
      </c>
      <c r="O152">
        <v>0.1</v>
      </c>
      <c r="P152">
        <v>14800000</v>
      </c>
      <c r="Q152">
        <v>39000000</v>
      </c>
      <c r="R152">
        <v>90000000</v>
      </c>
      <c r="T152">
        <v>289300000</v>
      </c>
      <c r="U152">
        <v>8900000</v>
      </c>
      <c r="V152">
        <v>8900000</v>
      </c>
      <c r="Y152">
        <v>-3200000</v>
      </c>
      <c r="Z152">
        <v>14800000</v>
      </c>
      <c r="AA152">
        <v>14800000</v>
      </c>
      <c r="AB152">
        <v>17800000</v>
      </c>
      <c r="AD152">
        <v>14800000</v>
      </c>
      <c r="AE152">
        <v>14600000</v>
      </c>
      <c r="AF152">
        <v>18000000</v>
      </c>
      <c r="AG152">
        <v>-7700000</v>
      </c>
      <c r="AH152">
        <v>-7700000</v>
      </c>
      <c r="AI152">
        <v>90600000</v>
      </c>
      <c r="AJ152">
        <v>15074000</v>
      </c>
      <c r="AK152">
        <v>251000000</v>
      </c>
      <c r="AL152">
        <v>38300000</v>
      </c>
      <c r="AM152">
        <v>1127000000</v>
      </c>
      <c r="AN152">
        <v>-500000</v>
      </c>
      <c r="AO152">
        <v>100000</v>
      </c>
      <c r="AP152">
        <v>30100000</v>
      </c>
      <c r="AQ152">
        <v>837700000</v>
      </c>
      <c r="AR152">
        <v>51000000</v>
      </c>
      <c r="AS152">
        <v>37700000</v>
      </c>
      <c r="AT152">
        <v>213300000</v>
      </c>
      <c r="AU152">
        <v>-600000</v>
      </c>
      <c r="AV152">
        <v>-126000</v>
      </c>
      <c r="AW152">
        <v>12300000</v>
      </c>
      <c r="AX152">
        <v>0.21</v>
      </c>
      <c r="AY152">
        <v>1088700000</v>
      </c>
      <c r="AZ152">
        <v>37700000</v>
      </c>
      <c r="BA152">
        <v>1127000000</v>
      </c>
      <c r="BB152">
        <v>-600000</v>
      </c>
      <c r="BC152">
        <v>-600000</v>
      </c>
      <c r="BQ152">
        <v>600000</v>
      </c>
    </row>
    <row r="153" spans="1:69" x14ac:dyDescent="0.3">
      <c r="A153" s="2" t="s">
        <v>244</v>
      </c>
      <c r="B153" t="s">
        <v>13</v>
      </c>
      <c r="C153">
        <v>2021</v>
      </c>
      <c r="D153" s="3">
        <v>44561</v>
      </c>
      <c r="E153" t="s">
        <v>227</v>
      </c>
      <c r="F153" t="s">
        <v>228</v>
      </c>
      <c r="I153">
        <v>45082544</v>
      </c>
      <c r="J153">
        <v>-1.36</v>
      </c>
      <c r="K153">
        <v>108224000</v>
      </c>
      <c r="N153">
        <v>45082544</v>
      </c>
      <c r="O153">
        <v>-1.36</v>
      </c>
      <c r="P153">
        <v>-61537000</v>
      </c>
      <c r="Q153">
        <v>-66350000</v>
      </c>
      <c r="R153">
        <v>-55766000</v>
      </c>
      <c r="T153">
        <v>29377000</v>
      </c>
      <c r="U153">
        <v>6456000</v>
      </c>
      <c r="V153">
        <v>6456000</v>
      </c>
      <c r="Z153">
        <v>-61537000</v>
      </c>
      <c r="AA153">
        <v>-61537000</v>
      </c>
      <c r="AB153">
        <v>-61537000</v>
      </c>
      <c r="AD153">
        <v>-61537000</v>
      </c>
      <c r="AE153">
        <v>-61537000</v>
      </c>
      <c r="AF153">
        <v>-61537000</v>
      </c>
      <c r="AG153">
        <v>-6456000</v>
      </c>
      <c r="AH153">
        <v>-6456000</v>
      </c>
      <c r="AI153">
        <v>-39413000</v>
      </c>
      <c r="AJ153">
        <v>-47718715</v>
      </c>
      <c r="AK153">
        <v>83211000</v>
      </c>
      <c r="AL153">
        <v>-53834000</v>
      </c>
      <c r="AM153">
        <v>137601000</v>
      </c>
      <c r="AN153">
        <v>-12516000</v>
      </c>
      <c r="AO153">
        <v>3837000</v>
      </c>
      <c r="AP153">
        <v>-72806000</v>
      </c>
      <c r="AQ153">
        <v>108224000</v>
      </c>
      <c r="AR153">
        <v>10584000</v>
      </c>
      <c r="AS153">
        <v>4516000</v>
      </c>
      <c r="AT153">
        <v>78695000</v>
      </c>
      <c r="AU153">
        <v>-16353000</v>
      </c>
      <c r="AV153">
        <v>-2534715</v>
      </c>
      <c r="AW153">
        <v>-11269000</v>
      </c>
      <c r="AX153">
        <v>0.155</v>
      </c>
      <c r="AY153">
        <v>191435000</v>
      </c>
      <c r="AZ153">
        <v>-70187000</v>
      </c>
      <c r="BA153">
        <v>137601000</v>
      </c>
      <c r="BB153">
        <v>-16353000</v>
      </c>
      <c r="BC153">
        <v>-16353000</v>
      </c>
      <c r="BH153">
        <v>0</v>
      </c>
      <c r="BQ153">
        <v>16353000</v>
      </c>
    </row>
    <row r="154" spans="1:69" x14ac:dyDescent="0.3">
      <c r="A154" s="2" t="s">
        <v>244</v>
      </c>
      <c r="B154" t="s">
        <v>13</v>
      </c>
      <c r="C154">
        <v>2022</v>
      </c>
      <c r="D154" s="3">
        <v>44926</v>
      </c>
      <c r="E154" t="s">
        <v>227</v>
      </c>
      <c r="F154" t="s">
        <v>228</v>
      </c>
      <c r="I154">
        <v>62497608</v>
      </c>
      <c r="J154">
        <v>-2.09</v>
      </c>
      <c r="K154">
        <v>131854000</v>
      </c>
      <c r="N154">
        <v>62497608</v>
      </c>
      <c r="O154">
        <v>-2.09</v>
      </c>
      <c r="P154">
        <v>-132377000</v>
      </c>
      <c r="Q154">
        <v>-130373000</v>
      </c>
      <c r="R154">
        <v>-119085000</v>
      </c>
      <c r="T154">
        <v>28695000</v>
      </c>
      <c r="U154">
        <v>8219000</v>
      </c>
      <c r="V154">
        <v>8219000</v>
      </c>
      <c r="Y154">
        <v>3000</v>
      </c>
      <c r="Z154">
        <v>-130617000</v>
      </c>
      <c r="AA154">
        <v>-132377000</v>
      </c>
      <c r="AB154">
        <v>-130620000</v>
      </c>
      <c r="AD154">
        <v>-130617000</v>
      </c>
      <c r="AE154">
        <v>-130617000</v>
      </c>
      <c r="AF154">
        <v>-130620000</v>
      </c>
      <c r="AG154">
        <v>-8219000</v>
      </c>
      <c r="AH154">
        <v>-8219000</v>
      </c>
      <c r="AI154">
        <v>-19225000</v>
      </c>
      <c r="AJ154">
        <v>-36548880</v>
      </c>
      <c r="AK154">
        <v>75283000</v>
      </c>
      <c r="AL154">
        <v>-46588000</v>
      </c>
      <c r="AM154">
        <v>160549000</v>
      </c>
      <c r="AN154">
        <v>-83785000</v>
      </c>
      <c r="AO154">
        <v>16075000</v>
      </c>
      <c r="AP154">
        <v>-138592000</v>
      </c>
      <c r="AQ154">
        <v>131854000</v>
      </c>
      <c r="AR154">
        <v>11288000</v>
      </c>
      <c r="AS154">
        <v>4941000</v>
      </c>
      <c r="AT154">
        <v>70342000</v>
      </c>
      <c r="AU154">
        <v>-99860000</v>
      </c>
      <c r="AV154">
        <v>-5791880</v>
      </c>
      <c r="AW154">
        <v>-7972000</v>
      </c>
      <c r="AX154">
        <v>5.8000000000000003E-2</v>
      </c>
      <c r="AY154">
        <v>207137000</v>
      </c>
      <c r="AZ154">
        <v>146448000</v>
      </c>
      <c r="BA154">
        <v>160549000</v>
      </c>
      <c r="BB154">
        <v>-99860000</v>
      </c>
      <c r="BC154">
        <v>-99860000</v>
      </c>
      <c r="BH154">
        <v>96623000</v>
      </c>
      <c r="BP154">
        <v>1760000</v>
      </c>
      <c r="BQ154">
        <v>3237000</v>
      </c>
    </row>
    <row r="155" spans="1:69" x14ac:dyDescent="0.3">
      <c r="A155" s="2" t="s">
        <v>244</v>
      </c>
      <c r="B155" t="s">
        <v>13</v>
      </c>
      <c r="C155">
        <v>2022</v>
      </c>
      <c r="D155" s="3">
        <v>44926</v>
      </c>
      <c r="E155" t="s">
        <v>353</v>
      </c>
      <c r="F155" t="s">
        <v>228</v>
      </c>
      <c r="I155">
        <v>63324416</v>
      </c>
      <c r="J155">
        <v>-2.09</v>
      </c>
      <c r="N155">
        <v>63324416</v>
      </c>
      <c r="O155">
        <v>-2.09</v>
      </c>
    </row>
    <row r="156" spans="1:69" x14ac:dyDescent="0.3">
      <c r="A156" s="2" t="s">
        <v>244</v>
      </c>
      <c r="B156" t="s">
        <v>13</v>
      </c>
      <c r="C156">
        <v>2023</v>
      </c>
      <c r="D156" s="3">
        <v>45199</v>
      </c>
      <c r="E156" t="s">
        <v>353</v>
      </c>
      <c r="F156" t="s">
        <v>228</v>
      </c>
      <c r="I156">
        <v>64392882</v>
      </c>
      <c r="J156">
        <v>-0.91</v>
      </c>
      <c r="N156">
        <v>64392882</v>
      </c>
      <c r="O156">
        <v>-0.91</v>
      </c>
    </row>
    <row r="157" spans="1:69" x14ac:dyDescent="0.3">
      <c r="A157" s="2" t="s">
        <v>244</v>
      </c>
      <c r="B157" t="s">
        <v>13</v>
      </c>
      <c r="C157">
        <v>2023</v>
      </c>
      <c r="D157" s="3">
        <v>45291</v>
      </c>
      <c r="E157" t="s">
        <v>227</v>
      </c>
      <c r="F157" t="s">
        <v>228</v>
      </c>
      <c r="I157">
        <v>64654153</v>
      </c>
      <c r="J157">
        <v>-0.73</v>
      </c>
      <c r="K157">
        <v>185831000</v>
      </c>
      <c r="N157">
        <v>64654153</v>
      </c>
      <c r="O157">
        <v>-0.73</v>
      </c>
      <c r="P157">
        <v>-47284000</v>
      </c>
      <c r="Q157">
        <v>-17051000</v>
      </c>
      <c r="R157">
        <v>-6327000</v>
      </c>
      <c r="T157">
        <v>57969000</v>
      </c>
      <c r="U157">
        <v>10699000</v>
      </c>
      <c r="V157">
        <v>10699000</v>
      </c>
      <c r="Y157">
        <v>1000</v>
      </c>
      <c r="Z157">
        <v>-27263000</v>
      </c>
      <c r="AA157">
        <v>-47284000</v>
      </c>
      <c r="AB157">
        <v>-27264000</v>
      </c>
      <c r="AD157">
        <v>-27263000</v>
      </c>
      <c r="AE157">
        <v>-27263000</v>
      </c>
      <c r="AF157">
        <v>-27264000</v>
      </c>
      <c r="AG157">
        <v>-10699000</v>
      </c>
      <c r="AH157">
        <v>-10699000</v>
      </c>
      <c r="AI157">
        <v>-6314000</v>
      </c>
      <c r="AJ157">
        <v>-27250234</v>
      </c>
      <c r="AK157">
        <v>73504000</v>
      </c>
      <c r="AL157">
        <v>-15535000</v>
      </c>
      <c r="AM157">
        <v>243800000</v>
      </c>
      <c r="AN157">
        <v>-1516000</v>
      </c>
      <c r="AO157">
        <v>-1503000</v>
      </c>
      <c r="AP157">
        <v>-27750000</v>
      </c>
      <c r="AQ157">
        <v>185831000</v>
      </c>
      <c r="AR157">
        <v>10724000</v>
      </c>
      <c r="AS157">
        <v>4979000</v>
      </c>
      <c r="AT157">
        <v>68525000</v>
      </c>
      <c r="AU157">
        <v>-13000</v>
      </c>
      <c r="AV157">
        <v>-234</v>
      </c>
      <c r="AW157">
        <v>-486000</v>
      </c>
      <c r="AX157">
        <v>1.7999999999999999E-2</v>
      </c>
      <c r="AY157">
        <v>259335000</v>
      </c>
      <c r="AZ157">
        <v>15548000</v>
      </c>
      <c r="BA157">
        <v>243800000</v>
      </c>
      <c r="BB157">
        <v>-13000</v>
      </c>
      <c r="BC157">
        <v>-13000</v>
      </c>
      <c r="BH157">
        <v>0</v>
      </c>
      <c r="BP157">
        <v>20021000</v>
      </c>
      <c r="BQ157">
        <v>13000</v>
      </c>
    </row>
    <row r="158" spans="1:69" x14ac:dyDescent="0.3">
      <c r="A158" s="2" t="s">
        <v>244</v>
      </c>
      <c r="B158" t="s">
        <v>13</v>
      </c>
      <c r="C158">
        <v>2023</v>
      </c>
      <c r="D158" s="3">
        <v>45291</v>
      </c>
      <c r="E158" t="s">
        <v>353</v>
      </c>
      <c r="F158" t="s">
        <v>228</v>
      </c>
      <c r="I158">
        <v>64654153</v>
      </c>
      <c r="J158">
        <v>-0.73</v>
      </c>
      <c r="N158">
        <v>64654153</v>
      </c>
      <c r="O158">
        <v>-0.73</v>
      </c>
    </row>
    <row r="159" spans="1:69" x14ac:dyDescent="0.3">
      <c r="A159" s="2" t="s">
        <v>244</v>
      </c>
      <c r="B159" t="s">
        <v>13</v>
      </c>
      <c r="C159">
        <v>2024</v>
      </c>
      <c r="D159" s="3">
        <v>45382</v>
      </c>
      <c r="E159" t="s">
        <v>353</v>
      </c>
      <c r="F159" t="s">
        <v>228</v>
      </c>
      <c r="I159">
        <v>64977067</v>
      </c>
      <c r="J159">
        <v>-0.72</v>
      </c>
      <c r="N159">
        <v>64977067</v>
      </c>
      <c r="O159">
        <v>-0.72</v>
      </c>
    </row>
    <row r="160" spans="1:69" x14ac:dyDescent="0.3">
      <c r="A160" s="2" t="s">
        <v>244</v>
      </c>
      <c r="B160" t="s">
        <v>13</v>
      </c>
      <c r="C160">
        <v>2024</v>
      </c>
      <c r="D160" s="3">
        <v>45473</v>
      </c>
      <c r="E160" t="s">
        <v>353</v>
      </c>
      <c r="F160" t="s">
        <v>228</v>
      </c>
      <c r="I160">
        <v>65315978</v>
      </c>
      <c r="J160">
        <v>-0.98</v>
      </c>
      <c r="N160">
        <v>65315978</v>
      </c>
      <c r="O160">
        <v>-0.98</v>
      </c>
    </row>
    <row r="161" spans="1:72" x14ac:dyDescent="0.3">
      <c r="A161" s="2" t="s">
        <v>244</v>
      </c>
      <c r="B161" t="s">
        <v>13</v>
      </c>
      <c r="C161">
        <v>2024</v>
      </c>
      <c r="D161" s="3">
        <v>45565</v>
      </c>
      <c r="E161" t="s">
        <v>353</v>
      </c>
      <c r="F161" t="s">
        <v>228</v>
      </c>
      <c r="I161">
        <v>65750058</v>
      </c>
      <c r="J161">
        <v>-1.21</v>
      </c>
      <c r="K161">
        <v>247463000</v>
      </c>
      <c r="N161">
        <v>65750058</v>
      </c>
      <c r="O161">
        <v>-1.21</v>
      </c>
      <c r="P161">
        <v>-79540000</v>
      </c>
      <c r="Q161">
        <v>-43524000</v>
      </c>
      <c r="R161">
        <v>-32233000</v>
      </c>
      <c r="T161">
        <v>50563000</v>
      </c>
      <c r="U161">
        <v>12299000</v>
      </c>
      <c r="V161">
        <v>12299000</v>
      </c>
      <c r="Y161">
        <v>-76000</v>
      </c>
      <c r="Z161">
        <v>-55434000</v>
      </c>
      <c r="AA161">
        <v>-79540000</v>
      </c>
      <c r="AB161">
        <v>-55358000</v>
      </c>
      <c r="AD161">
        <v>-55434000</v>
      </c>
      <c r="AE161">
        <v>-55434000</v>
      </c>
      <c r="AF161">
        <v>-55358000</v>
      </c>
      <c r="AG161">
        <v>-12299000</v>
      </c>
      <c r="AH161">
        <v>-12299000</v>
      </c>
      <c r="AI161">
        <v>-26834000</v>
      </c>
      <c r="AJ161">
        <v>-50079973.129354998</v>
      </c>
      <c r="AK161">
        <v>75140000</v>
      </c>
      <c r="AL161">
        <v>-24577000</v>
      </c>
      <c r="AM161">
        <v>298026000</v>
      </c>
      <c r="AN161">
        <v>-18947000</v>
      </c>
      <c r="AO161">
        <v>-13548000</v>
      </c>
      <c r="AP161">
        <v>-55823000</v>
      </c>
      <c r="AQ161">
        <v>247463000</v>
      </c>
      <c r="AR161">
        <v>11291000</v>
      </c>
      <c r="AS161">
        <v>5670000</v>
      </c>
      <c r="AT161">
        <v>69470000</v>
      </c>
      <c r="AU161">
        <v>-5399000</v>
      </c>
      <c r="AV161">
        <v>-44973.129354999997</v>
      </c>
      <c r="AW161">
        <v>-465000</v>
      </c>
      <c r="AX161">
        <v>8.3300000000000006E-3</v>
      </c>
      <c r="AY161">
        <v>322603000</v>
      </c>
      <c r="AZ161">
        <v>1120000</v>
      </c>
      <c r="BA161">
        <v>298026000</v>
      </c>
      <c r="BB161">
        <v>-5399000</v>
      </c>
      <c r="BC161">
        <v>-5399000</v>
      </c>
      <c r="BP161">
        <v>24106000</v>
      </c>
      <c r="BQ161">
        <v>5399000</v>
      </c>
    </row>
    <row r="162" spans="1:72" x14ac:dyDescent="0.3">
      <c r="A162" s="2" t="s">
        <v>245</v>
      </c>
      <c r="B162" t="s">
        <v>16</v>
      </c>
      <c r="C162">
        <v>2020</v>
      </c>
      <c r="D162" s="3">
        <v>44196</v>
      </c>
      <c r="E162" t="s">
        <v>227</v>
      </c>
      <c r="F162" t="s">
        <v>228</v>
      </c>
      <c r="I162">
        <v>10955395</v>
      </c>
      <c r="J162">
        <v>-25</v>
      </c>
      <c r="K162">
        <v>173000</v>
      </c>
      <c r="L162">
        <v>9781000</v>
      </c>
      <c r="M162">
        <v>9781000</v>
      </c>
      <c r="N162">
        <v>10955395</v>
      </c>
      <c r="O162">
        <v>-25</v>
      </c>
      <c r="P162">
        <v>-644887000</v>
      </c>
      <c r="Q162">
        <v>-644845000</v>
      </c>
      <c r="R162">
        <v>-635064000</v>
      </c>
      <c r="T162">
        <v>65000</v>
      </c>
      <c r="U162">
        <v>36000</v>
      </c>
      <c r="V162">
        <v>36000</v>
      </c>
      <c r="W162">
        <v>2277000</v>
      </c>
      <c r="X162">
        <v>2277000</v>
      </c>
      <c r="Z162">
        <v>-644887000</v>
      </c>
      <c r="AA162">
        <v>-644887000</v>
      </c>
      <c r="AB162">
        <v>-644887000</v>
      </c>
      <c r="AD162">
        <v>-644887000</v>
      </c>
      <c r="AE162">
        <v>-644887000</v>
      </c>
      <c r="AF162">
        <v>-644887000</v>
      </c>
      <c r="AG162">
        <v>2241000</v>
      </c>
      <c r="AH162">
        <v>2241000</v>
      </c>
      <c r="AI162">
        <v>-263212000</v>
      </c>
      <c r="AJ162">
        <v>-373435040</v>
      </c>
      <c r="AK162">
        <v>275349000</v>
      </c>
      <c r="AL162">
        <v>-275284000</v>
      </c>
      <c r="AM162">
        <v>238000</v>
      </c>
      <c r="AN162">
        <v>-371838000</v>
      </c>
      <c r="AO162">
        <v>14000</v>
      </c>
      <c r="AP162">
        <v>-644881000</v>
      </c>
      <c r="AQ162">
        <v>173000</v>
      </c>
      <c r="AR162">
        <v>9781000</v>
      </c>
      <c r="AS162">
        <v>154365000</v>
      </c>
      <c r="AT162">
        <v>111203000</v>
      </c>
      <c r="AV162">
        <v>-100400040</v>
      </c>
      <c r="AW162">
        <v>6000</v>
      </c>
      <c r="AX162">
        <v>0.27</v>
      </c>
      <c r="AY162">
        <v>275522000</v>
      </c>
      <c r="AZ162">
        <v>-275284000</v>
      </c>
      <c r="BA162">
        <v>238000</v>
      </c>
      <c r="BB162">
        <v>-371852000</v>
      </c>
      <c r="BC162">
        <v>-371852000</v>
      </c>
      <c r="BG162">
        <v>-371852000</v>
      </c>
    </row>
    <row r="163" spans="1:72" x14ac:dyDescent="0.3">
      <c r="A163" s="2" t="s">
        <v>245</v>
      </c>
      <c r="B163" t="s">
        <v>16</v>
      </c>
      <c r="C163">
        <v>2021</v>
      </c>
      <c r="D163" s="3">
        <v>44561</v>
      </c>
      <c r="E163" t="s">
        <v>227</v>
      </c>
      <c r="F163" t="s">
        <v>228</v>
      </c>
      <c r="I163">
        <v>12380927</v>
      </c>
      <c r="J163">
        <v>-28.6</v>
      </c>
      <c r="K163">
        <v>272000</v>
      </c>
      <c r="L163">
        <v>11518000</v>
      </c>
      <c r="M163">
        <v>11518000</v>
      </c>
      <c r="N163">
        <v>12380927</v>
      </c>
      <c r="O163">
        <v>-28.6</v>
      </c>
      <c r="P163">
        <v>-352899000</v>
      </c>
      <c r="Q163">
        <v>-352795000</v>
      </c>
      <c r="R163">
        <v>-341277000</v>
      </c>
      <c r="T163">
        <v>3020000</v>
      </c>
      <c r="U163">
        <v>25000</v>
      </c>
      <c r="V163">
        <v>25000</v>
      </c>
      <c r="W163">
        <v>1208000</v>
      </c>
      <c r="X163">
        <v>1208000</v>
      </c>
      <c r="Z163">
        <v>-352899000</v>
      </c>
      <c r="AA163">
        <v>-352899000</v>
      </c>
      <c r="AB163">
        <v>-352899000</v>
      </c>
      <c r="AD163">
        <v>-352899000</v>
      </c>
      <c r="AE163">
        <v>-352899000</v>
      </c>
      <c r="AF163">
        <v>-352899000</v>
      </c>
      <c r="AG163">
        <v>1183000</v>
      </c>
      <c r="AH163">
        <v>1183000</v>
      </c>
      <c r="AI163">
        <v>-306627000</v>
      </c>
      <c r="AJ163">
        <v>-327604500</v>
      </c>
      <c r="AK163">
        <v>322555000</v>
      </c>
      <c r="AL163">
        <v>-319535000</v>
      </c>
      <c r="AM163">
        <v>3292000</v>
      </c>
      <c r="AN163">
        <v>-34468000</v>
      </c>
      <c r="AO163">
        <v>182000</v>
      </c>
      <c r="AP163">
        <v>-352820000</v>
      </c>
      <c r="AQ163">
        <v>272000</v>
      </c>
      <c r="AR163">
        <v>11518000</v>
      </c>
      <c r="AS163">
        <v>144223000</v>
      </c>
      <c r="AT163">
        <v>166814000</v>
      </c>
      <c r="AU163">
        <v>0</v>
      </c>
      <c r="AV163">
        <v>-9355500</v>
      </c>
      <c r="AW163">
        <v>79000</v>
      </c>
      <c r="AX163">
        <v>0.27</v>
      </c>
      <c r="AY163">
        <v>322827000</v>
      </c>
      <c r="AZ163">
        <v>-319535000</v>
      </c>
      <c r="BA163">
        <v>3292000</v>
      </c>
      <c r="BB163">
        <v>-34650000</v>
      </c>
      <c r="BC163">
        <v>-34650000</v>
      </c>
      <c r="BG163">
        <v>-34650000</v>
      </c>
      <c r="BQ163">
        <v>0</v>
      </c>
    </row>
    <row r="164" spans="1:72" x14ac:dyDescent="0.3">
      <c r="A164" s="2" t="s">
        <v>245</v>
      </c>
      <c r="B164" t="s">
        <v>16</v>
      </c>
      <c r="C164">
        <v>2022</v>
      </c>
      <c r="D164" s="3">
        <v>44926</v>
      </c>
      <c r="E164" t="s">
        <v>227</v>
      </c>
      <c r="F164" t="s">
        <v>228</v>
      </c>
      <c r="I164">
        <v>13197350</v>
      </c>
      <c r="J164">
        <v>-37.799999999999997</v>
      </c>
      <c r="K164">
        <v>1906000</v>
      </c>
      <c r="L164">
        <v>11098000</v>
      </c>
      <c r="M164">
        <v>11098000</v>
      </c>
      <c r="N164">
        <v>13197350</v>
      </c>
      <c r="O164">
        <v>-37.799999999999997</v>
      </c>
      <c r="P164">
        <v>-500152000</v>
      </c>
      <c r="Q164">
        <v>-487424000</v>
      </c>
      <c r="R164">
        <v>-476326000</v>
      </c>
      <c r="T164">
        <v>406000</v>
      </c>
      <c r="U164">
        <v>12130000</v>
      </c>
      <c r="V164">
        <v>12130000</v>
      </c>
      <c r="W164">
        <v>12502000</v>
      </c>
      <c r="X164">
        <v>12502000</v>
      </c>
      <c r="Z164">
        <v>-500152000</v>
      </c>
      <c r="AA164">
        <v>-500152000</v>
      </c>
      <c r="AB164">
        <v>-500152000</v>
      </c>
      <c r="AD164">
        <v>-500152000</v>
      </c>
      <c r="AE164">
        <v>-500152000</v>
      </c>
      <c r="AF164">
        <v>-500152000</v>
      </c>
      <c r="AG164">
        <v>372000</v>
      </c>
      <c r="AH164">
        <v>372000</v>
      </c>
      <c r="AI164">
        <v>-476326000</v>
      </c>
      <c r="AJ164">
        <v>-500152000</v>
      </c>
      <c r="AK164">
        <v>500390000</v>
      </c>
      <c r="AL164">
        <v>-499984000</v>
      </c>
      <c r="AM164">
        <v>2312000</v>
      </c>
      <c r="AN164">
        <v>58000</v>
      </c>
      <c r="AO164">
        <v>58000</v>
      </c>
      <c r="AP164">
        <v>-499554000</v>
      </c>
      <c r="AQ164">
        <v>1906000</v>
      </c>
      <c r="AR164">
        <v>11098000</v>
      </c>
      <c r="AS164">
        <v>314174000</v>
      </c>
      <c r="AT164">
        <v>175118000</v>
      </c>
      <c r="AU164">
        <v>0</v>
      </c>
      <c r="AV164">
        <v>0</v>
      </c>
      <c r="AW164">
        <v>598000</v>
      </c>
      <c r="AX164">
        <v>0.21</v>
      </c>
      <c r="AY164">
        <v>502296000</v>
      </c>
      <c r="AZ164">
        <v>-499984000</v>
      </c>
      <c r="BA164">
        <v>2312000</v>
      </c>
      <c r="BB164">
        <v>0</v>
      </c>
      <c r="BC164">
        <v>0</v>
      </c>
      <c r="BQ164">
        <v>0</v>
      </c>
    </row>
    <row r="165" spans="1:72" x14ac:dyDescent="0.3">
      <c r="A165" s="2" t="s">
        <v>245</v>
      </c>
      <c r="B165" t="s">
        <v>16</v>
      </c>
      <c r="C165">
        <v>2023</v>
      </c>
      <c r="D165" s="3">
        <v>45199</v>
      </c>
      <c r="E165" t="s">
        <v>353</v>
      </c>
      <c r="F165" t="s">
        <v>228</v>
      </c>
      <c r="I165">
        <v>305904250</v>
      </c>
      <c r="J165">
        <v>-1.81</v>
      </c>
      <c r="N165">
        <v>305904250</v>
      </c>
      <c r="O165">
        <v>-1.81</v>
      </c>
    </row>
    <row r="166" spans="1:72" x14ac:dyDescent="0.3">
      <c r="A166" s="2" t="s">
        <v>245</v>
      </c>
      <c r="B166" t="s">
        <v>16</v>
      </c>
      <c r="C166">
        <v>2023</v>
      </c>
      <c r="D166" s="3">
        <v>45291</v>
      </c>
      <c r="E166" t="s">
        <v>227</v>
      </c>
      <c r="F166" t="s">
        <v>228</v>
      </c>
      <c r="I166">
        <v>16863100</v>
      </c>
      <c r="J166">
        <v>-29.8</v>
      </c>
      <c r="K166">
        <v>50538000</v>
      </c>
      <c r="L166">
        <v>13369000</v>
      </c>
      <c r="M166">
        <v>13369000</v>
      </c>
      <c r="N166">
        <v>16863100</v>
      </c>
      <c r="O166">
        <v>-29.8</v>
      </c>
      <c r="P166">
        <v>-502337000</v>
      </c>
      <c r="Q166">
        <v>-489012000</v>
      </c>
      <c r="R166">
        <v>-475643000</v>
      </c>
      <c r="T166">
        <v>-43738000</v>
      </c>
      <c r="U166">
        <v>12872000</v>
      </c>
      <c r="V166">
        <v>12872000</v>
      </c>
      <c r="W166">
        <v>42234000</v>
      </c>
      <c r="X166">
        <v>42234000</v>
      </c>
      <c r="Z166">
        <v>-502337000</v>
      </c>
      <c r="AA166">
        <v>-502337000</v>
      </c>
      <c r="AB166">
        <v>-502337000</v>
      </c>
      <c r="AD166">
        <v>-502337000</v>
      </c>
      <c r="AE166">
        <v>-502337000</v>
      </c>
      <c r="AF166">
        <v>-502337000</v>
      </c>
      <c r="AG166">
        <v>29362000</v>
      </c>
      <c r="AH166">
        <v>29362000</v>
      </c>
      <c r="AI166">
        <v>-471245000</v>
      </c>
      <c r="AJ166">
        <v>-498862580</v>
      </c>
      <c r="AK166">
        <v>483373000</v>
      </c>
      <c r="AL166">
        <v>-527111000</v>
      </c>
      <c r="AM166">
        <v>6800000</v>
      </c>
      <c r="AN166">
        <v>-4135000</v>
      </c>
      <c r="AO166">
        <v>263000</v>
      </c>
      <c r="AP166">
        <v>-501884000</v>
      </c>
      <c r="AQ166">
        <v>50538000</v>
      </c>
      <c r="AR166">
        <v>13369000</v>
      </c>
      <c r="AS166">
        <v>295140000</v>
      </c>
      <c r="AT166">
        <v>174864000</v>
      </c>
      <c r="AU166">
        <v>-4398000</v>
      </c>
      <c r="AV166">
        <v>-923580</v>
      </c>
      <c r="AW166">
        <v>453000</v>
      </c>
      <c r="AX166">
        <v>0.21</v>
      </c>
      <c r="AY166">
        <v>533911000</v>
      </c>
      <c r="AZ166">
        <v>-531509000</v>
      </c>
      <c r="BA166">
        <v>6800000</v>
      </c>
      <c r="BB166">
        <v>-4398000</v>
      </c>
      <c r="BC166">
        <v>-4398000</v>
      </c>
      <c r="BQ166">
        <v>4398000</v>
      </c>
    </row>
    <row r="167" spans="1:72" x14ac:dyDescent="0.3">
      <c r="A167" s="2" t="s">
        <v>245</v>
      </c>
      <c r="B167" t="s">
        <v>16</v>
      </c>
      <c r="C167">
        <v>2023</v>
      </c>
      <c r="D167" s="3">
        <v>45291</v>
      </c>
      <c r="E167" t="s">
        <v>353</v>
      </c>
      <c r="F167" t="s">
        <v>228</v>
      </c>
      <c r="I167">
        <v>337262000</v>
      </c>
      <c r="J167">
        <v>-1.49</v>
      </c>
      <c r="N167">
        <v>337262000</v>
      </c>
      <c r="O167">
        <v>-1.49</v>
      </c>
    </row>
    <row r="168" spans="1:72" x14ac:dyDescent="0.3">
      <c r="A168" s="2" t="s">
        <v>245</v>
      </c>
      <c r="B168" t="s">
        <v>16</v>
      </c>
      <c r="C168">
        <v>2024</v>
      </c>
      <c r="D168" s="3">
        <v>45382</v>
      </c>
      <c r="E168" t="s">
        <v>353</v>
      </c>
      <c r="F168" t="s">
        <v>228</v>
      </c>
      <c r="I168">
        <v>367746250</v>
      </c>
      <c r="J168">
        <v>-1.17</v>
      </c>
      <c r="N168">
        <v>367746250</v>
      </c>
      <c r="O168">
        <v>-1.17</v>
      </c>
    </row>
    <row r="169" spans="1:72" x14ac:dyDescent="0.3">
      <c r="A169" s="2" t="s">
        <v>245</v>
      </c>
      <c r="B169" t="s">
        <v>16</v>
      </c>
      <c r="C169">
        <v>2024</v>
      </c>
      <c r="D169" s="3">
        <v>45473</v>
      </c>
      <c r="E169" t="s">
        <v>353</v>
      </c>
      <c r="F169" t="s">
        <v>228</v>
      </c>
      <c r="I169">
        <v>20092100</v>
      </c>
      <c r="J169">
        <v>-18.68</v>
      </c>
      <c r="N169">
        <v>20092100</v>
      </c>
      <c r="O169">
        <v>-18.68</v>
      </c>
    </row>
    <row r="170" spans="1:72" x14ac:dyDescent="0.3">
      <c r="A170" s="2" t="s">
        <v>245</v>
      </c>
      <c r="B170" t="s">
        <v>16</v>
      </c>
      <c r="C170">
        <v>2024</v>
      </c>
      <c r="D170" s="3">
        <v>45565</v>
      </c>
      <c r="E170" t="s">
        <v>353</v>
      </c>
      <c r="F170" t="s">
        <v>228</v>
      </c>
      <c r="I170">
        <v>22388350</v>
      </c>
      <c r="J170">
        <v>-16.260000000000002</v>
      </c>
      <c r="K170">
        <v>94091000</v>
      </c>
      <c r="L170">
        <v>14942000</v>
      </c>
      <c r="M170">
        <v>14942000</v>
      </c>
      <c r="N170">
        <v>22388350</v>
      </c>
      <c r="O170">
        <v>-16.260000000000002</v>
      </c>
      <c r="P170">
        <v>-374311000</v>
      </c>
      <c r="Q170">
        <v>-360940000</v>
      </c>
      <c r="R170">
        <v>-345998000</v>
      </c>
      <c r="T170">
        <v>-84675000</v>
      </c>
      <c r="U170">
        <v>12914000</v>
      </c>
      <c r="V170">
        <v>12914000</v>
      </c>
      <c r="W170">
        <v>47423000</v>
      </c>
      <c r="X170">
        <v>47423000</v>
      </c>
      <c r="Z170">
        <v>-374311000</v>
      </c>
      <c r="AA170">
        <v>-374311000</v>
      </c>
      <c r="AB170">
        <v>-374311000</v>
      </c>
      <c r="AD170">
        <v>-374311000</v>
      </c>
      <c r="AE170">
        <v>-374311000</v>
      </c>
      <c r="AF170">
        <v>-374311000</v>
      </c>
      <c r="AG170">
        <v>34509000</v>
      </c>
      <c r="AH170">
        <v>34509000</v>
      </c>
      <c r="AI170">
        <v>-341600000</v>
      </c>
      <c r="AJ170">
        <v>-370836580</v>
      </c>
      <c r="AK170">
        <v>319868000</v>
      </c>
      <c r="AL170">
        <v>-404543000</v>
      </c>
      <c r="AM170">
        <v>9416000</v>
      </c>
      <c r="AN170">
        <v>-3820000</v>
      </c>
      <c r="AO170">
        <v>578000</v>
      </c>
      <c r="AP170">
        <v>-373854000</v>
      </c>
      <c r="AQ170">
        <v>94091000</v>
      </c>
      <c r="AR170">
        <v>14942000</v>
      </c>
      <c r="AS170">
        <v>178289000</v>
      </c>
      <c r="AT170">
        <v>126637000</v>
      </c>
      <c r="AV170">
        <v>-923580</v>
      </c>
      <c r="AW170">
        <v>457000</v>
      </c>
      <c r="AX170">
        <v>0.21</v>
      </c>
      <c r="AY170">
        <v>413959000</v>
      </c>
      <c r="AZ170">
        <v>-408941000</v>
      </c>
      <c r="BA170">
        <v>9416000</v>
      </c>
      <c r="BB170">
        <v>-4398000</v>
      </c>
      <c r="BC170">
        <v>-4398000</v>
      </c>
    </row>
    <row r="171" spans="1:72" x14ac:dyDescent="0.3">
      <c r="A171" s="2" t="s">
        <v>247</v>
      </c>
      <c r="B171" t="s">
        <v>22</v>
      </c>
      <c r="C171">
        <v>2020</v>
      </c>
      <c r="D171" s="3">
        <v>43861</v>
      </c>
      <c r="E171" t="s">
        <v>227</v>
      </c>
      <c r="F171" t="s">
        <v>228</v>
      </c>
      <c r="BI171">
        <v>11529000</v>
      </c>
      <c r="BT171">
        <v>402000</v>
      </c>
    </row>
    <row r="172" spans="1:72" x14ac:dyDescent="0.3">
      <c r="A172" s="2" t="s">
        <v>247</v>
      </c>
      <c r="B172" t="s">
        <v>22</v>
      </c>
      <c r="C172">
        <v>2021</v>
      </c>
      <c r="D172" s="3">
        <v>44227</v>
      </c>
      <c r="E172" t="s">
        <v>227</v>
      </c>
      <c r="F172" t="s">
        <v>228</v>
      </c>
      <c r="I172">
        <v>46360220</v>
      </c>
      <c r="J172">
        <v>-2.7416390000000002</v>
      </c>
      <c r="K172">
        <v>87383000</v>
      </c>
      <c r="N172">
        <v>46360220</v>
      </c>
      <c r="O172">
        <v>-2.7416390000000002</v>
      </c>
      <c r="P172">
        <v>-127103000</v>
      </c>
      <c r="Q172">
        <v>-116583000</v>
      </c>
      <c r="R172">
        <v>-54371000</v>
      </c>
      <c r="T172">
        <v>25785000</v>
      </c>
      <c r="U172">
        <v>9447000</v>
      </c>
      <c r="V172">
        <v>9447000</v>
      </c>
      <c r="W172">
        <v>53000</v>
      </c>
      <c r="X172">
        <v>53000</v>
      </c>
      <c r="Z172">
        <v>-127103000</v>
      </c>
      <c r="AA172">
        <v>-127103000</v>
      </c>
      <c r="AB172">
        <v>-127103000</v>
      </c>
      <c r="AD172">
        <v>-127103000</v>
      </c>
      <c r="AE172">
        <v>-127103000</v>
      </c>
      <c r="AF172">
        <v>-127103000</v>
      </c>
      <c r="AG172">
        <v>-9394000</v>
      </c>
      <c r="AH172">
        <v>-9394000</v>
      </c>
      <c r="AI172">
        <v>-24991000</v>
      </c>
      <c r="AJ172">
        <v>-105655600</v>
      </c>
      <c r="AK172">
        <v>113227000</v>
      </c>
      <c r="AL172">
        <v>-87442000</v>
      </c>
      <c r="AM172">
        <v>113168000</v>
      </c>
      <c r="AN172">
        <v>-29194000</v>
      </c>
      <c r="AO172">
        <v>186000</v>
      </c>
      <c r="AP172">
        <v>-126030000</v>
      </c>
      <c r="AQ172">
        <v>87383000</v>
      </c>
      <c r="AR172">
        <v>62212000</v>
      </c>
      <c r="AS172">
        <v>43825000</v>
      </c>
      <c r="AT172">
        <v>69402000</v>
      </c>
      <c r="AU172">
        <v>673000</v>
      </c>
      <c r="AV172">
        <v>-7932600</v>
      </c>
      <c r="AW172">
        <v>1073000</v>
      </c>
      <c r="AX172">
        <v>0.27</v>
      </c>
      <c r="AY172">
        <v>200610000</v>
      </c>
      <c r="AZ172">
        <v>-87442000</v>
      </c>
      <c r="BA172">
        <v>113168000</v>
      </c>
      <c r="BB172">
        <v>-29380000</v>
      </c>
      <c r="BC172">
        <v>-29380000</v>
      </c>
      <c r="BG172">
        <v>-30053000</v>
      </c>
      <c r="BI172">
        <v>-673000</v>
      </c>
      <c r="BK172">
        <v>32134000</v>
      </c>
      <c r="BL172">
        <v>32134000</v>
      </c>
      <c r="BR172">
        <v>37268000</v>
      </c>
      <c r="BT172">
        <v>811000</v>
      </c>
    </row>
    <row r="173" spans="1:72" x14ac:dyDescent="0.3">
      <c r="A173" s="2" t="s">
        <v>247</v>
      </c>
      <c r="B173" t="s">
        <v>22</v>
      </c>
      <c r="C173">
        <v>2022</v>
      </c>
      <c r="D173" s="3">
        <v>44592</v>
      </c>
      <c r="E173" t="s">
        <v>227</v>
      </c>
      <c r="F173" t="s">
        <v>228</v>
      </c>
      <c r="I173">
        <v>79610970</v>
      </c>
      <c r="J173">
        <v>-1.72</v>
      </c>
      <c r="K173">
        <v>82987000</v>
      </c>
      <c r="N173">
        <v>79610970</v>
      </c>
      <c r="O173">
        <v>-1.72</v>
      </c>
      <c r="P173">
        <v>-137124000</v>
      </c>
      <c r="Q173">
        <v>-126242000</v>
      </c>
      <c r="R173">
        <v>-81199000</v>
      </c>
      <c r="T173">
        <v>48222000</v>
      </c>
      <c r="U173">
        <v>8772000</v>
      </c>
      <c r="V173">
        <v>8772000</v>
      </c>
      <c r="W173">
        <v>21000</v>
      </c>
      <c r="X173">
        <v>21000</v>
      </c>
      <c r="Z173">
        <v>-137124000</v>
      </c>
      <c r="AA173">
        <v>-137124000</v>
      </c>
      <c r="AB173">
        <v>-137124000</v>
      </c>
      <c r="AD173">
        <v>-137124000</v>
      </c>
      <c r="AE173">
        <v>-137124000</v>
      </c>
      <c r="AF173">
        <v>-137124000</v>
      </c>
      <c r="AG173">
        <v>-8751000</v>
      </c>
      <c r="AH173">
        <v>-8751000</v>
      </c>
      <c r="AI173">
        <v>-85235000</v>
      </c>
      <c r="AJ173">
        <v>-140312440</v>
      </c>
      <c r="AK173">
        <v>176273000</v>
      </c>
      <c r="AL173">
        <v>-128051000</v>
      </c>
      <c r="AM173">
        <v>131209000</v>
      </c>
      <c r="AN173">
        <v>1788000</v>
      </c>
      <c r="AO173">
        <v>-2248000</v>
      </c>
      <c r="AP173">
        <v>-135014000</v>
      </c>
      <c r="AQ173">
        <v>82987000</v>
      </c>
      <c r="AR173">
        <v>45043000</v>
      </c>
      <c r="AS173">
        <v>66684000</v>
      </c>
      <c r="AT173">
        <v>109589000</v>
      </c>
      <c r="AU173">
        <v>-1690000</v>
      </c>
      <c r="AV173">
        <v>847560</v>
      </c>
      <c r="AW173">
        <v>2110000</v>
      </c>
      <c r="AX173">
        <v>0.21</v>
      </c>
      <c r="AY173">
        <v>259260000</v>
      </c>
      <c r="AZ173">
        <v>-128051000</v>
      </c>
      <c r="BA173">
        <v>131209000</v>
      </c>
      <c r="BB173">
        <v>4036000</v>
      </c>
      <c r="BC173">
        <v>4036000</v>
      </c>
      <c r="BG173">
        <v>5726000</v>
      </c>
      <c r="BI173">
        <v>1690000</v>
      </c>
      <c r="BK173">
        <v>56672000</v>
      </c>
      <c r="BL173">
        <v>56672000</v>
      </c>
      <c r="BR173">
        <v>52917000</v>
      </c>
    </row>
    <row r="174" spans="1:72" x14ac:dyDescent="0.3">
      <c r="A174" s="2" t="s">
        <v>247</v>
      </c>
      <c r="B174" t="s">
        <v>22</v>
      </c>
      <c r="C174">
        <v>2023</v>
      </c>
      <c r="D174" s="3">
        <v>44957</v>
      </c>
      <c r="E174" t="s">
        <v>227</v>
      </c>
      <c r="F174" t="s">
        <v>228</v>
      </c>
      <c r="I174">
        <v>267126918</v>
      </c>
      <c r="J174">
        <v>-0.61</v>
      </c>
      <c r="K174">
        <v>97248000</v>
      </c>
      <c r="N174">
        <v>267126918</v>
      </c>
      <c r="O174">
        <v>-0.61</v>
      </c>
      <c r="P174">
        <v>-161966000</v>
      </c>
      <c r="Q174">
        <v>-161119000</v>
      </c>
      <c r="R174">
        <v>-117789000</v>
      </c>
      <c r="T174">
        <v>94008000</v>
      </c>
      <c r="U174">
        <v>0</v>
      </c>
      <c r="V174">
        <v>0</v>
      </c>
      <c r="W174">
        <v>7672000</v>
      </c>
      <c r="X174">
        <v>7672000</v>
      </c>
      <c r="Z174">
        <v>-161966000</v>
      </c>
      <c r="AA174">
        <v>-161966000</v>
      </c>
      <c r="AB174">
        <v>-161966000</v>
      </c>
      <c r="AD174">
        <v>-161966000</v>
      </c>
      <c r="AE174">
        <v>-161966000</v>
      </c>
      <c r="AF174">
        <v>-161966000</v>
      </c>
      <c r="AG174">
        <v>7672000</v>
      </c>
      <c r="AH174">
        <v>7672000</v>
      </c>
      <c r="AI174">
        <v>-124343000</v>
      </c>
      <c r="AJ174">
        <v>-167143660</v>
      </c>
      <c r="AK174">
        <v>269683000</v>
      </c>
      <c r="AL174">
        <v>-175675000</v>
      </c>
      <c r="AM174">
        <v>191256000</v>
      </c>
      <c r="AN174">
        <v>6884000</v>
      </c>
      <c r="AO174">
        <v>330000</v>
      </c>
      <c r="AP174">
        <v>-161119000</v>
      </c>
      <c r="AQ174">
        <v>97248000</v>
      </c>
      <c r="AR174">
        <v>43330000</v>
      </c>
      <c r="AS174">
        <v>110916000</v>
      </c>
      <c r="AT174">
        <v>158767000</v>
      </c>
      <c r="AU174">
        <v>0</v>
      </c>
      <c r="AV174">
        <v>1376340</v>
      </c>
      <c r="AW174">
        <v>847000</v>
      </c>
      <c r="AX174">
        <v>0.21</v>
      </c>
      <c r="AY174">
        <v>366931000</v>
      </c>
      <c r="AZ174">
        <v>-175675000</v>
      </c>
      <c r="BA174">
        <v>191256000</v>
      </c>
      <c r="BB174">
        <v>6554000</v>
      </c>
      <c r="BC174">
        <v>6554000</v>
      </c>
      <c r="BG174">
        <v>6554000</v>
      </c>
      <c r="BK174">
        <v>80747000</v>
      </c>
      <c r="BL174">
        <v>80747000</v>
      </c>
      <c r="BR174">
        <v>78020000</v>
      </c>
    </row>
    <row r="175" spans="1:72" x14ac:dyDescent="0.3">
      <c r="A175" s="2" t="s">
        <v>247</v>
      </c>
      <c r="B175" t="s">
        <v>22</v>
      </c>
      <c r="C175">
        <v>2023</v>
      </c>
      <c r="D175" s="3">
        <v>45230</v>
      </c>
      <c r="E175" t="s">
        <v>353</v>
      </c>
      <c r="F175" t="s">
        <v>228</v>
      </c>
      <c r="I175">
        <v>275487910</v>
      </c>
      <c r="J175">
        <v>-0.54</v>
      </c>
      <c r="N175">
        <v>275487910</v>
      </c>
      <c r="O175">
        <v>-0.54</v>
      </c>
    </row>
    <row r="176" spans="1:72" x14ac:dyDescent="0.3">
      <c r="A176" s="2" t="s">
        <v>247</v>
      </c>
      <c r="B176" t="s">
        <v>22</v>
      </c>
      <c r="C176">
        <v>2024</v>
      </c>
      <c r="D176" s="3">
        <v>45322</v>
      </c>
      <c r="E176" t="s">
        <v>227</v>
      </c>
      <c r="F176" t="s">
        <v>228</v>
      </c>
      <c r="I176">
        <v>279585698</v>
      </c>
      <c r="J176">
        <v>-0.5</v>
      </c>
      <c r="K176">
        <v>107746000</v>
      </c>
      <c r="N176">
        <v>279585698</v>
      </c>
      <c r="O176">
        <v>-0.5</v>
      </c>
      <c r="P176">
        <v>-140509000</v>
      </c>
      <c r="Q176">
        <v>-139694000</v>
      </c>
      <c r="R176">
        <v>-92055000</v>
      </c>
      <c r="T176">
        <v>112950000</v>
      </c>
      <c r="U176">
        <v>0</v>
      </c>
      <c r="V176">
        <v>0</v>
      </c>
      <c r="W176">
        <v>15414000</v>
      </c>
      <c r="X176">
        <v>15414000</v>
      </c>
      <c r="Z176">
        <v>-140509000</v>
      </c>
      <c r="AA176">
        <v>-140509000</v>
      </c>
      <c r="AB176">
        <v>-140509000</v>
      </c>
      <c r="AD176">
        <v>-140509000</v>
      </c>
      <c r="AE176">
        <v>-140509000</v>
      </c>
      <c r="AF176">
        <v>-140509000</v>
      </c>
      <c r="AG176">
        <v>15414000</v>
      </c>
      <c r="AH176">
        <v>15414000</v>
      </c>
      <c r="AI176">
        <v>-105764000</v>
      </c>
      <c r="AJ176">
        <v>-151339110</v>
      </c>
      <c r="AK176">
        <v>282698000</v>
      </c>
      <c r="AL176">
        <v>-169748000</v>
      </c>
      <c r="AM176">
        <v>220696000</v>
      </c>
      <c r="AN176">
        <v>14640000</v>
      </c>
      <c r="AO176">
        <v>931000</v>
      </c>
      <c r="AP176">
        <v>-139694000</v>
      </c>
      <c r="AQ176">
        <v>107746000</v>
      </c>
      <c r="AR176">
        <v>47639000</v>
      </c>
      <c r="AS176">
        <v>116339000</v>
      </c>
      <c r="AT176">
        <v>166359000</v>
      </c>
      <c r="AU176">
        <v>0</v>
      </c>
      <c r="AV176">
        <v>2878890</v>
      </c>
      <c r="AW176">
        <v>815000</v>
      </c>
      <c r="AX176">
        <v>0.21</v>
      </c>
      <c r="AY176">
        <v>390444000</v>
      </c>
      <c r="AZ176">
        <v>-169748000</v>
      </c>
      <c r="BA176">
        <v>220696000</v>
      </c>
      <c r="BB176">
        <v>13709000</v>
      </c>
      <c r="BC176">
        <v>13709000</v>
      </c>
      <c r="BG176">
        <v>13709000</v>
      </c>
      <c r="BK176">
        <v>80055000</v>
      </c>
      <c r="BL176">
        <v>80055000</v>
      </c>
      <c r="BR176">
        <v>86304000</v>
      </c>
    </row>
    <row r="177" spans="1:73" x14ac:dyDescent="0.3">
      <c r="A177" s="2" t="s">
        <v>247</v>
      </c>
      <c r="B177" t="s">
        <v>22</v>
      </c>
      <c r="C177">
        <v>2024</v>
      </c>
      <c r="D177" s="3">
        <v>45322</v>
      </c>
      <c r="E177" t="s">
        <v>353</v>
      </c>
      <c r="F177" t="s">
        <v>228</v>
      </c>
      <c r="I177">
        <v>279585698</v>
      </c>
      <c r="J177">
        <v>-0.5</v>
      </c>
      <c r="N177">
        <v>279585698</v>
      </c>
      <c r="O177">
        <v>-0.5</v>
      </c>
    </row>
    <row r="178" spans="1:73" x14ac:dyDescent="0.3">
      <c r="A178" s="2" t="s">
        <v>247</v>
      </c>
      <c r="B178" t="s">
        <v>22</v>
      </c>
      <c r="C178">
        <v>2024</v>
      </c>
      <c r="D178" s="3">
        <v>45412</v>
      </c>
      <c r="E178" t="s">
        <v>353</v>
      </c>
      <c r="F178" t="s">
        <v>228</v>
      </c>
      <c r="I178">
        <v>283565883</v>
      </c>
      <c r="J178">
        <v>-0.47</v>
      </c>
      <c r="N178">
        <v>283565883</v>
      </c>
      <c r="O178">
        <v>-0.47</v>
      </c>
    </row>
    <row r="179" spans="1:73" x14ac:dyDescent="0.3">
      <c r="A179" s="2" t="s">
        <v>247</v>
      </c>
      <c r="B179" t="s">
        <v>22</v>
      </c>
      <c r="C179">
        <v>2024</v>
      </c>
      <c r="D179" s="3">
        <v>45504</v>
      </c>
      <c r="E179" t="s">
        <v>353</v>
      </c>
      <c r="F179" t="s">
        <v>228</v>
      </c>
      <c r="I179">
        <v>287388212</v>
      </c>
      <c r="J179">
        <v>-0.47</v>
      </c>
      <c r="N179">
        <v>287388212</v>
      </c>
      <c r="O179">
        <v>-0.47</v>
      </c>
    </row>
    <row r="180" spans="1:73" x14ac:dyDescent="0.3">
      <c r="A180" s="2" t="s">
        <v>247</v>
      </c>
      <c r="B180" t="s">
        <v>22</v>
      </c>
      <c r="C180">
        <v>2024</v>
      </c>
      <c r="D180" s="3">
        <v>45596</v>
      </c>
      <c r="E180" t="s">
        <v>353</v>
      </c>
      <c r="F180" t="s">
        <v>228</v>
      </c>
      <c r="I180">
        <v>289651900</v>
      </c>
      <c r="J180">
        <v>-0.4</v>
      </c>
      <c r="K180">
        <v>107659000</v>
      </c>
      <c r="N180">
        <v>289651900</v>
      </c>
      <c r="O180">
        <v>-0.4</v>
      </c>
      <c r="P180">
        <v>-118128000</v>
      </c>
      <c r="Q180">
        <v>-100620000</v>
      </c>
      <c r="R180">
        <v>-52649000</v>
      </c>
      <c r="T180">
        <v>133991000</v>
      </c>
      <c r="W180">
        <v>11953000</v>
      </c>
      <c r="X180">
        <v>11953000</v>
      </c>
      <c r="Z180">
        <v>-118128000</v>
      </c>
      <c r="AA180">
        <v>-118128000</v>
      </c>
      <c r="AB180">
        <v>-118128000</v>
      </c>
      <c r="AD180">
        <v>-118128000</v>
      </c>
      <c r="AE180">
        <v>-118128000</v>
      </c>
      <c r="AF180">
        <v>-118128000</v>
      </c>
      <c r="AG180">
        <v>11953000</v>
      </c>
      <c r="AH180">
        <v>11953000</v>
      </c>
      <c r="AI180">
        <v>-53480000</v>
      </c>
      <c r="AJ180">
        <v>-118784490</v>
      </c>
      <c r="AK180">
        <v>264665000</v>
      </c>
      <c r="AL180">
        <v>-130674000</v>
      </c>
      <c r="AM180">
        <v>241650000</v>
      </c>
      <c r="AN180">
        <v>1528000</v>
      </c>
      <c r="AO180">
        <v>697000</v>
      </c>
      <c r="AP180">
        <v>-117193000</v>
      </c>
      <c r="AQ180">
        <v>107659000</v>
      </c>
      <c r="AR180">
        <v>47971000</v>
      </c>
      <c r="AS180">
        <v>106465000</v>
      </c>
      <c r="AT180">
        <v>158200000</v>
      </c>
      <c r="AV180">
        <v>174510</v>
      </c>
      <c r="AW180">
        <v>935000</v>
      </c>
      <c r="AX180">
        <v>0.21</v>
      </c>
      <c r="AY180">
        <v>372324000</v>
      </c>
      <c r="AZ180">
        <v>-130674000</v>
      </c>
      <c r="BA180">
        <v>241650000</v>
      </c>
      <c r="BB180">
        <v>831000</v>
      </c>
      <c r="BC180">
        <v>831000</v>
      </c>
      <c r="BG180">
        <v>831000</v>
      </c>
      <c r="BK180">
        <v>76092000</v>
      </c>
      <c r="BL180">
        <v>76092000</v>
      </c>
      <c r="BR180">
        <v>82108000</v>
      </c>
    </row>
    <row r="181" spans="1:73" x14ac:dyDescent="0.3">
      <c r="A181" s="2" t="s">
        <v>248</v>
      </c>
      <c r="B181" t="s">
        <v>25</v>
      </c>
      <c r="C181">
        <v>2020</v>
      </c>
      <c r="D181" s="3">
        <v>44196</v>
      </c>
      <c r="E181" t="s">
        <v>227</v>
      </c>
      <c r="F181" t="s">
        <v>228</v>
      </c>
      <c r="I181">
        <v>568630268</v>
      </c>
      <c r="J181">
        <v>-20.88</v>
      </c>
      <c r="K181">
        <v>63843000000</v>
      </c>
      <c r="N181">
        <v>569000000</v>
      </c>
      <c r="O181">
        <v>-20.88</v>
      </c>
      <c r="P181">
        <v>-11873000000</v>
      </c>
      <c r="Q181">
        <v>-12320000000</v>
      </c>
      <c r="R181">
        <v>-10074000000</v>
      </c>
      <c r="T181">
        <v>-5685000000</v>
      </c>
      <c r="U181">
        <v>2156000000</v>
      </c>
      <c r="V181">
        <v>2156000000</v>
      </c>
      <c r="Y181">
        <v>68000000</v>
      </c>
      <c r="Z181">
        <v>-11941000000</v>
      </c>
      <c r="AA181">
        <v>-11873000000</v>
      </c>
      <c r="AB181">
        <v>-11941000000</v>
      </c>
      <c r="AD181">
        <v>-11941000000</v>
      </c>
      <c r="AE181">
        <v>-11941000000</v>
      </c>
      <c r="AF181">
        <v>-11941000000</v>
      </c>
      <c r="AG181">
        <v>-2156000000</v>
      </c>
      <c r="AH181">
        <v>-2156000000</v>
      </c>
      <c r="AI181">
        <v>-10285000000</v>
      </c>
      <c r="AJ181">
        <v>-12115075000</v>
      </c>
      <c r="AK181">
        <v>7293000000</v>
      </c>
      <c r="AL181">
        <v>-12978000000</v>
      </c>
      <c r="AM181">
        <v>58158000000</v>
      </c>
      <c r="AN181">
        <v>658000000</v>
      </c>
      <c r="AO181">
        <v>447000000</v>
      </c>
      <c r="AP181">
        <v>-14476000000</v>
      </c>
      <c r="AQ181">
        <v>63843000000</v>
      </c>
      <c r="AR181">
        <v>2246000000</v>
      </c>
      <c r="AS181">
        <v>2476000000</v>
      </c>
      <c r="AT181">
        <v>4817000000</v>
      </c>
      <c r="AU181">
        <v>202000000</v>
      </c>
      <c r="AV181">
        <v>36925000</v>
      </c>
      <c r="AW181">
        <v>-2535000000</v>
      </c>
      <c r="AX181">
        <v>0.17499999999999999</v>
      </c>
      <c r="AY181">
        <v>71136000000</v>
      </c>
      <c r="AZ181">
        <v>-12767000000</v>
      </c>
      <c r="BA181">
        <v>58158000000</v>
      </c>
      <c r="BB181">
        <v>211000000</v>
      </c>
      <c r="BC181">
        <v>211000000</v>
      </c>
      <c r="BG181">
        <v>9000000</v>
      </c>
      <c r="BK181">
        <v>4817000000</v>
      </c>
      <c r="BL181">
        <v>4817000000</v>
      </c>
      <c r="BS181">
        <v>202000000</v>
      </c>
    </row>
    <row r="182" spans="1:73" x14ac:dyDescent="0.3">
      <c r="A182" s="2" t="s">
        <v>248</v>
      </c>
      <c r="B182" t="s">
        <v>25</v>
      </c>
      <c r="C182">
        <v>2021</v>
      </c>
      <c r="D182" s="3">
        <v>44561</v>
      </c>
      <c r="E182" t="s">
        <v>227</v>
      </c>
      <c r="F182" t="s">
        <v>228</v>
      </c>
      <c r="I182">
        <v>587692308</v>
      </c>
      <c r="J182">
        <v>-7.15</v>
      </c>
      <c r="K182">
        <v>59237000000</v>
      </c>
      <c r="N182">
        <v>588000000</v>
      </c>
      <c r="O182">
        <v>-7.15</v>
      </c>
      <c r="P182">
        <v>-4202000000</v>
      </c>
      <c r="Q182">
        <v>-2319000000</v>
      </c>
      <c r="R182">
        <v>-175000000</v>
      </c>
      <c r="T182">
        <v>3049000000</v>
      </c>
      <c r="U182">
        <v>2714000000</v>
      </c>
      <c r="V182">
        <v>2714000000</v>
      </c>
      <c r="Y182">
        <v>88000000</v>
      </c>
      <c r="Z182">
        <v>-4202000000</v>
      </c>
      <c r="AA182">
        <v>-4202000000</v>
      </c>
      <c r="AB182">
        <v>-4290000000</v>
      </c>
      <c r="AD182">
        <v>-4202000000</v>
      </c>
      <c r="AE182">
        <v>-4202000000</v>
      </c>
      <c r="AF182">
        <v>-4290000000</v>
      </c>
      <c r="AG182">
        <v>-2714000000</v>
      </c>
      <c r="AH182">
        <v>-2714000000</v>
      </c>
      <c r="AI182">
        <v>-662000000</v>
      </c>
      <c r="AJ182">
        <v>-4616924000</v>
      </c>
      <c r="AK182">
        <v>6406000000</v>
      </c>
      <c r="AL182">
        <v>-3357000000</v>
      </c>
      <c r="AM182">
        <v>62286000000</v>
      </c>
      <c r="AN182">
        <v>1038000000</v>
      </c>
      <c r="AO182">
        <v>551000000</v>
      </c>
      <c r="AP182">
        <v>-5033000000</v>
      </c>
      <c r="AQ182">
        <v>59237000000</v>
      </c>
      <c r="AR182">
        <v>2144000000</v>
      </c>
      <c r="AS182">
        <v>2249000000</v>
      </c>
      <c r="AT182">
        <v>4157000000</v>
      </c>
      <c r="AU182">
        <v>277000000</v>
      </c>
      <c r="AV182">
        <v>72076000</v>
      </c>
      <c r="AW182">
        <v>-743000000</v>
      </c>
      <c r="AX182">
        <v>0.14799999999999999</v>
      </c>
      <c r="AY182">
        <v>65643000000</v>
      </c>
      <c r="AZ182">
        <v>-2870000000</v>
      </c>
      <c r="BA182">
        <v>62286000000</v>
      </c>
      <c r="BB182">
        <v>487000000</v>
      </c>
      <c r="BC182">
        <v>487000000</v>
      </c>
      <c r="BG182">
        <v>210000000</v>
      </c>
      <c r="BK182">
        <v>4157000000</v>
      </c>
      <c r="BL182">
        <v>4157000000</v>
      </c>
      <c r="BS182">
        <v>277000000</v>
      </c>
    </row>
    <row r="183" spans="1:73" x14ac:dyDescent="0.3">
      <c r="A183" s="2" t="s">
        <v>248</v>
      </c>
      <c r="B183" t="s">
        <v>25</v>
      </c>
      <c r="C183">
        <v>2022</v>
      </c>
      <c r="D183" s="3">
        <v>44926</v>
      </c>
      <c r="E183" t="s">
        <v>227</v>
      </c>
      <c r="F183" t="s">
        <v>228</v>
      </c>
      <c r="I183">
        <v>594578313</v>
      </c>
      <c r="J183">
        <v>-8.3000000000000007</v>
      </c>
      <c r="K183">
        <v>63078000000</v>
      </c>
      <c r="N183">
        <v>595200000</v>
      </c>
      <c r="O183">
        <v>-8.3000000000000007</v>
      </c>
      <c r="P183">
        <v>-4935000000</v>
      </c>
      <c r="Q183">
        <v>-2461000000</v>
      </c>
      <c r="R183">
        <v>-482000000</v>
      </c>
      <c r="T183">
        <v>3530000000</v>
      </c>
      <c r="U183">
        <v>2561000000</v>
      </c>
      <c r="V183">
        <v>2561000000</v>
      </c>
      <c r="Y183">
        <v>118000000</v>
      </c>
      <c r="Z183">
        <v>-4935000000</v>
      </c>
      <c r="AA183">
        <v>-4935000000</v>
      </c>
      <c r="AB183">
        <v>-5053000000</v>
      </c>
      <c r="AD183">
        <v>-4935000000</v>
      </c>
      <c r="AE183">
        <v>-4935000000</v>
      </c>
      <c r="AF183">
        <v>-5053000000</v>
      </c>
      <c r="AG183">
        <v>-2561000000</v>
      </c>
      <c r="AH183">
        <v>-2561000000</v>
      </c>
      <c r="AI183">
        <v>-472000000</v>
      </c>
      <c r="AJ183">
        <v>-4927100000</v>
      </c>
      <c r="AK183">
        <v>7039000000</v>
      </c>
      <c r="AL183">
        <v>-3509000000</v>
      </c>
      <c r="AM183">
        <v>66608000000</v>
      </c>
      <c r="AN183">
        <v>1048000000</v>
      </c>
      <c r="AO183">
        <v>1058000000</v>
      </c>
      <c r="AP183">
        <v>-5022000000</v>
      </c>
      <c r="AQ183">
        <v>63078000000</v>
      </c>
      <c r="AR183">
        <v>1979000000</v>
      </c>
      <c r="AS183">
        <v>2852000000</v>
      </c>
      <c r="AT183">
        <v>4187000000</v>
      </c>
      <c r="AU183">
        <v>6000000</v>
      </c>
      <c r="AV183">
        <v>-2100000</v>
      </c>
      <c r="AW183">
        <v>31000000</v>
      </c>
      <c r="AX183">
        <v>0.21</v>
      </c>
      <c r="AY183">
        <v>70117000000</v>
      </c>
      <c r="AZ183">
        <v>-3519000000</v>
      </c>
      <c r="BA183">
        <v>66608000000</v>
      </c>
      <c r="BB183">
        <v>-10000000</v>
      </c>
      <c r="BC183">
        <v>-10000000</v>
      </c>
      <c r="BG183">
        <v>-16000000</v>
      </c>
      <c r="BK183">
        <v>4187000000</v>
      </c>
      <c r="BL183">
        <v>4187000000</v>
      </c>
      <c r="BS183">
        <v>6000000</v>
      </c>
    </row>
    <row r="184" spans="1:73" x14ac:dyDescent="0.3">
      <c r="A184" s="2" t="s">
        <v>248</v>
      </c>
      <c r="B184" t="s">
        <v>25</v>
      </c>
      <c r="C184">
        <v>2023</v>
      </c>
      <c r="D184" s="3">
        <v>45199</v>
      </c>
      <c r="E184" t="s">
        <v>353</v>
      </c>
      <c r="F184" t="s">
        <v>228</v>
      </c>
      <c r="I184">
        <v>603150000</v>
      </c>
      <c r="J184">
        <v>-4.7</v>
      </c>
      <c r="N184">
        <v>603150000</v>
      </c>
      <c r="O184">
        <v>-4.7</v>
      </c>
    </row>
    <row r="185" spans="1:73" x14ac:dyDescent="0.3">
      <c r="A185" s="2" t="s">
        <v>248</v>
      </c>
      <c r="B185" t="s">
        <v>25</v>
      </c>
      <c r="C185">
        <v>2023</v>
      </c>
      <c r="D185" s="3">
        <v>45291</v>
      </c>
      <c r="E185" t="s">
        <v>227</v>
      </c>
      <c r="F185" t="s">
        <v>228</v>
      </c>
      <c r="I185">
        <v>605449591</v>
      </c>
      <c r="J185">
        <v>-3.67</v>
      </c>
      <c r="K185">
        <v>70070000000</v>
      </c>
      <c r="N185">
        <v>606100000</v>
      </c>
      <c r="O185">
        <v>-3.67</v>
      </c>
      <c r="P185">
        <v>-2222000000</v>
      </c>
      <c r="Q185">
        <v>454000000</v>
      </c>
      <c r="R185">
        <v>2315000000</v>
      </c>
      <c r="T185">
        <v>7724000000</v>
      </c>
      <c r="U185">
        <v>2459000000</v>
      </c>
      <c r="V185">
        <v>2459000000</v>
      </c>
      <c r="Y185">
        <v>20000000</v>
      </c>
      <c r="Z185">
        <v>-2222000000</v>
      </c>
      <c r="AA185">
        <v>-2222000000</v>
      </c>
      <c r="AB185">
        <v>-2242000000</v>
      </c>
      <c r="AD185">
        <v>-2222000000</v>
      </c>
      <c r="AE185">
        <v>-2222000000</v>
      </c>
      <c r="AF185">
        <v>-2242000000</v>
      </c>
      <c r="AG185">
        <v>-2459000000</v>
      </c>
      <c r="AH185">
        <v>-2459000000</v>
      </c>
      <c r="AI185">
        <v>2267000000</v>
      </c>
      <c r="AJ185">
        <v>-2259920000</v>
      </c>
      <c r="AK185">
        <v>8545000000</v>
      </c>
      <c r="AL185">
        <v>-821000000</v>
      </c>
      <c r="AM185">
        <v>77794000000</v>
      </c>
      <c r="AN185">
        <v>1275000000</v>
      </c>
      <c r="AO185">
        <v>1227000000</v>
      </c>
      <c r="AP185">
        <v>-2005000000</v>
      </c>
      <c r="AQ185">
        <v>70070000000</v>
      </c>
      <c r="AR185">
        <v>1861000000</v>
      </c>
      <c r="AS185">
        <v>3377000000</v>
      </c>
      <c r="AT185">
        <v>5168000000</v>
      </c>
      <c r="AU185">
        <v>2000000</v>
      </c>
      <c r="AV185">
        <v>10080000</v>
      </c>
      <c r="AW185">
        <v>237000000</v>
      </c>
      <c r="AX185">
        <v>0.21</v>
      </c>
      <c r="AY185">
        <v>78615000000</v>
      </c>
      <c r="AZ185">
        <v>-773000000</v>
      </c>
      <c r="BA185">
        <v>77794000000</v>
      </c>
      <c r="BB185">
        <v>48000000</v>
      </c>
      <c r="BC185">
        <v>48000000</v>
      </c>
      <c r="BG185">
        <v>46000000</v>
      </c>
      <c r="BK185">
        <v>5168000000</v>
      </c>
      <c r="BL185">
        <v>5168000000</v>
      </c>
      <c r="BS185">
        <v>2000000</v>
      </c>
    </row>
    <row r="186" spans="1:73" x14ac:dyDescent="0.3">
      <c r="A186" s="2" t="s">
        <v>248</v>
      </c>
      <c r="B186" t="s">
        <v>25</v>
      </c>
      <c r="C186">
        <v>2023</v>
      </c>
      <c r="D186" s="3">
        <v>45291</v>
      </c>
      <c r="E186" t="s">
        <v>353</v>
      </c>
      <c r="F186" t="s">
        <v>228</v>
      </c>
      <c r="I186">
        <v>605800000</v>
      </c>
      <c r="J186">
        <v>-3.67</v>
      </c>
      <c r="N186">
        <v>605800000</v>
      </c>
      <c r="O186">
        <v>-3.67</v>
      </c>
    </row>
    <row r="187" spans="1:73" x14ac:dyDescent="0.3">
      <c r="A187" s="2" t="s">
        <v>248</v>
      </c>
      <c r="B187" t="s">
        <v>25</v>
      </c>
      <c r="C187">
        <v>2024</v>
      </c>
      <c r="D187" s="3">
        <v>45382</v>
      </c>
      <c r="E187" t="s">
        <v>353</v>
      </c>
      <c r="F187" t="s">
        <v>228</v>
      </c>
      <c r="I187">
        <v>608475000</v>
      </c>
      <c r="J187">
        <v>-3.54</v>
      </c>
      <c r="N187">
        <v>608475000</v>
      </c>
      <c r="O187">
        <v>-3.54</v>
      </c>
    </row>
    <row r="188" spans="1:73" x14ac:dyDescent="0.3">
      <c r="A188" s="2" t="s">
        <v>248</v>
      </c>
      <c r="B188" t="s">
        <v>25</v>
      </c>
      <c r="C188">
        <v>2024</v>
      </c>
      <c r="D188" s="3">
        <v>45565</v>
      </c>
      <c r="E188" t="s">
        <v>353</v>
      </c>
      <c r="F188" t="s">
        <v>228</v>
      </c>
      <c r="I188">
        <v>614125000</v>
      </c>
      <c r="J188">
        <v>-12.94</v>
      </c>
      <c r="K188">
        <v>70998000000</v>
      </c>
      <c r="N188">
        <v>614125000</v>
      </c>
      <c r="O188">
        <v>-12.94</v>
      </c>
      <c r="P188">
        <v>-7975000000</v>
      </c>
      <c r="Q188">
        <v>-5556000000</v>
      </c>
      <c r="R188">
        <v>-3748000000</v>
      </c>
      <c r="T188">
        <v>2295000000</v>
      </c>
      <c r="U188">
        <v>2570000000</v>
      </c>
      <c r="V188">
        <v>2570000000</v>
      </c>
      <c r="Y188">
        <v>23000000</v>
      </c>
      <c r="Z188">
        <v>-7975000000</v>
      </c>
      <c r="AA188">
        <v>-7975000000</v>
      </c>
      <c r="AB188">
        <v>-7998000000</v>
      </c>
      <c r="AD188">
        <v>-7975000000</v>
      </c>
      <c r="AE188">
        <v>-7975000000</v>
      </c>
      <c r="AF188">
        <v>-7998000000</v>
      </c>
      <c r="AG188">
        <v>-2570000000</v>
      </c>
      <c r="AH188">
        <v>-2570000000</v>
      </c>
      <c r="AI188">
        <v>-3814000000</v>
      </c>
      <c r="AJ188">
        <v>-8039960374.1078024</v>
      </c>
      <c r="AK188">
        <v>9015000000</v>
      </c>
      <c r="AL188">
        <v>-6720000000</v>
      </c>
      <c r="AM188">
        <v>73293000000</v>
      </c>
      <c r="AN188">
        <v>1164000000</v>
      </c>
      <c r="AO188">
        <v>1098000000</v>
      </c>
      <c r="AP188">
        <v>-8126000000</v>
      </c>
      <c r="AQ188">
        <v>70998000000</v>
      </c>
      <c r="AR188">
        <v>1808000000</v>
      </c>
      <c r="AS188">
        <v>3857000000</v>
      </c>
      <c r="AT188">
        <v>5158000000</v>
      </c>
      <c r="AU188">
        <v>6000000</v>
      </c>
      <c r="AV188">
        <v>1039625.892198</v>
      </c>
      <c r="AW188">
        <v>-128000000</v>
      </c>
      <c r="AX188">
        <v>1.5751999999999999E-2</v>
      </c>
      <c r="AY188">
        <v>80013000000</v>
      </c>
      <c r="AZ188">
        <v>-6654000000</v>
      </c>
      <c r="BA188">
        <v>73293000000</v>
      </c>
      <c r="BB188">
        <v>66000000</v>
      </c>
      <c r="BC188">
        <v>66000000</v>
      </c>
      <c r="BG188">
        <v>60000000</v>
      </c>
      <c r="BK188">
        <v>5158000000</v>
      </c>
      <c r="BL188">
        <v>5158000000</v>
      </c>
      <c r="BS188">
        <v>6000000</v>
      </c>
    </row>
    <row r="189" spans="1:73" x14ac:dyDescent="0.3">
      <c r="A189" s="2" t="s">
        <v>249</v>
      </c>
      <c r="B189" t="s">
        <v>28</v>
      </c>
      <c r="C189">
        <v>2019</v>
      </c>
      <c r="D189" s="3">
        <v>43830</v>
      </c>
      <c r="E189" t="s">
        <v>353</v>
      </c>
      <c r="F189" t="s">
        <v>228</v>
      </c>
      <c r="BT189">
        <v>-8464000</v>
      </c>
    </row>
    <row r="190" spans="1:73" x14ac:dyDescent="0.3">
      <c r="A190" s="2" t="s">
        <v>249</v>
      </c>
      <c r="B190" t="s">
        <v>28</v>
      </c>
      <c r="C190">
        <v>2020</v>
      </c>
      <c r="D190" s="3">
        <v>44196</v>
      </c>
      <c r="E190" t="s">
        <v>227</v>
      </c>
      <c r="F190" t="s">
        <v>228</v>
      </c>
      <c r="I190">
        <v>61782000</v>
      </c>
      <c r="J190">
        <v>-0.03</v>
      </c>
      <c r="K190">
        <v>264672000</v>
      </c>
      <c r="L190">
        <v>6079000</v>
      </c>
      <c r="M190">
        <v>6079000</v>
      </c>
      <c r="N190">
        <v>61782000</v>
      </c>
      <c r="O190">
        <v>-0.03</v>
      </c>
      <c r="P190">
        <v>-1724000</v>
      </c>
      <c r="Q190">
        <v>-14150000</v>
      </c>
      <c r="R190">
        <v>-1675000</v>
      </c>
      <c r="T190">
        <v>416331000</v>
      </c>
      <c r="W190">
        <v>7859000</v>
      </c>
      <c r="X190">
        <v>7859000</v>
      </c>
      <c r="Z190">
        <v>-1724000</v>
      </c>
      <c r="AA190">
        <v>-1724000</v>
      </c>
      <c r="AB190">
        <v>-1724000</v>
      </c>
      <c r="AD190">
        <v>-1724000</v>
      </c>
      <c r="AE190">
        <v>-1724000</v>
      </c>
      <c r="AF190">
        <v>-1724000</v>
      </c>
      <c r="AG190">
        <v>7859000</v>
      </c>
      <c r="AH190">
        <v>7859000</v>
      </c>
      <c r="AI190">
        <v>-1675000</v>
      </c>
      <c r="AJ190">
        <v>-1724000</v>
      </c>
      <c r="AK190">
        <v>430481000</v>
      </c>
      <c r="AL190">
        <v>-14150000</v>
      </c>
      <c r="AM190">
        <v>681003000</v>
      </c>
      <c r="AP190">
        <v>-6291000</v>
      </c>
      <c r="AQ190">
        <v>264672000</v>
      </c>
      <c r="AR190">
        <v>12475000</v>
      </c>
      <c r="AS190">
        <v>123195000</v>
      </c>
      <c r="AT190">
        <v>307286000</v>
      </c>
      <c r="AV190">
        <v>0</v>
      </c>
      <c r="AW190">
        <v>-4567000</v>
      </c>
      <c r="AX190">
        <v>0.27</v>
      </c>
      <c r="AY190">
        <v>695153000</v>
      </c>
      <c r="AZ190">
        <v>-14150000</v>
      </c>
      <c r="BA190">
        <v>681003000</v>
      </c>
      <c r="BK190">
        <v>268743000</v>
      </c>
      <c r="BL190">
        <v>81596000</v>
      </c>
      <c r="BR190">
        <v>32464000</v>
      </c>
      <c r="BU190">
        <v>187147000</v>
      </c>
    </row>
    <row r="191" spans="1:73" x14ac:dyDescent="0.3">
      <c r="A191" s="2" t="s">
        <v>249</v>
      </c>
      <c r="B191" t="s">
        <v>28</v>
      </c>
      <c r="C191">
        <v>2021</v>
      </c>
      <c r="D191" s="3">
        <v>44561</v>
      </c>
      <c r="E191" t="s">
        <v>227</v>
      </c>
      <c r="F191" t="s">
        <v>228</v>
      </c>
      <c r="I191">
        <v>66191000</v>
      </c>
      <c r="J191">
        <v>-0.91</v>
      </c>
      <c r="K191">
        <v>322471000</v>
      </c>
      <c r="L191">
        <v>9824000</v>
      </c>
      <c r="M191">
        <v>9824000</v>
      </c>
      <c r="N191">
        <v>66191000</v>
      </c>
      <c r="O191">
        <v>-0.91</v>
      </c>
      <c r="P191">
        <v>-60018000</v>
      </c>
      <c r="Q191">
        <v>-168123000</v>
      </c>
      <c r="R191">
        <v>-149429000</v>
      </c>
      <c r="T191">
        <v>540910000</v>
      </c>
      <c r="W191">
        <v>1483000</v>
      </c>
      <c r="X191">
        <v>1483000</v>
      </c>
      <c r="Z191">
        <v>-60018000</v>
      </c>
      <c r="AA191">
        <v>-60018000</v>
      </c>
      <c r="AB191">
        <v>-60018000</v>
      </c>
      <c r="AD191">
        <v>-60018000</v>
      </c>
      <c r="AE191">
        <v>-60018000</v>
      </c>
      <c r="AF191">
        <v>-60018000</v>
      </c>
      <c r="AG191">
        <v>1483000</v>
      </c>
      <c r="AH191">
        <v>1483000</v>
      </c>
      <c r="AI191">
        <v>-149429000</v>
      </c>
      <c r="AJ191">
        <v>-60018000</v>
      </c>
      <c r="AK191">
        <v>709033000</v>
      </c>
      <c r="AL191">
        <v>-168123000</v>
      </c>
      <c r="AM191">
        <v>863381000</v>
      </c>
      <c r="AN191">
        <v>25265000</v>
      </c>
      <c r="AO191">
        <v>25265000</v>
      </c>
      <c r="AP191">
        <v>-141375000</v>
      </c>
      <c r="AQ191">
        <v>322471000</v>
      </c>
      <c r="AR191">
        <v>18694000</v>
      </c>
      <c r="AS191">
        <v>194026000</v>
      </c>
      <c r="AT191">
        <v>515007000</v>
      </c>
      <c r="AV191">
        <v>0</v>
      </c>
      <c r="AW191">
        <v>-81357000</v>
      </c>
      <c r="AX191">
        <v>0.27</v>
      </c>
      <c r="AY191">
        <v>1031504000</v>
      </c>
      <c r="AZ191">
        <v>-168123000</v>
      </c>
      <c r="BA191">
        <v>863381000</v>
      </c>
      <c r="BK191">
        <v>453125000</v>
      </c>
      <c r="BL191">
        <v>74237000</v>
      </c>
      <c r="BR191">
        <v>52058000</v>
      </c>
      <c r="BU191">
        <v>378888000</v>
      </c>
    </row>
    <row r="192" spans="1:73" x14ac:dyDescent="0.3">
      <c r="A192" s="2" t="s">
        <v>249</v>
      </c>
      <c r="B192" t="s">
        <v>28</v>
      </c>
      <c r="C192">
        <v>2021</v>
      </c>
      <c r="D192" s="3">
        <v>44561</v>
      </c>
      <c r="E192" t="s">
        <v>353</v>
      </c>
      <c r="F192" t="s">
        <v>228</v>
      </c>
      <c r="I192">
        <v>66191000</v>
      </c>
      <c r="J192">
        <v>-0.91</v>
      </c>
      <c r="N192">
        <v>66191000</v>
      </c>
      <c r="O192">
        <v>-0.91</v>
      </c>
    </row>
    <row r="193" spans="1:73" x14ac:dyDescent="0.3">
      <c r="A193" s="2" t="s">
        <v>249</v>
      </c>
      <c r="B193" t="s">
        <v>28</v>
      </c>
      <c r="C193">
        <v>2022</v>
      </c>
      <c r="D193" s="3">
        <v>44926</v>
      </c>
      <c r="E193" t="s">
        <v>227</v>
      </c>
      <c r="F193" t="s">
        <v>228</v>
      </c>
      <c r="I193">
        <v>71093000</v>
      </c>
      <c r="J193">
        <v>2.0699999999999998</v>
      </c>
      <c r="K193">
        <v>461297000</v>
      </c>
      <c r="N193">
        <v>72534000</v>
      </c>
      <c r="O193">
        <v>2.0299999999999998</v>
      </c>
      <c r="P193">
        <v>147139000</v>
      </c>
      <c r="Q193">
        <v>197006000</v>
      </c>
      <c r="R193">
        <v>221387000</v>
      </c>
      <c r="T193">
        <v>728638000</v>
      </c>
      <c r="U193">
        <v>488000</v>
      </c>
      <c r="V193">
        <v>488000</v>
      </c>
      <c r="W193">
        <v>4782000</v>
      </c>
      <c r="X193">
        <v>4782000</v>
      </c>
      <c r="Z193">
        <v>147139000</v>
      </c>
      <c r="AA193">
        <v>147139000</v>
      </c>
      <c r="AB193">
        <v>147139000</v>
      </c>
      <c r="AD193">
        <v>147139000</v>
      </c>
      <c r="AE193">
        <v>147139000</v>
      </c>
      <c r="AF193">
        <v>147139000</v>
      </c>
      <c r="AG193">
        <v>4294000</v>
      </c>
      <c r="AH193">
        <v>4294000</v>
      </c>
      <c r="AI193">
        <v>123333000</v>
      </c>
      <c r="AJ193">
        <v>73696554</v>
      </c>
      <c r="AK193">
        <v>635385000</v>
      </c>
      <c r="AL193">
        <v>93253000</v>
      </c>
      <c r="AM193">
        <v>1189935000</v>
      </c>
      <c r="AN193">
        <v>98971000</v>
      </c>
      <c r="AO193">
        <v>917000</v>
      </c>
      <c r="AP193">
        <v>196518000</v>
      </c>
      <c r="AQ193">
        <v>461297000</v>
      </c>
      <c r="AR193">
        <v>24381000</v>
      </c>
      <c r="AS193">
        <v>233810000</v>
      </c>
      <c r="AT193">
        <v>401575000</v>
      </c>
      <c r="AV193">
        <v>24611554</v>
      </c>
      <c r="AW193">
        <v>49379000</v>
      </c>
      <c r="AX193">
        <v>0.251</v>
      </c>
      <c r="AY193">
        <v>1096682000</v>
      </c>
      <c r="AZ193">
        <v>93253000</v>
      </c>
      <c r="BA193">
        <v>1189935000</v>
      </c>
      <c r="BB193">
        <v>98054000</v>
      </c>
      <c r="BC193">
        <v>98054000</v>
      </c>
      <c r="BG193">
        <v>98054000</v>
      </c>
      <c r="BK193">
        <v>329124000</v>
      </c>
      <c r="BL193">
        <v>116887000</v>
      </c>
      <c r="BR193">
        <v>72451000</v>
      </c>
      <c r="BU193">
        <v>212237000</v>
      </c>
    </row>
    <row r="194" spans="1:73" x14ac:dyDescent="0.3">
      <c r="A194" s="2" t="s">
        <v>249</v>
      </c>
      <c r="B194" t="s">
        <v>28</v>
      </c>
      <c r="C194">
        <v>2023</v>
      </c>
      <c r="D194" s="3">
        <v>45199</v>
      </c>
      <c r="E194" t="s">
        <v>353</v>
      </c>
      <c r="F194" t="s">
        <v>228</v>
      </c>
      <c r="I194">
        <v>73246250</v>
      </c>
      <c r="J194">
        <v>1.99</v>
      </c>
      <c r="N194">
        <v>74653500</v>
      </c>
      <c r="O194">
        <v>1.96</v>
      </c>
    </row>
    <row r="195" spans="1:73" x14ac:dyDescent="0.3">
      <c r="A195" s="2" t="s">
        <v>249</v>
      </c>
      <c r="B195" t="s">
        <v>28</v>
      </c>
      <c r="C195">
        <v>2023</v>
      </c>
      <c r="D195" s="3">
        <v>45291</v>
      </c>
      <c r="E195" t="s">
        <v>227</v>
      </c>
      <c r="F195" t="s">
        <v>228</v>
      </c>
      <c r="I195">
        <v>74195000</v>
      </c>
      <c r="J195">
        <v>2.35</v>
      </c>
      <c r="K195">
        <v>608009000</v>
      </c>
      <c r="N195">
        <v>75456000</v>
      </c>
      <c r="O195">
        <v>2.31</v>
      </c>
      <c r="P195">
        <v>174227000</v>
      </c>
      <c r="Q195">
        <v>161995000</v>
      </c>
      <c r="R195">
        <v>194633000</v>
      </c>
      <c r="T195">
        <v>955382000</v>
      </c>
      <c r="U195">
        <v>6995000</v>
      </c>
      <c r="V195">
        <v>6995000</v>
      </c>
      <c r="W195">
        <v>49107000</v>
      </c>
      <c r="X195">
        <v>49107000</v>
      </c>
      <c r="Z195">
        <v>174227000</v>
      </c>
      <c r="AA195">
        <v>174227000</v>
      </c>
      <c r="AB195">
        <v>174227000</v>
      </c>
      <c r="AD195">
        <v>174227000</v>
      </c>
      <c r="AE195">
        <v>174227000</v>
      </c>
      <c r="AF195">
        <v>174227000</v>
      </c>
      <c r="AG195">
        <v>42112000</v>
      </c>
      <c r="AH195">
        <v>42112000</v>
      </c>
      <c r="AI195">
        <v>236922000</v>
      </c>
      <c r="AJ195">
        <v>207635310</v>
      </c>
      <c r="AK195">
        <v>800593000</v>
      </c>
      <c r="AL195">
        <v>154789000</v>
      </c>
      <c r="AM195">
        <v>1563391000</v>
      </c>
      <c r="AN195">
        <v>-41901000</v>
      </c>
      <c r="AO195">
        <v>388000</v>
      </c>
      <c r="AP195">
        <v>155000000</v>
      </c>
      <c r="AQ195">
        <v>608009000</v>
      </c>
      <c r="AR195">
        <v>32638000</v>
      </c>
      <c r="AS195">
        <v>303719000</v>
      </c>
      <c r="AT195">
        <v>496874000</v>
      </c>
      <c r="AV195">
        <v>-8880690</v>
      </c>
      <c r="AW195">
        <v>-19227000</v>
      </c>
      <c r="AX195">
        <v>0.21</v>
      </c>
      <c r="AY195">
        <v>1408602000</v>
      </c>
      <c r="AZ195">
        <v>154789000</v>
      </c>
      <c r="BA195">
        <v>1563391000</v>
      </c>
      <c r="BB195">
        <v>-42289000</v>
      </c>
      <c r="BC195">
        <v>-42289000</v>
      </c>
      <c r="BG195">
        <v>-42289000</v>
      </c>
      <c r="BK195">
        <v>405158000</v>
      </c>
      <c r="BL195">
        <v>131525000</v>
      </c>
      <c r="BR195">
        <v>91716000</v>
      </c>
      <c r="BU195">
        <v>273633000</v>
      </c>
    </row>
    <row r="196" spans="1:73" x14ac:dyDescent="0.3">
      <c r="A196" s="2" t="s">
        <v>249</v>
      </c>
      <c r="B196" t="s">
        <v>28</v>
      </c>
      <c r="C196">
        <v>2023</v>
      </c>
      <c r="D196" s="3">
        <v>45291</v>
      </c>
      <c r="E196" t="s">
        <v>353</v>
      </c>
      <c r="F196" t="s">
        <v>228</v>
      </c>
      <c r="I196">
        <v>74195000</v>
      </c>
      <c r="J196">
        <v>2.35</v>
      </c>
      <c r="N196">
        <v>75456000</v>
      </c>
      <c r="O196">
        <v>2.31</v>
      </c>
    </row>
    <row r="197" spans="1:73" x14ac:dyDescent="0.3">
      <c r="A197" s="2" t="s">
        <v>249</v>
      </c>
      <c r="B197" t="s">
        <v>28</v>
      </c>
      <c r="C197">
        <v>2024</v>
      </c>
      <c r="D197" s="3">
        <v>45382</v>
      </c>
      <c r="E197" t="s">
        <v>353</v>
      </c>
      <c r="F197" t="s">
        <v>228</v>
      </c>
      <c r="I197">
        <v>74874250</v>
      </c>
      <c r="J197">
        <v>3.5</v>
      </c>
      <c r="N197">
        <v>76269000</v>
      </c>
      <c r="O197">
        <v>3.43</v>
      </c>
    </row>
    <row r="198" spans="1:73" x14ac:dyDescent="0.3">
      <c r="A198" s="2" t="s">
        <v>249</v>
      </c>
      <c r="B198" t="s">
        <v>28</v>
      </c>
      <c r="C198">
        <v>2024</v>
      </c>
      <c r="D198" s="3">
        <v>45473</v>
      </c>
      <c r="E198" t="s">
        <v>353</v>
      </c>
      <c r="F198" t="s">
        <v>228</v>
      </c>
      <c r="I198">
        <v>75194000</v>
      </c>
      <c r="J198">
        <v>3.88</v>
      </c>
      <c r="N198">
        <v>76712000</v>
      </c>
      <c r="O198">
        <v>3.79</v>
      </c>
    </row>
    <row r="199" spans="1:73" x14ac:dyDescent="0.3">
      <c r="A199" s="2" t="s">
        <v>249</v>
      </c>
      <c r="B199" t="s">
        <v>28</v>
      </c>
      <c r="C199">
        <v>2024</v>
      </c>
      <c r="D199" s="3">
        <v>45565</v>
      </c>
      <c r="E199" t="s">
        <v>353</v>
      </c>
      <c r="F199" t="s">
        <v>228</v>
      </c>
      <c r="I199">
        <v>75424250</v>
      </c>
      <c r="J199">
        <v>3.94</v>
      </c>
      <c r="K199">
        <v>780997000</v>
      </c>
      <c r="N199">
        <v>77257500</v>
      </c>
      <c r="O199">
        <v>3.85</v>
      </c>
      <c r="P199">
        <v>297355000</v>
      </c>
      <c r="Q199">
        <v>357663000</v>
      </c>
      <c r="R199">
        <v>408202000</v>
      </c>
      <c r="T199">
        <v>1159452000</v>
      </c>
      <c r="U199">
        <v>7045000</v>
      </c>
      <c r="V199">
        <v>7045000</v>
      </c>
      <c r="W199">
        <v>50504000</v>
      </c>
      <c r="X199">
        <v>50504000</v>
      </c>
      <c r="Z199">
        <v>297355000</v>
      </c>
      <c r="AA199">
        <v>297355000</v>
      </c>
      <c r="AB199">
        <v>297355000</v>
      </c>
      <c r="AD199">
        <v>297355000</v>
      </c>
      <c r="AE199">
        <v>297355000</v>
      </c>
      <c r="AF199">
        <v>297355000</v>
      </c>
      <c r="AG199">
        <v>43459000</v>
      </c>
      <c r="AH199">
        <v>43459000</v>
      </c>
      <c r="AI199">
        <v>215652000</v>
      </c>
      <c r="AJ199">
        <v>134055610.77868199</v>
      </c>
      <c r="AK199">
        <v>1044471000</v>
      </c>
      <c r="AL199">
        <v>114981000</v>
      </c>
      <c r="AM199">
        <v>1940449000</v>
      </c>
      <c r="AN199">
        <v>192178000</v>
      </c>
      <c r="AO199">
        <v>-372000</v>
      </c>
      <c r="AP199">
        <v>350618000</v>
      </c>
      <c r="AQ199">
        <v>780997000</v>
      </c>
      <c r="AR199">
        <v>50539000</v>
      </c>
      <c r="AS199">
        <v>390980000</v>
      </c>
      <c r="AT199">
        <v>653491000</v>
      </c>
      <c r="AV199">
        <v>29250610.778682001</v>
      </c>
      <c r="AW199">
        <v>53263000</v>
      </c>
      <c r="AX199">
        <v>0.15191199999999999</v>
      </c>
      <c r="AY199">
        <v>1825468000</v>
      </c>
      <c r="AZ199">
        <v>114981000</v>
      </c>
      <c r="BA199">
        <v>1940449000</v>
      </c>
      <c r="BB199">
        <v>192550000</v>
      </c>
      <c r="BC199">
        <v>192550000</v>
      </c>
      <c r="BG199">
        <v>192550000</v>
      </c>
    </row>
    <row r="200" spans="1:73" x14ac:dyDescent="0.3">
      <c r="A200" s="2" t="s">
        <v>250</v>
      </c>
      <c r="B200" t="s">
        <v>31</v>
      </c>
      <c r="C200">
        <v>2020</v>
      </c>
      <c r="D200" s="3">
        <v>44196</v>
      </c>
      <c r="E200" t="s">
        <v>227</v>
      </c>
      <c r="F200" t="s">
        <v>228</v>
      </c>
      <c r="I200">
        <v>435134173</v>
      </c>
      <c r="J200">
        <v>0.59</v>
      </c>
      <c r="K200">
        <v>3878000000</v>
      </c>
      <c r="L200">
        <v>279000000</v>
      </c>
      <c r="M200">
        <v>279000000</v>
      </c>
      <c r="N200">
        <v>439296141</v>
      </c>
      <c r="O200">
        <v>0.59</v>
      </c>
      <c r="P200">
        <v>259000000</v>
      </c>
      <c r="Q200">
        <v>488000000</v>
      </c>
      <c r="R200">
        <v>826000000</v>
      </c>
      <c r="T200">
        <v>1381000000</v>
      </c>
      <c r="U200">
        <v>317000000</v>
      </c>
      <c r="V200">
        <v>317000000</v>
      </c>
      <c r="W200">
        <v>5000000</v>
      </c>
      <c r="X200">
        <v>5000000</v>
      </c>
      <c r="Z200">
        <v>261000000</v>
      </c>
      <c r="AA200">
        <v>259000000</v>
      </c>
      <c r="AB200">
        <v>211000000</v>
      </c>
      <c r="AC200">
        <v>50000000</v>
      </c>
      <c r="AD200">
        <v>261000000</v>
      </c>
      <c r="AE200">
        <v>211000000</v>
      </c>
      <c r="AF200">
        <v>261000000</v>
      </c>
      <c r="AG200">
        <v>-312000000</v>
      </c>
      <c r="AH200">
        <v>-312000000</v>
      </c>
      <c r="AI200">
        <v>1069000000</v>
      </c>
      <c r="AJ200">
        <v>388390000</v>
      </c>
      <c r="AK200">
        <v>583000000</v>
      </c>
      <c r="AL200">
        <v>798000000</v>
      </c>
      <c r="AM200">
        <v>5259000000</v>
      </c>
      <c r="AN200">
        <v>-315000000</v>
      </c>
      <c r="AO200">
        <v>-72000000</v>
      </c>
      <c r="AP200">
        <v>171000000</v>
      </c>
      <c r="AQ200">
        <v>3819000000</v>
      </c>
      <c r="AR200">
        <v>338000000</v>
      </c>
      <c r="AS200">
        <v>17000000</v>
      </c>
      <c r="AT200">
        <v>287000000</v>
      </c>
      <c r="AU200">
        <v>-254000000</v>
      </c>
      <c r="AV200">
        <v>-65610000</v>
      </c>
      <c r="AW200">
        <v>-40000000</v>
      </c>
      <c r="AX200">
        <v>0.27</v>
      </c>
      <c r="AY200">
        <v>4461000000</v>
      </c>
      <c r="AZ200">
        <v>626000000</v>
      </c>
      <c r="BA200">
        <v>5259000000</v>
      </c>
      <c r="BB200">
        <v>-243000000</v>
      </c>
      <c r="BC200">
        <v>-243000000</v>
      </c>
      <c r="BD200">
        <v>0</v>
      </c>
      <c r="BG200">
        <v>11000000</v>
      </c>
      <c r="BH200">
        <v>5000000</v>
      </c>
      <c r="BI200">
        <v>64000000</v>
      </c>
      <c r="BK200">
        <v>287000000</v>
      </c>
      <c r="BL200">
        <v>277000000</v>
      </c>
      <c r="BP200">
        <v>2000000</v>
      </c>
      <c r="BQ200">
        <v>169000000</v>
      </c>
      <c r="BS200">
        <v>-16000000</v>
      </c>
      <c r="BU200">
        <v>10000000</v>
      </c>
    </row>
    <row r="201" spans="1:73" x14ac:dyDescent="0.3">
      <c r="A201" s="2" t="s">
        <v>250</v>
      </c>
      <c r="B201" t="s">
        <v>31</v>
      </c>
      <c r="C201">
        <v>2021</v>
      </c>
      <c r="D201" s="3">
        <v>44561</v>
      </c>
      <c r="E201" t="s">
        <v>227</v>
      </c>
      <c r="F201" t="s">
        <v>228</v>
      </c>
      <c r="I201">
        <v>429834301</v>
      </c>
      <c r="J201">
        <v>0.6</v>
      </c>
      <c r="K201">
        <v>3596000000</v>
      </c>
      <c r="L201">
        <v>270000000</v>
      </c>
      <c r="M201">
        <v>270000000</v>
      </c>
      <c r="N201">
        <v>435471834</v>
      </c>
      <c r="O201">
        <v>0.59</v>
      </c>
      <c r="P201">
        <v>256000000</v>
      </c>
      <c r="Q201">
        <v>583000000</v>
      </c>
      <c r="R201">
        <v>853000000</v>
      </c>
      <c r="T201">
        <v>1376000000</v>
      </c>
      <c r="U201">
        <v>259000000</v>
      </c>
      <c r="V201">
        <v>259000000</v>
      </c>
      <c r="W201">
        <v>2000000</v>
      </c>
      <c r="X201">
        <v>2000000</v>
      </c>
      <c r="Z201">
        <v>258000000</v>
      </c>
      <c r="AA201">
        <v>256000000</v>
      </c>
      <c r="AB201">
        <v>258000000</v>
      </c>
      <c r="AC201">
        <v>0</v>
      </c>
      <c r="AD201">
        <v>258000000</v>
      </c>
      <c r="AE201">
        <v>258000000</v>
      </c>
      <c r="AF201">
        <v>258000000</v>
      </c>
      <c r="AG201">
        <v>-257000000</v>
      </c>
      <c r="AH201">
        <v>-257000000</v>
      </c>
      <c r="AI201">
        <v>1100000000</v>
      </c>
      <c r="AJ201">
        <v>454612000</v>
      </c>
      <c r="AK201">
        <v>546000000</v>
      </c>
      <c r="AL201">
        <v>830000000</v>
      </c>
      <c r="AM201">
        <v>4972000000</v>
      </c>
      <c r="AN201">
        <v>-249000000</v>
      </c>
      <c r="AO201">
        <v>-2000000</v>
      </c>
      <c r="AP201">
        <v>324000000</v>
      </c>
      <c r="AQ201">
        <v>3596000000</v>
      </c>
      <c r="AR201">
        <v>270000000</v>
      </c>
      <c r="AS201">
        <v>17000000</v>
      </c>
      <c r="AT201">
        <v>259000000</v>
      </c>
      <c r="AU201">
        <v>-236000000</v>
      </c>
      <c r="AV201">
        <v>-50388000</v>
      </c>
      <c r="AW201">
        <v>66000000</v>
      </c>
      <c r="AX201">
        <v>0.20399999999999999</v>
      </c>
      <c r="AY201">
        <v>4142000000</v>
      </c>
      <c r="AZ201">
        <v>748000000</v>
      </c>
      <c r="BA201">
        <v>4972000000</v>
      </c>
      <c r="BB201">
        <v>-247000000</v>
      </c>
      <c r="BC201">
        <v>-247000000</v>
      </c>
      <c r="BD201">
        <v>0</v>
      </c>
      <c r="BG201">
        <v>-11000000</v>
      </c>
      <c r="BH201">
        <v>15000000</v>
      </c>
      <c r="BI201">
        <v>146000000</v>
      </c>
      <c r="BK201">
        <v>259000000</v>
      </c>
      <c r="BL201">
        <v>251000000</v>
      </c>
      <c r="BP201">
        <v>2000000</v>
      </c>
      <c r="BQ201">
        <v>83000000</v>
      </c>
      <c r="BS201">
        <v>8000000</v>
      </c>
      <c r="BU201">
        <v>8000000</v>
      </c>
    </row>
    <row r="202" spans="1:73" x14ac:dyDescent="0.3">
      <c r="A202" s="2" t="s">
        <v>250</v>
      </c>
      <c r="B202" t="s">
        <v>31</v>
      </c>
      <c r="C202">
        <v>2022</v>
      </c>
      <c r="D202" s="3">
        <v>44926</v>
      </c>
      <c r="E202" t="s">
        <v>227</v>
      </c>
      <c r="F202" t="s">
        <v>228</v>
      </c>
      <c r="I202">
        <v>416043332</v>
      </c>
      <c r="J202">
        <v>1.1200000000000001</v>
      </c>
      <c r="K202">
        <v>4103000000</v>
      </c>
      <c r="L202">
        <v>265000000</v>
      </c>
      <c r="M202">
        <v>265000000</v>
      </c>
      <c r="N202">
        <v>421438922</v>
      </c>
      <c r="O202">
        <v>1.1100000000000001</v>
      </c>
      <c r="P202">
        <v>467000000</v>
      </c>
      <c r="Q202">
        <v>835000000</v>
      </c>
      <c r="R202">
        <v>1100000000</v>
      </c>
      <c r="T202">
        <v>1560000000</v>
      </c>
      <c r="U202">
        <v>229000000</v>
      </c>
      <c r="V202">
        <v>229000000</v>
      </c>
      <c r="W202">
        <v>6000000</v>
      </c>
      <c r="X202">
        <v>6000000</v>
      </c>
      <c r="Z202">
        <v>469000000</v>
      </c>
      <c r="AA202">
        <v>467000000</v>
      </c>
      <c r="AB202">
        <v>469000000</v>
      </c>
      <c r="AC202">
        <v>0</v>
      </c>
      <c r="AD202">
        <v>469000000</v>
      </c>
      <c r="AE202">
        <v>469000000</v>
      </c>
      <c r="AF202">
        <v>469000000</v>
      </c>
      <c r="AG202">
        <v>-223000000</v>
      </c>
      <c r="AH202">
        <v>-223000000</v>
      </c>
      <c r="AI202">
        <v>1240000000</v>
      </c>
      <c r="AJ202">
        <v>577360000</v>
      </c>
      <c r="AK202">
        <v>577000000</v>
      </c>
      <c r="AL202">
        <v>983000000</v>
      </c>
      <c r="AM202">
        <v>5663000000</v>
      </c>
      <c r="AN202">
        <v>-154000000</v>
      </c>
      <c r="AO202">
        <v>-14000000</v>
      </c>
      <c r="AP202">
        <v>606000000</v>
      </c>
      <c r="AQ202">
        <v>4103000000</v>
      </c>
      <c r="AR202">
        <v>265000000</v>
      </c>
      <c r="AS202">
        <v>32000000</v>
      </c>
      <c r="AT202">
        <v>280000000</v>
      </c>
      <c r="AU202">
        <v>-123000000</v>
      </c>
      <c r="AV202">
        <v>-31640000</v>
      </c>
      <c r="AW202">
        <v>137000000</v>
      </c>
      <c r="AX202">
        <v>0.22600000000000001</v>
      </c>
      <c r="AY202">
        <v>4680000000</v>
      </c>
      <c r="AZ202">
        <v>919000000</v>
      </c>
      <c r="BA202">
        <v>5663000000</v>
      </c>
      <c r="BB202">
        <v>-140000000</v>
      </c>
      <c r="BC202">
        <v>-140000000</v>
      </c>
      <c r="BD202">
        <v>0</v>
      </c>
      <c r="BG202">
        <v>-17000000</v>
      </c>
      <c r="BH202">
        <v>1000000</v>
      </c>
      <c r="BI202">
        <v>67000000</v>
      </c>
      <c r="BK202">
        <v>280000000</v>
      </c>
      <c r="BL202">
        <v>288000000</v>
      </c>
      <c r="BP202">
        <v>2000000</v>
      </c>
      <c r="BQ202">
        <v>63000000</v>
      </c>
      <c r="BS202">
        <v>8000000</v>
      </c>
      <c r="BU202">
        <v>-8000000</v>
      </c>
    </row>
    <row r="203" spans="1:73" x14ac:dyDescent="0.3">
      <c r="A203" s="2" t="s">
        <v>250</v>
      </c>
      <c r="B203" t="s">
        <v>31</v>
      </c>
      <c r="C203">
        <v>2023</v>
      </c>
      <c r="D203" s="3">
        <v>45199</v>
      </c>
      <c r="E203" t="s">
        <v>353</v>
      </c>
      <c r="F203" t="s">
        <v>228</v>
      </c>
      <c r="I203">
        <v>412250000</v>
      </c>
      <c r="J203">
        <v>1.54</v>
      </c>
      <c r="N203">
        <v>417250000</v>
      </c>
      <c r="O203">
        <v>1.54</v>
      </c>
    </row>
    <row r="204" spans="1:73" x14ac:dyDescent="0.3">
      <c r="A204" s="2" t="s">
        <v>250</v>
      </c>
      <c r="B204" t="s">
        <v>31</v>
      </c>
      <c r="C204">
        <v>2023</v>
      </c>
      <c r="D204" s="3">
        <v>45291</v>
      </c>
      <c r="E204" t="s">
        <v>227</v>
      </c>
      <c r="F204" t="s">
        <v>228</v>
      </c>
      <c r="I204">
        <v>412173414</v>
      </c>
      <c r="J204">
        <v>1.85</v>
      </c>
      <c r="K204">
        <v>4773000000</v>
      </c>
      <c r="L204">
        <v>272000000</v>
      </c>
      <c r="M204">
        <v>272000000</v>
      </c>
      <c r="N204">
        <v>415956582</v>
      </c>
      <c r="O204">
        <v>1.83</v>
      </c>
      <c r="P204">
        <v>763000000</v>
      </c>
      <c r="Q204">
        <v>1193000000</v>
      </c>
      <c r="R204">
        <v>1465000000</v>
      </c>
      <c r="T204">
        <v>1867000000</v>
      </c>
      <c r="U204">
        <v>218000000</v>
      </c>
      <c r="V204">
        <v>218000000</v>
      </c>
      <c r="W204">
        <v>23000000</v>
      </c>
      <c r="X204">
        <v>23000000</v>
      </c>
      <c r="Z204">
        <v>765000000</v>
      </c>
      <c r="AA204">
        <v>763000000</v>
      </c>
      <c r="AB204">
        <v>765000000</v>
      </c>
      <c r="AD204">
        <v>765000000</v>
      </c>
      <c r="AE204">
        <v>765000000</v>
      </c>
      <c r="AF204">
        <v>765000000</v>
      </c>
      <c r="AG204">
        <v>-195000000</v>
      </c>
      <c r="AH204">
        <v>-195000000</v>
      </c>
      <c r="AI204">
        <v>1485000000</v>
      </c>
      <c r="AJ204">
        <v>780700000</v>
      </c>
      <c r="AK204">
        <v>651000000</v>
      </c>
      <c r="AL204">
        <v>1216000000</v>
      </c>
      <c r="AM204">
        <v>6640000000</v>
      </c>
      <c r="AN204">
        <v>-46000000</v>
      </c>
      <c r="AO204">
        <v>-26000000</v>
      </c>
      <c r="AP204">
        <v>975000000</v>
      </c>
      <c r="AQ204">
        <v>4773000000</v>
      </c>
      <c r="AR204">
        <v>272000000</v>
      </c>
      <c r="AS204">
        <v>36000000</v>
      </c>
      <c r="AT204">
        <v>343000000</v>
      </c>
      <c r="AU204">
        <v>0</v>
      </c>
      <c r="AV204">
        <v>-4300000</v>
      </c>
      <c r="AW204">
        <v>210000000</v>
      </c>
      <c r="AX204">
        <v>0.215</v>
      </c>
      <c r="AY204">
        <v>5424000000</v>
      </c>
      <c r="AZ204">
        <v>1203000000</v>
      </c>
      <c r="BA204">
        <v>6640000000</v>
      </c>
      <c r="BB204">
        <v>-20000000</v>
      </c>
      <c r="BC204">
        <v>-20000000</v>
      </c>
      <c r="BG204">
        <v>-20000000</v>
      </c>
      <c r="BH204">
        <v>14000000</v>
      </c>
      <c r="BI204">
        <v>-23000000</v>
      </c>
      <c r="BK204">
        <v>343000000</v>
      </c>
      <c r="BL204">
        <v>333000000</v>
      </c>
      <c r="BP204">
        <v>2000000</v>
      </c>
      <c r="BQ204">
        <v>10000000</v>
      </c>
      <c r="BS204">
        <v>1000000</v>
      </c>
      <c r="BU204">
        <v>10000000</v>
      </c>
    </row>
    <row r="205" spans="1:73" x14ac:dyDescent="0.3">
      <c r="A205" s="2" t="s">
        <v>250</v>
      </c>
      <c r="B205" t="s">
        <v>31</v>
      </c>
      <c r="C205">
        <v>2024</v>
      </c>
      <c r="D205" s="3">
        <v>45382</v>
      </c>
      <c r="E205" t="s">
        <v>353</v>
      </c>
      <c r="F205" t="s">
        <v>228</v>
      </c>
      <c r="I205">
        <v>411500000</v>
      </c>
      <c r="J205">
        <v>2.08</v>
      </c>
      <c r="N205">
        <v>414500000</v>
      </c>
      <c r="O205">
        <v>2.0699999999999998</v>
      </c>
    </row>
    <row r="206" spans="1:73" x14ac:dyDescent="0.3">
      <c r="A206" s="2" t="s">
        <v>250</v>
      </c>
      <c r="B206" t="s">
        <v>31</v>
      </c>
      <c r="C206">
        <v>2024</v>
      </c>
      <c r="D206" s="3">
        <v>45473</v>
      </c>
      <c r="E206" t="s">
        <v>353</v>
      </c>
      <c r="F206" t="s">
        <v>228</v>
      </c>
      <c r="I206">
        <v>410000000</v>
      </c>
      <c r="J206">
        <v>2.27</v>
      </c>
      <c r="N206">
        <v>413000000</v>
      </c>
      <c r="O206">
        <v>2.25</v>
      </c>
    </row>
    <row r="207" spans="1:73" x14ac:dyDescent="0.3">
      <c r="A207" s="2" t="s">
        <v>250</v>
      </c>
      <c r="B207" t="s">
        <v>31</v>
      </c>
      <c r="C207">
        <v>2024</v>
      </c>
      <c r="D207" s="3">
        <v>45565</v>
      </c>
      <c r="E207" t="s">
        <v>353</v>
      </c>
      <c r="F207" t="s">
        <v>228</v>
      </c>
      <c r="I207">
        <v>409000000</v>
      </c>
      <c r="J207">
        <v>2.63</v>
      </c>
      <c r="K207">
        <v>5060000000</v>
      </c>
      <c r="L207">
        <v>272000000</v>
      </c>
      <c r="M207">
        <v>272000000</v>
      </c>
      <c r="N207">
        <v>411500000</v>
      </c>
      <c r="O207">
        <v>2.6</v>
      </c>
      <c r="P207">
        <v>1075000000</v>
      </c>
      <c r="Q207">
        <v>1455000000</v>
      </c>
      <c r="R207">
        <v>1727000000</v>
      </c>
      <c r="T207">
        <v>2210000000</v>
      </c>
      <c r="U207">
        <v>194000000</v>
      </c>
      <c r="V207">
        <v>194000000</v>
      </c>
      <c r="W207">
        <v>23000000</v>
      </c>
      <c r="X207">
        <v>23000000</v>
      </c>
      <c r="Z207">
        <v>1077000000</v>
      </c>
      <c r="AA207">
        <v>1075000000</v>
      </c>
      <c r="AB207">
        <v>1077000000</v>
      </c>
      <c r="AD207">
        <v>1077000000</v>
      </c>
      <c r="AE207">
        <v>1077000000</v>
      </c>
      <c r="AF207">
        <v>1077000000</v>
      </c>
      <c r="AG207">
        <v>-171000000</v>
      </c>
      <c r="AH207">
        <v>-171000000</v>
      </c>
      <c r="AI207">
        <v>1772000000</v>
      </c>
      <c r="AJ207">
        <v>1115433782.7121329</v>
      </c>
      <c r="AK207">
        <v>670000000</v>
      </c>
      <c r="AL207">
        <v>1540000000</v>
      </c>
      <c r="AM207">
        <v>7270000000</v>
      </c>
      <c r="AN207">
        <v>-108000000</v>
      </c>
      <c r="AP207">
        <v>1261000000</v>
      </c>
      <c r="AQ207">
        <v>5060000000</v>
      </c>
      <c r="AR207">
        <v>272000000</v>
      </c>
      <c r="AS207">
        <v>35000000</v>
      </c>
      <c r="AT207">
        <v>363000000</v>
      </c>
      <c r="AU207">
        <v>-18000000</v>
      </c>
      <c r="AV207">
        <v>-6566217.2878670003</v>
      </c>
      <c r="AW207">
        <v>184000000</v>
      </c>
      <c r="AX207">
        <v>0.14591599999999999</v>
      </c>
      <c r="AY207">
        <v>5730000000</v>
      </c>
      <c r="AZ207">
        <v>1514000000</v>
      </c>
      <c r="BA207">
        <v>7270000000</v>
      </c>
      <c r="BB207">
        <v>-45000000</v>
      </c>
      <c r="BC207">
        <v>-45000000</v>
      </c>
      <c r="BG207">
        <v>-27000000</v>
      </c>
      <c r="BI207">
        <v>-18000000</v>
      </c>
      <c r="BK207">
        <v>363000000</v>
      </c>
      <c r="BL207">
        <v>353000000</v>
      </c>
      <c r="BP207">
        <v>2000000</v>
      </c>
      <c r="BQ207">
        <v>11000000</v>
      </c>
    </row>
    <row r="208" spans="1:73" x14ac:dyDescent="0.3">
      <c r="A208" s="2" t="s">
        <v>251</v>
      </c>
      <c r="B208" t="s">
        <v>34</v>
      </c>
      <c r="C208">
        <v>2021</v>
      </c>
      <c r="D208" s="3">
        <v>44561</v>
      </c>
      <c r="E208" t="s">
        <v>227</v>
      </c>
      <c r="F208" t="s">
        <v>228</v>
      </c>
      <c r="I208">
        <v>601211</v>
      </c>
      <c r="J208">
        <v>-30.686745999999999</v>
      </c>
      <c r="N208">
        <v>601211</v>
      </c>
      <c r="O208">
        <v>-30.686745999999999</v>
      </c>
      <c r="P208">
        <v>-18449209</v>
      </c>
      <c r="Q208">
        <v>-17757276</v>
      </c>
      <c r="R208">
        <v>-17727289</v>
      </c>
      <c r="U208">
        <v>691933</v>
      </c>
      <c r="V208">
        <v>691933</v>
      </c>
      <c r="Z208">
        <v>-18449209</v>
      </c>
      <c r="AA208">
        <v>-18449209</v>
      </c>
      <c r="AB208">
        <v>-18449209</v>
      </c>
      <c r="AD208">
        <v>-18449209</v>
      </c>
      <c r="AE208">
        <v>-18449209</v>
      </c>
      <c r="AF208">
        <v>-18449209</v>
      </c>
      <c r="AG208">
        <v>-745132</v>
      </c>
      <c r="AH208">
        <v>-745132</v>
      </c>
      <c r="AI208">
        <v>-17636156</v>
      </c>
      <c r="AJ208">
        <v>-18358076</v>
      </c>
      <c r="AK208">
        <v>17303272</v>
      </c>
      <c r="AL208">
        <v>-17303272</v>
      </c>
      <c r="AM208">
        <v>0</v>
      </c>
      <c r="AN208">
        <v>-400805</v>
      </c>
      <c r="AO208">
        <v>-309672</v>
      </c>
      <c r="AP208">
        <v>-18449209</v>
      </c>
      <c r="AR208">
        <v>29987</v>
      </c>
      <c r="AS208">
        <v>2672477</v>
      </c>
      <c r="AT208">
        <v>14630795</v>
      </c>
      <c r="AV208">
        <v>0</v>
      </c>
      <c r="AX208">
        <v>0</v>
      </c>
      <c r="AY208">
        <v>17303272</v>
      </c>
      <c r="AZ208">
        <v>-17303272</v>
      </c>
      <c r="BA208">
        <v>0</v>
      </c>
      <c r="BB208">
        <v>-91133</v>
      </c>
      <c r="BC208">
        <v>-91133</v>
      </c>
      <c r="BG208">
        <v>-91133</v>
      </c>
      <c r="BK208">
        <v>14272349</v>
      </c>
      <c r="BL208">
        <v>14272349</v>
      </c>
      <c r="BR208">
        <v>358446</v>
      </c>
      <c r="BT208">
        <v>53199</v>
      </c>
    </row>
    <row r="209" spans="1:77" x14ac:dyDescent="0.3">
      <c r="A209" s="2" t="s">
        <v>251</v>
      </c>
      <c r="B209" t="s">
        <v>34</v>
      </c>
      <c r="C209">
        <v>2022</v>
      </c>
      <c r="D209" s="3">
        <v>44926</v>
      </c>
      <c r="E209" t="s">
        <v>227</v>
      </c>
      <c r="F209" t="s">
        <v>228</v>
      </c>
      <c r="G209">
        <v>887000</v>
      </c>
      <c r="H209">
        <v>887000</v>
      </c>
      <c r="I209">
        <v>23320</v>
      </c>
      <c r="J209">
        <v>-3412.09</v>
      </c>
      <c r="K209">
        <v>2121000</v>
      </c>
      <c r="L209">
        <v>887000</v>
      </c>
      <c r="M209">
        <v>887000</v>
      </c>
      <c r="N209">
        <v>23320</v>
      </c>
      <c r="O209">
        <v>-3412.09</v>
      </c>
      <c r="P209">
        <v>-63394000</v>
      </c>
      <c r="Q209">
        <v>-19263000</v>
      </c>
      <c r="R209">
        <v>-11101000</v>
      </c>
      <c r="T209">
        <v>3988000</v>
      </c>
      <c r="U209">
        <v>600000</v>
      </c>
      <c r="V209">
        <v>600000</v>
      </c>
      <c r="Y209">
        <v>2910000</v>
      </c>
      <c r="Z209">
        <v>-63394000</v>
      </c>
      <c r="AA209">
        <v>-63394000</v>
      </c>
      <c r="AB209">
        <v>-19682000</v>
      </c>
      <c r="AC209">
        <v>-46622000</v>
      </c>
      <c r="AD209">
        <v>-63394000</v>
      </c>
      <c r="AE209">
        <v>-16772000</v>
      </c>
      <c r="AF209">
        <v>-66304000</v>
      </c>
      <c r="AG209">
        <v>-600000</v>
      </c>
      <c r="AH209">
        <v>-600000</v>
      </c>
      <c r="AI209">
        <v>-9508000</v>
      </c>
      <c r="AJ209">
        <v>-15193337</v>
      </c>
      <c r="AK209">
        <v>21639000</v>
      </c>
      <c r="AL209">
        <v>-17651000</v>
      </c>
      <c r="AM209">
        <v>6109000</v>
      </c>
      <c r="AN209">
        <v>-1612000</v>
      </c>
      <c r="AO209">
        <v>-19000</v>
      </c>
      <c r="AP209">
        <v>-19863000</v>
      </c>
      <c r="AQ209">
        <v>2121000</v>
      </c>
      <c r="AR209">
        <v>8162000</v>
      </c>
      <c r="AS209">
        <v>4484000</v>
      </c>
      <c r="AT209">
        <v>16268000</v>
      </c>
      <c r="AU209">
        <v>-1593000</v>
      </c>
      <c r="AV209">
        <v>-14337</v>
      </c>
      <c r="AW209">
        <v>-181000</v>
      </c>
      <c r="AX209">
        <v>8.9999999999999993E-3</v>
      </c>
      <c r="AY209">
        <v>23760000</v>
      </c>
      <c r="AZ209">
        <v>-19244000</v>
      </c>
      <c r="BA209">
        <v>6109000</v>
      </c>
      <c r="BB209">
        <v>-1593000</v>
      </c>
      <c r="BC209">
        <v>-1593000</v>
      </c>
      <c r="BG209">
        <v>11948</v>
      </c>
      <c r="BH209">
        <v>1183000</v>
      </c>
      <c r="BK209">
        <v>14054000</v>
      </c>
      <c r="BL209">
        <v>14054000</v>
      </c>
      <c r="BQ209">
        <v>410000</v>
      </c>
      <c r="BR209">
        <v>2214000</v>
      </c>
      <c r="BT209">
        <v>87955</v>
      </c>
    </row>
    <row r="210" spans="1:77" x14ac:dyDescent="0.3">
      <c r="A210" s="2" t="s">
        <v>251</v>
      </c>
      <c r="B210" t="s">
        <v>34</v>
      </c>
      <c r="C210">
        <v>2023</v>
      </c>
      <c r="D210" s="3">
        <v>45016</v>
      </c>
      <c r="E210" t="s">
        <v>353</v>
      </c>
      <c r="F210" t="s">
        <v>228</v>
      </c>
      <c r="I210">
        <v>6322037</v>
      </c>
      <c r="J210">
        <v>1.0058050000000001</v>
      </c>
      <c r="N210">
        <v>6322037</v>
      </c>
      <c r="O210">
        <v>1.0058050000000001</v>
      </c>
    </row>
    <row r="211" spans="1:77" x14ac:dyDescent="0.3">
      <c r="A211" s="2" t="s">
        <v>251</v>
      </c>
      <c r="B211" t="s">
        <v>34</v>
      </c>
      <c r="C211">
        <v>2023</v>
      </c>
      <c r="D211" s="3">
        <v>45107</v>
      </c>
      <c r="E211" t="s">
        <v>353</v>
      </c>
      <c r="F211" t="s">
        <v>228</v>
      </c>
      <c r="I211">
        <v>6322037</v>
      </c>
      <c r="J211">
        <v>0.578426</v>
      </c>
      <c r="N211">
        <v>6322037</v>
      </c>
      <c r="O211">
        <v>0.578426</v>
      </c>
    </row>
    <row r="212" spans="1:77" x14ac:dyDescent="0.3">
      <c r="A212" s="2" t="s">
        <v>251</v>
      </c>
      <c r="B212" t="s">
        <v>34</v>
      </c>
      <c r="C212">
        <v>2023</v>
      </c>
      <c r="D212" s="3">
        <v>45291</v>
      </c>
      <c r="E212" t="s">
        <v>227</v>
      </c>
      <c r="F212" t="s">
        <v>228</v>
      </c>
      <c r="G212">
        <v>843000</v>
      </c>
      <c r="H212">
        <v>843000</v>
      </c>
      <c r="I212">
        <v>601211</v>
      </c>
      <c r="J212">
        <v>-76.42</v>
      </c>
      <c r="K212">
        <v>1458000</v>
      </c>
      <c r="L212">
        <v>843000</v>
      </c>
      <c r="M212">
        <v>843000</v>
      </c>
      <c r="N212">
        <v>601211</v>
      </c>
      <c r="O212">
        <v>-76.42</v>
      </c>
      <c r="P212">
        <v>-45947000</v>
      </c>
      <c r="Q212">
        <v>-29596000</v>
      </c>
      <c r="R212">
        <v>-26645000</v>
      </c>
      <c r="T212">
        <v>3104000</v>
      </c>
      <c r="U212">
        <v>4730000</v>
      </c>
      <c r="V212">
        <v>4730000</v>
      </c>
      <c r="Y212">
        <v>1153000</v>
      </c>
      <c r="Z212">
        <v>-45947000</v>
      </c>
      <c r="AA212">
        <v>-45947000</v>
      </c>
      <c r="AB212">
        <v>-34350000</v>
      </c>
      <c r="AC212">
        <v>-12750000</v>
      </c>
      <c r="AD212">
        <v>-45947000</v>
      </c>
      <c r="AE212">
        <v>-33197000</v>
      </c>
      <c r="AF212">
        <v>-47100000</v>
      </c>
      <c r="AG212">
        <v>-4730000</v>
      </c>
      <c r="AH212">
        <v>-4730000</v>
      </c>
      <c r="AI212">
        <v>-16055000</v>
      </c>
      <c r="AJ212">
        <v>-24830900</v>
      </c>
      <c r="AK212">
        <v>22804000</v>
      </c>
      <c r="AL212">
        <v>-19700000</v>
      </c>
      <c r="AM212">
        <v>4562000</v>
      </c>
      <c r="AN212">
        <v>-9896000</v>
      </c>
      <c r="AO212">
        <v>694000</v>
      </c>
      <c r="AP212">
        <v>-34326000</v>
      </c>
      <c r="AQ212">
        <v>1458000</v>
      </c>
      <c r="AR212">
        <v>2951000</v>
      </c>
      <c r="AS212">
        <v>4355000</v>
      </c>
      <c r="AT212">
        <v>17606000</v>
      </c>
      <c r="AU212">
        <v>-7229000</v>
      </c>
      <c r="AV212">
        <v>-2223900</v>
      </c>
      <c r="AW212">
        <v>24000</v>
      </c>
      <c r="AX212">
        <v>0.21</v>
      </c>
      <c r="AY212">
        <v>24262000</v>
      </c>
      <c r="AZ212">
        <v>-26929000</v>
      </c>
      <c r="BA212">
        <v>4562000</v>
      </c>
      <c r="BB212">
        <v>-10590000</v>
      </c>
      <c r="BC212">
        <v>-10590000</v>
      </c>
      <c r="BG212">
        <v>-3361000</v>
      </c>
      <c r="BH212">
        <v>0</v>
      </c>
      <c r="BK212">
        <v>14970000</v>
      </c>
      <c r="BL212">
        <v>14970000</v>
      </c>
      <c r="BQ212">
        <v>7229000</v>
      </c>
      <c r="BR212">
        <v>2636000</v>
      </c>
    </row>
    <row r="213" spans="1:77" x14ac:dyDescent="0.3">
      <c r="A213" s="2" t="s">
        <v>251</v>
      </c>
      <c r="B213" t="s">
        <v>34</v>
      </c>
      <c r="C213">
        <v>2023</v>
      </c>
      <c r="D213" s="3">
        <v>45291</v>
      </c>
      <c r="E213" t="s">
        <v>353</v>
      </c>
      <c r="F213" t="s">
        <v>228</v>
      </c>
      <c r="I213">
        <v>601211</v>
      </c>
      <c r="J213">
        <v>-76.42</v>
      </c>
      <c r="N213">
        <v>601211</v>
      </c>
      <c r="O213">
        <v>-76.42</v>
      </c>
    </row>
    <row r="214" spans="1:77" x14ac:dyDescent="0.3">
      <c r="A214" s="2" t="s">
        <v>251</v>
      </c>
      <c r="B214" t="s">
        <v>34</v>
      </c>
      <c r="C214">
        <v>2024</v>
      </c>
      <c r="D214" s="3">
        <v>45382</v>
      </c>
      <c r="E214" t="s">
        <v>353</v>
      </c>
      <c r="F214" t="s">
        <v>228</v>
      </c>
      <c r="I214">
        <v>9919411</v>
      </c>
      <c r="J214">
        <v>-4.8071529999999996</v>
      </c>
      <c r="N214">
        <v>9919411</v>
      </c>
      <c r="O214">
        <v>-4.8071529999999996</v>
      </c>
    </row>
    <row r="215" spans="1:77" x14ac:dyDescent="0.3">
      <c r="A215" s="2" t="s">
        <v>251</v>
      </c>
      <c r="B215" t="s">
        <v>34</v>
      </c>
      <c r="C215">
        <v>2024</v>
      </c>
      <c r="D215" s="3">
        <v>45473</v>
      </c>
      <c r="E215" t="s">
        <v>353</v>
      </c>
      <c r="F215" t="s">
        <v>228</v>
      </c>
      <c r="I215">
        <v>26831422</v>
      </c>
      <c r="J215">
        <v>-2.155532</v>
      </c>
      <c r="N215">
        <v>26831422</v>
      </c>
      <c r="O215">
        <v>-2.155532</v>
      </c>
    </row>
    <row r="216" spans="1:77" x14ac:dyDescent="0.3">
      <c r="A216" s="2" t="s">
        <v>251</v>
      </c>
      <c r="B216" t="s">
        <v>34</v>
      </c>
      <c r="C216">
        <v>2024</v>
      </c>
      <c r="D216" s="3">
        <v>45565</v>
      </c>
      <c r="E216" t="s">
        <v>353</v>
      </c>
      <c r="F216" t="s">
        <v>228</v>
      </c>
      <c r="G216">
        <v>1254000</v>
      </c>
      <c r="H216">
        <v>1254000</v>
      </c>
      <c r="I216">
        <v>39447029</v>
      </c>
      <c r="J216">
        <v>-1.6903779999999999</v>
      </c>
      <c r="K216">
        <v>2304000</v>
      </c>
      <c r="L216">
        <v>1254000</v>
      </c>
      <c r="M216">
        <v>1254000</v>
      </c>
      <c r="N216">
        <v>39447029</v>
      </c>
      <c r="O216">
        <v>-1.6903779999999999</v>
      </c>
      <c r="P216">
        <v>-59807000</v>
      </c>
      <c r="Q216">
        <v>-42683000</v>
      </c>
      <c r="R216">
        <v>-39071000</v>
      </c>
      <c r="T216">
        <v>4427000</v>
      </c>
      <c r="U216">
        <v>4477000</v>
      </c>
      <c r="V216">
        <v>4477000</v>
      </c>
      <c r="Z216">
        <v>-58797000</v>
      </c>
      <c r="AA216">
        <v>-59807000</v>
      </c>
      <c r="AB216">
        <v>-47200000</v>
      </c>
      <c r="AD216">
        <v>-58797000</v>
      </c>
      <c r="AE216">
        <v>-46047000</v>
      </c>
      <c r="AF216">
        <v>-59950000</v>
      </c>
      <c r="AG216">
        <v>-4428000</v>
      </c>
      <c r="AH216">
        <v>-4428000</v>
      </c>
      <c r="AI216">
        <v>-16532000</v>
      </c>
      <c r="AJ216">
        <v>-28241190</v>
      </c>
      <c r="AK216">
        <v>38383000</v>
      </c>
      <c r="AL216">
        <v>-33956000</v>
      </c>
      <c r="AM216">
        <v>6731000</v>
      </c>
      <c r="AN216">
        <v>-8776000</v>
      </c>
      <c r="AP216">
        <v>-47160000</v>
      </c>
      <c r="AQ216">
        <v>2304000</v>
      </c>
      <c r="AR216">
        <v>3612000</v>
      </c>
      <c r="AS216">
        <v>5896000</v>
      </c>
      <c r="AT216">
        <v>31233000</v>
      </c>
      <c r="AU216">
        <v>-19023000</v>
      </c>
      <c r="AV216">
        <v>-4733190</v>
      </c>
      <c r="AW216">
        <v>40000</v>
      </c>
      <c r="AX216">
        <v>0.21</v>
      </c>
      <c r="AY216">
        <v>40687000</v>
      </c>
      <c r="AZ216">
        <v>-46247000</v>
      </c>
      <c r="BA216">
        <v>6731000</v>
      </c>
      <c r="BB216">
        <v>-22539000</v>
      </c>
      <c r="BC216">
        <v>-22539000</v>
      </c>
      <c r="BG216">
        <v>-3516000</v>
      </c>
      <c r="BK216">
        <v>26923000</v>
      </c>
      <c r="BL216">
        <v>26923000</v>
      </c>
      <c r="BQ216">
        <v>12291000</v>
      </c>
      <c r="BR216">
        <v>4310000</v>
      </c>
    </row>
    <row r="217" spans="1:77" x14ac:dyDescent="0.3">
      <c r="A217" s="2" t="s">
        <v>252</v>
      </c>
      <c r="B217" t="s">
        <v>37</v>
      </c>
      <c r="C217">
        <v>2020</v>
      </c>
      <c r="D217" s="3">
        <v>44196</v>
      </c>
      <c r="E217" t="s">
        <v>227</v>
      </c>
      <c r="F217" t="s">
        <v>228</v>
      </c>
      <c r="I217">
        <v>162000</v>
      </c>
      <c r="J217">
        <v>-9.5241109999999995</v>
      </c>
      <c r="K217">
        <v>1786410</v>
      </c>
      <c r="L217">
        <v>41521</v>
      </c>
      <c r="M217">
        <v>41521</v>
      </c>
      <c r="N217">
        <v>162000</v>
      </c>
      <c r="O217">
        <v>-9.5241109999999995</v>
      </c>
      <c r="P217">
        <v>-1542906</v>
      </c>
      <c r="Q217">
        <v>-1524637</v>
      </c>
      <c r="R217">
        <v>-1057801</v>
      </c>
      <c r="T217">
        <v>20772</v>
      </c>
      <c r="U217">
        <v>18269</v>
      </c>
      <c r="V217">
        <v>18269</v>
      </c>
      <c r="Z217">
        <v>-1542906</v>
      </c>
      <c r="AA217">
        <v>-1542906</v>
      </c>
      <c r="AB217">
        <v>-1542906</v>
      </c>
      <c r="AD217">
        <v>-1542906</v>
      </c>
      <c r="AE217">
        <v>-1542906</v>
      </c>
      <c r="AF217">
        <v>-1542906</v>
      </c>
      <c r="AG217">
        <v>-18269</v>
      </c>
      <c r="AH217">
        <v>-18269</v>
      </c>
      <c r="AI217">
        <v>-1057801</v>
      </c>
      <c r="AJ217">
        <v>-1542906</v>
      </c>
      <c r="AK217">
        <v>1553909</v>
      </c>
      <c r="AL217">
        <v>-1533137</v>
      </c>
      <c r="AM217">
        <v>1807182</v>
      </c>
      <c r="AN217">
        <v>8500</v>
      </c>
      <c r="AO217">
        <v>8500</v>
      </c>
      <c r="AP217">
        <v>-1542906</v>
      </c>
      <c r="AQ217">
        <v>1361095</v>
      </c>
      <c r="AR217">
        <v>466836</v>
      </c>
      <c r="AT217">
        <v>1512388</v>
      </c>
      <c r="AU217">
        <v>0</v>
      </c>
      <c r="AV217">
        <v>0</v>
      </c>
      <c r="AW217">
        <v>0</v>
      </c>
      <c r="AX217">
        <v>0</v>
      </c>
      <c r="AY217">
        <v>3340319</v>
      </c>
      <c r="AZ217">
        <v>-1533137</v>
      </c>
      <c r="BA217">
        <v>1807182</v>
      </c>
      <c r="BB217">
        <v>0</v>
      </c>
      <c r="BC217">
        <v>0</v>
      </c>
      <c r="BE217">
        <v>41521</v>
      </c>
      <c r="BK217">
        <v>1358004</v>
      </c>
      <c r="BL217">
        <v>293870</v>
      </c>
      <c r="BR217">
        <v>154384</v>
      </c>
      <c r="BU217">
        <v>905012</v>
      </c>
      <c r="BX217">
        <v>159122</v>
      </c>
      <c r="BY217">
        <v>159122</v>
      </c>
    </row>
    <row r="218" spans="1:77" x14ac:dyDescent="0.3">
      <c r="A218" s="2" t="s">
        <v>252</v>
      </c>
      <c r="B218" t="s">
        <v>37</v>
      </c>
      <c r="C218">
        <v>2021</v>
      </c>
      <c r="D218" s="3">
        <v>44561</v>
      </c>
      <c r="E218" t="s">
        <v>227</v>
      </c>
      <c r="F218" t="s">
        <v>228</v>
      </c>
      <c r="I218">
        <v>111611</v>
      </c>
      <c r="J218">
        <v>-34</v>
      </c>
      <c r="K218">
        <v>1775299</v>
      </c>
      <c r="L218">
        <v>34767</v>
      </c>
      <c r="M218">
        <v>34767</v>
      </c>
      <c r="N218">
        <v>111611</v>
      </c>
      <c r="O218">
        <v>-34</v>
      </c>
      <c r="P218">
        <v>-3746138</v>
      </c>
      <c r="Q218">
        <v>-3649111</v>
      </c>
      <c r="R218">
        <v>-3254143</v>
      </c>
      <c r="T218">
        <v>-366575</v>
      </c>
      <c r="U218">
        <v>97027</v>
      </c>
      <c r="V218">
        <v>97027</v>
      </c>
      <c r="Z218">
        <v>-3746138</v>
      </c>
      <c r="AA218">
        <v>-3746138</v>
      </c>
      <c r="AB218">
        <v>-3746138</v>
      </c>
      <c r="AD218">
        <v>-3746138</v>
      </c>
      <c r="AE218">
        <v>-3746138</v>
      </c>
      <c r="AF218">
        <v>-3746138</v>
      </c>
      <c r="AG218">
        <v>-865932</v>
      </c>
      <c r="AH218">
        <v>-865932</v>
      </c>
      <c r="AI218">
        <v>-3887973</v>
      </c>
      <c r="AJ218">
        <v>-4379968</v>
      </c>
      <c r="AK218">
        <v>3146957</v>
      </c>
      <c r="AL218">
        <v>-3513532</v>
      </c>
      <c r="AM218">
        <v>1408724</v>
      </c>
      <c r="AN218">
        <v>633326</v>
      </c>
      <c r="AO218">
        <v>-504</v>
      </c>
      <c r="AP218">
        <v>-3746138</v>
      </c>
      <c r="AQ218">
        <v>1415098</v>
      </c>
      <c r="AR218">
        <v>394968</v>
      </c>
      <c r="AT218">
        <v>3112190</v>
      </c>
      <c r="AU218">
        <v>633830</v>
      </c>
      <c r="AV218">
        <v>0</v>
      </c>
      <c r="AW218">
        <v>0</v>
      </c>
      <c r="AX218">
        <v>0</v>
      </c>
      <c r="AY218">
        <v>4922256</v>
      </c>
      <c r="AZ218">
        <v>-3513532</v>
      </c>
      <c r="BA218">
        <v>1408724</v>
      </c>
      <c r="BB218">
        <v>633830</v>
      </c>
      <c r="BC218">
        <v>633830</v>
      </c>
      <c r="BE218">
        <v>34767</v>
      </c>
      <c r="BI218">
        <v>-633830</v>
      </c>
      <c r="BK218">
        <v>3041079</v>
      </c>
      <c r="BL218">
        <v>1284532</v>
      </c>
      <c r="BR218">
        <v>71111</v>
      </c>
      <c r="BT218">
        <v>768905</v>
      </c>
      <c r="BU218">
        <v>1503236</v>
      </c>
      <c r="BX218">
        <v>253311</v>
      </c>
      <c r="BY218">
        <v>253311</v>
      </c>
    </row>
    <row r="219" spans="1:77" x14ac:dyDescent="0.3">
      <c r="A219" s="2" t="s">
        <v>252</v>
      </c>
      <c r="B219" t="s">
        <v>37</v>
      </c>
      <c r="C219">
        <v>2022</v>
      </c>
      <c r="D219" s="3">
        <v>44834</v>
      </c>
      <c r="E219" t="s">
        <v>353</v>
      </c>
      <c r="F219" t="s">
        <v>228</v>
      </c>
      <c r="K219">
        <v>4442629</v>
      </c>
      <c r="L219">
        <v>106900</v>
      </c>
      <c r="M219">
        <v>106900</v>
      </c>
      <c r="P219">
        <v>-11140977</v>
      </c>
      <c r="Q219">
        <v>-10928201</v>
      </c>
      <c r="R219">
        <v>-10589003</v>
      </c>
      <c r="T219">
        <v>1044735</v>
      </c>
      <c r="U219">
        <v>212776</v>
      </c>
      <c r="V219">
        <v>212776</v>
      </c>
      <c r="Z219">
        <v>-11140977</v>
      </c>
      <c r="AA219">
        <v>-11140977</v>
      </c>
      <c r="AB219">
        <v>-11140977</v>
      </c>
      <c r="AD219">
        <v>-11140977</v>
      </c>
      <c r="AE219">
        <v>-11140977</v>
      </c>
      <c r="AF219">
        <v>-11140977</v>
      </c>
      <c r="AG219">
        <v>-981681</v>
      </c>
      <c r="AH219">
        <v>-981681</v>
      </c>
      <c r="AI219">
        <v>-10589003</v>
      </c>
      <c r="AJ219">
        <v>-11140977</v>
      </c>
      <c r="AK219">
        <v>11204031</v>
      </c>
      <c r="AL219">
        <v>-10159296</v>
      </c>
      <c r="AM219">
        <v>5487364</v>
      </c>
      <c r="AP219">
        <v>-11140977</v>
      </c>
      <c r="AQ219">
        <v>4210331</v>
      </c>
      <c r="AR219">
        <v>339198</v>
      </c>
      <c r="AT219">
        <v>11097131</v>
      </c>
      <c r="AU219">
        <v>0</v>
      </c>
      <c r="AV219">
        <v>0</v>
      </c>
      <c r="AW219">
        <v>0</v>
      </c>
      <c r="AX219">
        <v>0</v>
      </c>
      <c r="AY219">
        <v>15646660</v>
      </c>
      <c r="AZ219">
        <v>-10159296</v>
      </c>
      <c r="BA219">
        <v>5487364</v>
      </c>
      <c r="BB219">
        <v>0</v>
      </c>
      <c r="BC219">
        <v>0</v>
      </c>
      <c r="BE219">
        <v>106900</v>
      </c>
      <c r="BK219">
        <v>10702212</v>
      </c>
      <c r="BL219">
        <v>6034082</v>
      </c>
      <c r="BR219">
        <v>394919</v>
      </c>
      <c r="BU219">
        <v>4329383</v>
      </c>
      <c r="BX219">
        <v>338747</v>
      </c>
      <c r="BY219">
        <v>338747</v>
      </c>
    </row>
    <row r="220" spans="1:77" x14ac:dyDescent="0.3">
      <c r="A220" s="2" t="s">
        <v>252</v>
      </c>
      <c r="B220" t="s">
        <v>37</v>
      </c>
      <c r="C220">
        <v>2022</v>
      </c>
      <c r="D220" s="3">
        <v>44926</v>
      </c>
      <c r="E220" t="s">
        <v>227</v>
      </c>
      <c r="F220" t="s">
        <v>228</v>
      </c>
      <c r="I220">
        <v>171658</v>
      </c>
      <c r="J220">
        <v>-74.8</v>
      </c>
      <c r="K220">
        <v>5855275</v>
      </c>
      <c r="L220">
        <v>138930</v>
      </c>
      <c r="M220">
        <v>138930</v>
      </c>
      <c r="N220">
        <v>171658</v>
      </c>
      <c r="O220">
        <v>-74.8</v>
      </c>
      <c r="P220">
        <v>-12839968</v>
      </c>
      <c r="Q220">
        <v>-12058592</v>
      </c>
      <c r="R220">
        <v>-11738656</v>
      </c>
      <c r="T220">
        <v>1438133</v>
      </c>
      <c r="U220">
        <v>781376</v>
      </c>
      <c r="V220">
        <v>781376</v>
      </c>
      <c r="Z220">
        <v>-12839968</v>
      </c>
      <c r="AA220">
        <v>-12839968</v>
      </c>
      <c r="AB220">
        <v>-12839968</v>
      </c>
      <c r="AD220">
        <v>-12839968</v>
      </c>
      <c r="AE220">
        <v>-12839968</v>
      </c>
      <c r="AF220">
        <v>-12839968</v>
      </c>
      <c r="AG220">
        <v>-781376</v>
      </c>
      <c r="AH220">
        <v>-781376</v>
      </c>
      <c r="AI220">
        <v>-11738656</v>
      </c>
      <c r="AJ220">
        <v>-12839968</v>
      </c>
      <c r="AK220">
        <v>13482432</v>
      </c>
      <c r="AL220">
        <v>-12044299</v>
      </c>
      <c r="AM220">
        <v>7293408</v>
      </c>
      <c r="AN220">
        <v>-14293</v>
      </c>
      <c r="AO220">
        <v>-14293</v>
      </c>
      <c r="AP220">
        <v>-12839968</v>
      </c>
      <c r="AQ220">
        <v>5855275</v>
      </c>
      <c r="AR220">
        <v>319936</v>
      </c>
      <c r="AT220">
        <v>13482432</v>
      </c>
      <c r="AU220">
        <v>0</v>
      </c>
      <c r="AV220">
        <v>0</v>
      </c>
      <c r="AW220">
        <v>0</v>
      </c>
      <c r="AX220">
        <v>0</v>
      </c>
      <c r="AY220">
        <v>19337707</v>
      </c>
      <c r="AZ220">
        <v>-12044299</v>
      </c>
      <c r="BA220">
        <v>7293408</v>
      </c>
      <c r="BB220">
        <v>0</v>
      </c>
      <c r="BC220">
        <v>0</v>
      </c>
      <c r="BE220">
        <v>138930</v>
      </c>
      <c r="BK220">
        <v>12784406</v>
      </c>
      <c r="BL220">
        <v>6892992</v>
      </c>
      <c r="BR220">
        <v>559096</v>
      </c>
      <c r="BU220">
        <v>5553025</v>
      </c>
      <c r="BX220">
        <v>338389</v>
      </c>
      <c r="BY220">
        <v>338389</v>
      </c>
    </row>
    <row r="221" spans="1:77" x14ac:dyDescent="0.3">
      <c r="A221" s="2" t="s">
        <v>252</v>
      </c>
      <c r="B221" t="s">
        <v>37</v>
      </c>
      <c r="C221">
        <v>2023</v>
      </c>
      <c r="D221" s="3">
        <v>45199</v>
      </c>
      <c r="E221" t="s">
        <v>353</v>
      </c>
      <c r="F221" t="s">
        <v>228</v>
      </c>
      <c r="I221">
        <v>434110</v>
      </c>
      <c r="J221">
        <v>-44</v>
      </c>
      <c r="N221">
        <v>434110</v>
      </c>
      <c r="O221">
        <v>-44</v>
      </c>
    </row>
    <row r="222" spans="1:77" x14ac:dyDescent="0.3">
      <c r="A222" s="2" t="s">
        <v>252</v>
      </c>
      <c r="B222" t="s">
        <v>37</v>
      </c>
      <c r="C222">
        <v>2023</v>
      </c>
      <c r="D222" s="3">
        <v>45291</v>
      </c>
      <c r="E222" t="s">
        <v>227</v>
      </c>
      <c r="F222" t="s">
        <v>228</v>
      </c>
      <c r="I222">
        <v>619986</v>
      </c>
      <c r="J222">
        <v>-23.11</v>
      </c>
      <c r="K222">
        <v>4321482</v>
      </c>
      <c r="N222">
        <v>619986</v>
      </c>
      <c r="O222">
        <v>-23.11</v>
      </c>
      <c r="P222">
        <v>-14530947</v>
      </c>
      <c r="Q222">
        <v>-13580928</v>
      </c>
      <c r="R222">
        <v>-13363821</v>
      </c>
      <c r="T222">
        <v>1641303</v>
      </c>
      <c r="U222">
        <v>747420</v>
      </c>
      <c r="V222">
        <v>747420</v>
      </c>
      <c r="Z222">
        <v>-14328348</v>
      </c>
      <c r="AA222">
        <v>-14530947</v>
      </c>
      <c r="AB222">
        <v>-14328348</v>
      </c>
      <c r="AD222">
        <v>-14328348</v>
      </c>
      <c r="AE222">
        <v>-14328348</v>
      </c>
      <c r="AF222">
        <v>-14328348</v>
      </c>
      <c r="AG222">
        <v>-1665268</v>
      </c>
      <c r="AH222">
        <v>-1665268</v>
      </c>
      <c r="AI222">
        <v>-13363821</v>
      </c>
      <c r="AJ222">
        <v>-14328348</v>
      </c>
      <c r="AK222">
        <v>14166617</v>
      </c>
      <c r="AL222">
        <v>-12525314</v>
      </c>
      <c r="AM222">
        <v>5962785</v>
      </c>
      <c r="AN222">
        <v>-137766</v>
      </c>
      <c r="AO222">
        <v>-137766</v>
      </c>
      <c r="AP222">
        <v>-14328348</v>
      </c>
      <c r="AQ222">
        <v>4321482</v>
      </c>
      <c r="AR222">
        <v>217107</v>
      </c>
      <c r="AT222">
        <v>14166617</v>
      </c>
      <c r="AV222">
        <v>0</v>
      </c>
      <c r="AW222">
        <v>0</v>
      </c>
      <c r="AX222">
        <v>0</v>
      </c>
      <c r="AY222">
        <v>18488099</v>
      </c>
      <c r="AZ222">
        <v>-12525314</v>
      </c>
      <c r="BA222">
        <v>5962785</v>
      </c>
      <c r="BP222">
        <v>202599</v>
      </c>
      <c r="BT222">
        <v>917848</v>
      </c>
    </row>
    <row r="223" spans="1:77" x14ac:dyDescent="0.3">
      <c r="A223" s="2" t="s">
        <v>252</v>
      </c>
      <c r="B223" t="s">
        <v>37</v>
      </c>
      <c r="C223">
        <v>2023</v>
      </c>
      <c r="D223" s="3">
        <v>45291</v>
      </c>
      <c r="E223" t="s">
        <v>353</v>
      </c>
      <c r="F223" t="s">
        <v>228</v>
      </c>
      <c r="I223">
        <v>619986</v>
      </c>
      <c r="J223">
        <v>-23.11</v>
      </c>
      <c r="N223">
        <v>619986</v>
      </c>
      <c r="O223">
        <v>-23.11</v>
      </c>
    </row>
    <row r="224" spans="1:77" x14ac:dyDescent="0.3">
      <c r="A224" s="2" t="s">
        <v>252</v>
      </c>
      <c r="B224" t="s">
        <v>37</v>
      </c>
      <c r="C224">
        <v>2024</v>
      </c>
      <c r="D224" s="3">
        <v>45382</v>
      </c>
      <c r="E224" t="s">
        <v>353</v>
      </c>
      <c r="F224" t="s">
        <v>228</v>
      </c>
      <c r="I224">
        <v>1225653</v>
      </c>
      <c r="J224">
        <v>-12.93</v>
      </c>
      <c r="N224">
        <v>1225653</v>
      </c>
      <c r="O224">
        <v>-12.93</v>
      </c>
    </row>
    <row r="225" spans="1:73" x14ac:dyDescent="0.3">
      <c r="A225" s="2" t="s">
        <v>252</v>
      </c>
      <c r="B225" t="s">
        <v>37</v>
      </c>
      <c r="C225">
        <v>2024</v>
      </c>
      <c r="D225" s="3">
        <v>45473</v>
      </c>
      <c r="E225" t="s">
        <v>353</v>
      </c>
      <c r="F225" t="s">
        <v>228</v>
      </c>
      <c r="I225">
        <v>2142864</v>
      </c>
      <c r="J225">
        <v>-8.26</v>
      </c>
      <c r="N225">
        <v>2142864</v>
      </c>
      <c r="O225">
        <v>-8.26</v>
      </c>
    </row>
    <row r="226" spans="1:73" x14ac:dyDescent="0.3">
      <c r="A226" s="2" t="s">
        <v>252</v>
      </c>
      <c r="B226" t="s">
        <v>37</v>
      </c>
      <c r="C226">
        <v>2024</v>
      </c>
      <c r="D226" s="3">
        <v>45565</v>
      </c>
      <c r="E226" t="s">
        <v>353</v>
      </c>
      <c r="F226" t="s">
        <v>228</v>
      </c>
      <c r="I226">
        <v>3002842</v>
      </c>
      <c r="J226">
        <v>-5.07</v>
      </c>
      <c r="K226">
        <v>5574770</v>
      </c>
      <c r="N226">
        <v>3002842</v>
      </c>
      <c r="O226">
        <v>-5.07</v>
      </c>
      <c r="P226">
        <v>-15397770</v>
      </c>
      <c r="Q226">
        <v>-13984796</v>
      </c>
      <c r="R226">
        <v>-12421406</v>
      </c>
      <c r="T226">
        <v>-384858</v>
      </c>
      <c r="U226">
        <v>1168000</v>
      </c>
      <c r="V226">
        <v>1168000</v>
      </c>
      <c r="Z226">
        <v>-15152796</v>
      </c>
      <c r="AA226">
        <v>-15397770</v>
      </c>
      <c r="AB226">
        <v>-15152796</v>
      </c>
      <c r="AD226">
        <v>-15152796</v>
      </c>
      <c r="AE226">
        <v>-15152796</v>
      </c>
      <c r="AF226">
        <v>-15152796</v>
      </c>
      <c r="AG226">
        <v>-1266758</v>
      </c>
      <c r="AH226">
        <v>-1266758</v>
      </c>
      <c r="AI226">
        <v>-12421406</v>
      </c>
      <c r="AJ226">
        <v>-15152796</v>
      </c>
      <c r="AK226">
        <v>13197972</v>
      </c>
      <c r="AL226">
        <v>-13582830</v>
      </c>
      <c r="AM226">
        <v>5189912</v>
      </c>
      <c r="AN226">
        <v>-303208</v>
      </c>
      <c r="AO226">
        <v>-303208</v>
      </c>
      <c r="AP226">
        <v>-15152796</v>
      </c>
      <c r="AQ226">
        <v>5574770</v>
      </c>
      <c r="AR226">
        <v>1563390</v>
      </c>
      <c r="AT226">
        <v>13197972</v>
      </c>
      <c r="AV226">
        <v>0</v>
      </c>
      <c r="AW226">
        <v>0</v>
      </c>
      <c r="AX226">
        <v>0</v>
      </c>
      <c r="AY226">
        <v>18772742</v>
      </c>
      <c r="AZ226">
        <v>-13582830</v>
      </c>
      <c r="BA226">
        <v>5189912</v>
      </c>
    </row>
    <row r="227" spans="1:73" x14ac:dyDescent="0.3">
      <c r="A227" s="2" t="s">
        <v>253</v>
      </c>
      <c r="B227" t="s">
        <v>40</v>
      </c>
      <c r="C227">
        <v>2020</v>
      </c>
      <c r="D227" s="3">
        <v>44196</v>
      </c>
      <c r="E227" t="s">
        <v>227</v>
      </c>
      <c r="F227" t="s">
        <v>228</v>
      </c>
      <c r="I227">
        <v>5582186</v>
      </c>
      <c r="J227">
        <v>-0.34742099999999998</v>
      </c>
      <c r="K227">
        <v>848931</v>
      </c>
      <c r="L227">
        <v>40047</v>
      </c>
      <c r="M227">
        <v>40047</v>
      </c>
      <c r="N227">
        <v>5582186</v>
      </c>
      <c r="O227">
        <v>-0.34742099999999998</v>
      </c>
      <c r="P227">
        <v>-1939371</v>
      </c>
      <c r="Q227">
        <v>-1319822</v>
      </c>
      <c r="R227">
        <v>-1302899</v>
      </c>
      <c r="T227">
        <v>-86521</v>
      </c>
      <c r="U227">
        <v>4774</v>
      </c>
      <c r="V227">
        <v>4774</v>
      </c>
      <c r="Z227">
        <v>-1939371</v>
      </c>
      <c r="AA227">
        <v>-1939371</v>
      </c>
      <c r="AB227">
        <v>-1939371</v>
      </c>
      <c r="AD227">
        <v>-1939371</v>
      </c>
      <c r="AE227">
        <v>-1939371</v>
      </c>
      <c r="AF227">
        <v>-1939371</v>
      </c>
      <c r="AG227">
        <v>-619549</v>
      </c>
      <c r="AH227">
        <v>-619549</v>
      </c>
      <c r="AI227">
        <v>-1302899</v>
      </c>
      <c r="AJ227">
        <v>-1939371</v>
      </c>
      <c r="AK227">
        <v>1233301</v>
      </c>
      <c r="AL227">
        <v>-1319822</v>
      </c>
      <c r="AM227">
        <v>762410</v>
      </c>
      <c r="AP227">
        <v>-1939371</v>
      </c>
      <c r="AQ227">
        <v>848931</v>
      </c>
      <c r="AR227">
        <v>16923</v>
      </c>
      <c r="AS227">
        <v>318868</v>
      </c>
      <c r="AT227">
        <v>914433</v>
      </c>
      <c r="AV227">
        <v>0</v>
      </c>
      <c r="AX227">
        <v>0</v>
      </c>
      <c r="AY227">
        <v>2082232</v>
      </c>
      <c r="AZ227">
        <v>-1319822</v>
      </c>
      <c r="BA227">
        <v>762410</v>
      </c>
      <c r="BE227">
        <v>40047</v>
      </c>
      <c r="BK227">
        <v>745351</v>
      </c>
      <c r="BL227">
        <v>745351</v>
      </c>
      <c r="BM227">
        <v>44202</v>
      </c>
      <c r="BR227">
        <v>169082</v>
      </c>
      <c r="BT227">
        <v>619549</v>
      </c>
      <c r="BU227">
        <v>461755</v>
      </c>
    </row>
    <row r="228" spans="1:73" x14ac:dyDescent="0.3">
      <c r="A228" s="2" t="s">
        <v>253</v>
      </c>
      <c r="B228" t="s">
        <v>40</v>
      </c>
      <c r="C228">
        <v>2021</v>
      </c>
      <c r="D228" s="3">
        <v>44561</v>
      </c>
      <c r="E228" t="s">
        <v>227</v>
      </c>
      <c r="F228" t="s">
        <v>228</v>
      </c>
      <c r="I228">
        <v>359743</v>
      </c>
      <c r="J228">
        <v>-1.71</v>
      </c>
      <c r="K228">
        <v>464715</v>
      </c>
      <c r="L228">
        <v>39655</v>
      </c>
      <c r="M228">
        <v>39655</v>
      </c>
      <c r="N228">
        <v>359743</v>
      </c>
      <c r="O228">
        <v>-1.71</v>
      </c>
      <c r="P228">
        <v>-615381</v>
      </c>
      <c r="Q228">
        <v>-615381</v>
      </c>
      <c r="R228">
        <v>-597754</v>
      </c>
      <c r="T228">
        <v>259676</v>
      </c>
      <c r="U228">
        <v>0</v>
      </c>
      <c r="V228">
        <v>0</v>
      </c>
      <c r="W228">
        <v>372048</v>
      </c>
      <c r="X228">
        <v>372048</v>
      </c>
      <c r="Z228">
        <v>-615381</v>
      </c>
      <c r="AA228">
        <v>-615381</v>
      </c>
      <c r="AB228">
        <v>-615381</v>
      </c>
      <c r="AD228">
        <v>-615381</v>
      </c>
      <c r="AE228">
        <v>-615381</v>
      </c>
      <c r="AF228">
        <v>-615381</v>
      </c>
      <c r="AG228">
        <v>372048</v>
      </c>
      <c r="AH228">
        <v>372048</v>
      </c>
      <c r="AI228">
        <v>-597754</v>
      </c>
      <c r="AJ228">
        <v>-615381</v>
      </c>
      <c r="AK228">
        <v>1247105</v>
      </c>
      <c r="AL228">
        <v>-987429</v>
      </c>
      <c r="AM228">
        <v>724391</v>
      </c>
      <c r="AP228">
        <v>-615381</v>
      </c>
      <c r="AQ228">
        <v>464715</v>
      </c>
      <c r="AR228">
        <v>17627</v>
      </c>
      <c r="AS228">
        <v>603702</v>
      </c>
      <c r="AT228">
        <v>643403</v>
      </c>
      <c r="AU228">
        <v>0</v>
      </c>
      <c r="AV228">
        <v>0</v>
      </c>
      <c r="AX228">
        <v>0</v>
      </c>
      <c r="AY228">
        <v>1711820</v>
      </c>
      <c r="AZ228">
        <v>-987429</v>
      </c>
      <c r="BA228">
        <v>724391</v>
      </c>
      <c r="BB228">
        <v>0</v>
      </c>
      <c r="BC228">
        <v>0</v>
      </c>
      <c r="BE228">
        <v>39655</v>
      </c>
      <c r="BK228">
        <v>474703</v>
      </c>
      <c r="BL228">
        <v>474703</v>
      </c>
      <c r="BM228">
        <v>46293</v>
      </c>
      <c r="BR228">
        <v>168700</v>
      </c>
      <c r="BT228">
        <v>-372048</v>
      </c>
      <c r="BU228">
        <v>210274</v>
      </c>
    </row>
    <row r="229" spans="1:73" x14ac:dyDescent="0.3">
      <c r="A229" s="2" t="s">
        <v>253</v>
      </c>
      <c r="B229" t="s">
        <v>40</v>
      </c>
      <c r="C229">
        <v>2022</v>
      </c>
      <c r="D229" s="3">
        <v>44926</v>
      </c>
      <c r="E229" t="s">
        <v>227</v>
      </c>
      <c r="F229" t="s">
        <v>228</v>
      </c>
      <c r="I229">
        <v>3349071</v>
      </c>
      <c r="J229">
        <v>-0.49</v>
      </c>
      <c r="K229">
        <v>337565</v>
      </c>
      <c r="N229">
        <v>6522650</v>
      </c>
      <c r="O229">
        <v>-0.49</v>
      </c>
      <c r="P229">
        <v>-1653038</v>
      </c>
      <c r="Q229">
        <v>-1635652</v>
      </c>
      <c r="R229">
        <v>-1617157</v>
      </c>
      <c r="T229">
        <v>222553</v>
      </c>
      <c r="U229">
        <v>17386</v>
      </c>
      <c r="V229">
        <v>17386</v>
      </c>
      <c r="W229">
        <v>202958</v>
      </c>
      <c r="X229">
        <v>202958</v>
      </c>
      <c r="Z229">
        <v>-1653038</v>
      </c>
      <c r="AA229">
        <v>-1653038</v>
      </c>
      <c r="AB229">
        <v>-1653038</v>
      </c>
      <c r="AD229">
        <v>-1653038</v>
      </c>
      <c r="AE229">
        <v>-1653038</v>
      </c>
      <c r="AF229">
        <v>-1653038</v>
      </c>
      <c r="AG229">
        <v>185572</v>
      </c>
      <c r="AH229">
        <v>185572</v>
      </c>
      <c r="AI229">
        <v>-1227761</v>
      </c>
      <c r="AJ229">
        <v>-1263642</v>
      </c>
      <c r="AK229">
        <v>1671767</v>
      </c>
      <c r="AL229">
        <v>-1449214</v>
      </c>
      <c r="AM229">
        <v>560118</v>
      </c>
      <c r="AN229">
        <v>-389396</v>
      </c>
      <c r="AP229">
        <v>-1653038</v>
      </c>
      <c r="AQ229">
        <v>337565</v>
      </c>
      <c r="AR229">
        <v>18495</v>
      </c>
      <c r="AS229">
        <v>640328</v>
      </c>
      <c r="AT229">
        <v>1031439</v>
      </c>
      <c r="AU229">
        <v>-389396</v>
      </c>
      <c r="AV229">
        <v>0</v>
      </c>
      <c r="AX229">
        <v>0</v>
      </c>
      <c r="AY229">
        <v>2009332</v>
      </c>
      <c r="AZ229">
        <v>-1838610</v>
      </c>
      <c r="BA229">
        <v>560118</v>
      </c>
      <c r="BB229">
        <v>-389396</v>
      </c>
      <c r="BC229">
        <v>-389396</v>
      </c>
      <c r="BK229">
        <v>766711</v>
      </c>
      <c r="BL229">
        <v>766711</v>
      </c>
      <c r="BM229">
        <v>389396</v>
      </c>
      <c r="BR229">
        <v>264728</v>
      </c>
    </row>
    <row r="230" spans="1:73" x14ac:dyDescent="0.3">
      <c r="A230" s="2" t="s">
        <v>253</v>
      </c>
      <c r="B230" t="s">
        <v>40</v>
      </c>
      <c r="C230">
        <v>2023</v>
      </c>
      <c r="D230" s="3">
        <v>45107</v>
      </c>
      <c r="E230" t="s">
        <v>353</v>
      </c>
      <c r="F230" t="s">
        <v>228</v>
      </c>
      <c r="I230">
        <v>6052418</v>
      </c>
      <c r="J230">
        <v>-0.18802199999999999</v>
      </c>
      <c r="N230">
        <v>6052418</v>
      </c>
      <c r="O230">
        <v>-0.18802199999999999</v>
      </c>
    </row>
    <row r="231" spans="1:73" x14ac:dyDescent="0.3">
      <c r="A231" s="2" t="s">
        <v>253</v>
      </c>
      <c r="B231" t="s">
        <v>40</v>
      </c>
      <c r="C231">
        <v>2023</v>
      </c>
      <c r="D231" s="3">
        <v>45291</v>
      </c>
      <c r="E231" t="s">
        <v>227</v>
      </c>
      <c r="F231" t="s">
        <v>228</v>
      </c>
      <c r="I231">
        <v>4891071</v>
      </c>
      <c r="J231">
        <v>-0.77</v>
      </c>
      <c r="K231">
        <v>476610</v>
      </c>
      <c r="N231">
        <v>4891071</v>
      </c>
      <c r="O231">
        <v>-0.77</v>
      </c>
      <c r="P231">
        <v>-3771379</v>
      </c>
      <c r="Q231">
        <v>-3618634</v>
      </c>
      <c r="R231">
        <v>-3601547</v>
      </c>
      <c r="T231">
        <v>143898</v>
      </c>
      <c r="U231">
        <v>152745</v>
      </c>
      <c r="V231">
        <v>152745</v>
      </c>
      <c r="W231">
        <v>210675</v>
      </c>
      <c r="X231">
        <v>210675</v>
      </c>
      <c r="Z231">
        <v>-3771379</v>
      </c>
      <c r="AA231">
        <v>-3771379</v>
      </c>
      <c r="AB231">
        <v>-3771379</v>
      </c>
      <c r="AD231">
        <v>-3771379</v>
      </c>
      <c r="AE231">
        <v>-3771379</v>
      </c>
      <c r="AF231">
        <v>-3771379</v>
      </c>
      <c r="AG231">
        <v>57930</v>
      </c>
      <c r="AH231">
        <v>57930</v>
      </c>
      <c r="AI231">
        <v>-2978022</v>
      </c>
      <c r="AJ231">
        <v>-3147854</v>
      </c>
      <c r="AK231">
        <v>2597577</v>
      </c>
      <c r="AL231">
        <v>-2453679</v>
      </c>
      <c r="AM231">
        <v>620508</v>
      </c>
      <c r="AN231">
        <v>-1375630</v>
      </c>
      <c r="AO231">
        <v>-752105</v>
      </c>
      <c r="AP231">
        <v>-3771379</v>
      </c>
      <c r="AQ231">
        <v>476610</v>
      </c>
      <c r="AR231">
        <v>17087</v>
      </c>
      <c r="AS231">
        <v>636801</v>
      </c>
      <c r="AT231">
        <v>1960776</v>
      </c>
      <c r="AU231">
        <v>-345925</v>
      </c>
      <c r="AV231">
        <v>0</v>
      </c>
      <c r="AX231">
        <v>0</v>
      </c>
      <c r="AY231">
        <v>3074187</v>
      </c>
      <c r="AZ231">
        <v>-2799604</v>
      </c>
      <c r="BA231">
        <v>620508</v>
      </c>
      <c r="BB231">
        <v>-623525</v>
      </c>
      <c r="BC231">
        <v>-623525</v>
      </c>
      <c r="BG231">
        <v>-277600</v>
      </c>
      <c r="BK231">
        <v>1472872</v>
      </c>
      <c r="BL231">
        <v>1472872</v>
      </c>
      <c r="BR231">
        <v>487904</v>
      </c>
    </row>
    <row r="232" spans="1:73" x14ac:dyDescent="0.3">
      <c r="A232" s="2" t="s">
        <v>253</v>
      </c>
      <c r="B232" t="s">
        <v>40</v>
      </c>
      <c r="C232">
        <v>2023</v>
      </c>
      <c r="D232" s="3">
        <v>45291</v>
      </c>
      <c r="E232" t="s">
        <v>353</v>
      </c>
      <c r="F232" t="s">
        <v>228</v>
      </c>
      <c r="I232">
        <v>4891071</v>
      </c>
      <c r="J232">
        <v>-0.77</v>
      </c>
      <c r="K232">
        <v>476610</v>
      </c>
      <c r="N232">
        <v>4891071</v>
      </c>
      <c r="O232">
        <v>-0.77</v>
      </c>
      <c r="P232">
        <v>-3771379</v>
      </c>
      <c r="Q232">
        <v>-3618634</v>
      </c>
      <c r="R232">
        <v>-3601547</v>
      </c>
      <c r="T232">
        <v>143898</v>
      </c>
      <c r="U232">
        <v>152745</v>
      </c>
      <c r="V232">
        <v>152745</v>
      </c>
      <c r="W232">
        <v>210675</v>
      </c>
      <c r="X232">
        <v>210675</v>
      </c>
      <c r="Z232">
        <v>-3771379</v>
      </c>
      <c r="AA232">
        <v>-3771379</v>
      </c>
      <c r="AB232">
        <v>-3771379</v>
      </c>
      <c r="AD232">
        <v>-3771379</v>
      </c>
      <c r="AE232">
        <v>-3771379</v>
      </c>
      <c r="AF232">
        <v>-3771379</v>
      </c>
      <c r="AG232">
        <v>57930</v>
      </c>
      <c r="AH232">
        <v>57930</v>
      </c>
      <c r="AI232">
        <v>-2978022</v>
      </c>
      <c r="AJ232">
        <v>-3147854</v>
      </c>
      <c r="AK232">
        <v>2597577</v>
      </c>
      <c r="AL232">
        <v>-2453679</v>
      </c>
      <c r="AM232">
        <v>620508</v>
      </c>
      <c r="AN232">
        <v>-1375630</v>
      </c>
      <c r="AO232">
        <v>-752105</v>
      </c>
      <c r="AP232">
        <v>-3771379</v>
      </c>
      <c r="AQ232">
        <v>476610</v>
      </c>
      <c r="AR232">
        <v>17087</v>
      </c>
      <c r="AS232">
        <v>636801</v>
      </c>
      <c r="AT232">
        <v>1960776</v>
      </c>
      <c r="AU232">
        <v>-345925</v>
      </c>
      <c r="AV232">
        <v>0</v>
      </c>
      <c r="AX232">
        <v>0</v>
      </c>
      <c r="AY232">
        <v>3074187</v>
      </c>
      <c r="AZ232">
        <v>-2799604</v>
      </c>
      <c r="BA232">
        <v>620508</v>
      </c>
      <c r="BB232">
        <v>-623525</v>
      </c>
      <c r="BC232">
        <v>-623525</v>
      </c>
      <c r="BG232">
        <v>-277600</v>
      </c>
      <c r="BK232">
        <v>1472872</v>
      </c>
      <c r="BL232">
        <v>1472872</v>
      </c>
      <c r="BR232">
        <v>487904</v>
      </c>
    </row>
    <row r="233" spans="1:73" x14ac:dyDescent="0.3">
      <c r="A233" s="2" t="s">
        <v>254</v>
      </c>
      <c r="B233" t="s">
        <v>43</v>
      </c>
      <c r="C233">
        <v>2020</v>
      </c>
      <c r="D233" s="3">
        <v>44196</v>
      </c>
      <c r="E233" t="s">
        <v>227</v>
      </c>
      <c r="F233" t="s">
        <v>228</v>
      </c>
      <c r="I233">
        <v>1595445</v>
      </c>
      <c r="J233">
        <v>-192.439727</v>
      </c>
      <c r="K233">
        <v>368000</v>
      </c>
      <c r="N233">
        <v>1595445</v>
      </c>
      <c r="O233">
        <v>-192.439727</v>
      </c>
      <c r="P233">
        <v>-307027000</v>
      </c>
      <c r="Q233">
        <v>-306556000</v>
      </c>
      <c r="R233">
        <v>-305966000</v>
      </c>
      <c r="T233">
        <v>-3000</v>
      </c>
      <c r="U233">
        <v>470000</v>
      </c>
      <c r="V233">
        <v>470000</v>
      </c>
      <c r="W233">
        <v>7000</v>
      </c>
      <c r="X233">
        <v>7000</v>
      </c>
      <c r="Z233">
        <v>-307027000</v>
      </c>
      <c r="AA233">
        <v>-307027000</v>
      </c>
      <c r="AB233">
        <v>-307027000</v>
      </c>
      <c r="AD233">
        <v>-307027000</v>
      </c>
      <c r="AE233">
        <v>-307027000</v>
      </c>
      <c r="AF233">
        <v>-307027000</v>
      </c>
      <c r="AG233">
        <v>-463000</v>
      </c>
      <c r="AH233">
        <v>-463000</v>
      </c>
      <c r="AI233">
        <v>-35017000</v>
      </c>
      <c r="AJ233">
        <v>-109234230</v>
      </c>
      <c r="AK233">
        <v>34663000</v>
      </c>
      <c r="AL233">
        <v>-34666000</v>
      </c>
      <c r="AM233">
        <v>365000</v>
      </c>
      <c r="AN233">
        <v>-271898000</v>
      </c>
      <c r="AO233">
        <v>-949000</v>
      </c>
      <c r="AP233">
        <v>-307026000</v>
      </c>
      <c r="AQ233">
        <v>368000</v>
      </c>
      <c r="AR233">
        <v>590000</v>
      </c>
      <c r="AS233">
        <v>22718000</v>
      </c>
      <c r="AT233">
        <v>11945000</v>
      </c>
      <c r="AU233">
        <v>-482000</v>
      </c>
      <c r="AV233">
        <v>-73156230</v>
      </c>
      <c r="AW233">
        <v>1000</v>
      </c>
      <c r="AX233">
        <v>0.27</v>
      </c>
      <c r="AY233">
        <v>35031000</v>
      </c>
      <c r="AZ233">
        <v>-34666000</v>
      </c>
      <c r="BA233">
        <v>365000</v>
      </c>
      <c r="BB233">
        <v>-270949000</v>
      </c>
      <c r="BC233">
        <v>-270949000</v>
      </c>
      <c r="BG233">
        <v>-270467000</v>
      </c>
      <c r="BS233">
        <v>-482000</v>
      </c>
    </row>
    <row r="234" spans="1:73" x14ac:dyDescent="0.3">
      <c r="A234" s="2" t="s">
        <v>254</v>
      </c>
      <c r="B234" t="s">
        <v>43</v>
      </c>
      <c r="C234">
        <v>2021</v>
      </c>
      <c r="D234" s="3">
        <v>44561</v>
      </c>
      <c r="E234" t="s">
        <v>227</v>
      </c>
      <c r="F234" t="s">
        <v>228</v>
      </c>
      <c r="I234">
        <v>1303557</v>
      </c>
      <c r="J234">
        <v>92.5</v>
      </c>
      <c r="K234">
        <v>-135000</v>
      </c>
      <c r="N234">
        <v>1418375</v>
      </c>
      <c r="O234">
        <v>85</v>
      </c>
      <c r="P234">
        <v>120654000</v>
      </c>
      <c r="Q234">
        <v>134885000</v>
      </c>
      <c r="R234">
        <v>137262000</v>
      </c>
      <c r="T234">
        <v>465000</v>
      </c>
      <c r="U234">
        <v>14229000</v>
      </c>
      <c r="V234">
        <v>14229000</v>
      </c>
      <c r="W234">
        <v>2000</v>
      </c>
      <c r="X234">
        <v>2000</v>
      </c>
      <c r="Z234">
        <v>120654000</v>
      </c>
      <c r="AA234">
        <v>120654000</v>
      </c>
      <c r="AB234">
        <v>120654000</v>
      </c>
      <c r="AD234">
        <v>120654000</v>
      </c>
      <c r="AE234">
        <v>120654000</v>
      </c>
      <c r="AF234">
        <v>120654000</v>
      </c>
      <c r="AG234">
        <v>-14227000</v>
      </c>
      <c r="AH234">
        <v>-14227000</v>
      </c>
      <c r="AI234">
        <v>-102342000</v>
      </c>
      <c r="AJ234">
        <v>-118946028.311895</v>
      </c>
      <c r="AK234">
        <v>100226000</v>
      </c>
      <c r="AL234">
        <v>-99761000</v>
      </c>
      <c r="AM234">
        <v>330000</v>
      </c>
      <c r="AN234">
        <v>234644000</v>
      </c>
      <c r="AO234">
        <v>-4960000</v>
      </c>
      <c r="AP234">
        <v>120656000</v>
      </c>
      <c r="AQ234">
        <v>-135000</v>
      </c>
      <c r="AR234">
        <v>2377000</v>
      </c>
      <c r="AS234">
        <v>51321000</v>
      </c>
      <c r="AT234">
        <v>48905000</v>
      </c>
      <c r="AU234">
        <v>-7017000</v>
      </c>
      <c r="AV234">
        <v>3971.6881050000002</v>
      </c>
      <c r="AW234">
        <v>2000</v>
      </c>
      <c r="AX234">
        <v>1.7E-5</v>
      </c>
      <c r="AY234">
        <v>100091000</v>
      </c>
      <c r="AZ234">
        <v>-99761000</v>
      </c>
      <c r="BA234">
        <v>330000</v>
      </c>
      <c r="BB234">
        <v>239604000</v>
      </c>
      <c r="BC234">
        <v>239604000</v>
      </c>
      <c r="BG234">
        <v>246621000</v>
      </c>
      <c r="BI234">
        <v>7000000</v>
      </c>
      <c r="BS234">
        <v>-17000</v>
      </c>
    </row>
    <row r="235" spans="1:73" x14ac:dyDescent="0.3">
      <c r="A235" s="2" t="s">
        <v>254</v>
      </c>
      <c r="B235" t="s">
        <v>43</v>
      </c>
      <c r="C235">
        <v>2022</v>
      </c>
      <c r="D235" s="3">
        <v>44926</v>
      </c>
      <c r="E235" t="s">
        <v>227</v>
      </c>
      <c r="F235" t="s">
        <v>228</v>
      </c>
      <c r="I235">
        <v>1630932</v>
      </c>
      <c r="J235">
        <v>-58.5</v>
      </c>
      <c r="K235">
        <v>26000</v>
      </c>
      <c r="N235">
        <v>1630932</v>
      </c>
      <c r="O235">
        <v>-58.5</v>
      </c>
      <c r="P235">
        <v>-95444000</v>
      </c>
      <c r="Q235">
        <v>-90182000</v>
      </c>
      <c r="R235">
        <v>-87929000</v>
      </c>
      <c r="T235">
        <v>273000</v>
      </c>
      <c r="U235">
        <v>5262000</v>
      </c>
      <c r="V235">
        <v>5262000</v>
      </c>
      <c r="W235">
        <v>522000</v>
      </c>
      <c r="X235">
        <v>522000</v>
      </c>
      <c r="Z235">
        <v>-95444000</v>
      </c>
      <c r="AA235">
        <v>-95444000</v>
      </c>
      <c r="AB235">
        <v>-95444000</v>
      </c>
      <c r="AD235">
        <v>-95444000</v>
      </c>
      <c r="AE235">
        <v>-95444000</v>
      </c>
      <c r="AF235">
        <v>-95444000</v>
      </c>
      <c r="AG235">
        <v>-4740000</v>
      </c>
      <c r="AH235">
        <v>-4740000</v>
      </c>
      <c r="AI235">
        <v>-88446000</v>
      </c>
      <c r="AJ235">
        <v>-95961000</v>
      </c>
      <c r="AK235">
        <v>91548000</v>
      </c>
      <c r="AL235">
        <v>-91275000</v>
      </c>
      <c r="AM235">
        <v>299000</v>
      </c>
      <c r="AN235">
        <v>571000</v>
      </c>
      <c r="AO235">
        <v>54000</v>
      </c>
      <c r="AP235">
        <v>-95444000</v>
      </c>
      <c r="AQ235">
        <v>26000</v>
      </c>
      <c r="AR235">
        <v>2253000</v>
      </c>
      <c r="AS235">
        <v>41721000</v>
      </c>
      <c r="AT235">
        <v>49827000</v>
      </c>
      <c r="AU235">
        <v>-4668000</v>
      </c>
      <c r="AV235">
        <v>0</v>
      </c>
      <c r="AW235">
        <v>0</v>
      </c>
      <c r="AX235">
        <v>0</v>
      </c>
      <c r="AY235">
        <v>91574000</v>
      </c>
      <c r="AZ235">
        <v>-91275000</v>
      </c>
      <c r="BA235">
        <v>299000</v>
      </c>
      <c r="BB235">
        <v>517000</v>
      </c>
      <c r="BC235">
        <v>517000</v>
      </c>
      <c r="BG235">
        <v>5185000</v>
      </c>
      <c r="BI235">
        <v>4500000</v>
      </c>
      <c r="BS235">
        <v>-168000</v>
      </c>
    </row>
    <row r="236" spans="1:73" x14ac:dyDescent="0.3">
      <c r="A236" s="2" t="s">
        <v>254</v>
      </c>
      <c r="B236" t="s">
        <v>43</v>
      </c>
      <c r="C236">
        <v>2023</v>
      </c>
      <c r="D236" s="3">
        <v>45199</v>
      </c>
      <c r="E236" t="s">
        <v>353</v>
      </c>
      <c r="F236" t="s">
        <v>228</v>
      </c>
      <c r="I236">
        <v>1859482</v>
      </c>
      <c r="J236">
        <v>-43.18</v>
      </c>
      <c r="N236">
        <v>1859482</v>
      </c>
      <c r="O236">
        <v>-43.18</v>
      </c>
    </row>
    <row r="237" spans="1:73" x14ac:dyDescent="0.3">
      <c r="A237" s="2" t="s">
        <v>254</v>
      </c>
      <c r="B237" t="s">
        <v>43</v>
      </c>
      <c r="C237">
        <v>2023</v>
      </c>
      <c r="D237" s="3">
        <v>45291</v>
      </c>
      <c r="E237" t="s">
        <v>227</v>
      </c>
      <c r="F237" t="s">
        <v>228</v>
      </c>
      <c r="I237">
        <v>2979845</v>
      </c>
      <c r="J237">
        <v>-23.13</v>
      </c>
      <c r="K237">
        <v>855000</v>
      </c>
      <c r="N237">
        <v>2979845</v>
      </c>
      <c r="O237">
        <v>-23.13</v>
      </c>
      <c r="P237">
        <v>-68920000</v>
      </c>
      <c r="Q237">
        <v>-66583000</v>
      </c>
      <c r="R237">
        <v>-64599000</v>
      </c>
      <c r="T237">
        <v>2234000</v>
      </c>
      <c r="U237">
        <v>2337000</v>
      </c>
      <c r="V237">
        <v>2337000</v>
      </c>
      <c r="W237">
        <v>1225000</v>
      </c>
      <c r="X237">
        <v>1225000</v>
      </c>
      <c r="Z237">
        <v>-68920000</v>
      </c>
      <c r="AA237">
        <v>-68920000</v>
      </c>
      <c r="AB237">
        <v>-68920000</v>
      </c>
      <c r="AD237">
        <v>-68920000</v>
      </c>
      <c r="AE237">
        <v>-68920000</v>
      </c>
      <c r="AF237">
        <v>-68920000</v>
      </c>
      <c r="AG237">
        <v>-1112000</v>
      </c>
      <c r="AH237">
        <v>-1112000</v>
      </c>
      <c r="AI237">
        <v>-65143000</v>
      </c>
      <c r="AJ237">
        <v>-69464000</v>
      </c>
      <c r="AK237">
        <v>70406000</v>
      </c>
      <c r="AL237">
        <v>-68172000</v>
      </c>
      <c r="AM237">
        <v>3089000</v>
      </c>
      <c r="AN237">
        <v>364000</v>
      </c>
      <c r="AO237">
        <v>-180000</v>
      </c>
      <c r="AP237">
        <v>-68920000</v>
      </c>
      <c r="AQ237">
        <v>855000</v>
      </c>
      <c r="AR237">
        <v>1984000</v>
      </c>
      <c r="AS237">
        <v>34351000</v>
      </c>
      <c r="AT237">
        <v>36055000</v>
      </c>
      <c r="AU237">
        <v>-17000</v>
      </c>
      <c r="AV237">
        <v>0</v>
      </c>
      <c r="AX237">
        <v>0</v>
      </c>
      <c r="AY237">
        <v>71261000</v>
      </c>
      <c r="AZ237">
        <v>-68172000</v>
      </c>
      <c r="BA237">
        <v>3089000</v>
      </c>
      <c r="BB237">
        <v>544000</v>
      </c>
      <c r="BC237">
        <v>544000</v>
      </c>
      <c r="BG237">
        <v>561000</v>
      </c>
      <c r="BS237">
        <v>-17000</v>
      </c>
    </row>
    <row r="238" spans="1:73" x14ac:dyDescent="0.3">
      <c r="A238" s="2" t="s">
        <v>254</v>
      </c>
      <c r="B238" t="s">
        <v>43</v>
      </c>
      <c r="C238">
        <v>2023</v>
      </c>
      <c r="D238" s="3">
        <v>45291</v>
      </c>
      <c r="E238" t="s">
        <v>353</v>
      </c>
      <c r="F238" t="s">
        <v>228</v>
      </c>
      <c r="I238">
        <v>2979845</v>
      </c>
      <c r="J238">
        <v>-23.13</v>
      </c>
      <c r="N238">
        <v>2979845</v>
      </c>
      <c r="O238">
        <v>-23.13</v>
      </c>
    </row>
    <row r="239" spans="1:73" x14ac:dyDescent="0.3">
      <c r="A239" s="2" t="s">
        <v>254</v>
      </c>
      <c r="B239" t="s">
        <v>43</v>
      </c>
      <c r="C239">
        <v>2024</v>
      </c>
      <c r="D239" s="3">
        <v>45473</v>
      </c>
      <c r="E239" t="s">
        <v>353</v>
      </c>
      <c r="F239" t="s">
        <v>228</v>
      </c>
      <c r="I239">
        <v>9353444</v>
      </c>
      <c r="J239">
        <v>-2.58</v>
      </c>
      <c r="N239">
        <v>9353444</v>
      </c>
      <c r="O239">
        <v>-2.58</v>
      </c>
    </row>
    <row r="240" spans="1:73" x14ac:dyDescent="0.3">
      <c r="A240" s="2" t="s">
        <v>254</v>
      </c>
      <c r="B240" t="s">
        <v>43</v>
      </c>
      <c r="C240">
        <v>2024</v>
      </c>
      <c r="D240" s="3">
        <v>45565</v>
      </c>
      <c r="E240" t="s">
        <v>353</v>
      </c>
      <c r="F240" t="s">
        <v>228</v>
      </c>
      <c r="I240">
        <v>13170574</v>
      </c>
      <c r="J240">
        <v>3.83</v>
      </c>
      <c r="K240">
        <v>414000</v>
      </c>
      <c r="N240">
        <v>13170574</v>
      </c>
      <c r="O240">
        <v>3.83</v>
      </c>
      <c r="P240">
        <v>-37188000</v>
      </c>
      <c r="Q240">
        <v>-36933000</v>
      </c>
      <c r="R240">
        <v>-34909000</v>
      </c>
      <c r="T240">
        <v>2438000</v>
      </c>
      <c r="U240">
        <v>255000</v>
      </c>
      <c r="V240">
        <v>255000</v>
      </c>
      <c r="W240">
        <v>121000</v>
      </c>
      <c r="X240">
        <v>121000</v>
      </c>
      <c r="Z240">
        <v>-37188000</v>
      </c>
      <c r="AA240">
        <v>-37188000</v>
      </c>
      <c r="AB240">
        <v>-37188000</v>
      </c>
      <c r="AD240">
        <v>-37188000</v>
      </c>
      <c r="AE240">
        <v>-37188000</v>
      </c>
      <c r="AF240">
        <v>-37188000</v>
      </c>
      <c r="AG240">
        <v>-134000</v>
      </c>
      <c r="AH240">
        <v>-134000</v>
      </c>
      <c r="AI240">
        <v>-34723000</v>
      </c>
      <c r="AJ240">
        <v>-37002000</v>
      </c>
      <c r="AK240">
        <v>39167000</v>
      </c>
      <c r="AL240">
        <v>-36729000</v>
      </c>
      <c r="AM240">
        <v>2852000</v>
      </c>
      <c r="AN240">
        <v>-325000</v>
      </c>
      <c r="AO240">
        <v>-139000</v>
      </c>
      <c r="AP240">
        <v>-37188000</v>
      </c>
      <c r="AQ240">
        <v>414000</v>
      </c>
      <c r="AR240">
        <v>2024000</v>
      </c>
      <c r="AS240">
        <v>15767000</v>
      </c>
      <c r="AT240">
        <v>23400000</v>
      </c>
      <c r="AU240">
        <v>-188000</v>
      </c>
      <c r="AV240">
        <v>0</v>
      </c>
      <c r="AX240">
        <v>0</v>
      </c>
      <c r="AY240">
        <v>39581000</v>
      </c>
      <c r="AZ240">
        <v>-36729000</v>
      </c>
      <c r="BA240">
        <v>2852000</v>
      </c>
      <c r="BB240">
        <v>-186000</v>
      </c>
      <c r="BC240">
        <v>-186000</v>
      </c>
      <c r="BS240">
        <v>-188000</v>
      </c>
    </row>
    <row r="241" spans="1:73" x14ac:dyDescent="0.3">
      <c r="A241" s="2" t="s">
        <v>255</v>
      </c>
      <c r="B241" t="s">
        <v>46</v>
      </c>
      <c r="C241">
        <v>2020</v>
      </c>
      <c r="D241" s="3">
        <v>44165</v>
      </c>
      <c r="E241" t="s">
        <v>227</v>
      </c>
      <c r="F241" t="s">
        <v>228</v>
      </c>
      <c r="I241">
        <v>12678747</v>
      </c>
      <c r="J241">
        <v>-0.98</v>
      </c>
      <c r="K241">
        <v>9058000</v>
      </c>
      <c r="N241">
        <v>12678747</v>
      </c>
      <c r="O241">
        <v>-0.98</v>
      </c>
      <c r="P241">
        <v>-12553000</v>
      </c>
      <c r="Q241">
        <v>-11272000</v>
      </c>
      <c r="R241">
        <v>-11030000</v>
      </c>
      <c r="T241">
        <v>7508000</v>
      </c>
      <c r="U241">
        <v>988000</v>
      </c>
      <c r="V241">
        <v>988000</v>
      </c>
      <c r="Z241">
        <v>-12553000</v>
      </c>
      <c r="AA241">
        <v>-12553000</v>
      </c>
      <c r="AB241">
        <v>-12553000</v>
      </c>
      <c r="AD241">
        <v>-12553000</v>
      </c>
      <c r="AE241">
        <v>-12553000</v>
      </c>
      <c r="AF241">
        <v>-12553000</v>
      </c>
      <c r="AG241">
        <v>-988000</v>
      </c>
      <c r="AH241">
        <v>-988000</v>
      </c>
      <c r="AI241">
        <v>-4067000</v>
      </c>
      <c r="AJ241">
        <v>-7470010</v>
      </c>
      <c r="AK241">
        <v>11817000</v>
      </c>
      <c r="AL241">
        <v>-4309000</v>
      </c>
      <c r="AM241">
        <v>16566000</v>
      </c>
      <c r="AN241">
        <v>-6963000</v>
      </c>
      <c r="AP241">
        <v>-12260000</v>
      </c>
      <c r="AQ241">
        <v>9058000</v>
      </c>
      <c r="AR241">
        <v>242000</v>
      </c>
      <c r="AU241">
        <v>-6027000</v>
      </c>
      <c r="AV241">
        <v>-1880010</v>
      </c>
      <c r="AW241">
        <v>293000</v>
      </c>
      <c r="AX241">
        <v>0.27</v>
      </c>
      <c r="AY241">
        <v>20875000</v>
      </c>
      <c r="AZ241">
        <v>-4309000</v>
      </c>
      <c r="BA241">
        <v>16566000</v>
      </c>
      <c r="BB241">
        <v>-6963000</v>
      </c>
      <c r="BC241">
        <v>-6963000</v>
      </c>
      <c r="BG241">
        <v>-936000</v>
      </c>
      <c r="BI241">
        <v>6027000</v>
      </c>
      <c r="BM241">
        <v>11817002</v>
      </c>
    </row>
    <row r="242" spans="1:73" x14ac:dyDescent="0.3">
      <c r="A242" s="2" t="s">
        <v>255</v>
      </c>
      <c r="B242" t="s">
        <v>46</v>
      </c>
      <c r="C242">
        <v>2021</v>
      </c>
      <c r="D242" s="3">
        <v>44530</v>
      </c>
      <c r="E242" t="s">
        <v>227</v>
      </c>
      <c r="F242" t="s">
        <v>228</v>
      </c>
      <c r="I242">
        <v>19610039</v>
      </c>
      <c r="J242">
        <v>-0.22</v>
      </c>
      <c r="K242">
        <v>19270000</v>
      </c>
      <c r="N242">
        <v>19610039</v>
      </c>
      <c r="O242">
        <v>-0.22</v>
      </c>
      <c r="P242">
        <v>-4326000</v>
      </c>
      <c r="Q242">
        <v>-3291000</v>
      </c>
      <c r="R242">
        <v>-2804000</v>
      </c>
      <c r="T242">
        <v>22890000</v>
      </c>
      <c r="U242">
        <v>34000</v>
      </c>
      <c r="V242">
        <v>34000</v>
      </c>
      <c r="Z242">
        <v>-3283000</v>
      </c>
      <c r="AA242">
        <v>-4326000</v>
      </c>
      <c r="AB242">
        <v>-3283000</v>
      </c>
      <c r="AD242">
        <v>-3283000</v>
      </c>
      <c r="AE242">
        <v>-3283000</v>
      </c>
      <c r="AF242">
        <v>-3283000</v>
      </c>
      <c r="AG242">
        <v>-34000</v>
      </c>
      <c r="AH242">
        <v>-34000</v>
      </c>
      <c r="AI242">
        <v>-2784000</v>
      </c>
      <c r="AJ242">
        <v>-3263920</v>
      </c>
      <c r="AK242">
        <v>26181000</v>
      </c>
      <c r="AL242">
        <v>-3291000</v>
      </c>
      <c r="AM242">
        <v>42160000</v>
      </c>
      <c r="AN242">
        <v>-118000</v>
      </c>
      <c r="AO242">
        <v>-98000</v>
      </c>
      <c r="AP242">
        <v>-3443000</v>
      </c>
      <c r="AQ242">
        <v>19270000</v>
      </c>
      <c r="AR242">
        <v>487000</v>
      </c>
      <c r="AU242">
        <v>190000</v>
      </c>
      <c r="AV242">
        <v>-920</v>
      </c>
      <c r="AW242">
        <v>-160000</v>
      </c>
      <c r="AX242">
        <v>4.5999999999999999E-2</v>
      </c>
      <c r="AY242">
        <v>45451000</v>
      </c>
      <c r="AZ242">
        <v>-3291000</v>
      </c>
      <c r="BA242">
        <v>42160000</v>
      </c>
      <c r="BB242">
        <v>-20000</v>
      </c>
      <c r="BC242">
        <v>-20000</v>
      </c>
      <c r="BG242">
        <v>-210000</v>
      </c>
      <c r="BI242">
        <v>-190000</v>
      </c>
      <c r="BP242">
        <v>1043000</v>
      </c>
      <c r="BT242">
        <v>34000</v>
      </c>
    </row>
    <row r="243" spans="1:73" x14ac:dyDescent="0.3">
      <c r="A243" s="2" t="s">
        <v>255</v>
      </c>
      <c r="B243" t="s">
        <v>46</v>
      </c>
      <c r="C243">
        <v>2022</v>
      </c>
      <c r="D243" s="3">
        <v>44895</v>
      </c>
      <c r="E243" t="s">
        <v>227</v>
      </c>
      <c r="F243" t="s">
        <v>228</v>
      </c>
      <c r="G243">
        <v>300000</v>
      </c>
      <c r="H243">
        <v>300000</v>
      </c>
      <c r="I243">
        <v>22364201</v>
      </c>
      <c r="J243">
        <v>-0.35</v>
      </c>
      <c r="K243">
        <v>21758000</v>
      </c>
      <c r="L243">
        <v>300000</v>
      </c>
      <c r="M243">
        <v>300000</v>
      </c>
      <c r="N243">
        <v>22364201</v>
      </c>
      <c r="O243">
        <v>-0.35</v>
      </c>
      <c r="P243">
        <v>-7885000</v>
      </c>
      <c r="Q243">
        <v>-7731000</v>
      </c>
      <c r="R243">
        <v>-6876000</v>
      </c>
      <c r="T243">
        <v>26278000</v>
      </c>
      <c r="W243">
        <v>201000</v>
      </c>
      <c r="X243">
        <v>201000</v>
      </c>
      <c r="Z243">
        <v>-7885000</v>
      </c>
      <c r="AA243">
        <v>-7885000</v>
      </c>
      <c r="AB243">
        <v>-7885000</v>
      </c>
      <c r="AD243">
        <v>-7885000</v>
      </c>
      <c r="AE243">
        <v>-7885000</v>
      </c>
      <c r="AF243">
        <v>-7885000</v>
      </c>
      <c r="AG243">
        <v>201000</v>
      </c>
      <c r="AH243">
        <v>201000</v>
      </c>
      <c r="AI243">
        <v>-6789000</v>
      </c>
      <c r="AJ243">
        <v>-7816270</v>
      </c>
      <c r="AK243">
        <v>34009000</v>
      </c>
      <c r="AL243">
        <v>-7731000</v>
      </c>
      <c r="AM243">
        <v>48036000</v>
      </c>
      <c r="AN243">
        <v>-121000</v>
      </c>
      <c r="AO243">
        <v>-34000</v>
      </c>
      <c r="AP243">
        <v>-7651000</v>
      </c>
      <c r="AQ243">
        <v>21203000</v>
      </c>
      <c r="AR243">
        <v>855000</v>
      </c>
      <c r="AU243">
        <v>0</v>
      </c>
      <c r="AV243">
        <v>-18270</v>
      </c>
      <c r="AW243">
        <v>234000</v>
      </c>
      <c r="AX243">
        <v>0.21</v>
      </c>
      <c r="AY243">
        <v>55767000</v>
      </c>
      <c r="AZ243">
        <v>-7731000</v>
      </c>
      <c r="BA243">
        <v>48036000</v>
      </c>
      <c r="BB243">
        <v>-87000</v>
      </c>
      <c r="BC243">
        <v>-87000</v>
      </c>
      <c r="BF243">
        <v>0</v>
      </c>
      <c r="BG243">
        <v>-87000</v>
      </c>
      <c r="BM243">
        <v>33709000</v>
      </c>
      <c r="BT243">
        <v>-201000</v>
      </c>
    </row>
    <row r="244" spans="1:73" x14ac:dyDescent="0.3">
      <c r="A244" s="2" t="s">
        <v>255</v>
      </c>
      <c r="B244" t="s">
        <v>46</v>
      </c>
      <c r="C244">
        <v>2023</v>
      </c>
      <c r="D244" s="3">
        <v>45169</v>
      </c>
      <c r="E244" t="s">
        <v>353</v>
      </c>
      <c r="F244" t="s">
        <v>228</v>
      </c>
      <c r="I244">
        <v>21757638</v>
      </c>
      <c r="J244">
        <v>-0.35</v>
      </c>
      <c r="N244">
        <v>21757638</v>
      </c>
      <c r="O244">
        <v>-0.35</v>
      </c>
    </row>
    <row r="245" spans="1:73" x14ac:dyDescent="0.3">
      <c r="A245" s="2" t="s">
        <v>255</v>
      </c>
      <c r="B245" t="s">
        <v>46</v>
      </c>
      <c r="C245">
        <v>2023</v>
      </c>
      <c r="D245" s="3">
        <v>45260</v>
      </c>
      <c r="E245" t="s">
        <v>227</v>
      </c>
      <c r="F245" t="s">
        <v>228</v>
      </c>
      <c r="G245">
        <v>300000</v>
      </c>
      <c r="H245">
        <v>300000</v>
      </c>
      <c r="I245">
        <v>21919624</v>
      </c>
      <c r="J245">
        <v>-0.37</v>
      </c>
      <c r="K245">
        <v>18997000</v>
      </c>
      <c r="L245">
        <v>300000</v>
      </c>
      <c r="M245">
        <v>300000</v>
      </c>
      <c r="N245">
        <v>21919624</v>
      </c>
      <c r="O245">
        <v>-0.37</v>
      </c>
      <c r="P245">
        <v>-8192000</v>
      </c>
      <c r="Q245">
        <v>-7790000</v>
      </c>
      <c r="R245">
        <v>-6528000</v>
      </c>
      <c r="T245">
        <v>23647000</v>
      </c>
      <c r="W245">
        <v>693000</v>
      </c>
      <c r="X245">
        <v>693000</v>
      </c>
      <c r="Z245">
        <v>-8192000</v>
      </c>
      <c r="AA245">
        <v>-8192000</v>
      </c>
      <c r="AB245">
        <v>-8192000</v>
      </c>
      <c r="AD245">
        <v>-8192000</v>
      </c>
      <c r="AE245">
        <v>-8192000</v>
      </c>
      <c r="AF245">
        <v>-8192000</v>
      </c>
      <c r="AG245">
        <v>693000</v>
      </c>
      <c r="AH245">
        <v>693000</v>
      </c>
      <c r="AI245">
        <v>-6258000</v>
      </c>
      <c r="AJ245">
        <v>-7978700</v>
      </c>
      <c r="AK245">
        <v>31437000</v>
      </c>
      <c r="AL245">
        <v>-7790000</v>
      </c>
      <c r="AM245">
        <v>42644000</v>
      </c>
      <c r="AN245">
        <v>-930000</v>
      </c>
      <c r="AO245">
        <v>-57000</v>
      </c>
      <c r="AP245">
        <v>-8027000</v>
      </c>
      <c r="AQ245">
        <v>18035000</v>
      </c>
      <c r="AR245">
        <v>1262000</v>
      </c>
      <c r="AV245">
        <v>-56700</v>
      </c>
      <c r="AW245">
        <v>165000</v>
      </c>
      <c r="AX245">
        <v>0.21</v>
      </c>
      <c r="AY245">
        <v>50434000</v>
      </c>
      <c r="AZ245">
        <v>-7790000</v>
      </c>
      <c r="BA245">
        <v>42644000</v>
      </c>
      <c r="BB245">
        <v>-270000</v>
      </c>
      <c r="BC245">
        <v>-270000</v>
      </c>
      <c r="BF245">
        <v>-603000</v>
      </c>
      <c r="BG245">
        <v>-270000</v>
      </c>
      <c r="BM245">
        <v>31137000</v>
      </c>
    </row>
    <row r="246" spans="1:73" x14ac:dyDescent="0.3">
      <c r="A246" s="2" t="s">
        <v>255</v>
      </c>
      <c r="B246" t="s">
        <v>46</v>
      </c>
      <c r="C246">
        <v>2024</v>
      </c>
      <c r="D246" s="3">
        <v>45351</v>
      </c>
      <c r="E246" t="s">
        <v>353</v>
      </c>
      <c r="F246" t="s">
        <v>228</v>
      </c>
      <c r="I246">
        <v>21963386</v>
      </c>
      <c r="J246">
        <v>-0.269229</v>
      </c>
      <c r="N246">
        <v>22164281</v>
      </c>
      <c r="O246">
        <v>-0.269256</v>
      </c>
    </row>
    <row r="247" spans="1:73" x14ac:dyDescent="0.3">
      <c r="A247" s="2" t="s">
        <v>255</v>
      </c>
      <c r="B247" t="s">
        <v>46</v>
      </c>
      <c r="C247">
        <v>2024</v>
      </c>
      <c r="D247" s="3">
        <v>45443</v>
      </c>
      <c r="E247" t="s">
        <v>353</v>
      </c>
      <c r="F247" t="s">
        <v>228</v>
      </c>
      <c r="I247">
        <v>22179877</v>
      </c>
      <c r="J247">
        <v>-0.13</v>
      </c>
      <c r="N247">
        <v>22459258</v>
      </c>
      <c r="O247">
        <v>-0.13</v>
      </c>
    </row>
    <row r="248" spans="1:73" x14ac:dyDescent="0.3">
      <c r="A248" s="2" t="s">
        <v>255</v>
      </c>
      <c r="B248" t="s">
        <v>46</v>
      </c>
      <c r="C248">
        <v>2024</v>
      </c>
      <c r="D248" s="3">
        <v>45535</v>
      </c>
      <c r="E248" t="s">
        <v>353</v>
      </c>
      <c r="F248" t="s">
        <v>228</v>
      </c>
      <c r="I248">
        <v>22379526</v>
      </c>
      <c r="J248">
        <v>0.11</v>
      </c>
      <c r="K248">
        <v>29161000</v>
      </c>
      <c r="N248">
        <v>22802136</v>
      </c>
      <c r="O248">
        <v>0.11</v>
      </c>
      <c r="P248">
        <v>2291000</v>
      </c>
      <c r="Q248">
        <v>1708000</v>
      </c>
      <c r="R248">
        <v>3162000</v>
      </c>
      <c r="T248">
        <v>44256000</v>
      </c>
      <c r="W248">
        <v>1051000</v>
      </c>
      <c r="X248">
        <v>1051000</v>
      </c>
      <c r="Z248">
        <v>2291000</v>
      </c>
      <c r="AA248">
        <v>2291000</v>
      </c>
      <c r="AB248">
        <v>2291000</v>
      </c>
      <c r="AD248">
        <v>2291000</v>
      </c>
      <c r="AE248">
        <v>2291000</v>
      </c>
      <c r="AF248">
        <v>2291000</v>
      </c>
      <c r="AG248">
        <v>1051000</v>
      </c>
      <c r="AH248">
        <v>1051000</v>
      </c>
      <c r="AI248">
        <v>3575000</v>
      </c>
      <c r="AJ248">
        <v>2662635.1139039998</v>
      </c>
      <c r="AK248">
        <v>42548000</v>
      </c>
      <c r="AL248">
        <v>1708000</v>
      </c>
      <c r="AM248">
        <v>73417000</v>
      </c>
      <c r="AN248">
        <v>-213000</v>
      </c>
      <c r="AO248">
        <v>220000</v>
      </c>
      <c r="AP248">
        <v>2546000</v>
      </c>
      <c r="AQ248">
        <v>29161000</v>
      </c>
      <c r="AR248">
        <v>1454000</v>
      </c>
      <c r="AV248">
        <v>-41364.886096000002</v>
      </c>
      <c r="AW248">
        <v>255000</v>
      </c>
      <c r="AX248">
        <v>0.100157</v>
      </c>
      <c r="AY248">
        <v>71709000</v>
      </c>
      <c r="AZ248">
        <v>1708000</v>
      </c>
      <c r="BA248">
        <v>73417000</v>
      </c>
      <c r="BB248">
        <v>-413000</v>
      </c>
      <c r="BC248">
        <v>-413000</v>
      </c>
      <c r="BF248">
        <v>-20000</v>
      </c>
      <c r="BG248">
        <v>-413000</v>
      </c>
      <c r="BM248">
        <v>42248000</v>
      </c>
    </row>
    <row r="249" spans="1:73" x14ac:dyDescent="0.3">
      <c r="A249" s="2" t="s">
        <v>256</v>
      </c>
      <c r="B249" t="s">
        <v>49</v>
      </c>
      <c r="C249">
        <v>2021</v>
      </c>
      <c r="D249" s="3">
        <v>44561</v>
      </c>
      <c r="E249" t="s">
        <v>227</v>
      </c>
      <c r="F249" t="s">
        <v>237</v>
      </c>
      <c r="G249">
        <v>56300000</v>
      </c>
      <c r="H249">
        <v>56300000</v>
      </c>
      <c r="I249">
        <v>109301909</v>
      </c>
      <c r="J249">
        <v>0.03</v>
      </c>
      <c r="K249">
        <v>309100000</v>
      </c>
      <c r="L249">
        <v>56300000</v>
      </c>
      <c r="M249">
        <v>56300000</v>
      </c>
      <c r="N249">
        <v>116301584</v>
      </c>
      <c r="O249">
        <v>0.02</v>
      </c>
      <c r="P249">
        <v>2900000</v>
      </c>
      <c r="Q249">
        <v>43500000</v>
      </c>
      <c r="R249">
        <v>123300000</v>
      </c>
      <c r="T249">
        <v>167800000</v>
      </c>
      <c r="U249">
        <v>32200000</v>
      </c>
      <c r="V249">
        <v>32200000</v>
      </c>
      <c r="Z249">
        <v>2900000</v>
      </c>
      <c r="AA249">
        <v>2900000</v>
      </c>
      <c r="AB249">
        <v>2900000</v>
      </c>
      <c r="AD249">
        <v>2900000</v>
      </c>
      <c r="AE249">
        <v>2900000</v>
      </c>
      <c r="AF249">
        <v>2900000</v>
      </c>
      <c r="AG249">
        <v>-32200000</v>
      </c>
      <c r="AH249">
        <v>-32200000</v>
      </c>
      <c r="AI249">
        <v>124000000</v>
      </c>
      <c r="AJ249">
        <v>3414500</v>
      </c>
      <c r="AK249">
        <v>124400000</v>
      </c>
      <c r="AL249">
        <v>43400000</v>
      </c>
      <c r="AM249">
        <v>476900000</v>
      </c>
      <c r="AN249">
        <v>100000</v>
      </c>
      <c r="AO249">
        <v>800000</v>
      </c>
      <c r="AP249">
        <v>11300000</v>
      </c>
      <c r="AQ249">
        <v>285600000</v>
      </c>
      <c r="AR249">
        <v>79800000</v>
      </c>
      <c r="AS249">
        <v>21100000</v>
      </c>
      <c r="AT249">
        <v>71800000</v>
      </c>
      <c r="AV249">
        <v>-185500</v>
      </c>
      <c r="AW249">
        <v>8400000</v>
      </c>
      <c r="AX249">
        <v>0.26500000000000001</v>
      </c>
      <c r="AY249">
        <v>433500000</v>
      </c>
      <c r="AZ249">
        <v>18600000</v>
      </c>
      <c r="BA249">
        <v>476900000</v>
      </c>
      <c r="BB249">
        <v>-700000</v>
      </c>
      <c r="BC249">
        <v>-700000</v>
      </c>
      <c r="BG249">
        <v>-700000</v>
      </c>
      <c r="BK249">
        <v>45900000</v>
      </c>
      <c r="BL249">
        <v>32400000</v>
      </c>
      <c r="BM249">
        <v>-24800000</v>
      </c>
      <c r="BR249">
        <v>25900000</v>
      </c>
      <c r="BU249">
        <v>13500000</v>
      </c>
    </row>
    <row r="250" spans="1:73" x14ac:dyDescent="0.3">
      <c r="A250" s="2" t="s">
        <v>256</v>
      </c>
      <c r="B250" t="s">
        <v>49</v>
      </c>
      <c r="C250">
        <v>2022</v>
      </c>
      <c r="D250" s="3">
        <v>44926</v>
      </c>
      <c r="E250" t="s">
        <v>227</v>
      </c>
      <c r="F250" t="s">
        <v>237</v>
      </c>
      <c r="G250">
        <v>52500000</v>
      </c>
      <c r="H250">
        <v>52500000</v>
      </c>
      <c r="I250">
        <v>119011468</v>
      </c>
      <c r="J250">
        <v>0.22</v>
      </c>
      <c r="K250">
        <v>412800000</v>
      </c>
      <c r="L250">
        <v>52500000</v>
      </c>
      <c r="M250">
        <v>52500000</v>
      </c>
      <c r="N250">
        <v>122451142</v>
      </c>
      <c r="O250">
        <v>0.21</v>
      </c>
      <c r="P250">
        <v>26300000</v>
      </c>
      <c r="Q250">
        <v>68800000</v>
      </c>
      <c r="R250">
        <v>145000000</v>
      </c>
      <c r="T250">
        <v>228400000</v>
      </c>
      <c r="U250">
        <v>34600000</v>
      </c>
      <c r="V250">
        <v>34600000</v>
      </c>
      <c r="W250">
        <v>400000</v>
      </c>
      <c r="X250">
        <v>400000</v>
      </c>
      <c r="Z250">
        <v>26300000</v>
      </c>
      <c r="AA250">
        <v>26300000</v>
      </c>
      <c r="AB250">
        <v>26300000</v>
      </c>
      <c r="AD250">
        <v>26300000</v>
      </c>
      <c r="AE250">
        <v>26300000</v>
      </c>
      <c r="AF250">
        <v>26300000</v>
      </c>
      <c r="AG250">
        <v>-34200000</v>
      </c>
      <c r="AH250">
        <v>-34200000</v>
      </c>
      <c r="AI250">
        <v>151200000</v>
      </c>
      <c r="AJ250">
        <v>31067836.257309999</v>
      </c>
      <c r="AK250">
        <v>153800000</v>
      </c>
      <c r="AL250">
        <v>74600000</v>
      </c>
      <c r="AM250">
        <v>641200000</v>
      </c>
      <c r="AN250">
        <v>-6200000</v>
      </c>
      <c r="AP250">
        <v>34200000</v>
      </c>
      <c r="AQ250">
        <v>389100000</v>
      </c>
      <c r="AR250">
        <v>76200000</v>
      </c>
      <c r="AS250">
        <v>32800000</v>
      </c>
      <c r="AT250">
        <v>68500000</v>
      </c>
      <c r="AV250">
        <v>-1432163.74269</v>
      </c>
      <c r="AW250">
        <v>7900000</v>
      </c>
      <c r="AX250">
        <v>0.230994</v>
      </c>
      <c r="AY250">
        <v>566600000</v>
      </c>
      <c r="AZ250">
        <v>74600000</v>
      </c>
      <c r="BA250">
        <v>641200000</v>
      </c>
      <c r="BB250">
        <v>-6200000</v>
      </c>
      <c r="BC250">
        <v>-6200000</v>
      </c>
      <c r="BG250">
        <v>-6200000</v>
      </c>
      <c r="BK250">
        <v>43400000</v>
      </c>
      <c r="BL250">
        <v>34900000</v>
      </c>
      <c r="BR250">
        <v>25100000</v>
      </c>
      <c r="BU250">
        <v>8500000</v>
      </c>
    </row>
    <row r="251" spans="1:73" x14ac:dyDescent="0.3">
      <c r="A251" s="2" t="s">
        <v>256</v>
      </c>
      <c r="B251" t="s">
        <v>49</v>
      </c>
      <c r="C251">
        <v>2023</v>
      </c>
      <c r="D251" s="3">
        <v>45199</v>
      </c>
      <c r="E251" t="s">
        <v>353</v>
      </c>
      <c r="F251" t="s">
        <v>237</v>
      </c>
      <c r="I251">
        <v>119323230</v>
      </c>
      <c r="J251">
        <v>0.37</v>
      </c>
      <c r="N251">
        <v>121296755</v>
      </c>
      <c r="O251">
        <v>0.36</v>
      </c>
    </row>
    <row r="252" spans="1:73" x14ac:dyDescent="0.3">
      <c r="A252" s="2" t="s">
        <v>256</v>
      </c>
      <c r="B252" t="s">
        <v>49</v>
      </c>
      <c r="C252">
        <v>2023</v>
      </c>
      <c r="D252" s="3">
        <v>45291</v>
      </c>
      <c r="E252" t="s">
        <v>227</v>
      </c>
      <c r="F252" t="s">
        <v>237</v>
      </c>
      <c r="G252">
        <v>46500000</v>
      </c>
      <c r="H252">
        <v>46500000</v>
      </c>
      <c r="I252">
        <v>119253279</v>
      </c>
      <c r="J252">
        <v>0.41</v>
      </c>
      <c r="K252">
        <v>563600000</v>
      </c>
      <c r="L252">
        <v>46500000</v>
      </c>
      <c r="M252">
        <v>46500000</v>
      </c>
      <c r="N252">
        <v>121176848</v>
      </c>
      <c r="O252">
        <v>0.4</v>
      </c>
      <c r="P252">
        <v>48800000</v>
      </c>
      <c r="Q252">
        <v>75900000</v>
      </c>
      <c r="R252">
        <v>154000000</v>
      </c>
      <c r="T252">
        <v>244000000</v>
      </c>
      <c r="U252">
        <v>8600000</v>
      </c>
      <c r="V252">
        <v>8600000</v>
      </c>
      <c r="W252">
        <v>2000000</v>
      </c>
      <c r="X252">
        <v>2000000</v>
      </c>
      <c r="Z252">
        <v>48800000</v>
      </c>
      <c r="AA252">
        <v>48800000</v>
      </c>
      <c r="AB252">
        <v>48800000</v>
      </c>
      <c r="AD252">
        <v>48800000</v>
      </c>
      <c r="AE252">
        <v>48800000</v>
      </c>
      <c r="AF252">
        <v>48800000</v>
      </c>
      <c r="AG252">
        <v>-6600000</v>
      </c>
      <c r="AH252">
        <v>-6600000</v>
      </c>
      <c r="AI252">
        <v>157600000</v>
      </c>
      <c r="AJ252">
        <v>51410401.188707002</v>
      </c>
      <c r="AK252">
        <v>166500000</v>
      </c>
      <c r="AL252">
        <v>77500000</v>
      </c>
      <c r="AM252">
        <v>807600000</v>
      </c>
      <c r="AN252">
        <v>-3600000</v>
      </c>
      <c r="AP252">
        <v>67300000</v>
      </c>
      <c r="AQ252">
        <v>532000000</v>
      </c>
      <c r="AR252">
        <v>78100000</v>
      </c>
      <c r="AS252">
        <v>39300000</v>
      </c>
      <c r="AT252">
        <v>80700000</v>
      </c>
      <c r="AV252">
        <v>-989598.81129300001</v>
      </c>
      <c r="AW252">
        <v>18500000</v>
      </c>
      <c r="AX252">
        <v>0.27488899999999999</v>
      </c>
      <c r="AY252">
        <v>730100000</v>
      </c>
      <c r="AZ252">
        <v>77500000</v>
      </c>
      <c r="BA252">
        <v>807600000</v>
      </c>
      <c r="BB252">
        <v>-3600000</v>
      </c>
      <c r="BC252">
        <v>-3600000</v>
      </c>
      <c r="BG252">
        <v>-3600000</v>
      </c>
      <c r="BK252">
        <v>47500000</v>
      </c>
      <c r="BL252">
        <v>37500000</v>
      </c>
      <c r="BR252">
        <v>33200000</v>
      </c>
      <c r="BU252">
        <v>10000000</v>
      </c>
    </row>
    <row r="253" spans="1:73" x14ac:dyDescent="0.3">
      <c r="A253" s="2" t="s">
        <v>256</v>
      </c>
      <c r="B253" t="s">
        <v>49</v>
      </c>
      <c r="C253">
        <v>2023</v>
      </c>
      <c r="D253" s="3">
        <v>45291</v>
      </c>
      <c r="E253" t="s">
        <v>353</v>
      </c>
      <c r="F253" t="s">
        <v>237</v>
      </c>
      <c r="I253">
        <v>119253279</v>
      </c>
      <c r="J253">
        <v>0.41</v>
      </c>
      <c r="N253">
        <v>121176848</v>
      </c>
      <c r="O253">
        <v>0.4</v>
      </c>
    </row>
    <row r="254" spans="1:73" x14ac:dyDescent="0.3">
      <c r="A254" s="2" t="s">
        <v>256</v>
      </c>
      <c r="B254" t="s">
        <v>49</v>
      </c>
      <c r="C254">
        <v>2024</v>
      </c>
      <c r="D254" s="3">
        <v>45382</v>
      </c>
      <c r="E254" t="s">
        <v>353</v>
      </c>
      <c r="F254" t="s">
        <v>237</v>
      </c>
      <c r="I254">
        <v>119380206</v>
      </c>
      <c r="J254">
        <v>0.39</v>
      </c>
      <c r="N254">
        <v>122086448</v>
      </c>
      <c r="O254">
        <v>0.38</v>
      </c>
    </row>
    <row r="255" spans="1:73" x14ac:dyDescent="0.3">
      <c r="A255" s="2" t="s">
        <v>256</v>
      </c>
      <c r="B255" t="s">
        <v>49</v>
      </c>
      <c r="C255">
        <v>2024</v>
      </c>
      <c r="D255" s="3">
        <v>45473</v>
      </c>
      <c r="E255" t="s">
        <v>353</v>
      </c>
      <c r="F255" t="s">
        <v>237</v>
      </c>
      <c r="I255">
        <v>119570919</v>
      </c>
      <c r="J255">
        <v>0.4</v>
      </c>
      <c r="N255">
        <v>122893688</v>
      </c>
      <c r="O255">
        <v>0.38</v>
      </c>
    </row>
    <row r="256" spans="1:73" x14ac:dyDescent="0.3">
      <c r="A256" s="2" t="s">
        <v>256</v>
      </c>
      <c r="B256" t="s">
        <v>49</v>
      </c>
      <c r="C256">
        <v>2024</v>
      </c>
      <c r="D256" s="3">
        <v>45565</v>
      </c>
      <c r="E256" t="s">
        <v>353</v>
      </c>
      <c r="F256" t="s">
        <v>237</v>
      </c>
      <c r="G256">
        <v>47200000</v>
      </c>
      <c r="H256">
        <v>47200000</v>
      </c>
      <c r="I256">
        <v>119765611</v>
      </c>
      <c r="J256">
        <v>0.56000000000000005</v>
      </c>
      <c r="K256">
        <v>680900000</v>
      </c>
      <c r="L256">
        <v>47200000</v>
      </c>
      <c r="M256">
        <v>47200000</v>
      </c>
      <c r="N256">
        <v>123475121</v>
      </c>
      <c r="O256">
        <v>0.55000000000000004</v>
      </c>
      <c r="P256">
        <v>67800000</v>
      </c>
      <c r="Q256">
        <v>108000000</v>
      </c>
      <c r="R256">
        <v>195500000</v>
      </c>
      <c r="T256">
        <v>257600000</v>
      </c>
      <c r="U256">
        <v>20000000</v>
      </c>
      <c r="V256">
        <v>20000000</v>
      </c>
      <c r="W256">
        <v>5400000</v>
      </c>
      <c r="X256">
        <v>5400000</v>
      </c>
      <c r="Z256">
        <v>67800000</v>
      </c>
      <c r="AA256">
        <v>67800000</v>
      </c>
      <c r="AB256">
        <v>67800000</v>
      </c>
      <c r="AD256">
        <v>67800000</v>
      </c>
      <c r="AE256">
        <v>67800000</v>
      </c>
      <c r="AF256">
        <v>67800000</v>
      </c>
      <c r="AG256">
        <v>-14600000</v>
      </c>
      <c r="AH256">
        <v>-14600000</v>
      </c>
      <c r="AI256">
        <v>188300000</v>
      </c>
      <c r="AJ256">
        <v>62252727.272726998</v>
      </c>
      <c r="AK256">
        <v>168800000</v>
      </c>
      <c r="AL256">
        <v>88800000</v>
      </c>
      <c r="AM256">
        <v>938500000</v>
      </c>
      <c r="AN256">
        <v>13800000</v>
      </c>
      <c r="AP256">
        <v>88000000</v>
      </c>
      <c r="AQ256">
        <v>640600000</v>
      </c>
      <c r="AR256">
        <v>87500000</v>
      </c>
      <c r="AS256">
        <v>33500000</v>
      </c>
      <c r="AT256">
        <v>88100000</v>
      </c>
      <c r="AV256">
        <v>1652727.2727270001</v>
      </c>
      <c r="AW256">
        <v>20200000</v>
      </c>
      <c r="AX256">
        <v>0.229545</v>
      </c>
      <c r="AY256">
        <v>849700000</v>
      </c>
      <c r="AZ256">
        <v>88800000</v>
      </c>
      <c r="BA256">
        <v>938500000</v>
      </c>
      <c r="BB256">
        <v>7200000</v>
      </c>
      <c r="BC256">
        <v>7200000</v>
      </c>
      <c r="BG256">
        <v>7200000</v>
      </c>
      <c r="BK256">
        <v>54600000</v>
      </c>
      <c r="BL256">
        <v>42900000</v>
      </c>
      <c r="BR256">
        <v>33500000</v>
      </c>
      <c r="BU256">
        <v>11700000</v>
      </c>
    </row>
  </sheetData>
  <autoFilter ref="A1:BZ256" xr:uid="{F7E92A70-8BBF-4AC4-96E0-5DCF8B4BC81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A985E-FA5A-4D2E-9EAD-F39A5D77F722}">
  <dimension ref="A1:CX153"/>
  <sheetViews>
    <sheetView workbookViewId="0">
      <selection activeCell="B1" sqref="B1"/>
    </sheetView>
  </sheetViews>
  <sheetFormatPr defaultRowHeight="14.4" x14ac:dyDescent="0.3"/>
  <sheetData>
    <row r="1" spans="1:102" x14ac:dyDescent="0.3">
      <c r="A1" s="2" t="s">
        <v>92</v>
      </c>
      <c r="B1" s="2" t="s">
        <v>86</v>
      </c>
      <c r="C1" s="2" t="s">
        <v>93</v>
      </c>
      <c r="D1" s="2" t="s">
        <v>94</v>
      </c>
      <c r="E1" s="2" t="s">
        <v>95</v>
      </c>
      <c r="F1" s="2" t="s">
        <v>96</v>
      </c>
      <c r="G1" s="2" t="s">
        <v>257</v>
      </c>
      <c r="H1" s="2" t="s">
        <v>258</v>
      </c>
      <c r="I1" s="2" t="s">
        <v>259</v>
      </c>
      <c r="J1" s="2" t="s">
        <v>260</v>
      </c>
      <c r="K1" s="2" t="s">
        <v>261</v>
      </c>
      <c r="L1" s="2" t="s">
        <v>262</v>
      </c>
      <c r="M1" s="2" t="s">
        <v>263</v>
      </c>
      <c r="N1" s="2" t="s">
        <v>264</v>
      </c>
      <c r="O1" s="2" t="s">
        <v>265</v>
      </c>
      <c r="P1" s="2" t="s">
        <v>266</v>
      </c>
      <c r="Q1" s="2" t="s">
        <v>267</v>
      </c>
      <c r="R1" s="2" t="s">
        <v>268</v>
      </c>
      <c r="S1" s="2" t="s">
        <v>269</v>
      </c>
      <c r="T1" s="2" t="s">
        <v>270</v>
      </c>
      <c r="U1" s="2" t="s">
        <v>271</v>
      </c>
      <c r="V1" s="2" t="s">
        <v>272</v>
      </c>
      <c r="W1" s="2" t="s">
        <v>273</v>
      </c>
      <c r="X1" s="2" t="s">
        <v>274</v>
      </c>
      <c r="Y1" s="2" t="s">
        <v>275</v>
      </c>
      <c r="Z1" s="2" t="s">
        <v>276</v>
      </c>
      <c r="AA1" s="2" t="s">
        <v>277</v>
      </c>
      <c r="AB1" s="2" t="s">
        <v>278</v>
      </c>
      <c r="AC1" s="2" t="s">
        <v>279</v>
      </c>
      <c r="AD1" s="2" t="s">
        <v>280</v>
      </c>
      <c r="AE1" s="2" t="s">
        <v>281</v>
      </c>
      <c r="AF1" s="2" t="s">
        <v>282</v>
      </c>
      <c r="AG1" s="2" t="s">
        <v>283</v>
      </c>
      <c r="AH1" s="2" t="s">
        <v>284</v>
      </c>
      <c r="AI1" s="2" t="s">
        <v>285</v>
      </c>
      <c r="AJ1" s="2" t="s">
        <v>286</v>
      </c>
      <c r="AK1" s="2" t="s">
        <v>287</v>
      </c>
      <c r="AL1" s="2" t="s">
        <v>288</v>
      </c>
      <c r="AM1" s="2" t="s">
        <v>289</v>
      </c>
      <c r="AN1" s="2" t="s">
        <v>290</v>
      </c>
      <c r="AO1" s="2" t="s">
        <v>291</v>
      </c>
      <c r="AP1" s="2" t="s">
        <v>292</v>
      </c>
      <c r="AQ1" s="2" t="s">
        <v>293</v>
      </c>
      <c r="AR1" s="2" t="s">
        <v>294</v>
      </c>
      <c r="AS1" s="2" t="s">
        <v>295</v>
      </c>
      <c r="AT1" s="2" t="s">
        <v>296</v>
      </c>
      <c r="AU1" s="2" t="s">
        <v>297</v>
      </c>
      <c r="AV1" s="2" t="s">
        <v>298</v>
      </c>
      <c r="AW1" s="2" t="s">
        <v>299</v>
      </c>
      <c r="AX1" s="2" t="s">
        <v>300</v>
      </c>
      <c r="AY1" s="2" t="s">
        <v>301</v>
      </c>
      <c r="AZ1" s="2" t="s">
        <v>302</v>
      </c>
      <c r="BA1" s="2" t="s">
        <v>303</v>
      </c>
      <c r="BB1" s="2" t="s">
        <v>304</v>
      </c>
      <c r="BC1" s="2" t="s">
        <v>305</v>
      </c>
      <c r="BD1" s="2" t="s">
        <v>306</v>
      </c>
      <c r="BE1" s="2" t="s">
        <v>307</v>
      </c>
      <c r="BF1" s="2" t="s">
        <v>308</v>
      </c>
      <c r="BG1" s="2" t="s">
        <v>309</v>
      </c>
      <c r="BH1" s="2" t="s">
        <v>310</v>
      </c>
      <c r="BI1" s="2" t="s">
        <v>311</v>
      </c>
      <c r="BJ1" s="2" t="s">
        <v>312</v>
      </c>
      <c r="BK1" s="2" t="s">
        <v>313</v>
      </c>
      <c r="BL1" s="2" t="s">
        <v>314</v>
      </c>
      <c r="BM1" s="2" t="s">
        <v>315</v>
      </c>
      <c r="BN1" s="2" t="s">
        <v>316</v>
      </c>
      <c r="BO1" s="2" t="s">
        <v>317</v>
      </c>
      <c r="BP1" s="2" t="s">
        <v>318</v>
      </c>
      <c r="BQ1" s="2" t="s">
        <v>319</v>
      </c>
      <c r="BR1" s="2" t="s">
        <v>320</v>
      </c>
      <c r="BS1" s="2" t="s">
        <v>321</v>
      </c>
      <c r="BT1" s="2" t="s">
        <v>322</v>
      </c>
      <c r="BU1" s="2" t="s">
        <v>323</v>
      </c>
      <c r="BV1" s="2" t="s">
        <v>324</v>
      </c>
      <c r="BW1" s="2" t="s">
        <v>325</v>
      </c>
      <c r="BX1" s="2" t="s">
        <v>326</v>
      </c>
      <c r="BY1" s="2" t="s">
        <v>327</v>
      </c>
      <c r="BZ1" s="2" t="s">
        <v>328</v>
      </c>
      <c r="CA1" s="2" t="s">
        <v>329</v>
      </c>
      <c r="CB1" s="2" t="s">
        <v>330</v>
      </c>
      <c r="CC1" s="2" t="s">
        <v>331</v>
      </c>
      <c r="CD1" s="2" t="s">
        <v>332</v>
      </c>
      <c r="CE1" s="2" t="s">
        <v>333</v>
      </c>
      <c r="CF1" s="2" t="s">
        <v>334</v>
      </c>
      <c r="CG1" s="2" t="s">
        <v>335</v>
      </c>
      <c r="CH1" s="2" t="s">
        <v>336</v>
      </c>
      <c r="CI1" s="2" t="s">
        <v>337</v>
      </c>
      <c r="CJ1" s="2" t="s">
        <v>338</v>
      </c>
      <c r="CK1" s="2" t="s">
        <v>339</v>
      </c>
      <c r="CL1" s="2" t="s">
        <v>340</v>
      </c>
      <c r="CM1" s="2" t="s">
        <v>341</v>
      </c>
      <c r="CN1" s="2" t="s">
        <v>342</v>
      </c>
      <c r="CO1" s="2" t="s">
        <v>343</v>
      </c>
      <c r="CP1" s="2" t="s">
        <v>344</v>
      </c>
      <c r="CQ1" s="2" t="s">
        <v>345</v>
      </c>
      <c r="CR1" s="2" t="s">
        <v>346</v>
      </c>
      <c r="CS1" s="2" t="s">
        <v>347</v>
      </c>
      <c r="CT1" s="2" t="s">
        <v>348</v>
      </c>
      <c r="CU1" s="2" t="s">
        <v>349</v>
      </c>
      <c r="CV1" s="2" t="s">
        <v>350</v>
      </c>
      <c r="CW1" s="2" t="s">
        <v>351</v>
      </c>
      <c r="CX1" s="2" t="s">
        <v>352</v>
      </c>
    </row>
    <row r="2" spans="1:102" x14ac:dyDescent="0.3">
      <c r="A2" s="2" t="s">
        <v>226</v>
      </c>
      <c r="B2" t="s">
        <v>52</v>
      </c>
      <c r="C2">
        <v>2020</v>
      </c>
      <c r="D2" s="3">
        <v>43921</v>
      </c>
      <c r="E2" t="s">
        <v>227</v>
      </c>
      <c r="F2" t="s">
        <v>228</v>
      </c>
      <c r="U2">
        <v>-24260000</v>
      </c>
      <c r="AB2">
        <v>0</v>
      </c>
      <c r="AN2">
        <v>45622000</v>
      </c>
      <c r="AR2">
        <v>0</v>
      </c>
      <c r="AZ2">
        <v>-67112000</v>
      </c>
      <c r="BE2">
        <v>2277000</v>
      </c>
      <c r="BH2">
        <v>45622000</v>
      </c>
      <c r="BI2">
        <v>-3154000</v>
      </c>
      <c r="BL2">
        <v>-67112000</v>
      </c>
      <c r="BS2">
        <v>0</v>
      </c>
    </row>
    <row r="3" spans="1:102" x14ac:dyDescent="0.3">
      <c r="A3" s="2" t="s">
        <v>226</v>
      </c>
      <c r="B3" t="s">
        <v>52</v>
      </c>
      <c r="C3">
        <v>2021</v>
      </c>
      <c r="D3" s="3">
        <v>44286</v>
      </c>
      <c r="E3" t="s">
        <v>227</v>
      </c>
      <c r="F3" t="s">
        <v>228</v>
      </c>
      <c r="G3">
        <v>66241000</v>
      </c>
      <c r="H3">
        <v>66241000</v>
      </c>
      <c r="J3">
        <v>304309000</v>
      </c>
      <c r="K3">
        <v>-885271000</v>
      </c>
      <c r="L3">
        <v>149691000</v>
      </c>
      <c r="M3">
        <v>-885271000</v>
      </c>
      <c r="N3">
        <v>727215000</v>
      </c>
      <c r="O3">
        <v>-24363000</v>
      </c>
      <c r="P3">
        <v>154898000</v>
      </c>
      <c r="Q3">
        <v>-8360000</v>
      </c>
      <c r="R3">
        <v>-42460000</v>
      </c>
      <c r="S3">
        <v>36431000</v>
      </c>
      <c r="T3">
        <v>-27999000</v>
      </c>
      <c r="V3">
        <v>-24363000</v>
      </c>
      <c r="W3">
        <v>130535000</v>
      </c>
      <c r="X3">
        <v>84411000</v>
      </c>
      <c r="Y3">
        <v>180918000</v>
      </c>
      <c r="Z3">
        <v>84411000</v>
      </c>
      <c r="AA3">
        <v>-8365000</v>
      </c>
      <c r="AB3">
        <v>174749000</v>
      </c>
      <c r="AC3">
        <v>-13676000</v>
      </c>
      <c r="AD3">
        <v>7773000</v>
      </c>
      <c r="AE3">
        <v>7773000</v>
      </c>
      <c r="AF3">
        <v>330861000</v>
      </c>
      <c r="AG3">
        <v>397102000</v>
      </c>
      <c r="AH3">
        <v>397102000</v>
      </c>
      <c r="AI3">
        <v>5000</v>
      </c>
      <c r="AJ3">
        <v>295949000</v>
      </c>
      <c r="AK3">
        <v>149691000</v>
      </c>
      <c r="AL3">
        <v>-158056000</v>
      </c>
      <c r="AM3">
        <v>0</v>
      </c>
      <c r="AN3">
        <v>39442000</v>
      </c>
      <c r="AO3">
        <v>6670000</v>
      </c>
      <c r="AP3">
        <v>23526000</v>
      </c>
      <c r="AQ3">
        <v>-885271000</v>
      </c>
      <c r="AR3">
        <v>174749000</v>
      </c>
      <c r="AS3">
        <v>400000000</v>
      </c>
      <c r="AT3">
        <v>400000000</v>
      </c>
      <c r="AU3">
        <v>-420552000</v>
      </c>
      <c r="AV3">
        <v>0</v>
      </c>
      <c r="AW3">
        <v>161073000</v>
      </c>
      <c r="AX3">
        <v>3691000</v>
      </c>
      <c r="AY3">
        <v>17101000</v>
      </c>
      <c r="AZ3">
        <v>-58030000</v>
      </c>
      <c r="BB3">
        <v>-20552000</v>
      </c>
      <c r="BC3">
        <v>-20552000</v>
      </c>
      <c r="BD3">
        <v>-9931000</v>
      </c>
      <c r="BF3">
        <v>-827241000</v>
      </c>
      <c r="BG3">
        <v>727215000</v>
      </c>
      <c r="BH3">
        <v>39442000</v>
      </c>
      <c r="BI3">
        <v>7773000</v>
      </c>
      <c r="BJ3">
        <v>19101000</v>
      </c>
      <c r="BK3">
        <v>0</v>
      </c>
      <c r="BL3">
        <v>-58030000</v>
      </c>
      <c r="BN3">
        <v>-827241000</v>
      </c>
      <c r="BO3">
        <v>-420552000</v>
      </c>
      <c r="BP3">
        <v>-13676000</v>
      </c>
      <c r="BQ3">
        <v>0</v>
      </c>
      <c r="BS3">
        <v>0</v>
      </c>
      <c r="BT3">
        <v>84879000</v>
      </c>
    </row>
    <row r="4" spans="1:102" x14ac:dyDescent="0.3">
      <c r="A4" s="2" t="s">
        <v>226</v>
      </c>
      <c r="B4" t="s">
        <v>52</v>
      </c>
      <c r="C4">
        <v>2022</v>
      </c>
      <c r="D4" s="3">
        <v>44651</v>
      </c>
      <c r="E4" t="s">
        <v>227</v>
      </c>
      <c r="F4" t="s">
        <v>228</v>
      </c>
      <c r="G4">
        <v>88071000</v>
      </c>
      <c r="H4">
        <v>88071000</v>
      </c>
      <c r="I4">
        <v>46793000</v>
      </c>
      <c r="J4">
        <v>295949000</v>
      </c>
      <c r="K4">
        <v>-990310000</v>
      </c>
      <c r="L4">
        <v>643630000</v>
      </c>
      <c r="M4">
        <v>-1129843000</v>
      </c>
      <c r="N4">
        <v>505641000</v>
      </c>
      <c r="O4">
        <v>25444000</v>
      </c>
      <c r="P4">
        <v>-48827000</v>
      </c>
      <c r="Q4">
        <v>14510000</v>
      </c>
      <c r="R4">
        <v>-2300000</v>
      </c>
      <c r="S4">
        <v>26854000</v>
      </c>
      <c r="T4">
        <v>-49835000</v>
      </c>
      <c r="V4">
        <v>25444000</v>
      </c>
      <c r="W4">
        <v>-23383000</v>
      </c>
      <c r="X4">
        <v>-60488000</v>
      </c>
      <c r="Y4">
        <v>-109152000</v>
      </c>
      <c r="Z4">
        <v>-60488000</v>
      </c>
      <c r="AA4">
        <v>19428000</v>
      </c>
      <c r="AB4">
        <v>0</v>
      </c>
      <c r="AC4">
        <v>-22969000</v>
      </c>
      <c r="AD4">
        <v>-11772000</v>
      </c>
      <c r="AE4">
        <v>-11772000</v>
      </c>
      <c r="AF4">
        <v>407376000</v>
      </c>
      <c r="AG4">
        <v>495447000</v>
      </c>
      <c r="AH4">
        <v>495447000</v>
      </c>
      <c r="AI4">
        <v>-4918000</v>
      </c>
      <c r="AJ4">
        <v>310459000</v>
      </c>
      <c r="AK4">
        <v>643630000</v>
      </c>
      <c r="AL4">
        <v>-484669000</v>
      </c>
      <c r="AM4">
        <v>0</v>
      </c>
      <c r="AN4">
        <v>46793000</v>
      </c>
      <c r="AO4">
        <v>17144000</v>
      </c>
      <c r="AP4">
        <v>14627000</v>
      </c>
      <c r="AQ4">
        <v>-1129843000</v>
      </c>
      <c r="AR4">
        <v>0</v>
      </c>
      <c r="AS4">
        <v>1266000000</v>
      </c>
      <c r="AT4">
        <v>1266000000</v>
      </c>
      <c r="AU4">
        <v>-610401000</v>
      </c>
      <c r="AV4">
        <v>-139533000</v>
      </c>
      <c r="AW4">
        <v>-22969000</v>
      </c>
      <c r="AX4">
        <v>-15534000</v>
      </c>
      <c r="AY4">
        <v>-2483000</v>
      </c>
      <c r="AZ4">
        <v>-52030000</v>
      </c>
      <c r="BA4">
        <v>0</v>
      </c>
      <c r="BB4">
        <v>655599000</v>
      </c>
      <c r="BC4">
        <v>655599000</v>
      </c>
      <c r="BD4">
        <v>-9549000</v>
      </c>
      <c r="BF4">
        <v>-990310000</v>
      </c>
      <c r="BG4">
        <v>505641000</v>
      </c>
      <c r="BH4">
        <v>46793000</v>
      </c>
      <c r="BI4">
        <v>-11772000</v>
      </c>
      <c r="BJ4">
        <v>20549000</v>
      </c>
      <c r="BK4">
        <v>-139533000</v>
      </c>
      <c r="BL4">
        <v>-52030000</v>
      </c>
      <c r="BM4">
        <v>0</v>
      </c>
      <c r="BN4">
        <v>-990310000</v>
      </c>
      <c r="BO4">
        <v>-610401000</v>
      </c>
      <c r="BP4">
        <v>-22969000</v>
      </c>
      <c r="BQ4">
        <v>0</v>
      </c>
      <c r="BR4">
        <v>0</v>
      </c>
      <c r="BT4">
        <v>86808000</v>
      </c>
    </row>
    <row r="5" spans="1:102" x14ac:dyDescent="0.3">
      <c r="A5" s="2" t="s">
        <v>226</v>
      </c>
      <c r="B5" t="s">
        <v>52</v>
      </c>
      <c r="C5">
        <v>2023</v>
      </c>
      <c r="D5" s="3">
        <v>45016</v>
      </c>
      <c r="E5" t="s">
        <v>227</v>
      </c>
      <c r="F5" t="s">
        <v>228</v>
      </c>
      <c r="G5">
        <v>90813000</v>
      </c>
      <c r="H5">
        <v>90813000</v>
      </c>
      <c r="I5">
        <v>45892000</v>
      </c>
      <c r="J5">
        <v>310459000</v>
      </c>
      <c r="K5">
        <v>-1164317000</v>
      </c>
      <c r="L5">
        <v>-66128000</v>
      </c>
      <c r="M5">
        <v>768037000</v>
      </c>
      <c r="N5">
        <v>367861000</v>
      </c>
      <c r="O5">
        <v>35514000</v>
      </c>
      <c r="P5">
        <v>184257000</v>
      </c>
      <c r="Q5">
        <v>1068927000</v>
      </c>
      <c r="R5">
        <v>-73135000</v>
      </c>
      <c r="S5">
        <v>1125000</v>
      </c>
      <c r="T5">
        <v>-51213000</v>
      </c>
      <c r="V5">
        <v>35514000</v>
      </c>
      <c r="W5">
        <v>219771000</v>
      </c>
      <c r="X5">
        <v>-128149000</v>
      </c>
      <c r="Y5">
        <v>-31601000</v>
      </c>
      <c r="Z5">
        <v>-128149000</v>
      </c>
      <c r="AA5">
        <v>1069770000</v>
      </c>
      <c r="AB5">
        <v>0</v>
      </c>
      <c r="AC5">
        <v>-46493000</v>
      </c>
      <c r="AD5">
        <v>380672000</v>
      </c>
      <c r="AE5">
        <v>380672000</v>
      </c>
      <c r="AF5">
        <v>409564000</v>
      </c>
      <c r="AG5">
        <v>500377000</v>
      </c>
      <c r="AH5">
        <v>500377000</v>
      </c>
      <c r="AI5">
        <v>-843000</v>
      </c>
      <c r="AJ5">
        <v>1379386000</v>
      </c>
      <c r="AK5">
        <v>-66128000</v>
      </c>
      <c r="AL5">
        <v>-796456000</v>
      </c>
      <c r="AM5">
        <v>-1702686000</v>
      </c>
      <c r="AN5">
        <v>45892000</v>
      </c>
      <c r="AO5">
        <v>16491000</v>
      </c>
      <c r="AP5">
        <v>11000000</v>
      </c>
      <c r="AQ5">
        <v>768037000</v>
      </c>
      <c r="AR5">
        <v>0</v>
      </c>
      <c r="AS5">
        <v>540000000</v>
      </c>
      <c r="AT5">
        <v>540000000</v>
      </c>
      <c r="AU5">
        <v>-576474000</v>
      </c>
      <c r="AV5">
        <v>1932354000</v>
      </c>
      <c r="AW5">
        <v>-46493000</v>
      </c>
      <c r="AX5">
        <v>1084806000</v>
      </c>
      <c r="AY5">
        <v>1090748000</v>
      </c>
      <c r="AZ5">
        <v>-87349000</v>
      </c>
      <c r="BA5">
        <v>0</v>
      </c>
      <c r="BB5">
        <v>-36474000</v>
      </c>
      <c r="BC5">
        <v>-36474000</v>
      </c>
      <c r="BD5">
        <v>-4847000</v>
      </c>
      <c r="BF5">
        <v>-1164317000</v>
      </c>
      <c r="BG5">
        <v>367861000</v>
      </c>
      <c r="BH5">
        <v>-1702686000</v>
      </c>
      <c r="BJ5">
        <v>21686000</v>
      </c>
      <c r="BK5">
        <v>0</v>
      </c>
      <c r="BL5">
        <v>-87349000</v>
      </c>
      <c r="BM5">
        <v>0</v>
      </c>
      <c r="BN5">
        <v>-1164317000</v>
      </c>
      <c r="BO5">
        <v>-576474000</v>
      </c>
      <c r="BP5">
        <v>-46493000</v>
      </c>
      <c r="BQ5">
        <v>1932354000</v>
      </c>
      <c r="BR5">
        <v>0</v>
      </c>
      <c r="BT5">
        <v>84459000</v>
      </c>
    </row>
    <row r="6" spans="1:102" x14ac:dyDescent="0.3">
      <c r="A6" s="2" t="s">
        <v>226</v>
      </c>
      <c r="B6" t="s">
        <v>52</v>
      </c>
      <c r="C6">
        <v>2024</v>
      </c>
      <c r="D6" s="3">
        <v>45382</v>
      </c>
      <c r="E6" t="s">
        <v>227</v>
      </c>
      <c r="F6" t="s">
        <v>228</v>
      </c>
      <c r="G6">
        <v>289883000</v>
      </c>
      <c r="H6">
        <v>289883000</v>
      </c>
      <c r="I6">
        <v>975383000</v>
      </c>
      <c r="J6">
        <v>1379386000</v>
      </c>
      <c r="K6">
        <v>-1539385000</v>
      </c>
      <c r="L6">
        <v>1124356000</v>
      </c>
      <c r="M6">
        <v>-1291180000</v>
      </c>
      <c r="N6">
        <v>688196000</v>
      </c>
      <c r="O6">
        <v>-41499000</v>
      </c>
      <c r="P6">
        <v>-141610000</v>
      </c>
      <c r="Q6">
        <v>521647000</v>
      </c>
      <c r="R6">
        <v>-13387000</v>
      </c>
      <c r="S6">
        <v>45669000</v>
      </c>
      <c r="T6">
        <v>-139363000</v>
      </c>
      <c r="V6">
        <v>-41499000</v>
      </c>
      <c r="W6">
        <v>-183109000</v>
      </c>
      <c r="X6">
        <v>-69156000</v>
      </c>
      <c r="Y6">
        <v>-359346000</v>
      </c>
      <c r="Z6">
        <v>-69156000</v>
      </c>
      <c r="AA6">
        <v>521372000</v>
      </c>
      <c r="AC6">
        <v>-11713000</v>
      </c>
      <c r="AD6">
        <v>-111077000</v>
      </c>
      <c r="AE6">
        <v>-111077000</v>
      </c>
      <c r="AF6">
        <v>867641000</v>
      </c>
      <c r="AG6">
        <v>1157524000</v>
      </c>
      <c r="AH6">
        <v>1157524000</v>
      </c>
      <c r="AI6">
        <v>275000</v>
      </c>
      <c r="AJ6">
        <v>1901033000</v>
      </c>
      <c r="AK6">
        <v>1124356000</v>
      </c>
      <c r="AL6">
        <v>-851189000</v>
      </c>
      <c r="AM6">
        <v>0</v>
      </c>
      <c r="AO6">
        <v>200561000</v>
      </c>
      <c r="AP6">
        <v>228965000</v>
      </c>
      <c r="AQ6">
        <v>-1291180000</v>
      </c>
      <c r="AS6">
        <v>1736539000</v>
      </c>
      <c r="AT6">
        <v>1736539000</v>
      </c>
      <c r="AU6">
        <v>-567033000</v>
      </c>
      <c r="AV6">
        <v>-342621000</v>
      </c>
      <c r="AW6">
        <v>-11713000</v>
      </c>
      <c r="AX6">
        <v>-1068904000</v>
      </c>
      <c r="AY6">
        <v>-1057919000</v>
      </c>
      <c r="BA6">
        <v>82266000</v>
      </c>
      <c r="BB6">
        <v>1169506000</v>
      </c>
      <c r="BC6">
        <v>1169506000</v>
      </c>
      <c r="BD6">
        <v>-52731000</v>
      </c>
      <c r="BE6">
        <v>508560000</v>
      </c>
      <c r="BF6">
        <v>-1539385000</v>
      </c>
      <c r="BG6">
        <v>688196000</v>
      </c>
      <c r="BJ6">
        <v>19294000</v>
      </c>
      <c r="BK6">
        <v>-342621000</v>
      </c>
      <c r="BM6">
        <v>-82000000</v>
      </c>
      <c r="BN6">
        <v>-1539385000</v>
      </c>
      <c r="BO6">
        <v>-567033000</v>
      </c>
      <c r="BP6">
        <v>-11713000</v>
      </c>
      <c r="BQ6">
        <v>0</v>
      </c>
      <c r="BR6">
        <v>164266000</v>
      </c>
      <c r="BT6">
        <v>83631000</v>
      </c>
    </row>
    <row r="7" spans="1:102" x14ac:dyDescent="0.3">
      <c r="A7" s="2" t="s">
        <v>226</v>
      </c>
      <c r="B7" t="s">
        <v>52</v>
      </c>
      <c r="C7">
        <v>2024</v>
      </c>
      <c r="D7" s="3">
        <v>45565</v>
      </c>
      <c r="E7" t="s">
        <v>353</v>
      </c>
      <c r="F7" t="s">
        <v>228</v>
      </c>
      <c r="G7">
        <v>313380000</v>
      </c>
      <c r="H7">
        <v>313380000</v>
      </c>
      <c r="I7">
        <v>180397000</v>
      </c>
      <c r="J7">
        <v>1968767000</v>
      </c>
      <c r="K7">
        <v>-1328548000</v>
      </c>
      <c r="L7">
        <v>1424870000</v>
      </c>
      <c r="M7">
        <v>-622488000</v>
      </c>
      <c r="N7">
        <v>755839000</v>
      </c>
      <c r="O7">
        <v>-83686000</v>
      </c>
      <c r="P7">
        <v>-167682000</v>
      </c>
      <c r="Q7">
        <v>1561003000</v>
      </c>
      <c r="R7">
        <v>23632000</v>
      </c>
      <c r="S7">
        <v>-29905000</v>
      </c>
      <c r="T7">
        <v>-152354000</v>
      </c>
      <c r="V7">
        <v>-83686000</v>
      </c>
      <c r="W7">
        <v>-251368000</v>
      </c>
      <c r="X7">
        <v>-72040000</v>
      </c>
      <c r="Y7">
        <v>-482035000</v>
      </c>
      <c r="Z7">
        <v>-72040000</v>
      </c>
      <c r="AA7">
        <v>1558221000</v>
      </c>
      <c r="AD7">
        <v>-962000</v>
      </c>
      <c r="AE7">
        <v>-962000</v>
      </c>
      <c r="AF7">
        <v>1021670000</v>
      </c>
      <c r="AG7">
        <v>1335050000</v>
      </c>
      <c r="AH7">
        <v>1335050000</v>
      </c>
      <c r="AI7">
        <v>2782000</v>
      </c>
      <c r="AJ7">
        <v>3526988000</v>
      </c>
      <c r="AK7">
        <v>1424870000</v>
      </c>
      <c r="AL7">
        <v>-572709000</v>
      </c>
      <c r="AQ7">
        <v>-622488000</v>
      </c>
      <c r="AS7">
        <v>2376856000</v>
      </c>
      <c r="AT7">
        <v>2376856000</v>
      </c>
      <c r="AU7">
        <v>-922582000</v>
      </c>
      <c r="AV7">
        <v>0</v>
      </c>
      <c r="AX7">
        <v>-395158000</v>
      </c>
      <c r="AY7">
        <v>-358737000</v>
      </c>
      <c r="BA7">
        <v>0</v>
      </c>
      <c r="BB7">
        <v>1454274000</v>
      </c>
      <c r="BC7">
        <v>1454274000</v>
      </c>
      <c r="BD7">
        <v>-36682000</v>
      </c>
      <c r="BF7">
        <v>-1328548000</v>
      </c>
      <c r="BG7">
        <v>755839000</v>
      </c>
      <c r="BJ7">
        <v>18991000</v>
      </c>
      <c r="BK7">
        <v>0</v>
      </c>
      <c r="BM7">
        <v>-30000000</v>
      </c>
      <c r="BN7">
        <v>-1328548000</v>
      </c>
      <c r="BO7">
        <v>-922582000</v>
      </c>
      <c r="BR7">
        <v>30000000</v>
      </c>
      <c r="BT7">
        <v>82126000</v>
      </c>
    </row>
    <row r="8" spans="1:102" x14ac:dyDescent="0.3">
      <c r="A8" s="2" t="s">
        <v>229</v>
      </c>
      <c r="B8" t="s">
        <v>56</v>
      </c>
      <c r="C8">
        <v>2020</v>
      </c>
      <c r="D8" s="3">
        <v>44196</v>
      </c>
      <c r="E8" t="s">
        <v>227</v>
      </c>
      <c r="F8" t="s">
        <v>228</v>
      </c>
      <c r="I8">
        <v>1685000</v>
      </c>
      <c r="J8">
        <v>1521889000</v>
      </c>
      <c r="K8">
        <v>-447453000</v>
      </c>
      <c r="L8">
        <v>-15620000</v>
      </c>
      <c r="M8">
        <v>-1142455000</v>
      </c>
      <c r="N8">
        <v>534388000</v>
      </c>
      <c r="O8">
        <v>-12339000</v>
      </c>
      <c r="P8">
        <v>42822000</v>
      </c>
      <c r="Q8">
        <v>-625077000</v>
      </c>
      <c r="S8">
        <v>-12984000</v>
      </c>
      <c r="U8">
        <v>-11555000</v>
      </c>
      <c r="V8">
        <v>-12339000</v>
      </c>
      <c r="W8">
        <v>30483000</v>
      </c>
      <c r="X8">
        <v>2237000</v>
      </c>
      <c r="Y8">
        <v>8181000</v>
      </c>
      <c r="AA8">
        <v>-623687000</v>
      </c>
      <c r="AC8">
        <v>-43458000</v>
      </c>
      <c r="AD8">
        <v>18147000</v>
      </c>
      <c r="AE8">
        <v>18147000</v>
      </c>
      <c r="AG8">
        <v>525011000</v>
      </c>
      <c r="AH8">
        <v>525011000</v>
      </c>
      <c r="AI8">
        <v>-1390000</v>
      </c>
      <c r="AJ8">
        <v>896812000</v>
      </c>
      <c r="AK8">
        <v>-15620000</v>
      </c>
      <c r="AL8">
        <v>86935000</v>
      </c>
      <c r="AO8">
        <v>15254000</v>
      </c>
      <c r="AP8">
        <v>139280000</v>
      </c>
      <c r="AQ8">
        <v>-1142455000</v>
      </c>
      <c r="AU8">
        <v>-811000</v>
      </c>
      <c r="AV8">
        <v>0</v>
      </c>
      <c r="AW8">
        <v>-43458000</v>
      </c>
      <c r="AX8">
        <v>-40150000</v>
      </c>
      <c r="AY8">
        <v>-51904000</v>
      </c>
      <c r="AZ8">
        <v>0</v>
      </c>
      <c r="BA8">
        <v>-695002000</v>
      </c>
      <c r="BB8">
        <v>-811000</v>
      </c>
      <c r="BC8">
        <v>-811000</v>
      </c>
      <c r="BD8">
        <v>17685000</v>
      </c>
      <c r="BF8">
        <v>0</v>
      </c>
      <c r="BG8">
        <v>534388000</v>
      </c>
      <c r="BH8">
        <v>32558000</v>
      </c>
      <c r="BI8">
        <v>-8177000</v>
      </c>
      <c r="BJ8">
        <v>10964000</v>
      </c>
      <c r="BK8">
        <v>0</v>
      </c>
      <c r="BL8">
        <v>0</v>
      </c>
      <c r="BM8">
        <v>-2805338000</v>
      </c>
      <c r="BN8">
        <v>-408798000</v>
      </c>
      <c r="BO8">
        <v>-811000</v>
      </c>
      <c r="BP8">
        <v>-43458000</v>
      </c>
      <c r="BQ8">
        <v>0</v>
      </c>
      <c r="BR8">
        <v>2110336000</v>
      </c>
      <c r="BS8">
        <v>0</v>
      </c>
      <c r="BT8">
        <v>8887000</v>
      </c>
      <c r="BU8">
        <v>-447453000</v>
      </c>
      <c r="BW8">
        <v>0</v>
      </c>
      <c r="BX8">
        <v>0</v>
      </c>
      <c r="BY8">
        <v>7267000</v>
      </c>
      <c r="BZ8">
        <v>31306000</v>
      </c>
      <c r="CA8">
        <v>-6015000</v>
      </c>
    </row>
    <row r="9" spans="1:102" x14ac:dyDescent="0.3">
      <c r="A9" s="2" t="s">
        <v>229</v>
      </c>
      <c r="B9" t="s">
        <v>56</v>
      </c>
      <c r="C9">
        <v>2021</v>
      </c>
      <c r="D9" s="3">
        <v>44561</v>
      </c>
      <c r="E9" t="s">
        <v>227</v>
      </c>
      <c r="F9" t="s">
        <v>228</v>
      </c>
      <c r="I9">
        <v>245000</v>
      </c>
      <c r="J9">
        <v>4357038000</v>
      </c>
      <c r="K9">
        <v>-2519854000</v>
      </c>
      <c r="L9">
        <v>3515004000</v>
      </c>
      <c r="M9">
        <v>-4246723000</v>
      </c>
      <c r="N9">
        <v>4655373000</v>
      </c>
      <c r="O9">
        <v>86219000</v>
      </c>
      <c r="P9">
        <v>-41293000</v>
      </c>
      <c r="Q9">
        <v>3919905000</v>
      </c>
      <c r="R9">
        <v>-175918000</v>
      </c>
      <c r="S9">
        <v>-47144000</v>
      </c>
      <c r="U9">
        <v>-62034000</v>
      </c>
      <c r="V9">
        <v>86219000</v>
      </c>
      <c r="W9">
        <v>44926000</v>
      </c>
      <c r="X9">
        <v>206995000</v>
      </c>
      <c r="Y9">
        <v>48022000</v>
      </c>
      <c r="Z9">
        <v>206995000</v>
      </c>
      <c r="AA9">
        <v>3923654000</v>
      </c>
      <c r="AC9">
        <v>-261436000</v>
      </c>
      <c r="AD9">
        <v>639708000</v>
      </c>
      <c r="AE9">
        <v>639708000</v>
      </c>
      <c r="AG9">
        <v>1213946000</v>
      </c>
      <c r="AH9">
        <v>1213946000</v>
      </c>
      <c r="AI9">
        <v>-3749000</v>
      </c>
      <c r="AJ9">
        <v>8276943000</v>
      </c>
      <c r="AK9">
        <v>3515004000</v>
      </c>
      <c r="AL9">
        <v>2135519000</v>
      </c>
      <c r="AO9">
        <v>98456000</v>
      </c>
      <c r="AP9">
        <v>906925000</v>
      </c>
      <c r="AQ9">
        <v>-4246723000</v>
      </c>
      <c r="AS9">
        <v>6750000000</v>
      </c>
      <c r="AT9">
        <v>6750000000</v>
      </c>
      <c r="AU9">
        <v>-2991776000</v>
      </c>
      <c r="AV9">
        <v>0</v>
      </c>
      <c r="AW9">
        <v>-261436000</v>
      </c>
      <c r="AX9">
        <v>2486285000</v>
      </c>
      <c r="AY9">
        <v>2521435000</v>
      </c>
      <c r="AZ9">
        <v>-122657000</v>
      </c>
      <c r="BA9">
        <v>-1947738000</v>
      </c>
      <c r="BB9">
        <v>3758224000</v>
      </c>
      <c r="BC9">
        <v>3758224000</v>
      </c>
      <c r="BD9">
        <v>-49966000</v>
      </c>
      <c r="BE9">
        <v>220869000</v>
      </c>
      <c r="BF9">
        <v>-1619312000</v>
      </c>
      <c r="BG9">
        <v>4655373000</v>
      </c>
      <c r="BH9">
        <v>5459000</v>
      </c>
      <c r="BI9">
        <v>201814000</v>
      </c>
      <c r="BJ9">
        <v>68182000</v>
      </c>
      <c r="BK9">
        <v>0</v>
      </c>
      <c r="BL9">
        <v>-122657000</v>
      </c>
      <c r="BM9">
        <v>-6338641000</v>
      </c>
      <c r="BN9">
        <v>-1619312000</v>
      </c>
      <c r="BO9">
        <v>-2991776000</v>
      </c>
      <c r="BP9">
        <v>-261436000</v>
      </c>
      <c r="BQ9">
        <v>0</v>
      </c>
      <c r="BR9">
        <v>4390903000</v>
      </c>
      <c r="BS9">
        <v>0</v>
      </c>
      <c r="BT9">
        <v>59379000</v>
      </c>
      <c r="BU9">
        <v>-777885000</v>
      </c>
      <c r="BV9">
        <v>81197000</v>
      </c>
      <c r="BW9">
        <v>0</v>
      </c>
      <c r="BX9">
        <v>0</v>
      </c>
      <c r="BY9">
        <v>5170000</v>
      </c>
      <c r="BZ9">
        <v>5459000</v>
      </c>
      <c r="CA9">
        <v>12613000</v>
      </c>
      <c r="CB9">
        <v>-34635000</v>
      </c>
    </row>
    <row r="10" spans="1:102" x14ac:dyDescent="0.3">
      <c r="A10" s="2" t="s">
        <v>229</v>
      </c>
      <c r="B10" t="s">
        <v>56</v>
      </c>
      <c r="C10">
        <v>2022</v>
      </c>
      <c r="D10" s="3">
        <v>44926</v>
      </c>
      <c r="E10" t="s">
        <v>227</v>
      </c>
      <c r="F10" t="s">
        <v>228</v>
      </c>
      <c r="I10">
        <v>711000</v>
      </c>
      <c r="J10">
        <v>8276943000</v>
      </c>
      <c r="K10">
        <v>-11241646000</v>
      </c>
      <c r="L10">
        <v>-274449000</v>
      </c>
      <c r="M10">
        <v>-9059575000</v>
      </c>
      <c r="N10">
        <v>3621190000</v>
      </c>
      <c r="O10">
        <v>90721000</v>
      </c>
      <c r="P10">
        <v>-105980000</v>
      </c>
      <c r="Q10">
        <v>-5715140000</v>
      </c>
      <c r="R10">
        <v>16200000</v>
      </c>
      <c r="S10">
        <v>21737000</v>
      </c>
      <c r="U10">
        <v>-71709000</v>
      </c>
      <c r="V10">
        <v>90721000</v>
      </c>
      <c r="W10">
        <v>-15259000</v>
      </c>
      <c r="X10">
        <v>-74812000</v>
      </c>
      <c r="Y10">
        <v>-159958000</v>
      </c>
      <c r="Z10">
        <v>-74812000</v>
      </c>
      <c r="AA10">
        <v>-5712834000</v>
      </c>
      <c r="AC10">
        <v>-89303000</v>
      </c>
      <c r="AD10">
        <v>729587000</v>
      </c>
      <c r="AE10">
        <v>729587000</v>
      </c>
      <c r="AG10">
        <v>1174895000</v>
      </c>
      <c r="AH10">
        <v>1174895000</v>
      </c>
      <c r="AI10">
        <v>-2306000</v>
      </c>
      <c r="AJ10">
        <v>2561803000</v>
      </c>
      <c r="AK10">
        <v>-274449000</v>
      </c>
      <c r="AL10">
        <v>-7620456000</v>
      </c>
      <c r="AO10">
        <v>98930000</v>
      </c>
      <c r="AP10">
        <v>1144915000</v>
      </c>
      <c r="AQ10">
        <v>-9059575000</v>
      </c>
      <c r="AS10">
        <v>2000000000</v>
      </c>
      <c r="AT10">
        <v>2000000000</v>
      </c>
      <c r="AU10">
        <v>-2143050000</v>
      </c>
      <c r="AV10">
        <v>-392000</v>
      </c>
      <c r="AW10">
        <v>-89303000</v>
      </c>
      <c r="AX10">
        <v>2477720000</v>
      </c>
      <c r="AY10">
        <v>2536892000</v>
      </c>
      <c r="AZ10">
        <v>-7206865000</v>
      </c>
      <c r="BA10">
        <v>2193971000</v>
      </c>
      <c r="BB10">
        <v>-143050000</v>
      </c>
      <c r="BC10">
        <v>-143050000</v>
      </c>
      <c r="BD10">
        <v>-69534000</v>
      </c>
      <c r="BE10">
        <v>-11900000</v>
      </c>
      <c r="BF10">
        <v>-3050472000</v>
      </c>
      <c r="BG10">
        <v>3621190000</v>
      </c>
      <c r="BH10">
        <v>-1087758000</v>
      </c>
      <c r="BI10">
        <v>337237000</v>
      </c>
      <c r="BJ10">
        <v>27438000</v>
      </c>
      <c r="BK10">
        <v>-7892000</v>
      </c>
      <c r="BL10">
        <v>-7206865000</v>
      </c>
      <c r="BM10">
        <v>-1965859000</v>
      </c>
      <c r="BN10">
        <v>-3050472000</v>
      </c>
      <c r="BO10">
        <v>-2143050000</v>
      </c>
      <c r="BP10">
        <v>-89303000</v>
      </c>
      <c r="BQ10">
        <v>7500000</v>
      </c>
      <c r="BR10">
        <v>4159830000</v>
      </c>
      <c r="BS10">
        <v>0</v>
      </c>
      <c r="BT10">
        <v>82994000</v>
      </c>
      <c r="BU10">
        <v>-984309000</v>
      </c>
      <c r="BV10">
        <v>-36115000</v>
      </c>
      <c r="BX10">
        <v>2000000</v>
      </c>
      <c r="BY10">
        <v>5703000</v>
      </c>
      <c r="BZ10">
        <v>-1087758000</v>
      </c>
      <c r="CA10">
        <v>-5235000</v>
      </c>
      <c r="CB10">
        <v>6590000</v>
      </c>
    </row>
    <row r="11" spans="1:102" x14ac:dyDescent="0.3">
      <c r="A11" s="2" t="s">
        <v>229</v>
      </c>
      <c r="B11" t="s">
        <v>56</v>
      </c>
      <c r="C11">
        <v>2023</v>
      </c>
      <c r="D11" s="3">
        <v>45291</v>
      </c>
      <c r="E11" t="s">
        <v>227</v>
      </c>
      <c r="F11" t="s">
        <v>228</v>
      </c>
      <c r="I11">
        <v>761099000</v>
      </c>
      <c r="J11">
        <v>2561803000</v>
      </c>
      <c r="K11">
        <v>-4265403000</v>
      </c>
      <c r="L11">
        <v>-277121000</v>
      </c>
      <c r="M11">
        <v>-2808732000</v>
      </c>
      <c r="N11">
        <v>2432647000</v>
      </c>
      <c r="O11">
        <v>4108000</v>
      </c>
      <c r="P11">
        <v>267110000</v>
      </c>
      <c r="Q11">
        <v>-650202000</v>
      </c>
      <c r="R11">
        <v>-37981000</v>
      </c>
      <c r="S11">
        <v>-40290000</v>
      </c>
      <c r="U11">
        <v>-78555000</v>
      </c>
      <c r="V11">
        <v>4108000</v>
      </c>
      <c r="W11">
        <v>271218000</v>
      </c>
      <c r="X11">
        <v>20622000</v>
      </c>
      <c r="Y11">
        <v>150850000</v>
      </c>
      <c r="Z11">
        <v>20622000</v>
      </c>
      <c r="AA11">
        <v>-653206000</v>
      </c>
      <c r="AC11">
        <v>0</v>
      </c>
      <c r="AD11">
        <v>-337222000</v>
      </c>
      <c r="AE11">
        <v>-337222000</v>
      </c>
      <c r="AG11">
        <v>1597923000</v>
      </c>
      <c r="AH11">
        <v>1597923000</v>
      </c>
      <c r="AI11">
        <v>3004000</v>
      </c>
      <c r="AJ11">
        <v>1911601000</v>
      </c>
      <c r="AK11">
        <v>-277121000</v>
      </c>
      <c r="AL11">
        <v>-1832756000</v>
      </c>
      <c r="AO11">
        <v>15634000</v>
      </c>
      <c r="AP11">
        <v>1400524000</v>
      </c>
      <c r="AQ11">
        <v>-2808732000</v>
      </c>
      <c r="AS11">
        <v>1500000000</v>
      </c>
      <c r="AT11">
        <v>1500000000</v>
      </c>
      <c r="AU11">
        <v>-1765450000</v>
      </c>
      <c r="AW11">
        <v>0</v>
      </c>
      <c r="AX11">
        <v>-1702057000</v>
      </c>
      <c r="AY11">
        <v>-1634824000</v>
      </c>
      <c r="AZ11">
        <v>-2009000</v>
      </c>
      <c r="BA11">
        <v>1451446000</v>
      </c>
      <c r="BB11">
        <v>-265450000</v>
      </c>
      <c r="BC11">
        <v>-265450000</v>
      </c>
      <c r="BD11">
        <v>-22269000</v>
      </c>
      <c r="BE11">
        <v>-33386000</v>
      </c>
      <c r="BF11">
        <v>-3062310000</v>
      </c>
      <c r="BG11">
        <v>2432647000</v>
      </c>
      <c r="BH11">
        <v>1646499000</v>
      </c>
      <c r="BI11">
        <v>182208000</v>
      </c>
      <c r="BJ11">
        <v>10598000</v>
      </c>
      <c r="BL11">
        <v>-2009000</v>
      </c>
      <c r="BM11">
        <v>-2407546000</v>
      </c>
      <c r="BN11">
        <v>-3100921000</v>
      </c>
      <c r="BO11">
        <v>-1765450000</v>
      </c>
      <c r="BP11">
        <v>0</v>
      </c>
      <c r="BR11">
        <v>3858992000</v>
      </c>
      <c r="BS11">
        <v>38611000</v>
      </c>
      <c r="BT11">
        <v>51514000</v>
      </c>
      <c r="BU11">
        <v>-1162473000</v>
      </c>
      <c r="BV11">
        <v>15836000</v>
      </c>
      <c r="BZ11">
        <v>1646499000</v>
      </c>
      <c r="CB11">
        <v>14600000</v>
      </c>
    </row>
    <row r="12" spans="1:102" x14ac:dyDescent="0.3">
      <c r="A12" s="2" t="s">
        <v>229</v>
      </c>
      <c r="B12" t="s">
        <v>56</v>
      </c>
      <c r="C12">
        <v>2024</v>
      </c>
      <c r="D12" s="3">
        <v>45565</v>
      </c>
      <c r="E12" t="s">
        <v>353</v>
      </c>
      <c r="F12" t="s">
        <v>228</v>
      </c>
      <c r="I12">
        <v>757957000</v>
      </c>
      <c r="J12">
        <v>2042322000</v>
      </c>
      <c r="K12">
        <v>-2826812000</v>
      </c>
      <c r="L12">
        <v>725711000</v>
      </c>
      <c r="M12">
        <v>-1576720000</v>
      </c>
      <c r="N12">
        <v>1618241000</v>
      </c>
      <c r="Q12">
        <v>765156000</v>
      </c>
      <c r="U12">
        <v>-155167000</v>
      </c>
      <c r="Y12">
        <v>74238000</v>
      </c>
      <c r="AA12">
        <v>767232000</v>
      </c>
      <c r="AD12">
        <v>-526136000</v>
      </c>
      <c r="AE12">
        <v>-526136000</v>
      </c>
      <c r="AG12">
        <v>1952684000</v>
      </c>
      <c r="AH12">
        <v>1952684000</v>
      </c>
      <c r="AI12">
        <v>-2076000</v>
      </c>
      <c r="AJ12">
        <v>2809554000</v>
      </c>
      <c r="AK12">
        <v>725711000</v>
      </c>
      <c r="AL12">
        <v>-1208571000</v>
      </c>
      <c r="AP12">
        <v>1344301000</v>
      </c>
      <c r="AQ12">
        <v>-1576720000</v>
      </c>
      <c r="AS12">
        <v>0</v>
      </c>
      <c r="AT12">
        <v>0</v>
      </c>
      <c r="AU12">
        <v>-1084800000</v>
      </c>
      <c r="AX12">
        <v>-2484661000</v>
      </c>
      <c r="AY12">
        <v>-2481258000</v>
      </c>
      <c r="AZ12">
        <v>-1311000</v>
      </c>
      <c r="BA12">
        <v>1129174000</v>
      </c>
      <c r="BB12">
        <v>-1084800000</v>
      </c>
      <c r="BC12">
        <v>-1084800000</v>
      </c>
      <c r="BD12">
        <v>1807136000</v>
      </c>
      <c r="BE12">
        <v>21483000</v>
      </c>
      <c r="BF12">
        <v>-1763782000</v>
      </c>
      <c r="BG12">
        <v>1618241000</v>
      </c>
      <c r="BH12">
        <v>1538557000</v>
      </c>
      <c r="BI12">
        <v>246117000</v>
      </c>
      <c r="BJ12">
        <v>3375000</v>
      </c>
      <c r="BL12">
        <v>-1311000</v>
      </c>
      <c r="BM12">
        <v>-52098000</v>
      </c>
      <c r="BN12">
        <v>-1767782000</v>
      </c>
      <c r="BO12">
        <v>-1084800000</v>
      </c>
      <c r="BR12">
        <v>1181272000</v>
      </c>
      <c r="BS12">
        <v>4000000</v>
      </c>
      <c r="BT12">
        <v>42083000</v>
      </c>
      <c r="BU12">
        <v>-1057719000</v>
      </c>
      <c r="BZ12">
        <v>1521187000</v>
      </c>
      <c r="CB12">
        <v>13999000</v>
      </c>
    </row>
    <row r="13" spans="1:102" x14ac:dyDescent="0.3">
      <c r="A13" s="2" t="s">
        <v>230</v>
      </c>
      <c r="B13" t="s">
        <v>59</v>
      </c>
      <c r="C13">
        <v>2020</v>
      </c>
      <c r="D13" s="3">
        <v>44196</v>
      </c>
      <c r="E13" t="s">
        <v>227</v>
      </c>
      <c r="F13" t="s">
        <v>228</v>
      </c>
      <c r="G13">
        <v>217000</v>
      </c>
      <c r="H13">
        <v>217000</v>
      </c>
      <c r="J13">
        <v>26498000</v>
      </c>
      <c r="K13">
        <v>-30404000</v>
      </c>
      <c r="L13">
        <v>69663000</v>
      </c>
      <c r="M13">
        <v>-30404000</v>
      </c>
      <c r="N13">
        <v>-22807000</v>
      </c>
      <c r="Q13">
        <v>16279000</v>
      </c>
      <c r="R13">
        <v>-2236000</v>
      </c>
      <c r="T13">
        <v>-219000</v>
      </c>
      <c r="U13">
        <v>2241000</v>
      </c>
      <c r="W13">
        <v>3476000</v>
      </c>
      <c r="X13">
        <v>-1568000</v>
      </c>
      <c r="Y13">
        <v>209000</v>
      </c>
      <c r="Z13">
        <v>-1568000</v>
      </c>
      <c r="AA13">
        <v>16452000</v>
      </c>
      <c r="AF13">
        <v>670000</v>
      </c>
      <c r="AG13">
        <v>887000</v>
      </c>
      <c r="AH13">
        <v>887000</v>
      </c>
      <c r="AI13">
        <v>-173000</v>
      </c>
      <c r="AJ13">
        <v>42777000</v>
      </c>
      <c r="AK13">
        <v>69663000</v>
      </c>
      <c r="AL13">
        <v>-53211000</v>
      </c>
      <c r="AO13">
        <v>134000</v>
      </c>
      <c r="AP13">
        <v>25000</v>
      </c>
      <c r="AQ13">
        <v>-30404000</v>
      </c>
      <c r="AR13">
        <v>79833000</v>
      </c>
      <c r="AS13">
        <v>100000</v>
      </c>
      <c r="AT13">
        <v>100000</v>
      </c>
      <c r="AU13">
        <v>-1750000</v>
      </c>
      <c r="AX13">
        <v>-24061000</v>
      </c>
      <c r="AY13">
        <v>-24405000</v>
      </c>
      <c r="AZ13">
        <v>-23000</v>
      </c>
      <c r="BB13">
        <v>-1650000</v>
      </c>
      <c r="BC13">
        <v>-1650000</v>
      </c>
      <c r="BD13">
        <v>-8520000</v>
      </c>
      <c r="BF13">
        <v>-30381000</v>
      </c>
      <c r="BG13">
        <v>-22807000</v>
      </c>
      <c r="BI13">
        <v>219000</v>
      </c>
      <c r="BJ13">
        <v>0</v>
      </c>
      <c r="BL13">
        <v>-23000</v>
      </c>
      <c r="BN13">
        <v>-30381000</v>
      </c>
      <c r="BO13">
        <v>-1750000</v>
      </c>
      <c r="BT13">
        <v>283000</v>
      </c>
      <c r="BV13">
        <v>-1485000</v>
      </c>
      <c r="CC13">
        <v>79833000</v>
      </c>
      <c r="CD13">
        <v>79833000</v>
      </c>
    </row>
    <row r="14" spans="1:102" x14ac:dyDescent="0.3">
      <c r="A14" s="2" t="s">
        <v>230</v>
      </c>
      <c r="B14" t="s">
        <v>59</v>
      </c>
      <c r="C14">
        <v>2021</v>
      </c>
      <c r="D14" s="3">
        <v>44561</v>
      </c>
      <c r="E14" t="s">
        <v>227</v>
      </c>
      <c r="F14" t="s">
        <v>228</v>
      </c>
      <c r="G14">
        <v>224000</v>
      </c>
      <c r="H14">
        <v>224000</v>
      </c>
      <c r="J14">
        <v>42777000</v>
      </c>
      <c r="K14">
        <v>-54792000</v>
      </c>
      <c r="L14">
        <v>416941000</v>
      </c>
      <c r="M14">
        <v>-54792000</v>
      </c>
      <c r="N14">
        <v>-80095000</v>
      </c>
      <c r="Q14">
        <v>281760000</v>
      </c>
      <c r="R14">
        <v>1039000</v>
      </c>
      <c r="T14">
        <v>-398000</v>
      </c>
      <c r="U14">
        <v>3413000</v>
      </c>
      <c r="W14">
        <v>2091000</v>
      </c>
      <c r="X14">
        <v>-220000</v>
      </c>
      <c r="Y14">
        <v>1709000</v>
      </c>
      <c r="Z14">
        <v>-220000</v>
      </c>
      <c r="AA14">
        <v>282054000</v>
      </c>
      <c r="AB14">
        <v>0</v>
      </c>
      <c r="AF14">
        <v>2689000</v>
      </c>
      <c r="AG14">
        <v>2913000</v>
      </c>
      <c r="AH14">
        <v>2913000</v>
      </c>
      <c r="AI14">
        <v>-294000</v>
      </c>
      <c r="AJ14">
        <v>324537000</v>
      </c>
      <c r="AK14">
        <v>416941000</v>
      </c>
      <c r="AL14">
        <v>-134887000</v>
      </c>
      <c r="AM14">
        <v>0</v>
      </c>
      <c r="AN14">
        <v>0</v>
      </c>
      <c r="AO14">
        <v>186000</v>
      </c>
      <c r="AP14">
        <v>13000</v>
      </c>
      <c r="AQ14">
        <v>-54792000</v>
      </c>
      <c r="AR14">
        <v>0</v>
      </c>
      <c r="AS14">
        <v>49000</v>
      </c>
      <c r="AT14">
        <v>49000</v>
      </c>
      <c r="AU14">
        <v>0</v>
      </c>
      <c r="AV14">
        <v>0</v>
      </c>
      <c r="AW14">
        <v>0</v>
      </c>
      <c r="AX14">
        <v>-18973000</v>
      </c>
      <c r="AY14">
        <v>-73261000</v>
      </c>
      <c r="AZ14">
        <v>0</v>
      </c>
      <c r="BB14">
        <v>49000</v>
      </c>
      <c r="BC14">
        <v>49000</v>
      </c>
      <c r="BD14">
        <v>416878000</v>
      </c>
      <c r="BF14">
        <v>-54792000</v>
      </c>
      <c r="BG14">
        <v>-80095000</v>
      </c>
      <c r="BH14">
        <v>-15766000</v>
      </c>
      <c r="BI14">
        <v>574000</v>
      </c>
      <c r="BJ14">
        <v>14000</v>
      </c>
      <c r="BL14">
        <v>0</v>
      </c>
      <c r="BN14">
        <v>-54792000</v>
      </c>
      <c r="BO14">
        <v>0</v>
      </c>
      <c r="BQ14">
        <v>0</v>
      </c>
      <c r="BT14">
        <v>3736000</v>
      </c>
      <c r="BV14">
        <v>-4216000</v>
      </c>
      <c r="BZ14">
        <v>-15766000</v>
      </c>
      <c r="CC14">
        <v>0</v>
      </c>
      <c r="CD14">
        <v>0</v>
      </c>
    </row>
    <row r="15" spans="1:102" x14ac:dyDescent="0.3">
      <c r="A15" s="2" t="s">
        <v>230</v>
      </c>
      <c r="B15" t="s">
        <v>59</v>
      </c>
      <c r="C15">
        <v>2022</v>
      </c>
      <c r="D15" s="3">
        <v>44834</v>
      </c>
      <c r="E15" t="s">
        <v>353</v>
      </c>
      <c r="F15" t="s">
        <v>228</v>
      </c>
      <c r="J15">
        <v>360390000</v>
      </c>
      <c r="K15">
        <v>-60148000</v>
      </c>
      <c r="L15">
        <v>17361000</v>
      </c>
      <c r="M15">
        <v>-34112000</v>
      </c>
      <c r="N15">
        <v>-142907000</v>
      </c>
      <c r="Q15">
        <v>-160861000</v>
      </c>
      <c r="R15">
        <v>-1140000</v>
      </c>
      <c r="T15">
        <v>-367000</v>
      </c>
      <c r="U15">
        <v>-10520000</v>
      </c>
      <c r="W15">
        <v>15419000</v>
      </c>
      <c r="X15">
        <v>-3171000</v>
      </c>
      <c r="Y15">
        <v>-21739000</v>
      </c>
      <c r="Z15">
        <v>-3171000</v>
      </c>
      <c r="AA15">
        <v>-159658000</v>
      </c>
      <c r="AG15">
        <v>4321000</v>
      </c>
      <c r="AH15">
        <v>4321000</v>
      </c>
      <c r="AI15">
        <v>-1203000</v>
      </c>
      <c r="AJ15">
        <v>200732000</v>
      </c>
      <c r="AK15">
        <v>17361000</v>
      </c>
      <c r="AL15">
        <v>-203055000</v>
      </c>
      <c r="AQ15">
        <v>-34112000</v>
      </c>
      <c r="AR15">
        <v>17054000</v>
      </c>
      <c r="AS15">
        <v>279000</v>
      </c>
      <c r="AT15">
        <v>279000</v>
      </c>
      <c r="AX15">
        <v>-14941000</v>
      </c>
      <c r="AY15">
        <v>-90827000</v>
      </c>
      <c r="BB15">
        <v>279000</v>
      </c>
      <c r="BC15">
        <v>279000</v>
      </c>
      <c r="BF15">
        <v>-60148000</v>
      </c>
      <c r="BG15">
        <v>-142907000</v>
      </c>
      <c r="BH15">
        <v>-44357000</v>
      </c>
      <c r="BI15">
        <v>765000</v>
      </c>
      <c r="BJ15">
        <v>28000</v>
      </c>
      <c r="BN15">
        <v>-60148000</v>
      </c>
      <c r="BT15">
        <v>8930000</v>
      </c>
      <c r="BV15">
        <v>-21960000</v>
      </c>
      <c r="BZ15">
        <v>-19711000</v>
      </c>
    </row>
    <row r="16" spans="1:102" x14ac:dyDescent="0.3">
      <c r="A16" s="2" t="s">
        <v>230</v>
      </c>
      <c r="B16" t="s">
        <v>59</v>
      </c>
      <c r="C16">
        <v>2022</v>
      </c>
      <c r="D16" s="3">
        <v>44926</v>
      </c>
      <c r="E16" t="s">
        <v>227</v>
      </c>
      <c r="F16" t="s">
        <v>228</v>
      </c>
      <c r="J16">
        <v>324537000</v>
      </c>
      <c r="K16">
        <v>-57284000</v>
      </c>
      <c r="L16">
        <v>102340000</v>
      </c>
      <c r="M16">
        <v>-31352000</v>
      </c>
      <c r="N16">
        <v>-156464000</v>
      </c>
      <c r="Q16">
        <v>-85281000</v>
      </c>
      <c r="R16">
        <v>-2461000</v>
      </c>
      <c r="T16">
        <v>-680000</v>
      </c>
      <c r="U16">
        <v>-13830000</v>
      </c>
      <c r="W16">
        <v>18438000</v>
      </c>
      <c r="X16">
        <v>16445000</v>
      </c>
      <c r="Y16">
        <v>-24434000</v>
      </c>
      <c r="Z16">
        <v>16445000</v>
      </c>
      <c r="AA16">
        <v>-85476000</v>
      </c>
      <c r="AB16">
        <v>102023000</v>
      </c>
      <c r="AG16">
        <v>4711000</v>
      </c>
      <c r="AH16">
        <v>4711000</v>
      </c>
      <c r="AI16">
        <v>195000</v>
      </c>
      <c r="AJ16">
        <v>239256000</v>
      </c>
      <c r="AK16">
        <v>102340000</v>
      </c>
      <c r="AL16">
        <v>-213748000</v>
      </c>
      <c r="AM16">
        <v>-24542000</v>
      </c>
      <c r="AN16">
        <v>305000</v>
      </c>
      <c r="AO16">
        <v>684000</v>
      </c>
      <c r="AP16">
        <v>224000</v>
      </c>
      <c r="AQ16">
        <v>-31352000</v>
      </c>
      <c r="AR16">
        <v>102023000</v>
      </c>
      <c r="AS16">
        <v>230000</v>
      </c>
      <c r="AT16">
        <v>230000</v>
      </c>
      <c r="AU16">
        <v>0</v>
      </c>
      <c r="AV16">
        <v>25932000</v>
      </c>
      <c r="AW16">
        <v>102023000</v>
      </c>
      <c r="AX16">
        <v>-31640000</v>
      </c>
      <c r="AY16">
        <v>-103113000</v>
      </c>
      <c r="BB16">
        <v>230000</v>
      </c>
      <c r="BC16">
        <v>230000</v>
      </c>
      <c r="BF16">
        <v>-57284000</v>
      </c>
      <c r="BG16">
        <v>-156464000</v>
      </c>
      <c r="BH16">
        <v>-43351000</v>
      </c>
      <c r="BI16">
        <v>332000</v>
      </c>
      <c r="BJ16">
        <v>87000</v>
      </c>
      <c r="BN16">
        <v>-57284000</v>
      </c>
      <c r="BO16">
        <v>0</v>
      </c>
      <c r="BQ16">
        <v>25932000</v>
      </c>
      <c r="BT16">
        <v>9391000</v>
      </c>
      <c r="BV16">
        <v>-24588000</v>
      </c>
      <c r="BZ16">
        <v>-19114000</v>
      </c>
    </row>
    <row r="17" spans="1:91" x14ac:dyDescent="0.3">
      <c r="A17" s="2" t="s">
        <v>230</v>
      </c>
      <c r="B17" t="s">
        <v>59</v>
      </c>
      <c r="C17">
        <v>2023</v>
      </c>
      <c r="D17" s="3">
        <v>45291</v>
      </c>
      <c r="E17" t="s">
        <v>227</v>
      </c>
      <c r="F17" t="s">
        <v>228</v>
      </c>
      <c r="J17">
        <v>239256000</v>
      </c>
      <c r="K17">
        <v>-118807000</v>
      </c>
      <c r="L17">
        <v>116732000</v>
      </c>
      <c r="M17">
        <v>-118807000</v>
      </c>
      <c r="N17">
        <v>-148942000</v>
      </c>
      <c r="Q17">
        <v>-151159000</v>
      </c>
      <c r="R17">
        <v>0</v>
      </c>
      <c r="U17">
        <v>1765000</v>
      </c>
      <c r="X17">
        <v>-149000</v>
      </c>
      <c r="Y17">
        <v>13698000</v>
      </c>
      <c r="Z17">
        <v>-149000</v>
      </c>
      <c r="AA17">
        <v>-151017000</v>
      </c>
      <c r="AB17">
        <v>63767000</v>
      </c>
      <c r="AG17">
        <v>54469000</v>
      </c>
      <c r="AH17">
        <v>54469000</v>
      </c>
      <c r="AI17">
        <v>-142000</v>
      </c>
      <c r="AJ17">
        <v>88097000</v>
      </c>
      <c r="AK17">
        <v>116732000</v>
      </c>
      <c r="AL17">
        <v>-267749000</v>
      </c>
      <c r="AM17">
        <v>0</v>
      </c>
      <c r="AN17">
        <v>110000</v>
      </c>
      <c r="AO17">
        <v>492000</v>
      </c>
      <c r="AP17">
        <v>3243000</v>
      </c>
      <c r="AQ17">
        <v>-118807000</v>
      </c>
      <c r="AR17">
        <v>63767000</v>
      </c>
      <c r="AS17">
        <v>63500000</v>
      </c>
      <c r="AT17">
        <v>63500000</v>
      </c>
      <c r="AU17">
        <v>-242000</v>
      </c>
      <c r="AV17">
        <v>0</v>
      </c>
      <c r="AW17">
        <v>63767000</v>
      </c>
      <c r="AX17">
        <v>-87561000</v>
      </c>
      <c r="AY17">
        <v>-222677000</v>
      </c>
      <c r="BB17">
        <v>63258000</v>
      </c>
      <c r="BC17">
        <v>63258000</v>
      </c>
      <c r="BD17">
        <v>-10518000</v>
      </c>
      <c r="BF17">
        <v>-118807000</v>
      </c>
      <c r="BG17">
        <v>-148942000</v>
      </c>
      <c r="BH17">
        <v>-8876000</v>
      </c>
      <c r="BI17">
        <v>1155000</v>
      </c>
      <c r="BJ17">
        <v>225000</v>
      </c>
      <c r="BN17">
        <v>-118807000</v>
      </c>
      <c r="BO17">
        <v>-242000</v>
      </c>
      <c r="BQ17">
        <v>0</v>
      </c>
      <c r="BT17">
        <v>13289000</v>
      </c>
      <c r="BV17">
        <v>12082000</v>
      </c>
      <c r="BZ17">
        <v>-8986000</v>
      </c>
    </row>
    <row r="18" spans="1:91" x14ac:dyDescent="0.3">
      <c r="A18" s="2" t="s">
        <v>230</v>
      </c>
      <c r="B18" t="s">
        <v>59</v>
      </c>
      <c r="C18">
        <v>2024</v>
      </c>
      <c r="D18" s="3">
        <v>45565</v>
      </c>
      <c r="E18" t="s">
        <v>353</v>
      </c>
      <c r="F18" t="s">
        <v>228</v>
      </c>
      <c r="J18">
        <v>135726000</v>
      </c>
      <c r="K18">
        <v>-114440000</v>
      </c>
      <c r="L18">
        <v>619790000</v>
      </c>
      <c r="M18">
        <v>-114440000</v>
      </c>
      <c r="N18">
        <v>-122604000</v>
      </c>
      <c r="Q18">
        <v>383160000</v>
      </c>
      <c r="U18">
        <v>23937000</v>
      </c>
      <c r="Y18">
        <v>24546000</v>
      </c>
      <c r="AA18">
        <v>382746000</v>
      </c>
      <c r="AB18">
        <v>337675000</v>
      </c>
      <c r="AG18">
        <v>74472000</v>
      </c>
      <c r="AH18">
        <v>74472000</v>
      </c>
      <c r="AI18">
        <v>414000</v>
      </c>
      <c r="AJ18">
        <v>518472000</v>
      </c>
      <c r="AK18">
        <v>619790000</v>
      </c>
      <c r="AL18">
        <v>-237044000</v>
      </c>
      <c r="AN18">
        <v>2331000</v>
      </c>
      <c r="AO18">
        <v>1117000</v>
      </c>
      <c r="AP18">
        <v>8866000</v>
      </c>
      <c r="AQ18">
        <v>-114440000</v>
      </c>
      <c r="AR18">
        <v>337675000</v>
      </c>
      <c r="AS18">
        <v>145000000</v>
      </c>
      <c r="AT18">
        <v>145000000</v>
      </c>
      <c r="AU18">
        <v>-249000</v>
      </c>
      <c r="AW18">
        <v>337675000</v>
      </c>
      <c r="AX18">
        <v>-296152000</v>
      </c>
      <c r="AY18">
        <v>-551358000</v>
      </c>
      <c r="BB18">
        <v>144751000</v>
      </c>
      <c r="BC18">
        <v>144751000</v>
      </c>
      <c r="BD18">
        <v>-19001000</v>
      </c>
      <c r="BF18">
        <v>-114440000</v>
      </c>
      <c r="BG18">
        <v>-122604000</v>
      </c>
      <c r="BH18">
        <v>299638000</v>
      </c>
      <c r="BI18">
        <v>6787000</v>
      </c>
      <c r="BJ18">
        <v>156365000</v>
      </c>
      <c r="BN18">
        <v>-114440000</v>
      </c>
      <c r="BO18">
        <v>-249000</v>
      </c>
      <c r="BT18">
        <v>23311000</v>
      </c>
      <c r="BV18">
        <v>2541000</v>
      </c>
      <c r="BZ18">
        <v>297307000</v>
      </c>
    </row>
    <row r="19" spans="1:91" x14ac:dyDescent="0.3">
      <c r="A19" s="2" t="s">
        <v>231</v>
      </c>
      <c r="B19" t="s">
        <v>62</v>
      </c>
      <c r="C19">
        <v>2020</v>
      </c>
      <c r="D19" s="3">
        <v>44043</v>
      </c>
      <c r="E19" t="s">
        <v>227</v>
      </c>
      <c r="F19" t="s">
        <v>228</v>
      </c>
      <c r="AO19">
        <v>2875000</v>
      </c>
      <c r="BK19">
        <v>-12959000</v>
      </c>
    </row>
    <row r="20" spans="1:91" x14ac:dyDescent="0.3">
      <c r="A20" s="2" t="s">
        <v>231</v>
      </c>
      <c r="B20" t="s">
        <v>62</v>
      </c>
      <c r="C20">
        <v>2021</v>
      </c>
      <c r="D20" s="3">
        <v>44408</v>
      </c>
      <c r="E20" t="s">
        <v>227</v>
      </c>
      <c r="F20" t="s">
        <v>228</v>
      </c>
      <c r="G20">
        <v>21020000</v>
      </c>
      <c r="H20">
        <v>21020000</v>
      </c>
      <c r="J20">
        <v>47878000</v>
      </c>
      <c r="K20">
        <v>-16037000</v>
      </c>
      <c r="L20">
        <v>39104000</v>
      </c>
      <c r="M20">
        <v>-15483000</v>
      </c>
      <c r="N20">
        <v>-40638000</v>
      </c>
      <c r="O20">
        <v>11016000</v>
      </c>
      <c r="P20">
        <v>-7854000</v>
      </c>
      <c r="Q20">
        <v>-17017000</v>
      </c>
      <c r="R20">
        <v>-2338000</v>
      </c>
      <c r="S20">
        <v>-4215000</v>
      </c>
      <c r="T20">
        <v>3583000</v>
      </c>
      <c r="U20">
        <v>25444000</v>
      </c>
      <c r="V20">
        <v>14152000</v>
      </c>
      <c r="W20">
        <v>6298000</v>
      </c>
      <c r="X20">
        <v>-31223000</v>
      </c>
      <c r="Y20">
        <v>-2716000</v>
      </c>
      <c r="Z20">
        <v>-31223000</v>
      </c>
      <c r="AA20">
        <v>-17017000</v>
      </c>
      <c r="AD20">
        <v>-3263000</v>
      </c>
      <c r="AE20">
        <v>-3263000</v>
      </c>
      <c r="AF20">
        <v>9379000</v>
      </c>
      <c r="AG20">
        <v>30399000</v>
      </c>
      <c r="AH20">
        <v>30399000</v>
      </c>
      <c r="AJ20">
        <v>30861000</v>
      </c>
      <c r="AK20">
        <v>39104000</v>
      </c>
      <c r="AL20">
        <v>-56675000</v>
      </c>
      <c r="AN20">
        <v>215000</v>
      </c>
      <c r="AP20">
        <v>5987000</v>
      </c>
      <c r="AQ20">
        <v>-15483000</v>
      </c>
      <c r="AR20">
        <v>0</v>
      </c>
      <c r="AS20">
        <v>51500000</v>
      </c>
      <c r="AT20">
        <v>51500000</v>
      </c>
      <c r="AU20">
        <v>-38000</v>
      </c>
      <c r="AV20">
        <v>554000</v>
      </c>
      <c r="AX20">
        <v>-73480000</v>
      </c>
      <c r="AY20">
        <v>-73480000</v>
      </c>
      <c r="BB20">
        <v>51462000</v>
      </c>
      <c r="BC20">
        <v>51462000</v>
      </c>
      <c r="BD20">
        <v>-2833000</v>
      </c>
      <c r="BF20">
        <v>-16037000</v>
      </c>
      <c r="BG20">
        <v>-40638000</v>
      </c>
      <c r="BH20">
        <v>215000</v>
      </c>
      <c r="BI20">
        <v>-6122000</v>
      </c>
      <c r="BJ20">
        <v>809000</v>
      </c>
      <c r="BK20">
        <v>-750000</v>
      </c>
      <c r="BN20">
        <v>-16037000</v>
      </c>
      <c r="BO20">
        <v>-38000</v>
      </c>
      <c r="BQ20">
        <v>1304000</v>
      </c>
      <c r="BT20">
        <v>9983000</v>
      </c>
      <c r="BV20">
        <v>-265000</v>
      </c>
      <c r="CB20">
        <v>4346000</v>
      </c>
      <c r="CC20">
        <v>0</v>
      </c>
      <c r="CD20">
        <v>0</v>
      </c>
      <c r="CE20">
        <v>-10334000</v>
      </c>
      <c r="CF20">
        <v>3136000</v>
      </c>
      <c r="CG20">
        <v>32000</v>
      </c>
      <c r="CH20">
        <v>3136000</v>
      </c>
      <c r="CI20">
        <v>-10334000</v>
      </c>
    </row>
    <row r="21" spans="1:91" x14ac:dyDescent="0.3">
      <c r="A21" s="2" t="s">
        <v>231</v>
      </c>
      <c r="B21" t="s">
        <v>62</v>
      </c>
      <c r="C21">
        <v>2022</v>
      </c>
      <c r="D21" s="3">
        <v>44773</v>
      </c>
      <c r="E21" t="s">
        <v>227</v>
      </c>
      <c r="F21" t="s">
        <v>228</v>
      </c>
      <c r="G21">
        <v>21396000</v>
      </c>
      <c r="H21">
        <v>21396000</v>
      </c>
      <c r="I21">
        <v>0</v>
      </c>
      <c r="J21">
        <v>30861000</v>
      </c>
      <c r="K21">
        <v>-19619000</v>
      </c>
      <c r="L21">
        <v>8415000</v>
      </c>
      <c r="M21">
        <v>-19619000</v>
      </c>
      <c r="N21">
        <v>1997000</v>
      </c>
      <c r="O21">
        <v>6833000</v>
      </c>
      <c r="P21">
        <v>-11103000</v>
      </c>
      <c r="Q21">
        <v>-9207000</v>
      </c>
      <c r="R21">
        <v>-20406000</v>
      </c>
      <c r="S21">
        <v>-6656000</v>
      </c>
      <c r="T21">
        <v>-3690000</v>
      </c>
      <c r="U21">
        <v>-1362000</v>
      </c>
      <c r="V21">
        <v>5762000</v>
      </c>
      <c r="W21">
        <v>-5341000</v>
      </c>
      <c r="X21">
        <v>33567000</v>
      </c>
      <c r="Y21">
        <v>-7078000</v>
      </c>
      <c r="Z21">
        <v>33567000</v>
      </c>
      <c r="AA21">
        <v>-9207000</v>
      </c>
      <c r="AD21">
        <v>-5856000</v>
      </c>
      <c r="AE21">
        <v>-5856000</v>
      </c>
      <c r="AF21">
        <v>10314000</v>
      </c>
      <c r="AG21">
        <v>31710000</v>
      </c>
      <c r="AH21">
        <v>31710000</v>
      </c>
      <c r="AJ21">
        <v>21654000</v>
      </c>
      <c r="AK21">
        <v>8415000</v>
      </c>
      <c r="AL21">
        <v>-17622000</v>
      </c>
      <c r="AM21">
        <v>0</v>
      </c>
      <c r="AN21">
        <v>-310000</v>
      </c>
      <c r="AO21">
        <v>2913000</v>
      </c>
      <c r="AP21">
        <v>4094000</v>
      </c>
      <c r="AQ21">
        <v>-19619000</v>
      </c>
      <c r="AR21">
        <v>100000000</v>
      </c>
      <c r="AS21">
        <v>0</v>
      </c>
      <c r="AT21">
        <v>0</v>
      </c>
      <c r="AU21">
        <v>-15000</v>
      </c>
      <c r="AV21">
        <v>0</v>
      </c>
      <c r="AX21">
        <v>-33052000</v>
      </c>
      <c r="AY21">
        <v>-33052000</v>
      </c>
      <c r="BB21">
        <v>-71015000</v>
      </c>
      <c r="BC21">
        <v>-15000</v>
      </c>
      <c r="BD21">
        <v>-10256000</v>
      </c>
      <c r="BF21">
        <v>-19619000</v>
      </c>
      <c r="BG21">
        <v>1997000</v>
      </c>
      <c r="BH21">
        <v>-1315000</v>
      </c>
      <c r="BI21">
        <v>-2852000</v>
      </c>
      <c r="BJ21">
        <v>734000</v>
      </c>
      <c r="BK21">
        <v>0</v>
      </c>
      <c r="BN21">
        <v>-19619000</v>
      </c>
      <c r="BO21">
        <v>-15000</v>
      </c>
      <c r="BQ21">
        <v>0</v>
      </c>
      <c r="BT21">
        <v>15155000</v>
      </c>
      <c r="BV21">
        <v>-3190000</v>
      </c>
      <c r="BZ21">
        <v>-1005000</v>
      </c>
      <c r="CB21">
        <v>5285000</v>
      </c>
      <c r="CC21">
        <v>100000000</v>
      </c>
      <c r="CD21">
        <v>100000000</v>
      </c>
      <c r="CE21">
        <v>-11048000</v>
      </c>
      <c r="CF21">
        <v>-1071000</v>
      </c>
      <c r="CG21">
        <v>-22000</v>
      </c>
      <c r="CH21">
        <v>-1071000</v>
      </c>
      <c r="CI21">
        <v>-11048000</v>
      </c>
      <c r="CJ21">
        <v>-71000000</v>
      </c>
    </row>
    <row r="22" spans="1:91" x14ac:dyDescent="0.3">
      <c r="A22" s="2" t="s">
        <v>231</v>
      </c>
      <c r="B22" t="s">
        <v>62</v>
      </c>
      <c r="C22">
        <v>2023</v>
      </c>
      <c r="D22" s="3">
        <v>45138</v>
      </c>
      <c r="E22" t="s">
        <v>227</v>
      </c>
      <c r="F22" t="s">
        <v>228</v>
      </c>
      <c r="G22">
        <v>21396000</v>
      </c>
      <c r="H22">
        <v>21396000</v>
      </c>
      <c r="I22">
        <v>0</v>
      </c>
      <c r="J22">
        <v>21654000</v>
      </c>
      <c r="K22">
        <v>-18311000</v>
      </c>
      <c r="L22">
        <v>20051000</v>
      </c>
      <c r="M22">
        <v>-18311000</v>
      </c>
      <c r="N22">
        <v>-4433000</v>
      </c>
      <c r="O22">
        <v>20362000</v>
      </c>
      <c r="P22">
        <v>1868000</v>
      </c>
      <c r="Q22">
        <v>-2693000</v>
      </c>
      <c r="R22">
        <v>-14885000</v>
      </c>
      <c r="S22">
        <v>-3356000</v>
      </c>
      <c r="T22">
        <v>-324000</v>
      </c>
      <c r="U22">
        <v>10194000</v>
      </c>
      <c r="V22">
        <v>22035000</v>
      </c>
      <c r="W22">
        <v>23903000</v>
      </c>
      <c r="X22">
        <v>-39709000</v>
      </c>
      <c r="Y22">
        <v>-22521000</v>
      </c>
      <c r="Z22">
        <v>-39709000</v>
      </c>
      <c r="AA22">
        <v>-2693000</v>
      </c>
      <c r="AD22">
        <v>-6060000</v>
      </c>
      <c r="AE22">
        <v>-6060000</v>
      </c>
      <c r="AF22">
        <v>11922000</v>
      </c>
      <c r="AG22">
        <v>33318000</v>
      </c>
      <c r="AH22">
        <v>33318000</v>
      </c>
      <c r="AJ22">
        <v>18961000</v>
      </c>
      <c r="AK22">
        <v>20051000</v>
      </c>
      <c r="AL22">
        <v>-22744000</v>
      </c>
      <c r="AM22">
        <v>0</v>
      </c>
      <c r="AN22">
        <v>48000</v>
      </c>
      <c r="AO22">
        <v>361000</v>
      </c>
      <c r="AP22">
        <v>11914000</v>
      </c>
      <c r="AQ22">
        <v>-18311000</v>
      </c>
      <c r="AR22">
        <v>0</v>
      </c>
      <c r="AS22">
        <v>0</v>
      </c>
      <c r="AT22">
        <v>0</v>
      </c>
      <c r="AU22">
        <v>-1879000</v>
      </c>
      <c r="AV22">
        <v>0</v>
      </c>
      <c r="AX22">
        <v>-26899000</v>
      </c>
      <c r="AY22">
        <v>-26899000</v>
      </c>
      <c r="BB22">
        <v>35021000</v>
      </c>
      <c r="BC22">
        <v>-1879000</v>
      </c>
      <c r="BD22">
        <v>-6779000</v>
      </c>
      <c r="BF22">
        <v>-18311000</v>
      </c>
      <c r="BG22">
        <v>-4433000</v>
      </c>
      <c r="BH22">
        <v>48000</v>
      </c>
      <c r="BI22">
        <v>-1322000</v>
      </c>
      <c r="BJ22">
        <v>470000</v>
      </c>
      <c r="BK22">
        <v>0</v>
      </c>
      <c r="BN22">
        <v>-18311000</v>
      </c>
      <c r="BO22">
        <v>-1879000</v>
      </c>
      <c r="BQ22">
        <v>0</v>
      </c>
      <c r="BT22">
        <v>13871000</v>
      </c>
      <c r="BV22">
        <v>1656000</v>
      </c>
      <c r="CB22">
        <v>5132000</v>
      </c>
      <c r="CC22">
        <v>0</v>
      </c>
      <c r="CD22">
        <v>0</v>
      </c>
      <c r="CE22">
        <v>-8661000</v>
      </c>
      <c r="CF22">
        <v>1673000</v>
      </c>
      <c r="CG22">
        <v>1197000</v>
      </c>
      <c r="CH22">
        <v>1673000</v>
      </c>
      <c r="CI22">
        <v>-8661000</v>
      </c>
      <c r="CJ22">
        <v>36900000</v>
      </c>
    </row>
    <row r="23" spans="1:91" x14ac:dyDescent="0.3">
      <c r="A23" s="2" t="s">
        <v>231</v>
      </c>
      <c r="B23" t="s">
        <v>62</v>
      </c>
      <c r="C23">
        <v>2024</v>
      </c>
      <c r="D23" s="3">
        <v>45504</v>
      </c>
      <c r="E23" t="s">
        <v>227</v>
      </c>
      <c r="F23" t="s">
        <v>228</v>
      </c>
      <c r="G23">
        <v>21154000</v>
      </c>
      <c r="H23">
        <v>21154000</v>
      </c>
      <c r="I23">
        <v>64525000</v>
      </c>
      <c r="J23">
        <v>18961000</v>
      </c>
      <c r="K23">
        <v>-13083000</v>
      </c>
      <c r="L23">
        <v>47825000</v>
      </c>
      <c r="M23">
        <v>20142000</v>
      </c>
      <c r="N23">
        <v>-54495000</v>
      </c>
      <c r="O23">
        <v>-18930000</v>
      </c>
      <c r="P23">
        <v>459000</v>
      </c>
      <c r="Q23">
        <v>13472000</v>
      </c>
      <c r="R23">
        <v>-7763000</v>
      </c>
      <c r="S23">
        <v>-717000</v>
      </c>
      <c r="T23">
        <v>14000</v>
      </c>
      <c r="U23">
        <v>2755000</v>
      </c>
      <c r="V23">
        <v>-21221000</v>
      </c>
      <c r="W23">
        <v>-20762000</v>
      </c>
      <c r="X23">
        <v>-38305000</v>
      </c>
      <c r="Y23">
        <v>-60496000</v>
      </c>
      <c r="Z23">
        <v>-38305000</v>
      </c>
      <c r="AA23">
        <v>13472000</v>
      </c>
      <c r="AD23">
        <v>-2990000</v>
      </c>
      <c r="AE23">
        <v>-2990000</v>
      </c>
      <c r="AF23">
        <v>12159000</v>
      </c>
      <c r="AG23">
        <v>33313000</v>
      </c>
      <c r="AH23">
        <v>33313000</v>
      </c>
      <c r="AJ23">
        <v>32433000</v>
      </c>
      <c r="AK23">
        <v>47825000</v>
      </c>
      <c r="AL23">
        <v>-67578000</v>
      </c>
      <c r="AM23">
        <v>1199000</v>
      </c>
      <c r="AN23">
        <v>889000</v>
      </c>
      <c r="AO23">
        <v>4877000</v>
      </c>
      <c r="AP23">
        <v>18097000</v>
      </c>
      <c r="AQ23">
        <v>20142000</v>
      </c>
      <c r="AR23">
        <v>43200000</v>
      </c>
      <c r="AS23">
        <v>157140000</v>
      </c>
      <c r="AT23">
        <v>157140000</v>
      </c>
      <c r="AU23">
        <v>-48800000</v>
      </c>
      <c r="AV23">
        <v>33225000</v>
      </c>
      <c r="AX23">
        <v>-99985000</v>
      </c>
      <c r="AY23">
        <v>-99985000</v>
      </c>
      <c r="BB23">
        <v>23040000</v>
      </c>
      <c r="BC23">
        <v>108340000</v>
      </c>
      <c r="BD23">
        <v>-18401000</v>
      </c>
      <c r="BF23">
        <v>-13083000</v>
      </c>
      <c r="BG23">
        <v>-54495000</v>
      </c>
      <c r="BH23">
        <v>-2185000</v>
      </c>
      <c r="BI23">
        <v>3004000</v>
      </c>
      <c r="BJ23">
        <v>254000</v>
      </c>
      <c r="BN23">
        <v>-13083000</v>
      </c>
      <c r="BO23">
        <v>-48800000</v>
      </c>
      <c r="BQ23">
        <v>33225000</v>
      </c>
      <c r="BT23">
        <v>6096000</v>
      </c>
      <c r="BV23">
        <v>4282000</v>
      </c>
      <c r="BZ23">
        <v>-4273000</v>
      </c>
      <c r="CB23">
        <v>4223000</v>
      </c>
      <c r="CC23">
        <v>43200000</v>
      </c>
      <c r="CD23">
        <v>43200000</v>
      </c>
      <c r="CE23">
        <v>-268000</v>
      </c>
      <c r="CF23">
        <v>-2291000</v>
      </c>
      <c r="CG23">
        <v>-296000</v>
      </c>
      <c r="CH23">
        <v>-2291000</v>
      </c>
      <c r="CI23">
        <v>-268000</v>
      </c>
      <c r="CJ23">
        <v>-85300000</v>
      </c>
    </row>
    <row r="24" spans="1:91" x14ac:dyDescent="0.3">
      <c r="A24" s="2" t="s">
        <v>231</v>
      </c>
      <c r="B24" t="s">
        <v>62</v>
      </c>
      <c r="C24">
        <v>2024</v>
      </c>
      <c r="D24" s="3">
        <v>45596</v>
      </c>
      <c r="E24" t="s">
        <v>353</v>
      </c>
      <c r="F24" t="s">
        <v>228</v>
      </c>
      <c r="G24">
        <v>22458000</v>
      </c>
      <c r="H24">
        <v>22458000</v>
      </c>
      <c r="I24">
        <v>144080000</v>
      </c>
      <c r="J24">
        <v>18116000</v>
      </c>
      <c r="K24">
        <v>-12282000</v>
      </c>
      <c r="L24">
        <v>52289000</v>
      </c>
      <c r="M24">
        <v>20943000</v>
      </c>
      <c r="N24">
        <v>-61756000</v>
      </c>
      <c r="O24">
        <v>-22320000</v>
      </c>
      <c r="P24">
        <v>1531000</v>
      </c>
      <c r="Q24">
        <v>11476000</v>
      </c>
      <c r="R24">
        <v>-11633000</v>
      </c>
      <c r="S24">
        <v>-4615000</v>
      </c>
      <c r="T24">
        <v>-26000</v>
      </c>
      <c r="U24">
        <v>7658000</v>
      </c>
      <c r="V24">
        <v>-18667000</v>
      </c>
      <c r="W24">
        <v>-17136000</v>
      </c>
      <c r="X24">
        <v>-14748000</v>
      </c>
      <c r="Y24">
        <v>-38210000</v>
      </c>
      <c r="Z24">
        <v>-14748000</v>
      </c>
      <c r="AA24">
        <v>11476000</v>
      </c>
      <c r="AD24">
        <v>-4270000</v>
      </c>
      <c r="AE24">
        <v>-4270000</v>
      </c>
      <c r="AF24">
        <v>12032000</v>
      </c>
      <c r="AG24">
        <v>34490000</v>
      </c>
      <c r="AH24">
        <v>34490000</v>
      </c>
      <c r="AJ24">
        <v>29592000</v>
      </c>
      <c r="AK24">
        <v>52289000</v>
      </c>
      <c r="AL24">
        <v>-74038000</v>
      </c>
      <c r="AN24">
        <v>883000</v>
      </c>
      <c r="AO24">
        <v>3895000</v>
      </c>
      <c r="AP24">
        <v>20547000</v>
      </c>
      <c r="AQ24">
        <v>20943000</v>
      </c>
      <c r="AS24">
        <v>162540000</v>
      </c>
      <c r="AT24">
        <v>162540000</v>
      </c>
      <c r="AU24">
        <v>-48175000</v>
      </c>
      <c r="AX24">
        <v>-246955000</v>
      </c>
      <c r="AY24">
        <v>-246955000</v>
      </c>
      <c r="BB24">
        <v>29065000</v>
      </c>
      <c r="BC24">
        <v>114365000</v>
      </c>
      <c r="BD24">
        <v>-19978000</v>
      </c>
      <c r="BF24">
        <v>-12282000</v>
      </c>
      <c r="BG24">
        <v>-61756000</v>
      </c>
      <c r="BH24">
        <v>3333000</v>
      </c>
      <c r="BI24">
        <v>8179000</v>
      </c>
      <c r="BJ24">
        <v>198000</v>
      </c>
      <c r="BN24">
        <v>-12282000</v>
      </c>
      <c r="BO24">
        <v>-48175000</v>
      </c>
      <c r="BT24">
        <v>3606000</v>
      </c>
      <c r="BV24">
        <v>2290000</v>
      </c>
      <c r="CB24">
        <v>33991000</v>
      </c>
      <c r="CE24">
        <v>-196000</v>
      </c>
      <c r="CF24">
        <v>3653000</v>
      </c>
      <c r="CG24">
        <v>-875000</v>
      </c>
      <c r="CH24">
        <v>3653000</v>
      </c>
      <c r="CI24">
        <v>-196000</v>
      </c>
    </row>
    <row r="25" spans="1:91" x14ac:dyDescent="0.3">
      <c r="A25" s="2" t="s">
        <v>232</v>
      </c>
      <c r="B25" t="s">
        <v>65</v>
      </c>
      <c r="C25">
        <v>2020</v>
      </c>
      <c r="D25" s="3">
        <v>44012</v>
      </c>
      <c r="E25" t="s">
        <v>227</v>
      </c>
      <c r="F25" t="s">
        <v>228</v>
      </c>
      <c r="AP25">
        <v>183000</v>
      </c>
      <c r="AS25">
        <v>694000</v>
      </c>
      <c r="AT25">
        <v>694000</v>
      </c>
      <c r="AU25">
        <v>-418000</v>
      </c>
      <c r="AV25">
        <v>128000</v>
      </c>
      <c r="BB25">
        <v>926000</v>
      </c>
      <c r="BC25">
        <v>276000</v>
      </c>
      <c r="BI25">
        <v>-137000</v>
      </c>
      <c r="BO25">
        <v>-418000</v>
      </c>
      <c r="BQ25">
        <v>128000</v>
      </c>
      <c r="CJ25">
        <v>650000</v>
      </c>
      <c r="CK25">
        <v>650000</v>
      </c>
    </row>
    <row r="26" spans="1:91" x14ac:dyDescent="0.3">
      <c r="A26" s="2" t="s">
        <v>232</v>
      </c>
      <c r="B26" t="s">
        <v>65</v>
      </c>
      <c r="C26">
        <v>2021</v>
      </c>
      <c r="D26" s="3">
        <v>44377</v>
      </c>
      <c r="E26" t="s">
        <v>227</v>
      </c>
      <c r="F26" t="s">
        <v>228</v>
      </c>
      <c r="G26">
        <v>95000</v>
      </c>
      <c r="H26">
        <v>95000</v>
      </c>
      <c r="J26">
        <v>1059000</v>
      </c>
      <c r="K26">
        <v>-2000</v>
      </c>
      <c r="L26">
        <v>1360000</v>
      </c>
      <c r="M26">
        <v>548000</v>
      </c>
      <c r="N26">
        <v>-1697000</v>
      </c>
      <c r="O26">
        <v>-783000</v>
      </c>
      <c r="P26">
        <v>162000</v>
      </c>
      <c r="Q26">
        <v>211000</v>
      </c>
      <c r="R26">
        <v>60000</v>
      </c>
      <c r="U26">
        <v>519000</v>
      </c>
      <c r="V26">
        <v>-783000</v>
      </c>
      <c r="W26">
        <v>-621000</v>
      </c>
      <c r="X26">
        <v>282000</v>
      </c>
      <c r="Y26">
        <v>-204000</v>
      </c>
      <c r="Z26">
        <v>282000</v>
      </c>
      <c r="AA26">
        <v>211000</v>
      </c>
      <c r="AB26">
        <v>784000</v>
      </c>
      <c r="AF26">
        <v>132000</v>
      </c>
      <c r="AG26">
        <v>227000</v>
      </c>
      <c r="AH26">
        <v>227000</v>
      </c>
      <c r="AJ26">
        <v>1270000</v>
      </c>
      <c r="AK26">
        <v>1360000</v>
      </c>
      <c r="AL26">
        <v>-1699000</v>
      </c>
      <c r="AP26">
        <v>237000</v>
      </c>
      <c r="AQ26">
        <v>548000</v>
      </c>
      <c r="AR26">
        <v>784000</v>
      </c>
      <c r="AS26">
        <v>698000</v>
      </c>
      <c r="AT26">
        <v>698000</v>
      </c>
      <c r="AU26">
        <v>-62000</v>
      </c>
      <c r="AV26">
        <v>0</v>
      </c>
      <c r="AW26">
        <v>784000</v>
      </c>
      <c r="AX26">
        <v>-645000</v>
      </c>
      <c r="AY26">
        <v>-645000</v>
      </c>
      <c r="BA26">
        <v>550000</v>
      </c>
      <c r="BB26">
        <v>576000</v>
      </c>
      <c r="BC26">
        <v>636000</v>
      </c>
      <c r="BF26">
        <v>-2000</v>
      </c>
      <c r="BG26">
        <v>-1697000</v>
      </c>
      <c r="BH26">
        <v>-1153000</v>
      </c>
      <c r="BI26">
        <v>5000</v>
      </c>
      <c r="BM26">
        <v>0</v>
      </c>
      <c r="BN26">
        <v>-2000</v>
      </c>
      <c r="BO26">
        <v>-122000</v>
      </c>
      <c r="BQ26">
        <v>0</v>
      </c>
      <c r="BR26">
        <v>550000</v>
      </c>
      <c r="BT26">
        <v>0</v>
      </c>
      <c r="BV26">
        <v>-444000</v>
      </c>
      <c r="BZ26">
        <v>-459000</v>
      </c>
      <c r="CB26">
        <v>73000</v>
      </c>
      <c r="CJ26">
        <v>-60000</v>
      </c>
      <c r="CL26">
        <v>-60000</v>
      </c>
      <c r="CM26">
        <v>0</v>
      </c>
    </row>
    <row r="27" spans="1:91" x14ac:dyDescent="0.3">
      <c r="A27" s="2" t="s">
        <v>232</v>
      </c>
      <c r="B27" t="s">
        <v>65</v>
      </c>
      <c r="C27">
        <v>2022</v>
      </c>
      <c r="D27" s="3">
        <v>44742</v>
      </c>
      <c r="E27" t="s">
        <v>227</v>
      </c>
      <c r="F27" t="s">
        <v>228</v>
      </c>
      <c r="G27">
        <v>96000</v>
      </c>
      <c r="H27">
        <v>96000</v>
      </c>
      <c r="I27">
        <v>0</v>
      </c>
      <c r="J27">
        <v>1270000</v>
      </c>
      <c r="K27">
        <v>-20000</v>
      </c>
      <c r="L27">
        <v>9413000</v>
      </c>
      <c r="M27">
        <v>-4956000</v>
      </c>
      <c r="N27">
        <v>-3387000</v>
      </c>
      <c r="O27">
        <v>-328000</v>
      </c>
      <c r="P27">
        <v>42000</v>
      </c>
      <c r="Q27">
        <v>1070000</v>
      </c>
      <c r="R27">
        <v>-2499000</v>
      </c>
      <c r="T27">
        <v>0</v>
      </c>
      <c r="U27">
        <v>1803000</v>
      </c>
      <c r="V27">
        <v>-328000</v>
      </c>
      <c r="W27">
        <v>-286000</v>
      </c>
      <c r="X27">
        <v>-1090000</v>
      </c>
      <c r="Y27">
        <v>-1724000</v>
      </c>
      <c r="Z27">
        <v>-1090000</v>
      </c>
      <c r="AA27">
        <v>1070000</v>
      </c>
      <c r="AB27">
        <v>11244000</v>
      </c>
      <c r="AC27">
        <v>0</v>
      </c>
      <c r="AF27">
        <v>16000</v>
      </c>
      <c r="AG27">
        <v>112000</v>
      </c>
      <c r="AH27">
        <v>112000</v>
      </c>
      <c r="AJ27">
        <v>2340000</v>
      </c>
      <c r="AK27">
        <v>9413000</v>
      </c>
      <c r="AL27">
        <v>-3407000</v>
      </c>
      <c r="AP27">
        <v>40000</v>
      </c>
      <c r="AQ27">
        <v>-4956000</v>
      </c>
      <c r="AR27">
        <v>11244000</v>
      </c>
      <c r="AS27">
        <v>0</v>
      </c>
      <c r="AT27">
        <v>0</v>
      </c>
      <c r="AU27">
        <v>-1241000</v>
      </c>
      <c r="AW27">
        <v>11244000</v>
      </c>
      <c r="AX27">
        <v>-1345000</v>
      </c>
      <c r="AY27">
        <v>-1345000</v>
      </c>
      <c r="BA27">
        <v>-4936000</v>
      </c>
      <c r="BB27">
        <v>-1831000</v>
      </c>
      <c r="BC27">
        <v>-1241000</v>
      </c>
      <c r="BF27">
        <v>-20000</v>
      </c>
      <c r="BG27">
        <v>-3387000</v>
      </c>
      <c r="BH27">
        <v>-699000</v>
      </c>
      <c r="BI27">
        <v>-3000</v>
      </c>
      <c r="BM27">
        <v>-5577000</v>
      </c>
      <c r="BN27">
        <v>-20000</v>
      </c>
      <c r="BO27">
        <v>-1831000</v>
      </c>
      <c r="BP27">
        <v>0</v>
      </c>
      <c r="BR27">
        <v>641000</v>
      </c>
      <c r="BT27">
        <v>245000</v>
      </c>
      <c r="BV27">
        <v>348000</v>
      </c>
      <c r="BZ27">
        <v>6000</v>
      </c>
      <c r="CB27">
        <v>-218000</v>
      </c>
      <c r="CJ27">
        <v>-1831000</v>
      </c>
      <c r="CL27">
        <v>-1831000</v>
      </c>
      <c r="CM27">
        <v>242000</v>
      </c>
    </row>
    <row r="28" spans="1:91" x14ac:dyDescent="0.3">
      <c r="A28" s="2" t="s">
        <v>232</v>
      </c>
      <c r="B28" t="s">
        <v>65</v>
      </c>
      <c r="C28">
        <v>2023</v>
      </c>
      <c r="D28" s="3">
        <v>45107</v>
      </c>
      <c r="E28" t="s">
        <v>227</v>
      </c>
      <c r="F28" t="s">
        <v>228</v>
      </c>
      <c r="G28">
        <v>96000</v>
      </c>
      <c r="H28">
        <v>96000</v>
      </c>
      <c r="I28">
        <v>550000</v>
      </c>
      <c r="J28">
        <v>2340000</v>
      </c>
      <c r="K28">
        <v>-15000</v>
      </c>
      <c r="L28">
        <v>-304000</v>
      </c>
      <c r="M28">
        <v>4311000</v>
      </c>
      <c r="N28">
        <v>269000</v>
      </c>
      <c r="O28">
        <v>-76000</v>
      </c>
      <c r="P28">
        <v>83000</v>
      </c>
      <c r="Q28">
        <v>4276000</v>
      </c>
      <c r="R28">
        <v>-535000</v>
      </c>
      <c r="T28">
        <v>-250000</v>
      </c>
      <c r="U28">
        <v>19000</v>
      </c>
      <c r="V28">
        <v>-76000</v>
      </c>
      <c r="W28">
        <v>7000</v>
      </c>
      <c r="X28">
        <v>868000</v>
      </c>
      <c r="Y28">
        <v>522000</v>
      </c>
      <c r="Z28">
        <v>868000</v>
      </c>
      <c r="AA28">
        <v>4276000</v>
      </c>
      <c r="AB28">
        <v>0</v>
      </c>
      <c r="AC28">
        <v>-304000</v>
      </c>
      <c r="AF28">
        <v>253000</v>
      </c>
      <c r="AG28">
        <v>349000</v>
      </c>
      <c r="AH28">
        <v>349000</v>
      </c>
      <c r="AJ28">
        <v>6616000</v>
      </c>
      <c r="AK28">
        <v>-304000</v>
      </c>
      <c r="AL28">
        <v>254000</v>
      </c>
      <c r="AP28">
        <v>0</v>
      </c>
      <c r="AQ28">
        <v>4311000</v>
      </c>
      <c r="AR28">
        <v>0</v>
      </c>
      <c r="AW28">
        <v>-304000</v>
      </c>
      <c r="AX28">
        <v>-1798000</v>
      </c>
      <c r="AY28">
        <v>-1798000</v>
      </c>
      <c r="BA28">
        <v>4726000</v>
      </c>
      <c r="BB28">
        <v>0</v>
      </c>
      <c r="BE28">
        <v>-400000</v>
      </c>
      <c r="BF28">
        <v>-15000</v>
      </c>
      <c r="BG28">
        <v>269000</v>
      </c>
      <c r="BH28">
        <v>-38000</v>
      </c>
      <c r="BM28">
        <v>-7669000</v>
      </c>
      <c r="BN28">
        <v>-15000</v>
      </c>
      <c r="BO28">
        <v>0</v>
      </c>
      <c r="BP28">
        <v>-304000</v>
      </c>
      <c r="BR28">
        <v>12395000</v>
      </c>
      <c r="BT28">
        <v>146000</v>
      </c>
      <c r="BV28">
        <v>413000</v>
      </c>
      <c r="BZ28">
        <v>-38000</v>
      </c>
      <c r="CB28">
        <v>538000</v>
      </c>
      <c r="CJ28">
        <v>0</v>
      </c>
      <c r="CL28">
        <v>0</v>
      </c>
      <c r="CM28">
        <v>0</v>
      </c>
    </row>
    <row r="29" spans="1:91" x14ac:dyDescent="0.3">
      <c r="A29" s="2" t="s">
        <v>232</v>
      </c>
      <c r="B29" t="s">
        <v>65</v>
      </c>
      <c r="C29">
        <v>2024</v>
      </c>
      <c r="D29" s="3">
        <v>45473</v>
      </c>
      <c r="E29" t="s">
        <v>227</v>
      </c>
      <c r="F29" t="s">
        <v>228</v>
      </c>
      <c r="G29">
        <v>58000</v>
      </c>
      <c r="H29">
        <v>58000</v>
      </c>
      <c r="I29">
        <v>0</v>
      </c>
      <c r="J29">
        <v>6616000</v>
      </c>
      <c r="K29">
        <v>-12000</v>
      </c>
      <c r="L29">
        <v>-530000</v>
      </c>
      <c r="M29">
        <v>-12000</v>
      </c>
      <c r="N29">
        <v>-796000</v>
      </c>
      <c r="O29">
        <v>754000</v>
      </c>
      <c r="P29">
        <v>68000</v>
      </c>
      <c r="Q29">
        <v>-1338000</v>
      </c>
      <c r="R29">
        <v>780000</v>
      </c>
      <c r="T29">
        <v>-280000</v>
      </c>
      <c r="U29">
        <v>-1513000</v>
      </c>
      <c r="V29">
        <v>754000</v>
      </c>
      <c r="W29">
        <v>822000</v>
      </c>
      <c r="X29">
        <v>-394000</v>
      </c>
      <c r="Y29">
        <v>-604000</v>
      </c>
      <c r="Z29">
        <v>-394000</v>
      </c>
      <c r="AA29">
        <v>-1338000</v>
      </c>
      <c r="AC29">
        <v>-530000</v>
      </c>
      <c r="AF29">
        <v>283000</v>
      </c>
      <c r="AG29">
        <v>341000</v>
      </c>
      <c r="AH29">
        <v>341000</v>
      </c>
      <c r="AJ29">
        <v>5278000</v>
      </c>
      <c r="AK29">
        <v>-530000</v>
      </c>
      <c r="AL29">
        <v>-808000</v>
      </c>
      <c r="AQ29">
        <v>-12000</v>
      </c>
      <c r="AW29">
        <v>-530000</v>
      </c>
      <c r="AX29">
        <v>-1372000</v>
      </c>
      <c r="AY29">
        <v>-1372000</v>
      </c>
      <c r="BA29">
        <v>0</v>
      </c>
      <c r="BF29">
        <v>-12000</v>
      </c>
      <c r="BG29">
        <v>-796000</v>
      </c>
      <c r="BM29">
        <v>0</v>
      </c>
      <c r="BN29">
        <v>-12000</v>
      </c>
      <c r="BP29">
        <v>-530000</v>
      </c>
      <c r="BR29">
        <v>0</v>
      </c>
      <c r="BT29">
        <v>66000</v>
      </c>
      <c r="BV29">
        <v>-19000</v>
      </c>
      <c r="CB29">
        <v>773000</v>
      </c>
    </row>
    <row r="30" spans="1:91" x14ac:dyDescent="0.3">
      <c r="A30" s="2" t="s">
        <v>232</v>
      </c>
      <c r="B30" t="s">
        <v>65</v>
      </c>
      <c r="C30">
        <v>2024</v>
      </c>
      <c r="D30" s="3">
        <v>45565</v>
      </c>
      <c r="E30" t="s">
        <v>353</v>
      </c>
      <c r="F30" t="s">
        <v>228</v>
      </c>
      <c r="G30">
        <v>59000</v>
      </c>
      <c r="H30">
        <v>59000</v>
      </c>
      <c r="J30">
        <v>6408000</v>
      </c>
      <c r="M30">
        <v>-11000</v>
      </c>
      <c r="N30">
        <v>-621000</v>
      </c>
      <c r="O30">
        <v>-1080000</v>
      </c>
      <c r="P30">
        <v>-131000</v>
      </c>
      <c r="Q30">
        <v>-1162000</v>
      </c>
      <c r="R30">
        <v>1614000</v>
      </c>
      <c r="T30">
        <v>-260000</v>
      </c>
      <c r="U30">
        <v>-802000</v>
      </c>
      <c r="V30">
        <v>-1080000</v>
      </c>
      <c r="W30">
        <v>-1211000</v>
      </c>
      <c r="X30">
        <v>754000</v>
      </c>
      <c r="Y30">
        <v>31000</v>
      </c>
      <c r="Z30">
        <v>754000</v>
      </c>
      <c r="AA30">
        <v>-1162000</v>
      </c>
      <c r="AF30">
        <v>276000</v>
      </c>
      <c r="AG30">
        <v>335000</v>
      </c>
      <c r="AH30">
        <v>335000</v>
      </c>
      <c r="AJ30">
        <v>5246000</v>
      </c>
      <c r="AL30">
        <v>-632000</v>
      </c>
      <c r="AQ30">
        <v>-11000</v>
      </c>
      <c r="AX30">
        <v>-1836000</v>
      </c>
      <c r="AY30">
        <v>-1836000</v>
      </c>
      <c r="BF30">
        <v>-11000</v>
      </c>
      <c r="BG30">
        <v>-621000</v>
      </c>
      <c r="BN30">
        <v>-11000</v>
      </c>
      <c r="BT30">
        <v>66000</v>
      </c>
      <c r="BV30">
        <v>-64000</v>
      </c>
      <c r="CB30">
        <v>783000</v>
      </c>
    </row>
    <row r="31" spans="1:91" x14ac:dyDescent="0.3">
      <c r="A31" s="2" t="s">
        <v>233</v>
      </c>
      <c r="B31" t="s">
        <v>68</v>
      </c>
      <c r="C31">
        <v>2020</v>
      </c>
      <c r="D31" s="3">
        <v>44196</v>
      </c>
      <c r="E31" t="s">
        <v>227</v>
      </c>
      <c r="F31" t="s">
        <v>228</v>
      </c>
      <c r="G31">
        <v>19840</v>
      </c>
      <c r="H31">
        <v>19840</v>
      </c>
      <c r="I31">
        <v>0</v>
      </c>
      <c r="J31">
        <v>2153028</v>
      </c>
      <c r="K31">
        <v>-39715</v>
      </c>
      <c r="L31">
        <v>31458101</v>
      </c>
      <c r="M31">
        <v>-16140</v>
      </c>
      <c r="N31">
        <v>-7534256</v>
      </c>
      <c r="O31">
        <v>46004</v>
      </c>
      <c r="P31">
        <v>1495165</v>
      </c>
      <c r="Q31">
        <v>23907705</v>
      </c>
      <c r="R31">
        <v>-297904</v>
      </c>
      <c r="S31">
        <v>-430357</v>
      </c>
      <c r="T31">
        <v>-485687</v>
      </c>
      <c r="U31">
        <v>-213815</v>
      </c>
      <c r="V31">
        <v>46004</v>
      </c>
      <c r="W31">
        <v>1541169</v>
      </c>
      <c r="X31">
        <v>-27433</v>
      </c>
      <c r="Y31">
        <v>85973</v>
      </c>
      <c r="Z31">
        <v>-27433</v>
      </c>
      <c r="AA31">
        <v>23907705</v>
      </c>
      <c r="AB31">
        <v>31253998</v>
      </c>
      <c r="AD31">
        <v>0</v>
      </c>
      <c r="AE31">
        <v>0</v>
      </c>
      <c r="AF31">
        <v>378113</v>
      </c>
      <c r="AG31">
        <v>397953</v>
      </c>
      <c r="AH31">
        <v>397953</v>
      </c>
      <c r="AJ31">
        <v>26060733</v>
      </c>
      <c r="AK31">
        <v>31458101</v>
      </c>
      <c r="AL31">
        <v>-7573971</v>
      </c>
      <c r="AN31">
        <v>33334</v>
      </c>
      <c r="AO31">
        <v>0</v>
      </c>
      <c r="AP31">
        <v>337097</v>
      </c>
      <c r="AQ31">
        <v>-16140</v>
      </c>
      <c r="AR31">
        <v>35471968</v>
      </c>
      <c r="AS31">
        <v>666091</v>
      </c>
      <c r="AT31">
        <v>666091</v>
      </c>
      <c r="AU31">
        <v>-4679958</v>
      </c>
      <c r="AV31">
        <v>0</v>
      </c>
      <c r="AW31">
        <v>31253998</v>
      </c>
      <c r="AX31">
        <v>-13477880</v>
      </c>
      <c r="AY31">
        <v>-13477880</v>
      </c>
      <c r="AZ31">
        <v>-31117</v>
      </c>
      <c r="BA31">
        <v>0</v>
      </c>
      <c r="BB31">
        <v>-4013867</v>
      </c>
      <c r="BC31">
        <v>-4013867</v>
      </c>
      <c r="BE31">
        <v>23575</v>
      </c>
      <c r="BF31">
        <v>-8598</v>
      </c>
      <c r="BG31">
        <v>-7534256</v>
      </c>
      <c r="BH31">
        <v>70941</v>
      </c>
      <c r="BI31">
        <v>712395</v>
      </c>
      <c r="BJ31">
        <v>0</v>
      </c>
      <c r="BK31">
        <v>0</v>
      </c>
      <c r="BL31">
        <v>-31117</v>
      </c>
      <c r="BM31">
        <v>0</v>
      </c>
      <c r="BN31">
        <v>-8598</v>
      </c>
      <c r="BO31">
        <v>-4679958</v>
      </c>
      <c r="BT31">
        <v>4676362</v>
      </c>
      <c r="BZ31">
        <v>37607</v>
      </c>
      <c r="CB31">
        <v>0</v>
      </c>
      <c r="CC31">
        <v>4217970</v>
      </c>
      <c r="CD31">
        <v>4217970</v>
      </c>
      <c r="CJ31">
        <v>-4679958</v>
      </c>
      <c r="CK31">
        <v>0</v>
      </c>
      <c r="CL31">
        <v>-4679958</v>
      </c>
    </row>
    <row r="32" spans="1:91" x14ac:dyDescent="0.3">
      <c r="A32" s="2" t="s">
        <v>233</v>
      </c>
      <c r="B32" t="s">
        <v>68</v>
      </c>
      <c r="C32">
        <v>2021</v>
      </c>
      <c r="D32" s="3">
        <v>44561</v>
      </c>
      <c r="E32" t="s">
        <v>227</v>
      </c>
      <c r="F32" t="s">
        <v>228</v>
      </c>
      <c r="G32">
        <v>1396364</v>
      </c>
      <c r="H32">
        <v>1396364</v>
      </c>
      <c r="I32">
        <v>0</v>
      </c>
      <c r="J32">
        <v>26060733</v>
      </c>
      <c r="K32">
        <v>-1027830</v>
      </c>
      <c r="L32">
        <v>41860437</v>
      </c>
      <c r="M32">
        <v>-10210631</v>
      </c>
      <c r="N32">
        <v>-16895416</v>
      </c>
      <c r="O32">
        <v>-86658</v>
      </c>
      <c r="P32">
        <v>-1586563</v>
      </c>
      <c r="Q32">
        <v>14754390</v>
      </c>
      <c r="R32">
        <v>-126494</v>
      </c>
      <c r="S32">
        <v>-696280</v>
      </c>
      <c r="T32">
        <v>-336432</v>
      </c>
      <c r="U32">
        <v>314370</v>
      </c>
      <c r="V32">
        <v>-86658</v>
      </c>
      <c r="W32">
        <v>-1673221</v>
      </c>
      <c r="X32">
        <v>-1153315</v>
      </c>
      <c r="Y32">
        <v>-3671372</v>
      </c>
      <c r="Z32">
        <v>-1153315</v>
      </c>
      <c r="AA32">
        <v>14754390</v>
      </c>
      <c r="AB32">
        <v>47523569</v>
      </c>
      <c r="AD32">
        <v>-2921982</v>
      </c>
      <c r="AE32">
        <v>-2921982</v>
      </c>
      <c r="AF32">
        <v>419162</v>
      </c>
      <c r="AG32">
        <v>1815526</v>
      </c>
      <c r="AH32">
        <v>1815526</v>
      </c>
      <c r="AJ32">
        <v>40815123</v>
      </c>
      <c r="AK32">
        <v>41860437</v>
      </c>
      <c r="AL32">
        <v>-17923246</v>
      </c>
      <c r="AN32">
        <v>97789</v>
      </c>
      <c r="AO32">
        <v>0</v>
      </c>
      <c r="AP32">
        <v>1042737</v>
      </c>
      <c r="AQ32">
        <v>-10210631</v>
      </c>
      <c r="AR32">
        <v>47523569</v>
      </c>
      <c r="AS32">
        <v>0</v>
      </c>
      <c r="AT32">
        <v>0</v>
      </c>
      <c r="AU32">
        <v>-7124278</v>
      </c>
      <c r="AV32">
        <v>-6517338</v>
      </c>
      <c r="AW32">
        <v>47523569</v>
      </c>
      <c r="AX32">
        <v>-15023842</v>
      </c>
      <c r="AY32">
        <v>-15023842</v>
      </c>
      <c r="AZ32">
        <v>-104112</v>
      </c>
      <c r="BA32">
        <v>-500000</v>
      </c>
      <c r="BB32">
        <v>-7124278</v>
      </c>
      <c r="BC32">
        <v>-7124278</v>
      </c>
      <c r="BE32">
        <v>-2165463</v>
      </c>
      <c r="BF32">
        <v>-923718</v>
      </c>
      <c r="BG32">
        <v>-16895416</v>
      </c>
      <c r="BH32">
        <v>-568302</v>
      </c>
      <c r="BI32">
        <v>120712</v>
      </c>
      <c r="BJ32">
        <v>1461146</v>
      </c>
      <c r="BK32">
        <v>-6517338</v>
      </c>
      <c r="BL32">
        <v>-104112</v>
      </c>
      <c r="BM32">
        <v>-500000</v>
      </c>
      <c r="BN32">
        <v>-923718</v>
      </c>
      <c r="BO32">
        <v>-7124278</v>
      </c>
      <c r="BT32">
        <v>3253590</v>
      </c>
      <c r="CB32">
        <v>100254</v>
      </c>
      <c r="CC32">
        <v>0</v>
      </c>
      <c r="CD32">
        <v>0</v>
      </c>
    </row>
    <row r="33" spans="1:92" x14ac:dyDescent="0.3">
      <c r="A33" s="2" t="s">
        <v>233</v>
      </c>
      <c r="B33" t="s">
        <v>68</v>
      </c>
      <c r="C33">
        <v>2022</v>
      </c>
      <c r="D33" s="3">
        <v>44834</v>
      </c>
      <c r="E33" t="s">
        <v>353</v>
      </c>
      <c r="F33" t="s">
        <v>228</v>
      </c>
      <c r="G33">
        <v>3440420</v>
      </c>
      <c r="H33">
        <v>3440420</v>
      </c>
      <c r="J33">
        <v>47496527</v>
      </c>
      <c r="K33">
        <v>-4488763</v>
      </c>
      <c r="L33">
        <v>6280427</v>
      </c>
      <c r="M33">
        <v>-7022964</v>
      </c>
      <c r="N33">
        <v>-31470433</v>
      </c>
      <c r="O33">
        <v>1478003</v>
      </c>
      <c r="P33">
        <v>246018</v>
      </c>
      <c r="Q33">
        <v>-32212970</v>
      </c>
      <c r="R33">
        <v>-247734</v>
      </c>
      <c r="S33">
        <v>-1042228</v>
      </c>
      <c r="T33">
        <v>-632011</v>
      </c>
      <c r="U33">
        <v>-27460</v>
      </c>
      <c r="V33">
        <v>1478003</v>
      </c>
      <c r="W33">
        <v>1724021</v>
      </c>
      <c r="X33">
        <v>403940</v>
      </c>
      <c r="Y33">
        <v>178528</v>
      </c>
      <c r="Z33">
        <v>403940</v>
      </c>
      <c r="AA33">
        <v>-32212970</v>
      </c>
      <c r="AB33">
        <v>6099267</v>
      </c>
      <c r="AF33">
        <v>1088062</v>
      </c>
      <c r="AG33">
        <v>4528482</v>
      </c>
      <c r="AH33">
        <v>4528482</v>
      </c>
      <c r="AJ33">
        <v>15283557</v>
      </c>
      <c r="AK33">
        <v>6280427</v>
      </c>
      <c r="AL33">
        <v>-35959196</v>
      </c>
      <c r="AN33">
        <v>108884</v>
      </c>
      <c r="AO33">
        <v>0</v>
      </c>
      <c r="AP33">
        <v>17125</v>
      </c>
      <c r="AQ33">
        <v>-7022964</v>
      </c>
      <c r="AR33">
        <v>6099267</v>
      </c>
      <c r="AU33">
        <v>0</v>
      </c>
      <c r="AV33">
        <v>2011506</v>
      </c>
      <c r="AW33">
        <v>6099267</v>
      </c>
      <c r="AX33">
        <v>-39129850</v>
      </c>
      <c r="AY33">
        <v>-39129850</v>
      </c>
      <c r="AZ33">
        <v>-119679</v>
      </c>
      <c r="BA33">
        <v>-1500000</v>
      </c>
      <c r="BB33">
        <v>0</v>
      </c>
      <c r="BC33">
        <v>0</v>
      </c>
      <c r="BE33">
        <v>-3045707</v>
      </c>
      <c r="BF33">
        <v>-4369084</v>
      </c>
      <c r="BG33">
        <v>-31470433</v>
      </c>
      <c r="BJ33">
        <v>181160</v>
      </c>
      <c r="BK33">
        <v>2011506</v>
      </c>
      <c r="BL33">
        <v>-119679</v>
      </c>
      <c r="BM33">
        <v>-1500000</v>
      </c>
      <c r="BN33">
        <v>-4369084</v>
      </c>
      <c r="BO33">
        <v>0</v>
      </c>
      <c r="BT33">
        <v>5665251</v>
      </c>
    </row>
    <row r="34" spans="1:92" x14ac:dyDescent="0.3">
      <c r="A34" s="2" t="s">
        <v>233</v>
      </c>
      <c r="B34" t="s">
        <v>68</v>
      </c>
      <c r="C34">
        <v>2022</v>
      </c>
      <c r="D34" s="3">
        <v>44926</v>
      </c>
      <c r="E34" t="s">
        <v>227</v>
      </c>
      <c r="F34" t="s">
        <v>228</v>
      </c>
      <c r="G34">
        <v>3570090</v>
      </c>
      <c r="H34">
        <v>3570090</v>
      </c>
      <c r="I34">
        <v>19419600</v>
      </c>
      <c r="J34">
        <v>40815123</v>
      </c>
      <c r="K34">
        <v>-2930401</v>
      </c>
      <c r="L34">
        <v>33857617</v>
      </c>
      <c r="M34">
        <v>-6934568</v>
      </c>
      <c r="N34">
        <v>-37963076</v>
      </c>
      <c r="O34">
        <v>554744</v>
      </c>
      <c r="P34">
        <v>1974066</v>
      </c>
      <c r="Q34">
        <v>-11040027</v>
      </c>
      <c r="R34">
        <v>-994672</v>
      </c>
      <c r="S34">
        <v>-300003</v>
      </c>
      <c r="T34">
        <v>-684205</v>
      </c>
      <c r="U34">
        <v>-450889</v>
      </c>
      <c r="V34">
        <v>554744</v>
      </c>
      <c r="W34">
        <v>2528810</v>
      </c>
      <c r="X34">
        <v>1108919</v>
      </c>
      <c r="Y34">
        <v>1207960</v>
      </c>
      <c r="Z34">
        <v>1108919</v>
      </c>
      <c r="AA34">
        <v>-11040027</v>
      </c>
      <c r="AB34">
        <v>6090416</v>
      </c>
      <c r="AD34">
        <v>0</v>
      </c>
      <c r="AE34">
        <v>0</v>
      </c>
      <c r="AF34">
        <v>1283398</v>
      </c>
      <c r="AG34">
        <v>4853488</v>
      </c>
      <c r="AH34">
        <v>4853488</v>
      </c>
      <c r="AJ34">
        <v>29775096</v>
      </c>
      <c r="AK34">
        <v>33857617</v>
      </c>
      <c r="AL34">
        <v>-40893477</v>
      </c>
      <c r="AN34">
        <v>12343</v>
      </c>
      <c r="AO34">
        <v>0</v>
      </c>
      <c r="AP34">
        <v>14187</v>
      </c>
      <c r="AQ34">
        <v>-6934568</v>
      </c>
      <c r="AR34">
        <v>6090416</v>
      </c>
      <c r="AS34">
        <v>27702292</v>
      </c>
      <c r="AT34">
        <v>27702292</v>
      </c>
      <c r="AU34">
        <v>0</v>
      </c>
      <c r="AV34">
        <v>0</v>
      </c>
      <c r="AW34">
        <v>6090416</v>
      </c>
      <c r="AX34">
        <v>-73241805</v>
      </c>
      <c r="AY34">
        <v>-73241805</v>
      </c>
      <c r="AZ34">
        <v>-49501</v>
      </c>
      <c r="BA34">
        <v>-1000000</v>
      </c>
      <c r="BB34">
        <v>27702292</v>
      </c>
      <c r="BC34">
        <v>27702292</v>
      </c>
      <c r="BE34">
        <v>-3004167</v>
      </c>
      <c r="BF34">
        <v>-2880900</v>
      </c>
      <c r="BG34">
        <v>-37963076</v>
      </c>
      <c r="BH34">
        <v>12343</v>
      </c>
      <c r="BI34">
        <v>3927903</v>
      </c>
      <c r="BJ34">
        <v>64909</v>
      </c>
      <c r="BK34">
        <v>0</v>
      </c>
      <c r="BL34">
        <v>-49501</v>
      </c>
      <c r="BM34">
        <v>-1000000</v>
      </c>
      <c r="BN34">
        <v>-2880900</v>
      </c>
      <c r="BO34">
        <v>0</v>
      </c>
      <c r="BQ34">
        <v>0</v>
      </c>
      <c r="BS34">
        <v>0</v>
      </c>
      <c r="BT34">
        <v>5857435</v>
      </c>
      <c r="BV34">
        <v>0</v>
      </c>
      <c r="CB34">
        <v>0</v>
      </c>
      <c r="CC34">
        <v>0</v>
      </c>
      <c r="CD34">
        <v>0</v>
      </c>
    </row>
    <row r="35" spans="1:92" x14ac:dyDescent="0.3">
      <c r="A35" s="2" t="s">
        <v>233</v>
      </c>
      <c r="B35" t="s">
        <v>68</v>
      </c>
      <c r="C35">
        <v>2023</v>
      </c>
      <c r="D35" s="3">
        <v>45291</v>
      </c>
      <c r="E35" t="s">
        <v>227</v>
      </c>
      <c r="F35" t="s">
        <v>228</v>
      </c>
      <c r="G35">
        <v>4147092</v>
      </c>
      <c r="H35">
        <v>4147092</v>
      </c>
      <c r="I35">
        <v>4011305</v>
      </c>
      <c r="J35">
        <v>29775096</v>
      </c>
      <c r="K35">
        <v>-281116</v>
      </c>
      <c r="L35">
        <v>18730150</v>
      </c>
      <c r="M35">
        <v>536273</v>
      </c>
      <c r="N35">
        <v>-34019519</v>
      </c>
      <c r="O35">
        <v>1241951</v>
      </c>
      <c r="P35">
        <v>-494029</v>
      </c>
      <c r="Q35">
        <v>-14753096</v>
      </c>
      <c r="R35">
        <v>1481078</v>
      </c>
      <c r="S35">
        <v>-415217</v>
      </c>
      <c r="T35">
        <v>-812249</v>
      </c>
      <c r="U35">
        <v>-1387099</v>
      </c>
      <c r="V35">
        <v>1241951</v>
      </c>
      <c r="W35">
        <v>747922</v>
      </c>
      <c r="X35">
        <v>-3213453</v>
      </c>
      <c r="Y35">
        <v>-3917478</v>
      </c>
      <c r="Z35">
        <v>-3213453</v>
      </c>
      <c r="AA35">
        <v>-14753096</v>
      </c>
      <c r="AB35">
        <v>0</v>
      </c>
      <c r="AF35">
        <v>1905231</v>
      </c>
      <c r="AG35">
        <v>6052323</v>
      </c>
      <c r="AH35">
        <v>6052323</v>
      </c>
      <c r="AJ35">
        <v>15022000</v>
      </c>
      <c r="AK35">
        <v>18730150</v>
      </c>
      <c r="AL35">
        <v>-34300635</v>
      </c>
      <c r="AN35">
        <v>12223</v>
      </c>
      <c r="AO35">
        <v>0</v>
      </c>
      <c r="AP35">
        <v>176542</v>
      </c>
      <c r="AQ35">
        <v>536273</v>
      </c>
      <c r="AR35">
        <v>14692335</v>
      </c>
      <c r="AS35">
        <v>9309513</v>
      </c>
      <c r="AT35">
        <v>9309513</v>
      </c>
      <c r="AU35">
        <v>-5495212</v>
      </c>
      <c r="AV35">
        <v>1049454</v>
      </c>
      <c r="AW35">
        <v>0</v>
      </c>
      <c r="AX35">
        <v>-44844872</v>
      </c>
      <c r="AY35">
        <v>-44844872</v>
      </c>
      <c r="AZ35">
        <v>-70081</v>
      </c>
      <c r="BA35">
        <v>0</v>
      </c>
      <c r="BB35">
        <v>3814301</v>
      </c>
      <c r="BC35">
        <v>3814301</v>
      </c>
      <c r="BD35">
        <v>183176</v>
      </c>
      <c r="BE35">
        <v>-280833</v>
      </c>
      <c r="BF35">
        <v>-162267</v>
      </c>
      <c r="BG35">
        <v>-34019519</v>
      </c>
      <c r="BH35">
        <v>12223</v>
      </c>
      <c r="BI35">
        <v>3619582</v>
      </c>
      <c r="BJ35">
        <v>40338</v>
      </c>
      <c r="BL35">
        <v>-70081</v>
      </c>
      <c r="BM35">
        <v>0</v>
      </c>
      <c r="BN35">
        <v>-211035</v>
      </c>
      <c r="BO35">
        <v>-5495212</v>
      </c>
      <c r="BQ35">
        <v>1049454</v>
      </c>
      <c r="BS35">
        <v>48768</v>
      </c>
      <c r="BT35">
        <v>1047398</v>
      </c>
      <c r="BV35">
        <v>-318460</v>
      </c>
      <c r="CC35">
        <v>14692335</v>
      </c>
      <c r="CD35">
        <v>14692335</v>
      </c>
    </row>
    <row r="36" spans="1:92" x14ac:dyDescent="0.3">
      <c r="A36" s="2" t="s">
        <v>233</v>
      </c>
      <c r="B36" t="s">
        <v>68</v>
      </c>
      <c r="C36">
        <v>2024</v>
      </c>
      <c r="D36" s="3">
        <v>45565</v>
      </c>
      <c r="E36" t="s">
        <v>353</v>
      </c>
      <c r="F36" t="s">
        <v>228</v>
      </c>
      <c r="G36">
        <v>4205230</v>
      </c>
      <c r="H36">
        <v>4205230</v>
      </c>
      <c r="J36">
        <v>21011891</v>
      </c>
      <c r="K36">
        <v>-1784929</v>
      </c>
      <c r="L36">
        <v>14900848</v>
      </c>
      <c r="M36">
        <v>-1768029</v>
      </c>
      <c r="N36">
        <v>-31271424</v>
      </c>
      <c r="O36">
        <v>-777289</v>
      </c>
      <c r="P36">
        <v>870216</v>
      </c>
      <c r="Q36">
        <v>-18138605</v>
      </c>
      <c r="R36">
        <v>-4009029</v>
      </c>
      <c r="S36">
        <v>-755490</v>
      </c>
      <c r="T36">
        <v>-478446</v>
      </c>
      <c r="U36">
        <v>106702</v>
      </c>
      <c r="V36">
        <v>-777289</v>
      </c>
      <c r="W36">
        <v>92927</v>
      </c>
      <c r="X36">
        <v>2018160</v>
      </c>
      <c r="Y36">
        <v>-2855827</v>
      </c>
      <c r="Z36">
        <v>2018160</v>
      </c>
      <c r="AA36">
        <v>-18138605</v>
      </c>
      <c r="AB36">
        <v>7327334</v>
      </c>
      <c r="AF36">
        <v>1869054</v>
      </c>
      <c r="AG36">
        <v>6074284</v>
      </c>
      <c r="AH36">
        <v>6074284</v>
      </c>
      <c r="AJ36">
        <v>2873286</v>
      </c>
      <c r="AK36">
        <v>14900848</v>
      </c>
      <c r="AL36">
        <v>-33056353</v>
      </c>
      <c r="AN36">
        <v>-6179</v>
      </c>
      <c r="AO36">
        <v>0</v>
      </c>
      <c r="AP36">
        <v>29969</v>
      </c>
      <c r="AQ36">
        <v>-1768029</v>
      </c>
      <c r="AR36">
        <v>22019669</v>
      </c>
      <c r="AS36">
        <v>2860392</v>
      </c>
      <c r="AT36">
        <v>2860392</v>
      </c>
      <c r="AU36">
        <v>0</v>
      </c>
      <c r="AV36">
        <v>0</v>
      </c>
      <c r="AW36">
        <v>7327334</v>
      </c>
      <c r="AX36">
        <v>-41810862</v>
      </c>
      <c r="AY36">
        <v>-41810862</v>
      </c>
      <c r="AZ36">
        <v>-62508</v>
      </c>
      <c r="BB36">
        <v>2860392</v>
      </c>
      <c r="BC36">
        <v>2860392</v>
      </c>
      <c r="BD36">
        <v>-10017462</v>
      </c>
      <c r="BF36">
        <v>-1705521</v>
      </c>
      <c r="BG36">
        <v>-31271424</v>
      </c>
      <c r="BH36">
        <v>-6179</v>
      </c>
      <c r="BI36">
        <v>1916124</v>
      </c>
      <c r="BJ36">
        <v>38249</v>
      </c>
      <c r="BL36">
        <v>-62508</v>
      </c>
      <c r="BN36">
        <v>-1722421</v>
      </c>
      <c r="BO36">
        <v>0</v>
      </c>
      <c r="BQ36">
        <v>0</v>
      </c>
      <c r="BS36">
        <v>16900</v>
      </c>
      <c r="BT36">
        <v>1399731</v>
      </c>
      <c r="BV36">
        <v>169349</v>
      </c>
    </row>
    <row r="37" spans="1:92" x14ac:dyDescent="0.3">
      <c r="A37" s="2" t="s">
        <v>234</v>
      </c>
      <c r="B37" t="s">
        <v>71</v>
      </c>
      <c r="C37">
        <v>2020</v>
      </c>
      <c r="D37" s="3">
        <v>44196</v>
      </c>
      <c r="E37" t="s">
        <v>227</v>
      </c>
      <c r="F37" t="s">
        <v>228</v>
      </c>
      <c r="J37">
        <v>574712</v>
      </c>
      <c r="K37">
        <v>-71619</v>
      </c>
      <c r="L37">
        <v>217928</v>
      </c>
      <c r="M37">
        <v>-71619</v>
      </c>
      <c r="N37">
        <v>-521485</v>
      </c>
      <c r="Q37">
        <v>-375176</v>
      </c>
      <c r="R37">
        <v>40372</v>
      </c>
      <c r="T37">
        <v>-131131</v>
      </c>
      <c r="U37">
        <v>-20380</v>
      </c>
      <c r="W37">
        <v>-40966</v>
      </c>
      <c r="X37">
        <v>262140</v>
      </c>
      <c r="Y37">
        <v>80999</v>
      </c>
      <c r="Z37">
        <v>262140</v>
      </c>
      <c r="AA37">
        <v>-375176</v>
      </c>
      <c r="AB37">
        <v>0</v>
      </c>
      <c r="AF37">
        <v>226912</v>
      </c>
      <c r="AG37">
        <v>226912</v>
      </c>
      <c r="AH37">
        <v>226912</v>
      </c>
      <c r="AJ37">
        <v>199536</v>
      </c>
      <c r="AK37">
        <v>217928</v>
      </c>
      <c r="AL37">
        <v>-593104</v>
      </c>
      <c r="AN37">
        <v>0</v>
      </c>
      <c r="AO37">
        <v>200</v>
      </c>
      <c r="AP37">
        <v>107007</v>
      </c>
      <c r="AQ37">
        <v>-71619</v>
      </c>
      <c r="AR37">
        <v>0</v>
      </c>
      <c r="AS37">
        <v>232200</v>
      </c>
      <c r="AT37">
        <v>232200</v>
      </c>
      <c r="AU37">
        <v>-222512</v>
      </c>
      <c r="AV37">
        <v>0</v>
      </c>
      <c r="AW37">
        <v>0</v>
      </c>
      <c r="AX37">
        <v>-1025559</v>
      </c>
      <c r="AY37">
        <v>-1025559</v>
      </c>
      <c r="BA37">
        <v>0</v>
      </c>
      <c r="BB37">
        <v>209688</v>
      </c>
      <c r="BC37">
        <v>9688</v>
      </c>
      <c r="BF37">
        <v>-71619</v>
      </c>
      <c r="BG37">
        <v>-521485</v>
      </c>
      <c r="BI37">
        <v>67235</v>
      </c>
      <c r="BJ37">
        <v>8240</v>
      </c>
      <c r="BK37">
        <v>0</v>
      </c>
      <c r="BM37">
        <v>0</v>
      </c>
      <c r="BN37">
        <v>-71619</v>
      </c>
      <c r="BO37">
        <v>-222512</v>
      </c>
      <c r="BT37">
        <v>128928</v>
      </c>
      <c r="BV37">
        <v>-29036</v>
      </c>
      <c r="CJ37">
        <v>200000</v>
      </c>
      <c r="CK37">
        <v>300000</v>
      </c>
      <c r="CL37">
        <v>-100000</v>
      </c>
    </row>
    <row r="38" spans="1:92" x14ac:dyDescent="0.3">
      <c r="A38" s="2" t="s">
        <v>234</v>
      </c>
      <c r="B38" t="s">
        <v>71</v>
      </c>
      <c r="C38">
        <v>2021</v>
      </c>
      <c r="D38" s="3">
        <v>44561</v>
      </c>
      <c r="E38" t="s">
        <v>227</v>
      </c>
      <c r="F38" t="s">
        <v>228</v>
      </c>
      <c r="I38">
        <v>0</v>
      </c>
      <c r="J38">
        <v>199536</v>
      </c>
      <c r="K38">
        <v>-1063676</v>
      </c>
      <c r="L38">
        <v>30627157</v>
      </c>
      <c r="M38">
        <v>-10608806</v>
      </c>
      <c r="N38">
        <v>-2199013</v>
      </c>
      <c r="Q38">
        <v>17819338</v>
      </c>
      <c r="R38">
        <v>500715</v>
      </c>
      <c r="T38">
        <v>-87930</v>
      </c>
      <c r="U38">
        <v>189779</v>
      </c>
      <c r="W38">
        <v>1260886</v>
      </c>
      <c r="X38">
        <v>-261760</v>
      </c>
      <c r="Y38">
        <v>1502269</v>
      </c>
      <c r="Z38">
        <v>-60545</v>
      </c>
      <c r="AA38">
        <v>17819338</v>
      </c>
      <c r="AB38">
        <v>30425941</v>
      </c>
      <c r="AF38">
        <v>236696</v>
      </c>
      <c r="AG38">
        <v>236696</v>
      </c>
      <c r="AH38">
        <v>236696</v>
      </c>
      <c r="AJ38">
        <v>18018874</v>
      </c>
      <c r="AK38">
        <v>30627157</v>
      </c>
      <c r="AL38">
        <v>-3262689</v>
      </c>
      <c r="AN38">
        <v>7188</v>
      </c>
      <c r="AO38">
        <v>0</v>
      </c>
      <c r="AP38">
        <v>52703</v>
      </c>
      <c r="AQ38">
        <v>-10608806</v>
      </c>
      <c r="AR38">
        <v>30425941</v>
      </c>
      <c r="AS38">
        <v>0</v>
      </c>
      <c r="AT38">
        <v>0</v>
      </c>
      <c r="AU38">
        <v>-1073683</v>
      </c>
      <c r="AV38">
        <v>-9197328</v>
      </c>
      <c r="AW38">
        <v>30425941</v>
      </c>
      <c r="AX38">
        <v>-4758805</v>
      </c>
      <c r="AY38">
        <v>-4758805</v>
      </c>
      <c r="BA38">
        <v>-347802</v>
      </c>
      <c r="BB38">
        <v>-1273683</v>
      </c>
      <c r="BC38">
        <v>-1073683</v>
      </c>
      <c r="BF38">
        <v>-1063676</v>
      </c>
      <c r="BG38">
        <v>-2199013</v>
      </c>
      <c r="BH38">
        <v>-225012</v>
      </c>
      <c r="BI38">
        <v>162001</v>
      </c>
      <c r="BJ38">
        <v>1474899</v>
      </c>
      <c r="BK38">
        <v>-9197328</v>
      </c>
      <c r="BM38">
        <v>-347802</v>
      </c>
      <c r="BN38">
        <v>-1063676</v>
      </c>
      <c r="BO38">
        <v>-1273683</v>
      </c>
      <c r="BT38">
        <v>785976</v>
      </c>
      <c r="BV38">
        <v>-99421</v>
      </c>
      <c r="BZ38">
        <v>97862</v>
      </c>
      <c r="CJ38">
        <v>-200000</v>
      </c>
      <c r="CL38">
        <v>-200000</v>
      </c>
      <c r="CM38">
        <v>97862</v>
      </c>
    </row>
    <row r="39" spans="1:92" x14ac:dyDescent="0.3">
      <c r="A39" s="2" t="s">
        <v>234</v>
      </c>
      <c r="B39" t="s">
        <v>71</v>
      </c>
      <c r="C39">
        <v>2022</v>
      </c>
      <c r="D39" s="3">
        <v>44834</v>
      </c>
      <c r="E39" t="s">
        <v>353</v>
      </c>
      <c r="F39" t="s">
        <v>228</v>
      </c>
      <c r="J39">
        <v>22947873</v>
      </c>
      <c r="K39">
        <v>-811806</v>
      </c>
      <c r="L39">
        <v>-217021</v>
      </c>
      <c r="M39">
        <v>-6482572</v>
      </c>
      <c r="N39">
        <v>-3193324</v>
      </c>
      <c r="Q39">
        <v>-9892917</v>
      </c>
      <c r="R39">
        <v>-1129250</v>
      </c>
      <c r="T39">
        <v>-326835</v>
      </c>
      <c r="U39">
        <v>-132462</v>
      </c>
      <c r="W39">
        <v>-399757</v>
      </c>
      <c r="X39">
        <v>-942018</v>
      </c>
      <c r="Y39">
        <v>-2348622</v>
      </c>
      <c r="Z39">
        <v>-935419</v>
      </c>
      <c r="AA39">
        <v>-9892917</v>
      </c>
      <c r="AB39">
        <v>0</v>
      </c>
      <c r="AF39">
        <v>749504</v>
      </c>
      <c r="AG39">
        <v>749504</v>
      </c>
      <c r="AH39">
        <v>749504</v>
      </c>
      <c r="AJ39">
        <v>13054956</v>
      </c>
      <c r="AK39">
        <v>-217021</v>
      </c>
      <c r="AL39">
        <v>-4005130</v>
      </c>
      <c r="AN39">
        <v>1606</v>
      </c>
      <c r="AO39">
        <v>0</v>
      </c>
      <c r="AP39">
        <v>41364</v>
      </c>
      <c r="AQ39">
        <v>-6482572</v>
      </c>
      <c r="AR39">
        <v>0</v>
      </c>
      <c r="AS39">
        <v>441139</v>
      </c>
      <c r="AT39">
        <v>441139</v>
      </c>
      <c r="AU39">
        <v>-658160</v>
      </c>
      <c r="AW39">
        <v>0</v>
      </c>
      <c r="AX39">
        <v>-2602333</v>
      </c>
      <c r="AY39">
        <v>-2602333</v>
      </c>
      <c r="BA39">
        <v>3526562</v>
      </c>
      <c r="BB39">
        <v>-217021</v>
      </c>
      <c r="BC39">
        <v>-217021</v>
      </c>
      <c r="BF39">
        <v>-811806</v>
      </c>
      <c r="BG39">
        <v>-3193324</v>
      </c>
      <c r="BH39">
        <v>99468</v>
      </c>
      <c r="BI39">
        <v>54000</v>
      </c>
      <c r="BJ39">
        <v>0</v>
      </c>
      <c r="BM39">
        <v>3526562</v>
      </c>
      <c r="BN39">
        <v>-811806</v>
      </c>
      <c r="BO39">
        <v>-458160</v>
      </c>
      <c r="BT39">
        <v>918007</v>
      </c>
      <c r="BV39">
        <v>581700</v>
      </c>
      <c r="CJ39">
        <v>0</v>
      </c>
    </row>
    <row r="40" spans="1:92" x14ac:dyDescent="0.3">
      <c r="A40" s="2" t="s">
        <v>234</v>
      </c>
      <c r="B40" t="s">
        <v>71</v>
      </c>
      <c r="C40">
        <v>2022</v>
      </c>
      <c r="D40" s="3">
        <v>44926</v>
      </c>
      <c r="E40" t="s">
        <v>227</v>
      </c>
      <c r="F40" t="s">
        <v>228</v>
      </c>
      <c r="I40">
        <v>120136</v>
      </c>
      <c r="J40">
        <v>18018874</v>
      </c>
      <c r="K40">
        <v>-735761</v>
      </c>
      <c r="L40">
        <v>-224223</v>
      </c>
      <c r="M40">
        <v>-1079183</v>
      </c>
      <c r="N40">
        <v>-3425246</v>
      </c>
      <c r="Q40">
        <v>-4728652</v>
      </c>
      <c r="R40">
        <v>-2439310</v>
      </c>
      <c r="T40">
        <v>-444725</v>
      </c>
      <c r="U40">
        <v>-43061</v>
      </c>
      <c r="W40">
        <v>-2145968</v>
      </c>
      <c r="X40">
        <v>59324</v>
      </c>
      <c r="Y40">
        <v>-5082528</v>
      </c>
      <c r="Z40">
        <v>-141891</v>
      </c>
      <c r="AA40">
        <v>-4728652</v>
      </c>
      <c r="AB40">
        <v>0</v>
      </c>
      <c r="AF40">
        <v>957255</v>
      </c>
      <c r="AG40">
        <v>957255</v>
      </c>
      <c r="AH40">
        <v>957255</v>
      </c>
      <c r="AJ40">
        <v>13290222</v>
      </c>
      <c r="AK40">
        <v>-224223</v>
      </c>
      <c r="AL40">
        <v>-4161007</v>
      </c>
      <c r="AN40">
        <v>1606</v>
      </c>
      <c r="AO40">
        <v>4293</v>
      </c>
      <c r="AP40">
        <v>42450</v>
      </c>
      <c r="AQ40">
        <v>-1079183</v>
      </c>
      <c r="AR40">
        <v>0</v>
      </c>
      <c r="AS40">
        <v>441139</v>
      </c>
      <c r="AT40">
        <v>441139</v>
      </c>
      <c r="AU40">
        <v>-665362</v>
      </c>
      <c r="AV40">
        <v>0</v>
      </c>
      <c r="AW40">
        <v>0</v>
      </c>
      <c r="AX40">
        <v>-677107</v>
      </c>
      <c r="AY40">
        <v>-677107</v>
      </c>
      <c r="BA40">
        <v>-343422</v>
      </c>
      <c r="BB40">
        <v>-224223</v>
      </c>
      <c r="BC40">
        <v>-224223</v>
      </c>
      <c r="BF40">
        <v>-735761</v>
      </c>
      <c r="BG40">
        <v>-3425246</v>
      </c>
      <c r="BH40">
        <v>1606</v>
      </c>
      <c r="BI40">
        <v>858544</v>
      </c>
      <c r="BJ40">
        <v>0</v>
      </c>
      <c r="BK40">
        <v>0</v>
      </c>
      <c r="BM40">
        <v>-343422</v>
      </c>
      <c r="BN40">
        <v>-735761</v>
      </c>
      <c r="BO40">
        <v>-665362</v>
      </c>
      <c r="BT40">
        <v>399126</v>
      </c>
      <c r="BV40">
        <v>-68788</v>
      </c>
      <c r="CJ40">
        <v>0</v>
      </c>
      <c r="CL40">
        <v>0</v>
      </c>
      <c r="CM40">
        <v>-2278</v>
      </c>
    </row>
    <row r="41" spans="1:92" x14ac:dyDescent="0.3">
      <c r="A41" s="2" t="s">
        <v>234</v>
      </c>
      <c r="B41" t="s">
        <v>71</v>
      </c>
      <c r="C41">
        <v>2023</v>
      </c>
      <c r="D41" s="3">
        <v>45199</v>
      </c>
      <c r="E41" t="s">
        <v>353</v>
      </c>
      <c r="F41" t="s">
        <v>228</v>
      </c>
      <c r="J41">
        <v>13054956</v>
      </c>
      <c r="K41">
        <v>-971200</v>
      </c>
      <c r="L41">
        <v>-2383450</v>
      </c>
      <c r="M41">
        <v>-3531284</v>
      </c>
      <c r="N41">
        <v>-1682516</v>
      </c>
      <c r="Q41">
        <v>-7597250</v>
      </c>
      <c r="R41">
        <v>-353892</v>
      </c>
      <c r="T41">
        <v>-531316</v>
      </c>
      <c r="U41">
        <v>-60905</v>
      </c>
      <c r="W41">
        <v>-108257</v>
      </c>
      <c r="X41">
        <v>834384</v>
      </c>
      <c r="Y41">
        <v>-1123835</v>
      </c>
      <c r="Z41">
        <v>827785</v>
      </c>
      <c r="AA41">
        <v>-7597250</v>
      </c>
      <c r="AG41">
        <v>1023211</v>
      </c>
      <c r="AH41">
        <v>1023211</v>
      </c>
      <c r="AJ41">
        <v>5457706</v>
      </c>
      <c r="AK41">
        <v>-2383450</v>
      </c>
      <c r="AL41">
        <v>-2653716</v>
      </c>
      <c r="AN41">
        <v>0</v>
      </c>
      <c r="AO41">
        <v>14493</v>
      </c>
      <c r="AP41">
        <v>31973</v>
      </c>
      <c r="AQ41">
        <v>-3531284</v>
      </c>
      <c r="AS41">
        <v>0</v>
      </c>
      <c r="AT41">
        <v>0</v>
      </c>
      <c r="AU41">
        <v>-202624</v>
      </c>
      <c r="AX41">
        <v>-2830544</v>
      </c>
      <c r="AY41">
        <v>-2830544</v>
      </c>
      <c r="BA41">
        <v>-2560084</v>
      </c>
      <c r="BB41">
        <v>-202624</v>
      </c>
      <c r="BC41">
        <v>-202624</v>
      </c>
      <c r="BF41">
        <v>-971200</v>
      </c>
      <c r="BG41">
        <v>-1682516</v>
      </c>
      <c r="BI41">
        <v>839248</v>
      </c>
      <c r="BM41">
        <v>-2560084</v>
      </c>
      <c r="BN41">
        <v>-971200</v>
      </c>
      <c r="BO41">
        <v>-202624</v>
      </c>
      <c r="BT41">
        <v>333033</v>
      </c>
      <c r="BV41">
        <v>-903849</v>
      </c>
      <c r="CM41">
        <v>-43765</v>
      </c>
    </row>
    <row r="42" spans="1:92" x14ac:dyDescent="0.3">
      <c r="A42" s="2" t="s">
        <v>234</v>
      </c>
      <c r="B42" t="s">
        <v>71</v>
      </c>
      <c r="C42">
        <v>2024</v>
      </c>
      <c r="D42" s="3">
        <v>45565</v>
      </c>
      <c r="E42" t="s">
        <v>353</v>
      </c>
      <c r="F42" t="s">
        <v>228</v>
      </c>
      <c r="J42">
        <v>5457706</v>
      </c>
      <c r="K42">
        <v>-68088</v>
      </c>
      <c r="L42">
        <v>1714027</v>
      </c>
      <c r="M42">
        <v>-261527</v>
      </c>
      <c r="N42">
        <v>-5833669</v>
      </c>
      <c r="Q42">
        <v>-4381169</v>
      </c>
      <c r="R42">
        <v>-975317</v>
      </c>
      <c r="T42">
        <v>-203797</v>
      </c>
      <c r="U42">
        <v>-245579</v>
      </c>
      <c r="W42">
        <v>-335101</v>
      </c>
      <c r="X42">
        <v>563717</v>
      </c>
      <c r="Y42">
        <v>-2892303</v>
      </c>
      <c r="Z42">
        <v>563717</v>
      </c>
      <c r="AA42">
        <v>-4381169</v>
      </c>
      <c r="AG42">
        <v>1105399</v>
      </c>
      <c r="AH42">
        <v>1105399</v>
      </c>
      <c r="AJ42">
        <v>1076537</v>
      </c>
      <c r="AK42">
        <v>1714027</v>
      </c>
      <c r="AL42">
        <v>-5901757</v>
      </c>
      <c r="AN42">
        <v>3265314</v>
      </c>
      <c r="AO42">
        <v>0</v>
      </c>
      <c r="AP42">
        <v>120573</v>
      </c>
      <c r="AQ42">
        <v>-261527</v>
      </c>
      <c r="AS42">
        <v>1274000</v>
      </c>
      <c r="AT42">
        <v>1274000</v>
      </c>
      <c r="AU42">
        <v>-348099</v>
      </c>
      <c r="AX42">
        <v>-7944121</v>
      </c>
      <c r="AY42">
        <v>-7944121</v>
      </c>
      <c r="BA42">
        <v>-193439</v>
      </c>
      <c r="BB42">
        <v>925901</v>
      </c>
      <c r="BC42">
        <v>925901</v>
      </c>
      <c r="BF42">
        <v>-68088</v>
      </c>
      <c r="BG42">
        <v>-5833669</v>
      </c>
      <c r="BI42">
        <v>92390</v>
      </c>
      <c r="BM42">
        <v>-440889</v>
      </c>
      <c r="BN42">
        <v>-68088</v>
      </c>
      <c r="BO42">
        <v>-348099</v>
      </c>
      <c r="BT42">
        <v>438952</v>
      </c>
      <c r="BV42">
        <v>-1696226</v>
      </c>
      <c r="CB42">
        <v>35000</v>
      </c>
      <c r="CM42">
        <v>41700</v>
      </c>
    </row>
    <row r="43" spans="1:92" x14ac:dyDescent="0.3">
      <c r="A43" s="2" t="s">
        <v>235</v>
      </c>
      <c r="B43" t="s">
        <v>74</v>
      </c>
      <c r="C43">
        <v>2019</v>
      </c>
      <c r="D43" s="3">
        <v>43830</v>
      </c>
      <c r="E43" t="s">
        <v>353</v>
      </c>
      <c r="F43" t="s">
        <v>228</v>
      </c>
      <c r="AN43">
        <v>67000</v>
      </c>
      <c r="CN43">
        <v>-100000</v>
      </c>
    </row>
    <row r="44" spans="1:92" x14ac:dyDescent="0.3">
      <c r="A44" s="2" t="s">
        <v>235</v>
      </c>
      <c r="B44" t="s">
        <v>74</v>
      </c>
      <c r="C44">
        <v>2020</v>
      </c>
      <c r="D44" s="3">
        <v>44196</v>
      </c>
      <c r="E44" t="s">
        <v>227</v>
      </c>
      <c r="F44" t="s">
        <v>228</v>
      </c>
      <c r="I44">
        <v>65000</v>
      </c>
      <c r="J44">
        <v>73773000</v>
      </c>
      <c r="K44">
        <v>-6413000</v>
      </c>
      <c r="L44">
        <v>-42977000</v>
      </c>
      <c r="M44">
        <v>41399000</v>
      </c>
      <c r="N44">
        <v>-16518000</v>
      </c>
      <c r="O44">
        <v>4543000</v>
      </c>
      <c r="P44">
        <v>5093000</v>
      </c>
      <c r="Q44">
        <v>-18096000</v>
      </c>
      <c r="R44">
        <v>-20184000</v>
      </c>
      <c r="V44">
        <v>2249000</v>
      </c>
      <c r="W44">
        <v>7342000</v>
      </c>
      <c r="X44">
        <v>-12001000</v>
      </c>
      <c r="Y44">
        <v>-30082000</v>
      </c>
      <c r="Z44">
        <v>-7269000</v>
      </c>
      <c r="AA44">
        <v>-18096000</v>
      </c>
      <c r="AC44">
        <v>0</v>
      </c>
      <c r="AD44">
        <v>-1356000</v>
      </c>
      <c r="AE44">
        <v>-1356000</v>
      </c>
      <c r="AG44">
        <v>16627000</v>
      </c>
      <c r="AH44">
        <v>16627000</v>
      </c>
      <c r="AI44">
        <v>4502000</v>
      </c>
      <c r="AJ44">
        <v>60179000</v>
      </c>
      <c r="AK44">
        <v>-42977000</v>
      </c>
      <c r="AL44">
        <v>-22931000</v>
      </c>
      <c r="AN44">
        <v>0</v>
      </c>
      <c r="AO44">
        <v>7609000</v>
      </c>
      <c r="AP44">
        <v>24000</v>
      </c>
      <c r="AQ44">
        <v>41399000</v>
      </c>
      <c r="AS44">
        <v>0</v>
      </c>
      <c r="AU44">
        <v>-24600000</v>
      </c>
      <c r="AV44">
        <v>0</v>
      </c>
      <c r="AW44">
        <v>0</v>
      </c>
      <c r="AX44">
        <v>2378000</v>
      </c>
      <c r="AY44">
        <v>2378000</v>
      </c>
      <c r="BA44">
        <v>48333000</v>
      </c>
      <c r="BB44">
        <v>-24600000</v>
      </c>
      <c r="BC44">
        <v>-24600000</v>
      </c>
      <c r="BD44">
        <v>-1043000</v>
      </c>
      <c r="BE44">
        <v>-523000</v>
      </c>
      <c r="BF44">
        <v>-6411000</v>
      </c>
      <c r="BG44">
        <v>-16518000</v>
      </c>
      <c r="BH44">
        <v>-5802000</v>
      </c>
      <c r="BI44">
        <v>216000</v>
      </c>
      <c r="BJ44">
        <v>0</v>
      </c>
      <c r="BK44">
        <v>0</v>
      </c>
      <c r="BM44">
        <v>-56767000</v>
      </c>
      <c r="BN44">
        <v>-6413000</v>
      </c>
      <c r="BO44">
        <v>-24600000</v>
      </c>
      <c r="BP44">
        <v>0</v>
      </c>
      <c r="BQ44">
        <v>0</v>
      </c>
      <c r="BR44">
        <v>105100000</v>
      </c>
      <c r="BS44">
        <v>2000</v>
      </c>
      <c r="BT44">
        <v>6834000</v>
      </c>
      <c r="BV44">
        <v>-5239000</v>
      </c>
      <c r="BZ44">
        <v>-5802000</v>
      </c>
      <c r="CB44">
        <v>-5398000</v>
      </c>
      <c r="CE44">
        <v>-17334000</v>
      </c>
      <c r="CF44">
        <v>-2294000</v>
      </c>
      <c r="CH44">
        <v>-2294000</v>
      </c>
      <c r="CI44">
        <v>-17334000</v>
      </c>
      <c r="CJ44">
        <v>0</v>
      </c>
      <c r="CK44">
        <v>0</v>
      </c>
      <c r="CL44">
        <v>0</v>
      </c>
      <c r="CN44">
        <v>0</v>
      </c>
    </row>
    <row r="45" spans="1:92" x14ac:dyDescent="0.3">
      <c r="A45" s="2" t="s">
        <v>235</v>
      </c>
      <c r="B45" t="s">
        <v>74</v>
      </c>
      <c r="C45">
        <v>2021</v>
      </c>
      <c r="D45" s="3">
        <v>44561</v>
      </c>
      <c r="E45" t="s">
        <v>227</v>
      </c>
      <c r="F45" t="s">
        <v>228</v>
      </c>
      <c r="I45">
        <v>0</v>
      </c>
      <c r="J45">
        <v>60179000</v>
      </c>
      <c r="K45">
        <v>-5669000</v>
      </c>
      <c r="L45">
        <v>-12958000</v>
      </c>
      <c r="M45">
        <v>10266000</v>
      </c>
      <c r="N45">
        <v>3008000</v>
      </c>
      <c r="O45">
        <v>53270000</v>
      </c>
      <c r="P45">
        <v>10063000</v>
      </c>
      <c r="Q45">
        <v>316000</v>
      </c>
      <c r="R45">
        <v>-10638000</v>
      </c>
      <c r="V45">
        <v>58740000</v>
      </c>
      <c r="W45">
        <v>68803000</v>
      </c>
      <c r="X45">
        <v>-51112000</v>
      </c>
      <c r="Y45">
        <v>-93000</v>
      </c>
      <c r="Z45">
        <v>-60864000</v>
      </c>
      <c r="AA45">
        <v>316000</v>
      </c>
      <c r="AC45">
        <v>0</v>
      </c>
      <c r="AD45">
        <v>-1784000</v>
      </c>
      <c r="AE45">
        <v>-1784000</v>
      </c>
      <c r="AG45">
        <v>16084000</v>
      </c>
      <c r="AH45">
        <v>16084000</v>
      </c>
      <c r="AI45">
        <v>-3677000</v>
      </c>
      <c r="AJ45">
        <v>56818000</v>
      </c>
      <c r="AK45">
        <v>-12958000</v>
      </c>
      <c r="AL45">
        <v>-2661000</v>
      </c>
      <c r="AN45">
        <v>4000</v>
      </c>
      <c r="AO45">
        <v>1780000</v>
      </c>
      <c r="AP45">
        <v>13000</v>
      </c>
      <c r="AQ45">
        <v>10266000</v>
      </c>
      <c r="AS45">
        <v>10000000</v>
      </c>
      <c r="AT45">
        <v>10000000</v>
      </c>
      <c r="AU45">
        <v>-10000000</v>
      </c>
      <c r="AV45">
        <v>0</v>
      </c>
      <c r="AW45">
        <v>0</v>
      </c>
      <c r="AX45">
        <v>-8635000</v>
      </c>
      <c r="AY45">
        <v>-8635000</v>
      </c>
      <c r="BA45">
        <v>15435000</v>
      </c>
      <c r="BB45">
        <v>0</v>
      </c>
      <c r="BC45">
        <v>0</v>
      </c>
      <c r="BD45">
        <v>-1860000</v>
      </c>
      <c r="BE45">
        <v>500000</v>
      </c>
      <c r="BF45">
        <v>-5669000</v>
      </c>
      <c r="BG45">
        <v>3008000</v>
      </c>
      <c r="BH45">
        <v>-5123000</v>
      </c>
      <c r="BI45">
        <v>112000</v>
      </c>
      <c r="BJ45">
        <v>6431000</v>
      </c>
      <c r="BK45">
        <v>0</v>
      </c>
      <c r="BM45">
        <v>-35031000</v>
      </c>
      <c r="BN45">
        <v>-5669000</v>
      </c>
      <c r="BO45">
        <v>-10000000</v>
      </c>
      <c r="BP45">
        <v>0</v>
      </c>
      <c r="BQ45">
        <v>0</v>
      </c>
      <c r="BR45">
        <v>50466000</v>
      </c>
      <c r="BS45">
        <v>0</v>
      </c>
      <c r="BT45">
        <v>7480000</v>
      </c>
      <c r="BV45">
        <v>-7146000</v>
      </c>
      <c r="BZ45">
        <v>-5127000</v>
      </c>
      <c r="CB45">
        <v>-5029000</v>
      </c>
      <c r="CE45">
        <v>-17529000</v>
      </c>
      <c r="CF45">
        <v>5470000</v>
      </c>
      <c r="CH45">
        <v>5470000</v>
      </c>
      <c r="CI45">
        <v>-17529000</v>
      </c>
      <c r="CJ45">
        <v>10000000</v>
      </c>
      <c r="CK45">
        <v>10000000</v>
      </c>
      <c r="CL45">
        <v>0</v>
      </c>
      <c r="CN45">
        <v>108000</v>
      </c>
    </row>
    <row r="46" spans="1:92" x14ac:dyDescent="0.3">
      <c r="A46" s="2" t="s">
        <v>235</v>
      </c>
      <c r="B46" t="s">
        <v>74</v>
      </c>
      <c r="C46">
        <v>2022</v>
      </c>
      <c r="D46" s="3">
        <v>44926</v>
      </c>
      <c r="E46" t="s">
        <v>227</v>
      </c>
      <c r="F46" t="s">
        <v>228</v>
      </c>
      <c r="I46">
        <v>17433000</v>
      </c>
      <c r="J46">
        <v>56818000</v>
      </c>
      <c r="K46">
        <v>-17072000</v>
      </c>
      <c r="L46">
        <v>52936000</v>
      </c>
      <c r="M46">
        <v>55831000</v>
      </c>
      <c r="N46">
        <v>-44228000</v>
      </c>
      <c r="O46">
        <v>28105000</v>
      </c>
      <c r="P46">
        <v>-20483000</v>
      </c>
      <c r="Q46">
        <v>64539000</v>
      </c>
      <c r="R46">
        <v>-73237000</v>
      </c>
      <c r="V46">
        <v>25954000</v>
      </c>
      <c r="W46">
        <v>5471000</v>
      </c>
      <c r="X46">
        <v>-19300000</v>
      </c>
      <c r="Y46">
        <v>-94182000</v>
      </c>
      <c r="Z46">
        <v>788000</v>
      </c>
      <c r="AA46">
        <v>64539000</v>
      </c>
      <c r="AD46">
        <v>-62388000</v>
      </c>
      <c r="AE46">
        <v>-62388000</v>
      </c>
      <c r="AG46">
        <v>67553000</v>
      </c>
      <c r="AH46">
        <v>67553000</v>
      </c>
      <c r="AI46">
        <v>-12713000</v>
      </c>
      <c r="AJ46">
        <v>108644000</v>
      </c>
      <c r="AK46">
        <v>52936000</v>
      </c>
      <c r="AL46">
        <v>-61300000</v>
      </c>
      <c r="AN46">
        <v>152000</v>
      </c>
      <c r="AO46">
        <v>3832000</v>
      </c>
      <c r="AP46">
        <v>1728000</v>
      </c>
      <c r="AQ46">
        <v>55831000</v>
      </c>
      <c r="AS46">
        <v>141887000</v>
      </c>
      <c r="AT46">
        <v>141887000</v>
      </c>
      <c r="AU46">
        <v>-65702000</v>
      </c>
      <c r="AV46">
        <v>44003000</v>
      </c>
      <c r="AX46">
        <v>-2037000</v>
      </c>
      <c r="AY46">
        <v>-8888000</v>
      </c>
      <c r="BA46">
        <v>27762000</v>
      </c>
      <c r="BB46">
        <v>76185000</v>
      </c>
      <c r="BC46">
        <v>76185000</v>
      </c>
      <c r="BD46">
        <v>-7268000</v>
      </c>
      <c r="BE46">
        <v>1126000</v>
      </c>
      <c r="BF46">
        <v>-17060000</v>
      </c>
      <c r="BG46">
        <v>-44228000</v>
      </c>
      <c r="BH46">
        <v>9978000</v>
      </c>
      <c r="BI46">
        <v>288000</v>
      </c>
      <c r="BJ46">
        <v>6904000</v>
      </c>
      <c r="BM46">
        <v>-23899000</v>
      </c>
      <c r="BN46">
        <v>-17072000</v>
      </c>
      <c r="BO46">
        <v>-65702000</v>
      </c>
      <c r="BQ46">
        <v>44003000</v>
      </c>
      <c r="BR46">
        <v>51661000</v>
      </c>
      <c r="BS46">
        <v>12000</v>
      </c>
      <c r="BT46">
        <v>28322000</v>
      </c>
      <c r="BV46">
        <v>-7116000</v>
      </c>
      <c r="BZ46">
        <v>9826000</v>
      </c>
      <c r="CB46">
        <v>-2363000</v>
      </c>
      <c r="CE46">
        <v>-22885000</v>
      </c>
      <c r="CF46">
        <v>-2151000</v>
      </c>
      <c r="CH46">
        <v>-2151000</v>
      </c>
      <c r="CI46">
        <v>-22885000</v>
      </c>
      <c r="CJ46">
        <v>141887000</v>
      </c>
      <c r="CK46">
        <v>141887000</v>
      </c>
      <c r="CL46">
        <v>-17702000</v>
      </c>
      <c r="CN46">
        <v>19000</v>
      </c>
    </row>
    <row r="47" spans="1:92" x14ac:dyDescent="0.3">
      <c r="A47" s="2" t="s">
        <v>235</v>
      </c>
      <c r="B47" t="s">
        <v>74</v>
      </c>
      <c r="C47">
        <v>2023</v>
      </c>
      <c r="D47" s="3">
        <v>45291</v>
      </c>
      <c r="E47" t="s">
        <v>227</v>
      </c>
      <c r="F47" t="s">
        <v>228</v>
      </c>
      <c r="I47">
        <v>62187000</v>
      </c>
      <c r="J47">
        <v>108644000</v>
      </c>
      <c r="K47">
        <v>-43121000</v>
      </c>
      <c r="L47">
        <v>58867000</v>
      </c>
      <c r="M47">
        <v>-32204000</v>
      </c>
      <c r="N47">
        <v>-45604000</v>
      </c>
      <c r="O47">
        <v>-91907000</v>
      </c>
      <c r="P47">
        <v>17929000</v>
      </c>
      <c r="Q47">
        <v>-18941000</v>
      </c>
      <c r="R47">
        <v>20537000</v>
      </c>
      <c r="V47">
        <v>-95846000</v>
      </c>
      <c r="W47">
        <v>-77917000</v>
      </c>
      <c r="X47">
        <v>73290000</v>
      </c>
      <c r="Y47">
        <v>-13973000</v>
      </c>
      <c r="Z47">
        <v>65612000</v>
      </c>
      <c r="AA47">
        <v>-18941000</v>
      </c>
      <c r="AD47">
        <v>15558000</v>
      </c>
      <c r="AE47">
        <v>15558000</v>
      </c>
      <c r="AG47">
        <v>112949000</v>
      </c>
      <c r="AH47">
        <v>112949000</v>
      </c>
      <c r="AI47">
        <v>-2536000</v>
      </c>
      <c r="AJ47">
        <v>87167000</v>
      </c>
      <c r="AK47">
        <v>58867000</v>
      </c>
      <c r="AL47">
        <v>-88725000</v>
      </c>
      <c r="AN47">
        <v>458000</v>
      </c>
      <c r="AO47">
        <v>18552000</v>
      </c>
      <c r="AP47">
        <v>12596000</v>
      </c>
      <c r="AQ47">
        <v>-32204000</v>
      </c>
      <c r="AS47">
        <v>163733000</v>
      </c>
      <c r="AT47">
        <v>163733000</v>
      </c>
      <c r="AU47">
        <v>-89878000</v>
      </c>
      <c r="AV47">
        <v>0</v>
      </c>
      <c r="AX47">
        <v>-267688000</v>
      </c>
      <c r="AY47">
        <v>-259343000</v>
      </c>
      <c r="BA47">
        <v>9699000</v>
      </c>
      <c r="BB47">
        <v>73855000</v>
      </c>
      <c r="BC47">
        <v>73855000</v>
      </c>
      <c r="BD47">
        <v>5709000</v>
      </c>
      <c r="BE47">
        <v>1218000</v>
      </c>
      <c r="BF47">
        <v>-43121000</v>
      </c>
      <c r="BG47">
        <v>-45604000</v>
      </c>
      <c r="BH47">
        <v>-2442000</v>
      </c>
      <c r="BI47">
        <v>-2080000</v>
      </c>
      <c r="BJ47">
        <v>540000</v>
      </c>
      <c r="BM47">
        <v>-868000</v>
      </c>
      <c r="BN47">
        <v>-43121000</v>
      </c>
      <c r="BO47">
        <v>-89878000</v>
      </c>
      <c r="BQ47">
        <v>0</v>
      </c>
      <c r="BR47">
        <v>10567000</v>
      </c>
      <c r="BS47">
        <v>0</v>
      </c>
      <c r="BT47">
        <v>16016000</v>
      </c>
      <c r="BV47">
        <v>-29883000</v>
      </c>
      <c r="BZ47">
        <v>-2900000</v>
      </c>
      <c r="CB47">
        <v>25546000</v>
      </c>
      <c r="CE47">
        <v>-21237000</v>
      </c>
      <c r="CF47">
        <v>-3939000</v>
      </c>
      <c r="CH47">
        <v>-3939000</v>
      </c>
      <c r="CI47">
        <v>-21237000</v>
      </c>
      <c r="CJ47">
        <v>-24891000</v>
      </c>
      <c r="CL47">
        <v>-24891000</v>
      </c>
      <c r="CN47">
        <v>-22000</v>
      </c>
    </row>
    <row r="48" spans="1:92" x14ac:dyDescent="0.3">
      <c r="A48" s="2" t="s">
        <v>235</v>
      </c>
      <c r="B48" t="s">
        <v>74</v>
      </c>
      <c r="C48">
        <v>2024</v>
      </c>
      <c r="D48" s="3">
        <v>45565</v>
      </c>
      <c r="E48" t="s">
        <v>353</v>
      </c>
      <c r="F48" t="s">
        <v>228</v>
      </c>
      <c r="I48">
        <v>299988000</v>
      </c>
      <c r="J48">
        <v>116092000</v>
      </c>
      <c r="K48">
        <v>-57630000</v>
      </c>
      <c r="L48">
        <v>-51103000</v>
      </c>
      <c r="M48">
        <v>-56347000</v>
      </c>
      <c r="N48">
        <v>82236000</v>
      </c>
      <c r="O48">
        <v>5693000</v>
      </c>
      <c r="P48">
        <v>26492000</v>
      </c>
      <c r="Q48">
        <v>-25214000</v>
      </c>
      <c r="R48">
        <v>89413000</v>
      </c>
      <c r="V48">
        <v>-3854000</v>
      </c>
      <c r="W48">
        <v>22638000</v>
      </c>
      <c r="X48">
        <v>76242000</v>
      </c>
      <c r="Y48">
        <v>136511000</v>
      </c>
      <c r="Z48">
        <v>77711000</v>
      </c>
      <c r="AA48">
        <v>-25214000</v>
      </c>
      <c r="AD48">
        <v>48100000</v>
      </c>
      <c r="AE48">
        <v>48100000</v>
      </c>
      <c r="AG48">
        <v>89948000</v>
      </c>
      <c r="AH48">
        <v>89948000</v>
      </c>
      <c r="AI48">
        <v>-2422000</v>
      </c>
      <c r="AJ48">
        <v>90878000</v>
      </c>
      <c r="AK48">
        <v>-51103000</v>
      </c>
      <c r="AL48">
        <v>24606000</v>
      </c>
      <c r="AN48">
        <v>661000</v>
      </c>
      <c r="AO48">
        <v>27674000</v>
      </c>
      <c r="AP48">
        <v>22281000</v>
      </c>
      <c r="AQ48">
        <v>-56347000</v>
      </c>
      <c r="AS48">
        <v>-27000</v>
      </c>
      <c r="AT48">
        <v>-27000</v>
      </c>
      <c r="AU48">
        <v>-20714000</v>
      </c>
      <c r="AX48">
        <v>-515946000</v>
      </c>
      <c r="AY48">
        <v>-504564000</v>
      </c>
      <c r="BA48">
        <v>961000</v>
      </c>
      <c r="BB48">
        <v>-20741000</v>
      </c>
      <c r="BC48">
        <v>-20741000</v>
      </c>
      <c r="BD48">
        <v>-30934000</v>
      </c>
      <c r="BE48">
        <v>322000</v>
      </c>
      <c r="BF48">
        <v>-57630000</v>
      </c>
      <c r="BG48">
        <v>82236000</v>
      </c>
      <c r="BH48">
        <v>-3161000</v>
      </c>
      <c r="BI48">
        <v>-2145000</v>
      </c>
      <c r="BJ48">
        <v>572000</v>
      </c>
      <c r="BM48">
        <v>-256000</v>
      </c>
      <c r="BN48">
        <v>-57630000</v>
      </c>
      <c r="BO48">
        <v>-20714000</v>
      </c>
      <c r="BR48">
        <v>1217000</v>
      </c>
      <c r="BT48">
        <v>15204000</v>
      </c>
      <c r="BV48">
        <v>-51782000</v>
      </c>
      <c r="BZ48">
        <v>-3822000</v>
      </c>
      <c r="CB48">
        <v>2377000</v>
      </c>
      <c r="CE48">
        <v>0</v>
      </c>
      <c r="CF48">
        <v>-9547000</v>
      </c>
      <c r="CH48">
        <v>-9547000</v>
      </c>
      <c r="CI48">
        <v>0</v>
      </c>
    </row>
    <row r="49" spans="1:97" x14ac:dyDescent="0.3">
      <c r="A49" s="2" t="s">
        <v>236</v>
      </c>
      <c r="B49" t="s">
        <v>77</v>
      </c>
      <c r="C49">
        <v>2020</v>
      </c>
      <c r="D49" s="3">
        <v>44196</v>
      </c>
      <c r="E49" t="s">
        <v>227</v>
      </c>
      <c r="F49" t="s">
        <v>237</v>
      </c>
      <c r="G49">
        <v>17195000</v>
      </c>
      <c r="H49">
        <v>17195000</v>
      </c>
      <c r="J49">
        <v>1027222000</v>
      </c>
      <c r="K49">
        <v>-16332000</v>
      </c>
      <c r="L49">
        <v>-450241000</v>
      </c>
      <c r="M49">
        <v>-92234000</v>
      </c>
      <c r="N49">
        <v>371683000</v>
      </c>
      <c r="Q49">
        <v>-208844000</v>
      </c>
      <c r="S49">
        <v>-7125000</v>
      </c>
      <c r="T49">
        <v>24456000</v>
      </c>
      <c r="V49">
        <v>1860000</v>
      </c>
      <c r="W49">
        <v>1860000</v>
      </c>
      <c r="X49">
        <v>-4173000</v>
      </c>
      <c r="Y49">
        <v>15018000</v>
      </c>
      <c r="AA49">
        <v>-170792000</v>
      </c>
      <c r="AD49">
        <v>-4353000</v>
      </c>
      <c r="AE49">
        <v>-4353000</v>
      </c>
      <c r="AF49">
        <v>216885000</v>
      </c>
      <c r="AG49">
        <v>234080000</v>
      </c>
      <c r="AH49">
        <v>234080000</v>
      </c>
      <c r="AI49">
        <v>-38052000</v>
      </c>
      <c r="AJ49">
        <v>818378000</v>
      </c>
      <c r="AK49">
        <v>-450241000</v>
      </c>
      <c r="AL49">
        <v>355351000</v>
      </c>
      <c r="AO49">
        <v>53842000</v>
      </c>
      <c r="AP49">
        <v>188969000</v>
      </c>
      <c r="AQ49">
        <v>-92234000</v>
      </c>
      <c r="AS49">
        <v>0</v>
      </c>
      <c r="AT49">
        <v>0</v>
      </c>
      <c r="AU49">
        <v>-455385000</v>
      </c>
      <c r="AX49">
        <v>244820000</v>
      </c>
      <c r="AY49">
        <v>244820000</v>
      </c>
      <c r="AZ49">
        <v>-30000</v>
      </c>
      <c r="BB49">
        <v>-455385000</v>
      </c>
      <c r="BC49">
        <v>-455385000</v>
      </c>
      <c r="BD49">
        <v>5154000</v>
      </c>
      <c r="BE49">
        <v>-75902000</v>
      </c>
      <c r="BF49">
        <v>-16302000</v>
      </c>
      <c r="BG49">
        <v>371683000</v>
      </c>
      <c r="BH49">
        <v>-40057000</v>
      </c>
      <c r="BI49">
        <v>129975000</v>
      </c>
      <c r="BJ49">
        <v>0</v>
      </c>
      <c r="BL49">
        <v>-30000</v>
      </c>
      <c r="BN49">
        <v>-16302000</v>
      </c>
      <c r="BO49">
        <v>-455385000</v>
      </c>
      <c r="BT49">
        <v>12500000</v>
      </c>
      <c r="BZ49">
        <v>13115000</v>
      </c>
      <c r="CA49">
        <v>-47605000</v>
      </c>
      <c r="CE49">
        <v>-10000</v>
      </c>
      <c r="CM49">
        <v>13115000</v>
      </c>
      <c r="CO49">
        <v>-179972000</v>
      </c>
      <c r="CP49">
        <v>7333000</v>
      </c>
      <c r="CQ49">
        <v>-10000</v>
      </c>
      <c r="CR49">
        <v>0</v>
      </c>
      <c r="CS49">
        <v>-53443000</v>
      </c>
    </row>
    <row r="50" spans="1:97" x14ac:dyDescent="0.3">
      <c r="A50" s="2" t="s">
        <v>236</v>
      </c>
      <c r="B50" t="s">
        <v>77</v>
      </c>
      <c r="C50">
        <v>2021</v>
      </c>
      <c r="D50" s="3">
        <v>44561</v>
      </c>
      <c r="E50" t="s">
        <v>227</v>
      </c>
      <c r="F50" t="s">
        <v>237</v>
      </c>
      <c r="G50">
        <v>15983000</v>
      </c>
      <c r="H50">
        <v>15983000</v>
      </c>
      <c r="I50">
        <v>0</v>
      </c>
      <c r="J50">
        <v>818378000</v>
      </c>
      <c r="K50">
        <v>-32887000</v>
      </c>
      <c r="L50">
        <v>605240000</v>
      </c>
      <c r="M50">
        <v>-269968000</v>
      </c>
      <c r="N50">
        <v>293497000</v>
      </c>
      <c r="Q50">
        <v>631215000</v>
      </c>
      <c r="S50">
        <v>-17811000</v>
      </c>
      <c r="T50">
        <v>541000</v>
      </c>
      <c r="V50">
        <v>14071000</v>
      </c>
      <c r="W50">
        <v>14071000</v>
      </c>
      <c r="X50">
        <v>-55426000</v>
      </c>
      <c r="Y50">
        <v>-58625000</v>
      </c>
      <c r="AA50">
        <v>628769000</v>
      </c>
      <c r="AD50">
        <v>71035000</v>
      </c>
      <c r="AE50">
        <v>71035000</v>
      </c>
      <c r="AF50">
        <v>203772000</v>
      </c>
      <c r="AG50">
        <v>219755000</v>
      </c>
      <c r="AH50">
        <v>219755000</v>
      </c>
      <c r="AI50">
        <v>2446000</v>
      </c>
      <c r="AJ50">
        <v>1449593000</v>
      </c>
      <c r="AK50">
        <v>605240000</v>
      </c>
      <c r="AL50">
        <v>260610000</v>
      </c>
      <c r="AO50">
        <v>94290000</v>
      </c>
      <c r="AP50">
        <v>158806000</v>
      </c>
      <c r="AQ50">
        <v>-269968000</v>
      </c>
      <c r="AS50">
        <v>619900000</v>
      </c>
      <c r="AT50">
        <v>619900000</v>
      </c>
      <c r="AU50">
        <v>-2178000</v>
      </c>
      <c r="AX50">
        <v>92532000</v>
      </c>
      <c r="AY50">
        <v>162367000</v>
      </c>
      <c r="AZ50">
        <v>-1162000</v>
      </c>
      <c r="BB50">
        <v>617722000</v>
      </c>
      <c r="BC50">
        <v>617722000</v>
      </c>
      <c r="BD50">
        <v>-12488000</v>
      </c>
      <c r="BE50">
        <v>-237081000</v>
      </c>
      <c r="BF50">
        <v>-31725000</v>
      </c>
      <c r="BG50">
        <v>293497000</v>
      </c>
      <c r="BH50">
        <v>-18558000</v>
      </c>
      <c r="BI50">
        <v>73791000</v>
      </c>
      <c r="BJ50">
        <v>16000</v>
      </c>
      <c r="BL50">
        <v>-1162000</v>
      </c>
      <c r="BN50">
        <v>-31725000</v>
      </c>
      <c r="BO50">
        <v>-2178000</v>
      </c>
      <c r="BT50">
        <v>73723000</v>
      </c>
      <c r="BZ50">
        <v>18684000</v>
      </c>
      <c r="CA50">
        <v>-27539000</v>
      </c>
      <c r="CE50">
        <v>-10000</v>
      </c>
      <c r="CM50">
        <v>18684000</v>
      </c>
      <c r="CO50">
        <v>-154433000</v>
      </c>
      <c r="CP50">
        <v>8133000</v>
      </c>
      <c r="CQ50">
        <v>-10000</v>
      </c>
      <c r="CR50">
        <v>42860000</v>
      </c>
      <c r="CS50">
        <v>-94242000</v>
      </c>
    </row>
    <row r="51" spans="1:97" x14ac:dyDescent="0.3">
      <c r="A51" s="2" t="s">
        <v>236</v>
      </c>
      <c r="B51" t="s">
        <v>77</v>
      </c>
      <c r="C51">
        <v>2022</v>
      </c>
      <c r="D51" s="3">
        <v>44926</v>
      </c>
      <c r="E51" t="s">
        <v>227</v>
      </c>
      <c r="F51" t="s">
        <v>237</v>
      </c>
      <c r="G51">
        <v>14979000</v>
      </c>
      <c r="H51">
        <v>14979000</v>
      </c>
      <c r="I51">
        <v>0</v>
      </c>
      <c r="J51">
        <v>1449593000</v>
      </c>
      <c r="K51">
        <v>-32772000</v>
      </c>
      <c r="L51">
        <v>-104865000</v>
      </c>
      <c r="M51">
        <v>74000</v>
      </c>
      <c r="N51">
        <v>228848000</v>
      </c>
      <c r="Q51">
        <v>228199000</v>
      </c>
      <c r="S51">
        <v>-1449000</v>
      </c>
      <c r="T51">
        <v>-525000</v>
      </c>
      <c r="V51">
        <v>-7068000</v>
      </c>
      <c r="W51">
        <v>-7068000</v>
      </c>
      <c r="X51">
        <v>2298000</v>
      </c>
      <c r="Y51">
        <v>-6744000</v>
      </c>
      <c r="AA51">
        <v>124057000</v>
      </c>
      <c r="AD51">
        <v>51409000</v>
      </c>
      <c r="AE51">
        <v>51409000</v>
      </c>
      <c r="AF51">
        <v>188755000</v>
      </c>
      <c r="AG51">
        <v>203734000</v>
      </c>
      <c r="AH51">
        <v>203734000</v>
      </c>
      <c r="AI51">
        <v>104142000</v>
      </c>
      <c r="AJ51">
        <v>1677792000</v>
      </c>
      <c r="AK51">
        <v>-104865000</v>
      </c>
      <c r="AL51">
        <v>196076000</v>
      </c>
      <c r="AO51">
        <v>98787000</v>
      </c>
      <c r="AP51">
        <v>184776000</v>
      </c>
      <c r="AQ51">
        <v>74000</v>
      </c>
      <c r="AS51">
        <v>0</v>
      </c>
      <c r="AT51">
        <v>0</v>
      </c>
      <c r="AU51">
        <v>-99732000</v>
      </c>
      <c r="AX51">
        <v>-23764000</v>
      </c>
      <c r="AY51">
        <v>-81597000</v>
      </c>
      <c r="AZ51">
        <v>-71000</v>
      </c>
      <c r="BB51">
        <v>-99732000</v>
      </c>
      <c r="BC51">
        <v>-99732000</v>
      </c>
      <c r="BD51">
        <v>-5133000</v>
      </c>
      <c r="BE51">
        <v>32846000</v>
      </c>
      <c r="BF51">
        <v>-32701000</v>
      </c>
      <c r="BG51">
        <v>228848000</v>
      </c>
      <c r="BH51">
        <v>140255000</v>
      </c>
      <c r="BI51">
        <v>119933000</v>
      </c>
      <c r="BJ51">
        <v>0</v>
      </c>
      <c r="BL51">
        <v>-71000</v>
      </c>
      <c r="BN51">
        <v>-32701000</v>
      </c>
      <c r="BO51">
        <v>-99732000</v>
      </c>
      <c r="BT51">
        <v>67428000</v>
      </c>
      <c r="CA51">
        <v>239591000</v>
      </c>
      <c r="CE51">
        <v>0</v>
      </c>
      <c r="CM51">
        <v>-4314000</v>
      </c>
      <c r="CO51">
        <v>-163113000</v>
      </c>
      <c r="CP51">
        <v>7587000</v>
      </c>
      <c r="CQ51">
        <v>0</v>
      </c>
      <c r="CR51">
        <v>64651000</v>
      </c>
      <c r="CS51">
        <v>-98143000</v>
      </c>
    </row>
    <row r="52" spans="1:97" x14ac:dyDescent="0.3">
      <c r="A52" s="2" t="s">
        <v>236</v>
      </c>
      <c r="B52" t="s">
        <v>77</v>
      </c>
      <c r="C52">
        <v>2023</v>
      </c>
      <c r="D52" s="3">
        <v>45291</v>
      </c>
      <c r="E52" t="s">
        <v>227</v>
      </c>
      <c r="F52" t="s">
        <v>237</v>
      </c>
      <c r="G52">
        <v>13093000</v>
      </c>
      <c r="H52">
        <v>13093000</v>
      </c>
      <c r="I52">
        <v>79740000</v>
      </c>
      <c r="J52">
        <v>1677792000</v>
      </c>
      <c r="K52">
        <v>-56187000</v>
      </c>
      <c r="L52">
        <v>-354652000</v>
      </c>
      <c r="M52">
        <v>211932000</v>
      </c>
      <c r="N52">
        <v>169087000</v>
      </c>
      <c r="Q52">
        <v>-8703000</v>
      </c>
      <c r="S52">
        <v>-3885000</v>
      </c>
      <c r="T52">
        <v>-6811000</v>
      </c>
      <c r="V52">
        <v>-4085000</v>
      </c>
      <c r="W52">
        <v>-4085000</v>
      </c>
      <c r="X52">
        <v>-24431000</v>
      </c>
      <c r="Y52">
        <v>-39212000</v>
      </c>
      <c r="AA52">
        <v>26367000</v>
      </c>
      <c r="AD52">
        <v>89596000</v>
      </c>
      <c r="AE52">
        <v>89596000</v>
      </c>
      <c r="AF52">
        <v>182669000</v>
      </c>
      <c r="AG52">
        <v>195762000</v>
      </c>
      <c r="AH52">
        <v>195762000</v>
      </c>
      <c r="AI52">
        <v>-35070000</v>
      </c>
      <c r="AJ52">
        <v>1669089000</v>
      </c>
      <c r="AK52">
        <v>-354652000</v>
      </c>
      <c r="AL52">
        <v>112900000</v>
      </c>
      <c r="AO52">
        <v>67342000</v>
      </c>
      <c r="AP52">
        <v>271925000</v>
      </c>
      <c r="AQ52">
        <v>211932000</v>
      </c>
      <c r="AS52">
        <v>0</v>
      </c>
      <c r="AT52">
        <v>0</v>
      </c>
      <c r="AU52">
        <v>-346185000</v>
      </c>
      <c r="AX52">
        <v>157118000</v>
      </c>
      <c r="AY52">
        <v>583270000</v>
      </c>
      <c r="AZ52">
        <v>-13267000</v>
      </c>
      <c r="BB52">
        <v>-346185000</v>
      </c>
      <c r="BC52">
        <v>-346185000</v>
      </c>
      <c r="BD52">
        <v>-8494000</v>
      </c>
      <c r="BE52">
        <v>268119000</v>
      </c>
      <c r="BF52">
        <v>-42920000</v>
      </c>
      <c r="BG52">
        <v>169087000</v>
      </c>
      <c r="BH52">
        <v>-302223000</v>
      </c>
      <c r="BI52">
        <v>-194759000</v>
      </c>
      <c r="BJ52">
        <v>27000</v>
      </c>
      <c r="BL52">
        <v>-13267000</v>
      </c>
      <c r="BN52">
        <v>-42920000</v>
      </c>
      <c r="BO52">
        <v>-346185000</v>
      </c>
      <c r="BT52">
        <v>33015000</v>
      </c>
      <c r="CA52">
        <v>-77758000</v>
      </c>
      <c r="CE52">
        <v>0</v>
      </c>
      <c r="CM52">
        <v>0</v>
      </c>
      <c r="CO52">
        <v>-209261000</v>
      </c>
      <c r="CP52">
        <v>5674000</v>
      </c>
      <c r="CQ52">
        <v>0</v>
      </c>
      <c r="CS52">
        <v>-66841000</v>
      </c>
    </row>
    <row r="53" spans="1:97" x14ac:dyDescent="0.3">
      <c r="A53" s="2" t="s">
        <v>236</v>
      </c>
      <c r="B53" t="s">
        <v>77</v>
      </c>
      <c r="C53">
        <v>2024</v>
      </c>
      <c r="D53" s="3">
        <v>45565</v>
      </c>
      <c r="E53" t="s">
        <v>353</v>
      </c>
      <c r="F53" t="s">
        <v>237</v>
      </c>
      <c r="G53">
        <v>11604000</v>
      </c>
      <c r="H53">
        <v>11604000</v>
      </c>
      <c r="J53">
        <v>1775044000</v>
      </c>
      <c r="K53">
        <v>-64087000</v>
      </c>
      <c r="L53">
        <v>-187383000</v>
      </c>
      <c r="M53">
        <v>-586767000</v>
      </c>
      <c r="N53">
        <v>76254000</v>
      </c>
      <c r="Q53">
        <v>-697645000</v>
      </c>
      <c r="S53">
        <v>-64685000</v>
      </c>
      <c r="T53">
        <v>-13643000</v>
      </c>
      <c r="V53">
        <v>7752000</v>
      </c>
      <c r="W53">
        <v>7752000</v>
      </c>
      <c r="X53">
        <v>-12643000</v>
      </c>
      <c r="Y53">
        <v>-83219000</v>
      </c>
      <c r="AA53">
        <v>-697896000</v>
      </c>
      <c r="AD53">
        <v>29968000</v>
      </c>
      <c r="AE53">
        <v>29968000</v>
      </c>
      <c r="AF53">
        <v>142874000</v>
      </c>
      <c r="AG53">
        <v>154478000</v>
      </c>
      <c r="AH53">
        <v>154478000</v>
      </c>
      <c r="AI53">
        <v>251000</v>
      </c>
      <c r="AJ53">
        <v>1077148000</v>
      </c>
      <c r="AK53">
        <v>-187383000</v>
      </c>
      <c r="AL53">
        <v>12167000</v>
      </c>
      <c r="AQ53">
        <v>-586767000</v>
      </c>
      <c r="AU53">
        <v>-177560000</v>
      </c>
      <c r="AX53">
        <v>49056000</v>
      </c>
      <c r="AY53">
        <v>184104000</v>
      </c>
      <c r="AZ53">
        <v>-108000</v>
      </c>
      <c r="BB53">
        <v>-177560000</v>
      </c>
      <c r="BC53">
        <v>-177560000</v>
      </c>
      <c r="BD53">
        <v>-9823000</v>
      </c>
      <c r="BE53">
        <v>-523893000</v>
      </c>
      <c r="BF53">
        <v>-63979000</v>
      </c>
      <c r="BG53">
        <v>76254000</v>
      </c>
      <c r="BH53">
        <v>-209324000</v>
      </c>
      <c r="BI53">
        <v>130493000</v>
      </c>
      <c r="BJ53">
        <v>0</v>
      </c>
      <c r="BL53">
        <v>-108000</v>
      </c>
      <c r="BN53">
        <v>-63979000</v>
      </c>
      <c r="BO53">
        <v>-177560000</v>
      </c>
      <c r="BT53">
        <v>21453000</v>
      </c>
      <c r="CA53">
        <v>-10362000</v>
      </c>
      <c r="CO53">
        <v>-168698000</v>
      </c>
      <c r="CP53">
        <v>5652000</v>
      </c>
      <c r="CS53">
        <v>-62741000</v>
      </c>
    </row>
    <row r="54" spans="1:97" x14ac:dyDescent="0.3">
      <c r="A54" s="2" t="s">
        <v>238</v>
      </c>
      <c r="B54" t="s">
        <v>80</v>
      </c>
      <c r="C54">
        <v>2020</v>
      </c>
      <c r="D54" s="3">
        <v>44196</v>
      </c>
      <c r="E54" t="s">
        <v>227</v>
      </c>
      <c r="F54" t="s">
        <v>228</v>
      </c>
      <c r="J54">
        <v>67029000</v>
      </c>
      <c r="K54">
        <v>-16284000</v>
      </c>
      <c r="L54">
        <v>47441000</v>
      </c>
      <c r="M54">
        <v>-19347000</v>
      </c>
      <c r="N54">
        <v>-44009000</v>
      </c>
      <c r="O54">
        <v>-3347000</v>
      </c>
      <c r="P54">
        <v>44000</v>
      </c>
      <c r="Q54">
        <v>-16914000</v>
      </c>
      <c r="R54">
        <v>-23674000</v>
      </c>
      <c r="S54">
        <v>1627000</v>
      </c>
      <c r="T54">
        <v>-438000</v>
      </c>
      <c r="U54">
        <v>407000</v>
      </c>
      <c r="V54">
        <v>-3346000</v>
      </c>
      <c r="W54">
        <v>-3302000</v>
      </c>
      <c r="X54">
        <v>-8810000</v>
      </c>
      <c r="Y54">
        <v>-34409000</v>
      </c>
      <c r="Z54">
        <v>-8421000</v>
      </c>
      <c r="AA54">
        <v>-15915000</v>
      </c>
      <c r="AB54">
        <v>39203000</v>
      </c>
      <c r="AD54">
        <v>7348000</v>
      </c>
      <c r="AE54">
        <v>7348000</v>
      </c>
      <c r="AG54">
        <v>24733000</v>
      </c>
      <c r="AH54">
        <v>24733000</v>
      </c>
      <c r="AI54">
        <v>-999000</v>
      </c>
      <c r="AJ54">
        <v>50115000</v>
      </c>
      <c r="AK54">
        <v>47441000</v>
      </c>
      <c r="AL54">
        <v>-60293000</v>
      </c>
      <c r="AP54">
        <v>4971000</v>
      </c>
      <c r="AQ54">
        <v>-19347000</v>
      </c>
      <c r="AR54">
        <v>39203000</v>
      </c>
      <c r="AS54">
        <v>141917000</v>
      </c>
      <c r="AT54">
        <v>6229000</v>
      </c>
      <c r="AU54">
        <v>-5268000</v>
      </c>
      <c r="AW54">
        <v>39203000</v>
      </c>
      <c r="AX54">
        <v>-58452000</v>
      </c>
      <c r="AY54">
        <v>-58452000</v>
      </c>
      <c r="AZ54">
        <v>-489000</v>
      </c>
      <c r="BA54">
        <v>0</v>
      </c>
      <c r="BB54">
        <v>9305000</v>
      </c>
      <c r="BC54">
        <v>961000</v>
      </c>
      <c r="BD54">
        <v>-1080000</v>
      </c>
      <c r="BE54">
        <v>-3279000</v>
      </c>
      <c r="BF54">
        <v>-15579000</v>
      </c>
      <c r="BG54">
        <v>-44009000</v>
      </c>
      <c r="BH54">
        <v>-1137000</v>
      </c>
      <c r="BI54">
        <v>4830000</v>
      </c>
      <c r="BJ54">
        <v>13000</v>
      </c>
      <c r="BL54">
        <v>-489000</v>
      </c>
      <c r="BN54">
        <v>-15795000</v>
      </c>
      <c r="BO54">
        <v>-132612000</v>
      </c>
      <c r="BR54">
        <v>0</v>
      </c>
      <c r="BS54">
        <v>216000</v>
      </c>
      <c r="BT54">
        <v>13046000</v>
      </c>
      <c r="BV54">
        <v>188000</v>
      </c>
      <c r="CA54">
        <v>-1152000</v>
      </c>
      <c r="CB54">
        <v>32000</v>
      </c>
      <c r="CF54">
        <v>1000</v>
      </c>
      <c r="CH54">
        <v>1000</v>
      </c>
      <c r="CJ54">
        <v>8344000</v>
      </c>
      <c r="CK54">
        <v>135688000</v>
      </c>
      <c r="CL54">
        <v>-127344000</v>
      </c>
    </row>
    <row r="55" spans="1:97" x14ac:dyDescent="0.3">
      <c r="A55" s="2" t="s">
        <v>238</v>
      </c>
      <c r="B55" t="s">
        <v>80</v>
      </c>
      <c r="C55">
        <v>2021</v>
      </c>
      <c r="D55" s="3">
        <v>44561</v>
      </c>
      <c r="E55" t="s">
        <v>227</v>
      </c>
      <c r="F55" t="s">
        <v>228</v>
      </c>
      <c r="J55">
        <v>50115000</v>
      </c>
      <c r="K55">
        <v>-8438000</v>
      </c>
      <c r="L55">
        <v>14087000</v>
      </c>
      <c r="M55">
        <v>-10546000</v>
      </c>
      <c r="N55">
        <v>-11644000</v>
      </c>
      <c r="O55">
        <v>7069000</v>
      </c>
      <c r="P55">
        <v>-3092000</v>
      </c>
      <c r="Q55">
        <v>-8979000</v>
      </c>
      <c r="R55">
        <v>15786000</v>
      </c>
      <c r="S55">
        <v>1715000</v>
      </c>
      <c r="T55">
        <v>-918000</v>
      </c>
      <c r="V55">
        <v>7070000</v>
      </c>
      <c r="W55">
        <v>3978000</v>
      </c>
      <c r="X55">
        <v>-14605000</v>
      </c>
      <c r="Y55">
        <v>5957000</v>
      </c>
      <c r="Z55">
        <v>-7020000</v>
      </c>
      <c r="AA55">
        <v>-8103000</v>
      </c>
      <c r="AB55">
        <v>15397000</v>
      </c>
      <c r="AD55">
        <v>0</v>
      </c>
      <c r="AE55">
        <v>0</v>
      </c>
      <c r="AG55">
        <v>25371000</v>
      </c>
      <c r="AH55">
        <v>25371000</v>
      </c>
      <c r="AI55">
        <v>-876000</v>
      </c>
      <c r="AJ55">
        <v>41136000</v>
      </c>
      <c r="AK55">
        <v>14087000</v>
      </c>
      <c r="AL55">
        <v>-20082000</v>
      </c>
      <c r="AO55">
        <v>1000</v>
      </c>
      <c r="AP55">
        <v>4899000</v>
      </c>
      <c r="AQ55">
        <v>-10546000</v>
      </c>
      <c r="AR55">
        <v>15397000</v>
      </c>
      <c r="AS55">
        <v>147557000</v>
      </c>
      <c r="AT55">
        <v>0</v>
      </c>
      <c r="AU55">
        <v>-4162000</v>
      </c>
      <c r="AW55">
        <v>15397000</v>
      </c>
      <c r="AX55">
        <v>-54162000</v>
      </c>
      <c r="AY55">
        <v>-54162000</v>
      </c>
      <c r="AZ55">
        <v>-457000</v>
      </c>
      <c r="BB55">
        <v>-357000</v>
      </c>
      <c r="BC55">
        <v>-4162000</v>
      </c>
      <c r="BD55">
        <v>-961000</v>
      </c>
      <c r="BE55">
        <v>-2222000</v>
      </c>
      <c r="BF55">
        <v>-7867000</v>
      </c>
      <c r="BG55">
        <v>-11644000</v>
      </c>
      <c r="BH55">
        <v>-5583000</v>
      </c>
      <c r="BI55">
        <v>4684000</v>
      </c>
      <c r="BJ55">
        <v>8000</v>
      </c>
      <c r="BL55">
        <v>-457000</v>
      </c>
      <c r="BN55">
        <v>-7981000</v>
      </c>
      <c r="BO55">
        <v>-147914000</v>
      </c>
      <c r="BS55">
        <v>114000</v>
      </c>
      <c r="BT55">
        <v>12121000</v>
      </c>
      <c r="BV55">
        <v>1000</v>
      </c>
      <c r="CA55">
        <v>645000</v>
      </c>
      <c r="CB55">
        <v>-32000</v>
      </c>
      <c r="CF55">
        <v>1000</v>
      </c>
      <c r="CH55">
        <v>1000</v>
      </c>
      <c r="CJ55">
        <v>3805000</v>
      </c>
      <c r="CK55">
        <v>147557000</v>
      </c>
      <c r="CL55">
        <v>-143752000</v>
      </c>
    </row>
    <row r="56" spans="1:97" x14ac:dyDescent="0.3">
      <c r="A56" s="2" t="s">
        <v>238</v>
      </c>
      <c r="B56" t="s">
        <v>80</v>
      </c>
      <c r="C56">
        <v>2022</v>
      </c>
      <c r="D56" s="3">
        <v>44926</v>
      </c>
      <c r="E56" t="s">
        <v>227</v>
      </c>
      <c r="F56" t="s">
        <v>228</v>
      </c>
      <c r="J56">
        <v>41136000</v>
      </c>
      <c r="K56">
        <v>-3708000</v>
      </c>
      <c r="L56">
        <v>10753000</v>
      </c>
      <c r="M56">
        <v>-3834000</v>
      </c>
      <c r="N56">
        <v>-14022000</v>
      </c>
      <c r="O56">
        <v>12966000</v>
      </c>
      <c r="P56">
        <v>5260000</v>
      </c>
      <c r="Q56">
        <v>-5550000</v>
      </c>
      <c r="R56">
        <v>1150000</v>
      </c>
      <c r="S56">
        <v>-1518000</v>
      </c>
      <c r="T56">
        <v>-969000</v>
      </c>
      <c r="V56">
        <v>12966000</v>
      </c>
      <c r="W56">
        <v>18226000</v>
      </c>
      <c r="X56">
        <v>-4985000</v>
      </c>
      <c r="Y56">
        <v>11905000</v>
      </c>
      <c r="Z56">
        <v>-12749000</v>
      </c>
      <c r="AA56">
        <v>-7102000</v>
      </c>
      <c r="AB56">
        <v>1238000</v>
      </c>
      <c r="AD56">
        <v>0</v>
      </c>
      <c r="AE56">
        <v>0</v>
      </c>
      <c r="AG56">
        <v>23202000</v>
      </c>
      <c r="AH56">
        <v>23202000</v>
      </c>
      <c r="AI56">
        <v>1553000</v>
      </c>
      <c r="AJ56">
        <v>35587000</v>
      </c>
      <c r="AK56">
        <v>10753000</v>
      </c>
      <c r="AL56">
        <v>-17730000</v>
      </c>
      <c r="AO56">
        <v>0</v>
      </c>
      <c r="AP56">
        <v>5142000</v>
      </c>
      <c r="AQ56">
        <v>-3834000</v>
      </c>
      <c r="AR56">
        <v>1238000</v>
      </c>
      <c r="AS56">
        <v>188927000</v>
      </c>
      <c r="AT56">
        <v>0</v>
      </c>
      <c r="AU56">
        <v>-7355000</v>
      </c>
      <c r="AW56">
        <v>1238000</v>
      </c>
      <c r="AX56">
        <v>-66397000</v>
      </c>
      <c r="AY56">
        <v>-66397000</v>
      </c>
      <c r="AZ56">
        <v>-498000</v>
      </c>
      <c r="BB56">
        <v>9969000</v>
      </c>
      <c r="BC56">
        <v>-7355000</v>
      </c>
      <c r="BD56">
        <v>-454000</v>
      </c>
      <c r="BE56">
        <v>-529000</v>
      </c>
      <c r="BF56">
        <v>-2807000</v>
      </c>
      <c r="BG56">
        <v>-14022000</v>
      </c>
      <c r="BH56">
        <v>1869000</v>
      </c>
      <c r="BI56">
        <v>5802000</v>
      </c>
      <c r="BJ56">
        <v>0</v>
      </c>
      <c r="BL56">
        <v>-498000</v>
      </c>
      <c r="BN56">
        <v>-3210000</v>
      </c>
      <c r="BO56">
        <v>-178958000</v>
      </c>
      <c r="BS56">
        <v>403000</v>
      </c>
      <c r="BT56">
        <v>9600000</v>
      </c>
      <c r="BV56">
        <v>1000</v>
      </c>
      <c r="CA56">
        <v>1916000</v>
      </c>
      <c r="CB56">
        <v>-3000</v>
      </c>
      <c r="CF56">
        <v>0</v>
      </c>
      <c r="CH56">
        <v>0</v>
      </c>
      <c r="CJ56">
        <v>17324000</v>
      </c>
      <c r="CK56">
        <v>188927000</v>
      </c>
      <c r="CL56">
        <v>-171603000</v>
      </c>
    </row>
    <row r="57" spans="1:97" x14ac:dyDescent="0.3">
      <c r="A57" s="2" t="s">
        <v>238</v>
      </c>
      <c r="B57" t="s">
        <v>80</v>
      </c>
      <c r="C57">
        <v>2023</v>
      </c>
      <c r="D57" s="3">
        <v>45291</v>
      </c>
      <c r="E57" t="s">
        <v>227</v>
      </c>
      <c r="F57" t="s">
        <v>228</v>
      </c>
      <c r="J57">
        <v>35587000</v>
      </c>
      <c r="K57">
        <v>-9667000</v>
      </c>
      <c r="L57">
        <v>40578000</v>
      </c>
      <c r="M57">
        <v>-14761000</v>
      </c>
      <c r="N57">
        <v>-7929000</v>
      </c>
      <c r="O57">
        <v>-14953000</v>
      </c>
      <c r="P57">
        <v>1333000</v>
      </c>
      <c r="Q57">
        <v>19510000</v>
      </c>
      <c r="R57">
        <v>6790000</v>
      </c>
      <c r="S57">
        <v>1538000</v>
      </c>
      <c r="T57">
        <v>-660000</v>
      </c>
      <c r="U57">
        <v>-1197000</v>
      </c>
      <c r="V57">
        <v>-14954000</v>
      </c>
      <c r="W57">
        <v>-13621000</v>
      </c>
      <c r="X57">
        <v>13211000</v>
      </c>
      <c r="Y57">
        <v>6058000</v>
      </c>
      <c r="Z57">
        <v>13128000</v>
      </c>
      <c r="AA57">
        <v>17888000</v>
      </c>
      <c r="AB57">
        <v>68984000</v>
      </c>
      <c r="AG57">
        <v>20427000</v>
      </c>
      <c r="AH57">
        <v>20427000</v>
      </c>
      <c r="AI57">
        <v>1622000</v>
      </c>
      <c r="AJ57">
        <v>55097000</v>
      </c>
      <c r="AK57">
        <v>40578000</v>
      </c>
      <c r="AL57">
        <v>-17596000</v>
      </c>
      <c r="AO57">
        <v>9000</v>
      </c>
      <c r="AP57">
        <v>8098000</v>
      </c>
      <c r="AQ57">
        <v>-14761000</v>
      </c>
      <c r="AR57">
        <v>68984000</v>
      </c>
      <c r="AS57">
        <v>114683000</v>
      </c>
      <c r="AT57">
        <v>141287000</v>
      </c>
      <c r="AU57">
        <v>-80277000</v>
      </c>
      <c r="AW57">
        <v>68984000</v>
      </c>
      <c r="AX57">
        <v>-56048000</v>
      </c>
      <c r="AY57">
        <v>-56048000</v>
      </c>
      <c r="AZ57">
        <v>-588000</v>
      </c>
      <c r="BB57">
        <v>-111133000</v>
      </c>
      <c r="BC57">
        <v>-80277000</v>
      </c>
      <c r="BD57">
        <v>82705000</v>
      </c>
      <c r="BE57">
        <v>-5229000</v>
      </c>
      <c r="BF57">
        <v>-8944000</v>
      </c>
      <c r="BG57">
        <v>-7929000</v>
      </c>
      <c r="BH57">
        <v>-1262000</v>
      </c>
      <c r="BI57">
        <v>11036000</v>
      </c>
      <c r="BJ57">
        <v>22000</v>
      </c>
      <c r="BL57">
        <v>-588000</v>
      </c>
      <c r="BN57">
        <v>-9079000</v>
      </c>
      <c r="BO57">
        <v>-225816000</v>
      </c>
      <c r="BS57">
        <v>135000</v>
      </c>
      <c r="BT57">
        <v>11884000</v>
      </c>
      <c r="BV57">
        <v>-3000</v>
      </c>
      <c r="CA57">
        <v>-1313000</v>
      </c>
      <c r="CB57">
        <v>-24000</v>
      </c>
      <c r="CF57">
        <v>-1000</v>
      </c>
      <c r="CH57">
        <v>-1000</v>
      </c>
      <c r="CJ57">
        <v>-30856000</v>
      </c>
      <c r="CK57">
        <v>114683000</v>
      </c>
      <c r="CL57">
        <v>-145539000</v>
      </c>
    </row>
    <row r="58" spans="1:97" x14ac:dyDescent="0.3">
      <c r="A58" s="2" t="s">
        <v>238</v>
      </c>
      <c r="B58" t="s">
        <v>80</v>
      </c>
      <c r="C58">
        <v>2024</v>
      </c>
      <c r="D58" s="3">
        <v>45565</v>
      </c>
      <c r="E58" t="s">
        <v>353</v>
      </c>
      <c r="F58" t="s">
        <v>228</v>
      </c>
      <c r="J58">
        <v>31241000</v>
      </c>
      <c r="K58">
        <v>-21727000</v>
      </c>
      <c r="L58">
        <v>83770000</v>
      </c>
      <c r="M58">
        <v>-31030000</v>
      </c>
      <c r="N58">
        <v>-43360000</v>
      </c>
      <c r="O58">
        <v>21138000</v>
      </c>
      <c r="P58">
        <v>2545000</v>
      </c>
      <c r="Q58">
        <v>10126000</v>
      </c>
      <c r="R58">
        <v>1113000</v>
      </c>
      <c r="S58">
        <v>-1436000</v>
      </c>
      <c r="T58">
        <v>-1075000</v>
      </c>
      <c r="U58">
        <v>-11058000</v>
      </c>
      <c r="V58">
        <v>21138000</v>
      </c>
      <c r="W58">
        <v>23683000</v>
      </c>
      <c r="X58">
        <v>-16252000</v>
      </c>
      <c r="Y58">
        <v>-5028000</v>
      </c>
      <c r="Z58">
        <v>-16206000</v>
      </c>
      <c r="AA58">
        <v>9380000</v>
      </c>
      <c r="AB58">
        <v>95166000</v>
      </c>
      <c r="AG58">
        <v>20221000</v>
      </c>
      <c r="AH58">
        <v>20221000</v>
      </c>
      <c r="AI58">
        <v>746000</v>
      </c>
      <c r="AJ58">
        <v>40621000</v>
      </c>
      <c r="AK58">
        <v>83770000</v>
      </c>
      <c r="AL58">
        <v>-65087000</v>
      </c>
      <c r="AO58">
        <v>0</v>
      </c>
      <c r="AP58">
        <v>4679000</v>
      </c>
      <c r="AQ58">
        <v>-31030000</v>
      </c>
      <c r="AR58">
        <v>95166000</v>
      </c>
      <c r="AS58">
        <v>85988000</v>
      </c>
      <c r="AU58">
        <v>-80727000</v>
      </c>
      <c r="AW58">
        <v>95166000</v>
      </c>
      <c r="AX58">
        <v>-80900000</v>
      </c>
      <c r="AY58">
        <v>-80900000</v>
      </c>
      <c r="AZ58">
        <v>-536000</v>
      </c>
      <c r="BB58">
        <v>-88930000</v>
      </c>
      <c r="BC58">
        <v>-80727000</v>
      </c>
      <c r="BD58">
        <v>77501000</v>
      </c>
      <c r="BE58">
        <v>-9314000</v>
      </c>
      <c r="BF58">
        <v>-21180000</v>
      </c>
      <c r="BG58">
        <v>-43360000</v>
      </c>
      <c r="BH58">
        <v>-673000</v>
      </c>
      <c r="BI58">
        <v>6077000</v>
      </c>
      <c r="BJ58">
        <v>33000</v>
      </c>
      <c r="BL58">
        <v>-536000</v>
      </c>
      <c r="BN58">
        <v>-21191000</v>
      </c>
      <c r="BO58">
        <v>-174918000</v>
      </c>
      <c r="BS58">
        <v>11000</v>
      </c>
      <c r="BT58">
        <v>15138000</v>
      </c>
      <c r="BV58">
        <v>-3000</v>
      </c>
      <c r="CA58">
        <v>-755000</v>
      </c>
      <c r="CB58">
        <v>1805000</v>
      </c>
      <c r="CF58">
        <v>0</v>
      </c>
      <c r="CH58">
        <v>0</v>
      </c>
      <c r="CJ58">
        <v>-8203000</v>
      </c>
      <c r="CK58">
        <v>85988000</v>
      </c>
      <c r="CL58">
        <v>-94191000</v>
      </c>
    </row>
    <row r="59" spans="1:97" x14ac:dyDescent="0.3">
      <c r="A59" s="2" t="s">
        <v>239</v>
      </c>
      <c r="B59" t="s">
        <v>83</v>
      </c>
      <c r="C59">
        <v>2020</v>
      </c>
      <c r="D59" s="3">
        <v>44135</v>
      </c>
      <c r="E59" t="s">
        <v>227</v>
      </c>
      <c r="F59" t="s">
        <v>228</v>
      </c>
      <c r="BQ59">
        <v>0</v>
      </c>
    </row>
    <row r="60" spans="1:97" x14ac:dyDescent="0.3">
      <c r="A60" s="2" t="s">
        <v>239</v>
      </c>
      <c r="B60" t="s">
        <v>83</v>
      </c>
      <c r="C60">
        <v>2020</v>
      </c>
      <c r="D60" s="3">
        <v>44135</v>
      </c>
      <c r="E60" t="s">
        <v>353</v>
      </c>
      <c r="F60" t="s">
        <v>228</v>
      </c>
      <c r="I60">
        <v>865000000</v>
      </c>
      <c r="AO60">
        <v>297000000</v>
      </c>
      <c r="AP60">
        <v>574000000</v>
      </c>
      <c r="BQ60">
        <v>0</v>
      </c>
      <c r="BW60">
        <v>165000000</v>
      </c>
    </row>
    <row r="61" spans="1:97" x14ac:dyDescent="0.3">
      <c r="A61" s="2" t="s">
        <v>239</v>
      </c>
      <c r="B61" t="s">
        <v>83</v>
      </c>
      <c r="C61">
        <v>2021</v>
      </c>
      <c r="D61" s="3">
        <v>44500</v>
      </c>
      <c r="E61" t="s">
        <v>227</v>
      </c>
      <c r="F61" t="s">
        <v>228</v>
      </c>
      <c r="I61">
        <v>0</v>
      </c>
      <c r="J61">
        <v>4621000000</v>
      </c>
      <c r="K61">
        <v>-2502000000</v>
      </c>
      <c r="L61">
        <v>-3364000000</v>
      </c>
      <c r="M61">
        <v>-2796000000</v>
      </c>
      <c r="N61">
        <v>5871000000</v>
      </c>
      <c r="O61">
        <v>1608000000</v>
      </c>
      <c r="P61">
        <v>-527000000</v>
      </c>
      <c r="Q61">
        <v>-289000000</v>
      </c>
      <c r="R61">
        <v>-1959000000</v>
      </c>
      <c r="U61">
        <v>337000000</v>
      </c>
      <c r="V61">
        <v>1535000000</v>
      </c>
      <c r="W61">
        <v>1008000000</v>
      </c>
      <c r="X61">
        <v>-756000000</v>
      </c>
      <c r="Y61">
        <v>-1370000000</v>
      </c>
      <c r="Z61">
        <v>-591000000</v>
      </c>
      <c r="AA61">
        <v>-289000000</v>
      </c>
      <c r="AC61">
        <v>-213000000</v>
      </c>
      <c r="AD61">
        <v>-167000000</v>
      </c>
      <c r="AE61">
        <v>-167000000</v>
      </c>
      <c r="AG61">
        <v>2597000000</v>
      </c>
      <c r="AH61">
        <v>2597000000</v>
      </c>
      <c r="AI61">
        <v>0</v>
      </c>
      <c r="AJ61">
        <v>4332000000</v>
      </c>
      <c r="AK61">
        <v>-3364000000</v>
      </c>
      <c r="AL61">
        <v>3369000000</v>
      </c>
      <c r="AO61">
        <v>398000000</v>
      </c>
      <c r="AP61">
        <v>486000000</v>
      </c>
      <c r="AQ61">
        <v>-2796000000</v>
      </c>
      <c r="AS61">
        <v>3022000000</v>
      </c>
      <c r="AT61">
        <v>3022000000</v>
      </c>
      <c r="AU61">
        <v>-5465000000</v>
      </c>
      <c r="AV61">
        <v>-505000000</v>
      </c>
      <c r="AW61">
        <v>-213000000</v>
      </c>
      <c r="AX61">
        <v>3427000000</v>
      </c>
      <c r="AY61">
        <v>3427000000</v>
      </c>
      <c r="BA61">
        <v>-45000000</v>
      </c>
      <c r="BB61">
        <v>-2479000000</v>
      </c>
      <c r="BC61">
        <v>-2443000000</v>
      </c>
      <c r="BD61">
        <v>-18000000</v>
      </c>
      <c r="BE61">
        <v>-98000000</v>
      </c>
      <c r="BF61">
        <v>-2148000000</v>
      </c>
      <c r="BG61">
        <v>5871000000</v>
      </c>
      <c r="BH61">
        <v>-180000000</v>
      </c>
      <c r="BI61">
        <v>822000000</v>
      </c>
      <c r="BJ61">
        <v>-29000000</v>
      </c>
      <c r="BK61">
        <v>-505000000</v>
      </c>
      <c r="BM61">
        <v>-60000000</v>
      </c>
      <c r="BN61">
        <v>-2502000000</v>
      </c>
      <c r="BO61">
        <v>-5465000000</v>
      </c>
      <c r="BP61">
        <v>-213000000</v>
      </c>
      <c r="BR61">
        <v>15000000</v>
      </c>
      <c r="BS61">
        <v>354000000</v>
      </c>
      <c r="BT61">
        <v>382000000</v>
      </c>
      <c r="BW61">
        <v>184000000</v>
      </c>
      <c r="BY61">
        <v>-180000000</v>
      </c>
      <c r="CB61">
        <v>176000000</v>
      </c>
      <c r="CE61">
        <v>-625000000</v>
      </c>
      <c r="CF61">
        <v>-73000000</v>
      </c>
      <c r="CH61">
        <v>-73000000</v>
      </c>
      <c r="CI61">
        <v>-625000000</v>
      </c>
      <c r="CJ61">
        <v>-36000000</v>
      </c>
    </row>
    <row r="62" spans="1:97" x14ac:dyDescent="0.3">
      <c r="A62" s="2" t="s">
        <v>239</v>
      </c>
      <c r="B62" t="s">
        <v>83</v>
      </c>
      <c r="C62">
        <v>2022</v>
      </c>
      <c r="D62" s="3">
        <v>44865</v>
      </c>
      <c r="E62" t="s">
        <v>227</v>
      </c>
      <c r="F62" t="s">
        <v>228</v>
      </c>
      <c r="I62">
        <v>905000000</v>
      </c>
      <c r="J62">
        <v>4332000000</v>
      </c>
      <c r="K62">
        <v>-3122000000</v>
      </c>
      <c r="L62">
        <v>-1796000000</v>
      </c>
      <c r="M62">
        <v>-2087000000</v>
      </c>
      <c r="N62">
        <v>4593000000</v>
      </c>
      <c r="O62">
        <v>1707000000</v>
      </c>
      <c r="P62">
        <v>-334000000</v>
      </c>
      <c r="Q62">
        <v>431000000</v>
      </c>
      <c r="R62">
        <v>-713000000</v>
      </c>
      <c r="U62">
        <v>-1888000000</v>
      </c>
      <c r="V62">
        <v>1857000000</v>
      </c>
      <c r="W62">
        <v>1523000000</v>
      </c>
      <c r="X62">
        <v>508000000</v>
      </c>
      <c r="Y62">
        <v>-570000000</v>
      </c>
      <c r="Z62">
        <v>-186000000</v>
      </c>
      <c r="AA62">
        <v>710000000</v>
      </c>
      <c r="AC62">
        <v>-512000000</v>
      </c>
      <c r="AD62">
        <v>-249000000</v>
      </c>
      <c r="AE62">
        <v>-249000000</v>
      </c>
      <c r="AG62">
        <v>2480000000</v>
      </c>
      <c r="AH62">
        <v>2480000000</v>
      </c>
      <c r="AI62">
        <v>-279000000</v>
      </c>
      <c r="AJ62">
        <v>4763000000</v>
      </c>
      <c r="AK62">
        <v>-1796000000</v>
      </c>
      <c r="AL62">
        <v>1471000000</v>
      </c>
      <c r="AM62">
        <v>0</v>
      </c>
      <c r="AO62">
        <v>107000000</v>
      </c>
      <c r="AP62">
        <v>453000000</v>
      </c>
      <c r="AQ62">
        <v>-2087000000</v>
      </c>
      <c r="AR62">
        <v>0</v>
      </c>
      <c r="AS62">
        <v>3296000000</v>
      </c>
      <c r="AT62">
        <v>3296000000</v>
      </c>
      <c r="AU62">
        <v>-3992000000</v>
      </c>
      <c r="AV62">
        <v>0</v>
      </c>
      <c r="AW62">
        <v>-512000000</v>
      </c>
      <c r="AX62">
        <v>868000000</v>
      </c>
      <c r="AY62">
        <v>868000000</v>
      </c>
      <c r="BA62">
        <v>207000000</v>
      </c>
      <c r="BB62">
        <v>-596000000</v>
      </c>
      <c r="BC62">
        <v>-696000000</v>
      </c>
      <c r="BD62">
        <v>-14000000</v>
      </c>
      <c r="BE62">
        <v>226000000</v>
      </c>
      <c r="BF62">
        <v>-2520000000</v>
      </c>
      <c r="BG62">
        <v>4593000000</v>
      </c>
      <c r="BH62">
        <v>-215000000</v>
      </c>
      <c r="BI62">
        <v>524000000</v>
      </c>
      <c r="BJ62">
        <v>-53000000</v>
      </c>
      <c r="BK62">
        <v>0</v>
      </c>
      <c r="BM62">
        <v>-55000000</v>
      </c>
      <c r="BN62">
        <v>-3122000000</v>
      </c>
      <c r="BO62">
        <v>-3992000000</v>
      </c>
      <c r="BP62">
        <v>-512000000</v>
      </c>
      <c r="BR62">
        <v>262000000</v>
      </c>
      <c r="BS62">
        <v>602000000</v>
      </c>
      <c r="BT62">
        <v>391000000</v>
      </c>
      <c r="BW62">
        <v>197000000</v>
      </c>
      <c r="BY62">
        <v>-215000000</v>
      </c>
      <c r="CB62">
        <v>262000000</v>
      </c>
      <c r="CC62">
        <v>0</v>
      </c>
      <c r="CD62">
        <v>0</v>
      </c>
      <c r="CE62">
        <v>-621000000</v>
      </c>
      <c r="CF62">
        <v>150000000</v>
      </c>
      <c r="CH62">
        <v>150000000</v>
      </c>
      <c r="CI62">
        <v>-621000000</v>
      </c>
      <c r="CJ62">
        <v>100000000</v>
      </c>
    </row>
    <row r="63" spans="1:97" x14ac:dyDescent="0.3">
      <c r="A63" s="2" t="s">
        <v>239</v>
      </c>
      <c r="B63" t="s">
        <v>83</v>
      </c>
      <c r="C63">
        <v>2023</v>
      </c>
      <c r="D63" s="3">
        <v>45230</v>
      </c>
      <c r="E63" t="s">
        <v>227</v>
      </c>
      <c r="F63" t="s">
        <v>228</v>
      </c>
      <c r="I63">
        <v>0</v>
      </c>
      <c r="J63">
        <v>4763000000</v>
      </c>
      <c r="K63">
        <v>-2828000000</v>
      </c>
      <c r="L63">
        <v>-1362000000</v>
      </c>
      <c r="M63">
        <v>-3284000000</v>
      </c>
      <c r="N63">
        <v>4428000000</v>
      </c>
      <c r="O63">
        <v>-1655000000</v>
      </c>
      <c r="P63">
        <v>-275000000</v>
      </c>
      <c r="Q63">
        <v>-182000000</v>
      </c>
      <c r="R63">
        <v>400000000</v>
      </c>
      <c r="U63">
        <v>562000000</v>
      </c>
      <c r="V63">
        <v>-1689000000</v>
      </c>
      <c r="W63">
        <v>-1964000000</v>
      </c>
      <c r="X63">
        <v>-30000000</v>
      </c>
      <c r="Y63">
        <v>-1032000000</v>
      </c>
      <c r="Z63">
        <v>577000000</v>
      </c>
      <c r="AA63">
        <v>-218000000</v>
      </c>
      <c r="AC63">
        <v>-421000000</v>
      </c>
      <c r="AD63">
        <v>-67000000</v>
      </c>
      <c r="AE63">
        <v>-67000000</v>
      </c>
      <c r="AG63">
        <v>2616000000</v>
      </c>
      <c r="AH63">
        <v>2616000000</v>
      </c>
      <c r="AI63">
        <v>36000000</v>
      </c>
      <c r="AJ63">
        <v>4581000000</v>
      </c>
      <c r="AK63">
        <v>-1362000000</v>
      </c>
      <c r="AL63">
        <v>1600000000</v>
      </c>
      <c r="AM63">
        <v>0</v>
      </c>
      <c r="AO63">
        <v>307000000</v>
      </c>
      <c r="AP63">
        <v>677000000</v>
      </c>
      <c r="AQ63">
        <v>-3284000000</v>
      </c>
      <c r="AR63">
        <v>0</v>
      </c>
      <c r="AS63">
        <v>4725000000</v>
      </c>
      <c r="AT63">
        <v>4725000000</v>
      </c>
      <c r="AU63">
        <v>-4887000000</v>
      </c>
      <c r="AV63">
        <v>-761000000</v>
      </c>
      <c r="AW63">
        <v>-421000000</v>
      </c>
      <c r="AX63">
        <v>2025000000</v>
      </c>
      <c r="AY63">
        <v>2025000000</v>
      </c>
      <c r="BA63">
        <v>-6000000</v>
      </c>
      <c r="BB63">
        <v>-209000000</v>
      </c>
      <c r="BC63">
        <v>-162000000</v>
      </c>
      <c r="BD63">
        <v>-7000000</v>
      </c>
      <c r="BE63">
        <v>-291000000</v>
      </c>
      <c r="BF63">
        <v>-2226000000</v>
      </c>
      <c r="BG63">
        <v>4428000000</v>
      </c>
      <c r="BH63">
        <v>-245000000</v>
      </c>
      <c r="BI63">
        <v>273000000</v>
      </c>
      <c r="BJ63">
        <v>-106000000</v>
      </c>
      <c r="BK63">
        <v>-761000000</v>
      </c>
      <c r="BM63">
        <v>-15000000</v>
      </c>
      <c r="BN63">
        <v>-2828000000</v>
      </c>
      <c r="BO63">
        <v>-4887000000</v>
      </c>
      <c r="BP63">
        <v>-421000000</v>
      </c>
      <c r="BR63">
        <v>9000000</v>
      </c>
      <c r="BS63">
        <v>602000000</v>
      </c>
      <c r="BT63">
        <v>428000000</v>
      </c>
      <c r="BW63">
        <v>200000000</v>
      </c>
      <c r="BY63">
        <v>-245000000</v>
      </c>
      <c r="CB63">
        <v>230000000</v>
      </c>
      <c r="CC63">
        <v>0</v>
      </c>
      <c r="CD63">
        <v>0</v>
      </c>
      <c r="CE63">
        <v>-619000000</v>
      </c>
      <c r="CF63">
        <v>-34000000</v>
      </c>
      <c r="CH63">
        <v>-34000000</v>
      </c>
      <c r="CI63">
        <v>-619000000</v>
      </c>
      <c r="CJ63">
        <v>-47000000</v>
      </c>
    </row>
    <row r="64" spans="1:97" x14ac:dyDescent="0.3">
      <c r="A64" s="2" t="s">
        <v>239</v>
      </c>
      <c r="B64" t="s">
        <v>83</v>
      </c>
      <c r="C64">
        <v>2024</v>
      </c>
      <c r="D64" s="3">
        <v>45596</v>
      </c>
      <c r="E64" t="s">
        <v>227</v>
      </c>
      <c r="F64" t="s">
        <v>228</v>
      </c>
      <c r="I64">
        <v>0</v>
      </c>
      <c r="J64">
        <v>4581000000</v>
      </c>
      <c r="K64">
        <v>-2367000000</v>
      </c>
      <c r="L64">
        <v>6283000000</v>
      </c>
      <c r="M64">
        <v>-53000000</v>
      </c>
      <c r="N64">
        <v>4341000000</v>
      </c>
      <c r="O64">
        <v>3927000000</v>
      </c>
      <c r="P64">
        <v>-164000000</v>
      </c>
      <c r="Q64">
        <v>10524000000</v>
      </c>
      <c r="R64">
        <v>-3358000000</v>
      </c>
      <c r="U64">
        <v>-291000000</v>
      </c>
      <c r="V64">
        <v>4117000000</v>
      </c>
      <c r="W64">
        <v>3953000000</v>
      </c>
      <c r="X64">
        <v>-992000000</v>
      </c>
      <c r="Y64">
        <v>-688000000</v>
      </c>
      <c r="Z64">
        <v>-83000000</v>
      </c>
      <c r="AA64">
        <v>10571000000</v>
      </c>
      <c r="AC64">
        <v>-150000000</v>
      </c>
      <c r="AD64">
        <v>-64000000</v>
      </c>
      <c r="AE64">
        <v>-64000000</v>
      </c>
      <c r="AG64">
        <v>2564000000</v>
      </c>
      <c r="AH64">
        <v>2564000000</v>
      </c>
      <c r="AI64">
        <v>-47000000</v>
      </c>
      <c r="AJ64">
        <v>15105000000</v>
      </c>
      <c r="AK64">
        <v>6283000000</v>
      </c>
      <c r="AL64">
        <v>1974000000</v>
      </c>
      <c r="AM64">
        <v>-733000000</v>
      </c>
      <c r="AO64">
        <v>248000000</v>
      </c>
      <c r="AP64">
        <v>772000000</v>
      </c>
      <c r="AQ64">
        <v>-53000000</v>
      </c>
      <c r="AR64">
        <v>1462000000</v>
      </c>
      <c r="AS64">
        <v>11245000000</v>
      </c>
      <c r="AT64">
        <v>11245000000</v>
      </c>
      <c r="AU64">
        <v>-5475000000</v>
      </c>
      <c r="AV64">
        <v>-147000000</v>
      </c>
      <c r="AW64">
        <v>-150000000</v>
      </c>
      <c r="AX64">
        <v>2579000000</v>
      </c>
      <c r="AY64">
        <v>2579000000</v>
      </c>
      <c r="BA64">
        <v>2133000000</v>
      </c>
      <c r="BB64">
        <v>5739000000</v>
      </c>
      <c r="BC64">
        <v>5770000000</v>
      </c>
      <c r="BD64">
        <v>-8000000</v>
      </c>
      <c r="BE64">
        <v>-42000000</v>
      </c>
      <c r="BF64">
        <v>-1997000000</v>
      </c>
      <c r="BG64">
        <v>4341000000</v>
      </c>
      <c r="BH64">
        <v>-880000000</v>
      </c>
      <c r="BI64">
        <v>182000000</v>
      </c>
      <c r="BJ64">
        <v>-84000000</v>
      </c>
      <c r="BK64">
        <v>-147000000</v>
      </c>
      <c r="BM64">
        <v>-16000000</v>
      </c>
      <c r="BN64">
        <v>-2367000000</v>
      </c>
      <c r="BO64">
        <v>-5475000000</v>
      </c>
      <c r="BP64">
        <v>-150000000</v>
      </c>
      <c r="BR64">
        <v>2149000000</v>
      </c>
      <c r="BS64">
        <v>370000000</v>
      </c>
      <c r="BT64">
        <v>430000000</v>
      </c>
      <c r="BW64">
        <v>43000000</v>
      </c>
      <c r="BY64">
        <v>-147000000</v>
      </c>
      <c r="CB64">
        <v>175000000</v>
      </c>
      <c r="CC64">
        <v>1462000000</v>
      </c>
      <c r="CD64">
        <v>1462000000</v>
      </c>
      <c r="CE64">
        <v>-676000000</v>
      </c>
      <c r="CF64">
        <v>190000000</v>
      </c>
      <c r="CH64">
        <v>190000000</v>
      </c>
      <c r="CI64">
        <v>-676000000</v>
      </c>
      <c r="CJ64">
        <v>-31000000</v>
      </c>
    </row>
    <row r="65" spans="1:92" x14ac:dyDescent="0.3">
      <c r="A65" s="2" t="s">
        <v>239</v>
      </c>
      <c r="B65" t="s">
        <v>83</v>
      </c>
      <c r="C65">
        <v>2024</v>
      </c>
      <c r="D65" s="3">
        <v>45596</v>
      </c>
      <c r="E65" t="s">
        <v>353</v>
      </c>
      <c r="F65" t="s">
        <v>228</v>
      </c>
      <c r="I65">
        <v>0</v>
      </c>
      <c r="J65">
        <v>4581000000</v>
      </c>
      <c r="K65">
        <v>-2367000000</v>
      </c>
      <c r="L65">
        <v>6283000000</v>
      </c>
      <c r="M65">
        <v>-53000000</v>
      </c>
      <c r="N65">
        <v>4341000000</v>
      </c>
      <c r="O65">
        <v>3927000000</v>
      </c>
      <c r="P65">
        <v>-164000000</v>
      </c>
      <c r="Q65">
        <v>10524000000</v>
      </c>
      <c r="R65">
        <v>-3358000000</v>
      </c>
      <c r="U65">
        <v>-291000000</v>
      </c>
      <c r="V65">
        <v>4117000000</v>
      </c>
      <c r="W65">
        <v>3953000000</v>
      </c>
      <c r="X65">
        <v>-992000000</v>
      </c>
      <c r="Y65">
        <v>-688000000</v>
      </c>
      <c r="Z65">
        <v>-83000000</v>
      </c>
      <c r="AA65">
        <v>10571000000</v>
      </c>
      <c r="AC65">
        <v>-150000000</v>
      </c>
      <c r="AD65">
        <v>-64000000</v>
      </c>
      <c r="AE65">
        <v>-64000000</v>
      </c>
      <c r="AG65">
        <v>2564000000</v>
      </c>
      <c r="AH65">
        <v>2564000000</v>
      </c>
      <c r="AI65">
        <v>-47000000</v>
      </c>
      <c r="AJ65">
        <v>15105000000</v>
      </c>
      <c r="AK65">
        <v>6283000000</v>
      </c>
      <c r="AL65">
        <v>1974000000</v>
      </c>
      <c r="AM65">
        <v>-733000000</v>
      </c>
      <c r="AO65">
        <v>248000000</v>
      </c>
      <c r="AP65">
        <v>772000000</v>
      </c>
      <c r="AQ65">
        <v>-53000000</v>
      </c>
      <c r="AR65">
        <v>1462000000</v>
      </c>
      <c r="AS65">
        <v>11245000000</v>
      </c>
      <c r="AT65">
        <v>11245000000</v>
      </c>
      <c r="AU65">
        <v>-5475000000</v>
      </c>
      <c r="AV65">
        <v>-147000000</v>
      </c>
      <c r="AW65">
        <v>-150000000</v>
      </c>
      <c r="AX65">
        <v>2579000000</v>
      </c>
      <c r="AY65">
        <v>2579000000</v>
      </c>
      <c r="BA65">
        <v>2133000000</v>
      </c>
      <c r="BB65">
        <v>5739000000</v>
      </c>
      <c r="BC65">
        <v>5770000000</v>
      </c>
      <c r="BD65">
        <v>-8000000</v>
      </c>
      <c r="BE65">
        <v>-42000000</v>
      </c>
      <c r="BF65">
        <v>-1997000000</v>
      </c>
      <c r="BG65">
        <v>4341000000</v>
      </c>
      <c r="BH65">
        <v>-880000000</v>
      </c>
      <c r="BI65">
        <v>182000000</v>
      </c>
      <c r="BJ65">
        <v>-84000000</v>
      </c>
      <c r="BK65">
        <v>-147000000</v>
      </c>
      <c r="BM65">
        <v>-16000000</v>
      </c>
      <c r="BN65">
        <v>-2367000000</v>
      </c>
      <c r="BO65">
        <v>-5475000000</v>
      </c>
      <c r="BP65">
        <v>-150000000</v>
      </c>
      <c r="BR65">
        <v>2149000000</v>
      </c>
      <c r="BS65">
        <v>370000000</v>
      </c>
      <c r="BT65">
        <v>430000000</v>
      </c>
      <c r="BW65">
        <v>43000000</v>
      </c>
      <c r="BY65">
        <v>-147000000</v>
      </c>
      <c r="CB65">
        <v>175000000</v>
      </c>
      <c r="CC65">
        <v>1462000000</v>
      </c>
      <c r="CD65">
        <v>1462000000</v>
      </c>
      <c r="CE65">
        <v>-676000000</v>
      </c>
      <c r="CF65">
        <v>190000000</v>
      </c>
      <c r="CH65">
        <v>190000000</v>
      </c>
      <c r="CI65">
        <v>-676000000</v>
      </c>
      <c r="CJ65">
        <v>-31000000</v>
      </c>
    </row>
    <row r="66" spans="1:92" x14ac:dyDescent="0.3">
      <c r="A66" s="2" t="s">
        <v>240</v>
      </c>
      <c r="B66" t="s">
        <v>0</v>
      </c>
      <c r="C66">
        <v>2020</v>
      </c>
      <c r="D66" s="3">
        <v>44196</v>
      </c>
      <c r="E66" t="s">
        <v>227</v>
      </c>
      <c r="F66" t="s">
        <v>228</v>
      </c>
      <c r="J66">
        <v>97694000</v>
      </c>
      <c r="K66">
        <v>-25121000</v>
      </c>
      <c r="L66">
        <v>21478000</v>
      </c>
      <c r="M66">
        <v>-37329000</v>
      </c>
      <c r="N66">
        <v>-27757000</v>
      </c>
      <c r="O66">
        <v>-1603000</v>
      </c>
      <c r="P66">
        <v>4104000</v>
      </c>
      <c r="Q66">
        <v>-43761000</v>
      </c>
      <c r="R66">
        <v>-11260000</v>
      </c>
      <c r="S66">
        <v>0</v>
      </c>
      <c r="T66">
        <v>-2039000</v>
      </c>
      <c r="U66">
        <v>17459000</v>
      </c>
      <c r="V66">
        <v>-1603000</v>
      </c>
      <c r="W66">
        <v>2501000</v>
      </c>
      <c r="X66">
        <v>4497000</v>
      </c>
      <c r="Y66">
        <v>8783000</v>
      </c>
      <c r="Z66">
        <v>-522000</v>
      </c>
      <c r="AA66">
        <v>-43608000</v>
      </c>
      <c r="AC66">
        <v>0</v>
      </c>
      <c r="AD66">
        <v>-713000</v>
      </c>
      <c r="AE66">
        <v>-713000</v>
      </c>
      <c r="AG66">
        <v>9339000</v>
      </c>
      <c r="AH66">
        <v>9339000</v>
      </c>
      <c r="AI66">
        <v>-153000</v>
      </c>
      <c r="AJ66">
        <v>53933000</v>
      </c>
      <c r="AK66">
        <v>21478000</v>
      </c>
      <c r="AL66">
        <v>-52878000</v>
      </c>
      <c r="AP66">
        <v>0</v>
      </c>
      <c r="AQ66">
        <v>-37329000</v>
      </c>
      <c r="AR66">
        <v>20500000</v>
      </c>
      <c r="AS66">
        <v>0</v>
      </c>
      <c r="AT66">
        <v>0</v>
      </c>
      <c r="AU66">
        <v>0</v>
      </c>
      <c r="AV66">
        <v>-12208000</v>
      </c>
      <c r="AW66">
        <v>0</v>
      </c>
      <c r="AX66">
        <v>-55005000</v>
      </c>
      <c r="AY66">
        <v>-55005000</v>
      </c>
      <c r="BA66">
        <v>0</v>
      </c>
      <c r="BB66">
        <v>0</v>
      </c>
      <c r="BC66">
        <v>0</v>
      </c>
      <c r="BF66">
        <v>-25121000</v>
      </c>
      <c r="BG66">
        <v>-27757000</v>
      </c>
      <c r="BH66">
        <v>4088000</v>
      </c>
      <c r="BI66">
        <v>1533000</v>
      </c>
      <c r="BJ66">
        <v>978000</v>
      </c>
      <c r="BK66">
        <v>-12208000</v>
      </c>
      <c r="BM66">
        <v>0</v>
      </c>
      <c r="BN66">
        <v>-25121000</v>
      </c>
      <c r="BO66">
        <v>0</v>
      </c>
      <c r="BP66">
        <v>0</v>
      </c>
      <c r="BR66">
        <v>0</v>
      </c>
      <c r="BT66">
        <v>4218000</v>
      </c>
      <c r="BV66">
        <v>-2375000</v>
      </c>
      <c r="BZ66">
        <v>2615000</v>
      </c>
      <c r="CC66">
        <v>20500000</v>
      </c>
      <c r="CD66">
        <v>20500000</v>
      </c>
      <c r="CJ66">
        <v>0</v>
      </c>
      <c r="CK66">
        <v>0</v>
      </c>
      <c r="CL66">
        <v>0</v>
      </c>
      <c r="CN66">
        <v>0</v>
      </c>
    </row>
    <row r="67" spans="1:92" x14ac:dyDescent="0.3">
      <c r="A67" s="2" t="s">
        <v>240</v>
      </c>
      <c r="B67" t="s">
        <v>0</v>
      </c>
      <c r="C67">
        <v>2021</v>
      </c>
      <c r="D67" s="3">
        <v>44561</v>
      </c>
      <c r="E67" t="s">
        <v>227</v>
      </c>
      <c r="F67" t="s">
        <v>228</v>
      </c>
      <c r="J67">
        <v>53933000</v>
      </c>
      <c r="K67">
        <v>-25699000</v>
      </c>
      <c r="L67">
        <v>799939000</v>
      </c>
      <c r="M67">
        <v>-92134000</v>
      </c>
      <c r="N67">
        <v>-71791000</v>
      </c>
      <c r="O67">
        <v>-4517000</v>
      </c>
      <c r="P67">
        <v>3074000</v>
      </c>
      <c r="Q67">
        <v>638142000</v>
      </c>
      <c r="R67">
        <v>-12072000</v>
      </c>
      <c r="S67">
        <v>-4548000</v>
      </c>
      <c r="T67">
        <v>-593000</v>
      </c>
      <c r="U67">
        <v>27731000</v>
      </c>
      <c r="V67">
        <v>-4517000</v>
      </c>
      <c r="W67">
        <v>-1443000</v>
      </c>
      <c r="X67">
        <v>-5973000</v>
      </c>
      <c r="Y67">
        <v>-7402000</v>
      </c>
      <c r="Z67">
        <v>-7789000</v>
      </c>
      <c r="AA67">
        <v>636014000</v>
      </c>
      <c r="AC67">
        <v>-30358000</v>
      </c>
      <c r="AD67">
        <v>-9979000</v>
      </c>
      <c r="AE67">
        <v>-9979000</v>
      </c>
      <c r="AG67">
        <v>10851000</v>
      </c>
      <c r="AH67">
        <v>10851000</v>
      </c>
      <c r="AI67">
        <v>2128000</v>
      </c>
      <c r="AJ67">
        <v>692075000</v>
      </c>
      <c r="AK67">
        <v>799939000</v>
      </c>
      <c r="AL67">
        <v>-97490000</v>
      </c>
      <c r="AO67">
        <v>1842000</v>
      </c>
      <c r="AP67">
        <v>3991000</v>
      </c>
      <c r="AQ67">
        <v>-92134000</v>
      </c>
      <c r="AR67">
        <v>0</v>
      </c>
      <c r="AS67">
        <v>113895000</v>
      </c>
      <c r="AT67">
        <v>113895000</v>
      </c>
      <c r="AU67">
        <v>-15000000</v>
      </c>
      <c r="AV67">
        <v>-66435000</v>
      </c>
      <c r="AW67">
        <v>-30358000</v>
      </c>
      <c r="AX67">
        <v>-117320000</v>
      </c>
      <c r="AY67">
        <v>-117320000</v>
      </c>
      <c r="BA67">
        <v>0</v>
      </c>
      <c r="BB67">
        <v>98895000</v>
      </c>
      <c r="BC67">
        <v>98895000</v>
      </c>
      <c r="BD67">
        <v>728255000</v>
      </c>
      <c r="BF67">
        <v>-25699000</v>
      </c>
      <c r="BG67">
        <v>-71791000</v>
      </c>
      <c r="BH67">
        <v>15946000</v>
      </c>
      <c r="BI67">
        <v>3556000</v>
      </c>
      <c r="BJ67">
        <v>3147000</v>
      </c>
      <c r="BK67">
        <v>-66435000</v>
      </c>
      <c r="BM67">
        <v>0</v>
      </c>
      <c r="BN67">
        <v>-25699000</v>
      </c>
      <c r="BO67">
        <v>-15000000</v>
      </c>
      <c r="BP67">
        <v>-30358000</v>
      </c>
      <c r="BR67">
        <v>0</v>
      </c>
      <c r="BT67">
        <v>32557000</v>
      </c>
      <c r="BV67">
        <v>-10504000</v>
      </c>
      <c r="BZ67">
        <v>15294000</v>
      </c>
      <c r="CC67">
        <v>0</v>
      </c>
      <c r="CD67">
        <v>0</v>
      </c>
      <c r="CJ67">
        <v>0</v>
      </c>
      <c r="CK67">
        <v>15000000</v>
      </c>
      <c r="CL67">
        <v>-15000000</v>
      </c>
      <c r="CN67">
        <v>0</v>
      </c>
    </row>
    <row r="68" spans="1:92" x14ac:dyDescent="0.3">
      <c r="A68" s="2" t="s">
        <v>240</v>
      </c>
      <c r="B68" t="s">
        <v>0</v>
      </c>
      <c r="C68">
        <v>2022</v>
      </c>
      <c r="D68" s="3">
        <v>44926</v>
      </c>
      <c r="E68" t="s">
        <v>227</v>
      </c>
      <c r="F68" t="s">
        <v>228</v>
      </c>
      <c r="J68">
        <v>692075000</v>
      </c>
      <c r="K68">
        <v>-42412000</v>
      </c>
      <c r="L68">
        <v>2041000</v>
      </c>
      <c r="M68">
        <v>-346079000</v>
      </c>
      <c r="N68">
        <v>-106538000</v>
      </c>
      <c r="O68">
        <v>-2129000</v>
      </c>
      <c r="P68">
        <v>-3518000</v>
      </c>
      <c r="Q68">
        <v>-446204000</v>
      </c>
      <c r="R68">
        <v>-25964000</v>
      </c>
      <c r="S68">
        <v>-7072000</v>
      </c>
      <c r="T68">
        <v>-1738000</v>
      </c>
      <c r="U68">
        <v>24769000</v>
      </c>
      <c r="V68">
        <v>-2129000</v>
      </c>
      <c r="W68">
        <v>-5647000</v>
      </c>
      <c r="X68">
        <v>-16975000</v>
      </c>
      <c r="Y68">
        <v>-47686000</v>
      </c>
      <c r="Z68">
        <v>-9430000</v>
      </c>
      <c r="AA68">
        <v>-450576000</v>
      </c>
      <c r="AC68">
        <v>0</v>
      </c>
      <c r="AD68">
        <v>-576000</v>
      </c>
      <c r="AE68">
        <v>-576000</v>
      </c>
      <c r="AG68">
        <v>29947000</v>
      </c>
      <c r="AH68">
        <v>29947000</v>
      </c>
      <c r="AI68">
        <v>4372000</v>
      </c>
      <c r="AJ68">
        <v>245871000</v>
      </c>
      <c r="AK68">
        <v>2041000</v>
      </c>
      <c r="AL68">
        <v>-148950000</v>
      </c>
      <c r="AO68">
        <v>2666000</v>
      </c>
      <c r="AP68">
        <v>10749000</v>
      </c>
      <c r="AQ68">
        <v>-346079000</v>
      </c>
      <c r="AR68">
        <v>0</v>
      </c>
      <c r="AS68">
        <v>0</v>
      </c>
      <c r="AT68">
        <v>0</v>
      </c>
      <c r="AU68">
        <v>-271000</v>
      </c>
      <c r="AV68">
        <v>-65824000</v>
      </c>
      <c r="AW68">
        <v>0</v>
      </c>
      <c r="AX68">
        <v>-135944000</v>
      </c>
      <c r="AY68">
        <v>-135944000</v>
      </c>
      <c r="BA68">
        <v>-237843000</v>
      </c>
      <c r="BB68">
        <v>-271000</v>
      </c>
      <c r="BC68">
        <v>-271000</v>
      </c>
      <c r="BD68">
        <v>-37108000</v>
      </c>
      <c r="BF68">
        <v>-42412000</v>
      </c>
      <c r="BG68">
        <v>-106538000</v>
      </c>
      <c r="BH68">
        <v>-12559000</v>
      </c>
      <c r="BI68">
        <v>6026000</v>
      </c>
      <c r="BJ68">
        <v>39420000</v>
      </c>
      <c r="BK68">
        <v>-65824000</v>
      </c>
      <c r="BM68">
        <v>-259567000</v>
      </c>
      <c r="BN68">
        <v>-42412000</v>
      </c>
      <c r="BO68">
        <v>-271000</v>
      </c>
      <c r="BP68">
        <v>0</v>
      </c>
      <c r="BR68">
        <v>21724000</v>
      </c>
      <c r="BT68">
        <v>55649000</v>
      </c>
      <c r="BV68">
        <v>-15059000</v>
      </c>
      <c r="BZ68">
        <v>-13482000</v>
      </c>
      <c r="CC68">
        <v>0</v>
      </c>
      <c r="CD68">
        <v>0</v>
      </c>
      <c r="CN68">
        <v>-1395000</v>
      </c>
    </row>
    <row r="69" spans="1:92" x14ac:dyDescent="0.3">
      <c r="A69" s="2" t="s">
        <v>240</v>
      </c>
      <c r="B69" t="s">
        <v>0</v>
      </c>
      <c r="C69">
        <v>2023</v>
      </c>
      <c r="D69" s="3">
        <v>45291</v>
      </c>
      <c r="E69" t="s">
        <v>227</v>
      </c>
      <c r="F69" t="s">
        <v>228</v>
      </c>
      <c r="J69">
        <v>245871000</v>
      </c>
      <c r="K69">
        <v>-54707000</v>
      </c>
      <c r="L69">
        <v>7369000</v>
      </c>
      <c r="M69">
        <v>12018000</v>
      </c>
      <c r="N69">
        <v>-98867000</v>
      </c>
      <c r="O69">
        <v>15585000</v>
      </c>
      <c r="P69">
        <v>-3275000</v>
      </c>
      <c r="Q69">
        <v>-79437000</v>
      </c>
      <c r="R69">
        <v>-15562000</v>
      </c>
      <c r="S69">
        <v>-11470000</v>
      </c>
      <c r="T69">
        <v>-12412000</v>
      </c>
      <c r="U69">
        <v>36476000</v>
      </c>
      <c r="V69">
        <v>15585000</v>
      </c>
      <c r="W69">
        <v>12310000</v>
      </c>
      <c r="X69">
        <v>-2049000</v>
      </c>
      <c r="Y69">
        <v>-7293000</v>
      </c>
      <c r="Z69">
        <v>1452000</v>
      </c>
      <c r="AA69">
        <v>-79480000</v>
      </c>
      <c r="AC69">
        <v>0</v>
      </c>
      <c r="AD69">
        <v>708000</v>
      </c>
      <c r="AE69">
        <v>708000</v>
      </c>
      <c r="AG69">
        <v>29744000</v>
      </c>
      <c r="AH69">
        <v>29744000</v>
      </c>
      <c r="AI69">
        <v>43000</v>
      </c>
      <c r="AJ69">
        <v>166434000</v>
      </c>
      <c r="AK69">
        <v>7369000</v>
      </c>
      <c r="AL69">
        <v>-153574000</v>
      </c>
      <c r="AO69">
        <v>769000</v>
      </c>
      <c r="AP69">
        <v>15553000</v>
      </c>
      <c r="AQ69">
        <v>12018000</v>
      </c>
      <c r="AS69">
        <v>110000000</v>
      </c>
      <c r="AT69">
        <v>110000000</v>
      </c>
      <c r="AU69">
        <v>-107909000</v>
      </c>
      <c r="AV69">
        <v>-18966000</v>
      </c>
      <c r="AW69">
        <v>0</v>
      </c>
      <c r="AX69">
        <v>-182571000</v>
      </c>
      <c r="AY69">
        <v>-182571000</v>
      </c>
      <c r="BA69">
        <v>82031000</v>
      </c>
      <c r="BB69">
        <v>2091000</v>
      </c>
      <c r="BC69">
        <v>2091000</v>
      </c>
      <c r="BD69">
        <v>-18149000</v>
      </c>
      <c r="BE69">
        <v>3660000</v>
      </c>
      <c r="BF69">
        <v>-54707000</v>
      </c>
      <c r="BG69">
        <v>-98867000</v>
      </c>
      <c r="BH69">
        <v>1621000</v>
      </c>
      <c r="BI69">
        <v>10034000</v>
      </c>
      <c r="BJ69">
        <v>23427000</v>
      </c>
      <c r="BK69">
        <v>-18966000</v>
      </c>
      <c r="BM69">
        <v>-207266000</v>
      </c>
      <c r="BN69">
        <v>-54707000</v>
      </c>
      <c r="BO69">
        <v>-107909000</v>
      </c>
      <c r="BP69">
        <v>0</v>
      </c>
      <c r="BR69">
        <v>289297000</v>
      </c>
      <c r="BT69">
        <v>53461000</v>
      </c>
      <c r="BV69">
        <v>-14586000</v>
      </c>
      <c r="CN69">
        <v>-4571000</v>
      </c>
    </row>
    <row r="70" spans="1:92" x14ac:dyDescent="0.3">
      <c r="A70" s="2" t="s">
        <v>240</v>
      </c>
      <c r="B70" t="s">
        <v>0</v>
      </c>
      <c r="C70">
        <v>2024</v>
      </c>
      <c r="D70" s="3">
        <v>45565</v>
      </c>
      <c r="E70" t="s">
        <v>353</v>
      </c>
      <c r="F70" t="s">
        <v>228</v>
      </c>
      <c r="J70">
        <v>144492000</v>
      </c>
      <c r="K70">
        <v>-55953000</v>
      </c>
      <c r="L70">
        <v>259005000</v>
      </c>
      <c r="M70">
        <v>-19230000</v>
      </c>
      <c r="N70">
        <v>-88720000</v>
      </c>
      <c r="O70">
        <v>17412000</v>
      </c>
      <c r="P70">
        <v>1892000</v>
      </c>
      <c r="Q70">
        <v>152300000</v>
      </c>
      <c r="R70">
        <v>-11747000</v>
      </c>
      <c r="S70">
        <v>-214000</v>
      </c>
      <c r="T70">
        <v>-3274000</v>
      </c>
      <c r="U70">
        <v>37057000</v>
      </c>
      <c r="V70">
        <v>17412000</v>
      </c>
      <c r="W70">
        <v>19304000</v>
      </c>
      <c r="X70">
        <v>-35837000</v>
      </c>
      <c r="Y70">
        <v>8473000</v>
      </c>
      <c r="Z70">
        <v>582000</v>
      </c>
      <c r="AA70">
        <v>151055000</v>
      </c>
      <c r="AD70">
        <v>2374000</v>
      </c>
      <c r="AE70">
        <v>2374000</v>
      </c>
      <c r="AG70">
        <v>32683000</v>
      </c>
      <c r="AH70">
        <v>32683000</v>
      </c>
      <c r="AI70">
        <v>1245000</v>
      </c>
      <c r="AJ70">
        <v>295547000</v>
      </c>
      <c r="AK70">
        <v>259005000</v>
      </c>
      <c r="AL70">
        <v>-144673000</v>
      </c>
      <c r="AO70">
        <v>675000</v>
      </c>
      <c r="AP70">
        <v>19050000</v>
      </c>
      <c r="AQ70">
        <v>-19230000</v>
      </c>
      <c r="AS70">
        <v>465000000</v>
      </c>
      <c r="AT70">
        <v>465000000</v>
      </c>
      <c r="AU70">
        <v>-156783000</v>
      </c>
      <c r="AX70">
        <v>-188327000</v>
      </c>
      <c r="AY70">
        <v>-188327000</v>
      </c>
      <c r="BA70">
        <v>23339000</v>
      </c>
      <c r="BB70">
        <v>308217000</v>
      </c>
      <c r="BC70">
        <v>308217000</v>
      </c>
      <c r="BD70">
        <v>-75339000</v>
      </c>
      <c r="BE70">
        <v>32350000</v>
      </c>
      <c r="BF70">
        <v>-55953000</v>
      </c>
      <c r="BG70">
        <v>-88720000</v>
      </c>
      <c r="BH70">
        <v>355000</v>
      </c>
      <c r="BI70">
        <v>9159000</v>
      </c>
      <c r="BJ70">
        <v>26127000</v>
      </c>
      <c r="BM70">
        <v>-149548000</v>
      </c>
      <c r="BN70">
        <v>-55953000</v>
      </c>
      <c r="BO70">
        <v>-156783000</v>
      </c>
      <c r="BR70">
        <v>172887000</v>
      </c>
      <c r="BT70">
        <v>50007000</v>
      </c>
      <c r="BV70">
        <v>3184000</v>
      </c>
      <c r="CN70">
        <v>-3444000</v>
      </c>
    </row>
    <row r="71" spans="1:92" x14ac:dyDescent="0.3">
      <c r="A71" s="2" t="s">
        <v>241</v>
      </c>
      <c r="B71" t="s">
        <v>4</v>
      </c>
      <c r="C71">
        <v>2020</v>
      </c>
      <c r="D71" s="3">
        <v>44196</v>
      </c>
      <c r="E71" t="s">
        <v>227</v>
      </c>
      <c r="F71" t="s">
        <v>228</v>
      </c>
      <c r="J71">
        <v>16730000</v>
      </c>
      <c r="K71">
        <v>-2554000</v>
      </c>
      <c r="L71">
        <v>1662000</v>
      </c>
      <c r="M71">
        <v>-2554000</v>
      </c>
      <c r="N71">
        <v>8150000</v>
      </c>
      <c r="O71">
        <v>10332000</v>
      </c>
      <c r="Q71">
        <v>7258000</v>
      </c>
      <c r="R71">
        <v>704000</v>
      </c>
      <c r="S71">
        <v>300000</v>
      </c>
      <c r="T71">
        <v>3825000</v>
      </c>
      <c r="U71">
        <v>-4367000</v>
      </c>
      <c r="V71">
        <v>10332000</v>
      </c>
      <c r="W71">
        <v>10332000</v>
      </c>
      <c r="X71">
        <v>171000</v>
      </c>
      <c r="Y71">
        <v>11900000</v>
      </c>
      <c r="Z71">
        <v>-427000</v>
      </c>
      <c r="AA71">
        <v>7258000</v>
      </c>
      <c r="AG71">
        <v>578000</v>
      </c>
      <c r="AH71">
        <v>578000</v>
      </c>
      <c r="AJ71">
        <v>23988000</v>
      </c>
      <c r="AK71">
        <v>1662000</v>
      </c>
      <c r="AL71">
        <v>5596000</v>
      </c>
      <c r="AO71">
        <v>11000</v>
      </c>
      <c r="AP71">
        <v>0</v>
      </c>
      <c r="AQ71">
        <v>-2554000</v>
      </c>
      <c r="AS71">
        <v>1806000</v>
      </c>
      <c r="AT71">
        <v>1806000</v>
      </c>
      <c r="AU71">
        <v>-144000</v>
      </c>
      <c r="AX71">
        <v>-4252000</v>
      </c>
      <c r="AY71">
        <v>-4328000</v>
      </c>
      <c r="BB71">
        <v>1662000</v>
      </c>
      <c r="BC71">
        <v>1662000</v>
      </c>
      <c r="BF71">
        <v>-2554000</v>
      </c>
      <c r="BG71">
        <v>8150000</v>
      </c>
      <c r="BN71">
        <v>-2554000</v>
      </c>
      <c r="BO71">
        <v>-144000</v>
      </c>
      <c r="BT71">
        <v>0</v>
      </c>
      <c r="BV71">
        <v>935000</v>
      </c>
    </row>
    <row r="72" spans="1:92" x14ac:dyDescent="0.3">
      <c r="A72" s="2" t="s">
        <v>241</v>
      </c>
      <c r="B72" t="s">
        <v>4</v>
      </c>
      <c r="C72">
        <v>2021</v>
      </c>
      <c r="D72" s="3">
        <v>44561</v>
      </c>
      <c r="E72" t="s">
        <v>227</v>
      </c>
      <c r="F72" t="s">
        <v>228</v>
      </c>
      <c r="J72">
        <v>23988000</v>
      </c>
      <c r="K72">
        <v>-3176000</v>
      </c>
      <c r="L72">
        <v>25107000</v>
      </c>
      <c r="M72">
        <v>-3176000</v>
      </c>
      <c r="N72">
        <v>-16568000</v>
      </c>
      <c r="O72">
        <v>-9083000</v>
      </c>
      <c r="Q72">
        <v>5363000</v>
      </c>
      <c r="R72">
        <v>0</v>
      </c>
      <c r="S72">
        <v>293000</v>
      </c>
      <c r="T72">
        <v>1631000</v>
      </c>
      <c r="U72">
        <v>25416000</v>
      </c>
      <c r="V72">
        <v>-9083000</v>
      </c>
      <c r="W72">
        <v>-9083000</v>
      </c>
      <c r="X72">
        <v>2736000</v>
      </c>
      <c r="Y72">
        <v>20255000</v>
      </c>
      <c r="Z72">
        <v>-2573000</v>
      </c>
      <c r="AA72">
        <v>5363000</v>
      </c>
      <c r="AB72">
        <v>0</v>
      </c>
      <c r="AD72">
        <v>0</v>
      </c>
      <c r="AE72">
        <v>0</v>
      </c>
      <c r="AG72">
        <v>840000</v>
      </c>
      <c r="AH72">
        <v>840000</v>
      </c>
      <c r="AJ72">
        <v>29351000</v>
      </c>
      <c r="AK72">
        <v>25107000</v>
      </c>
      <c r="AL72">
        <v>-19744000</v>
      </c>
      <c r="AN72">
        <v>0</v>
      </c>
      <c r="AO72">
        <v>0</v>
      </c>
      <c r="AP72">
        <v>230000</v>
      </c>
      <c r="AQ72">
        <v>-3176000</v>
      </c>
      <c r="AR72">
        <v>0</v>
      </c>
      <c r="AS72">
        <v>12170000</v>
      </c>
      <c r="AT72">
        <v>12170000</v>
      </c>
      <c r="AU72">
        <v>-63000</v>
      </c>
      <c r="AW72">
        <v>0</v>
      </c>
      <c r="AX72">
        <v>-35648000</v>
      </c>
      <c r="AY72">
        <v>-35648000</v>
      </c>
      <c r="BB72">
        <v>12107000</v>
      </c>
      <c r="BC72">
        <v>12107000</v>
      </c>
      <c r="BD72">
        <v>13000000</v>
      </c>
      <c r="BF72">
        <v>-3176000</v>
      </c>
      <c r="BG72">
        <v>-16568000</v>
      </c>
      <c r="BH72">
        <v>-2333000</v>
      </c>
      <c r="BN72">
        <v>-3176000</v>
      </c>
      <c r="BO72">
        <v>-63000</v>
      </c>
      <c r="BT72">
        <v>318000</v>
      </c>
      <c r="BV72">
        <v>-738000</v>
      </c>
      <c r="BZ72">
        <v>-527000</v>
      </c>
    </row>
    <row r="73" spans="1:92" x14ac:dyDescent="0.3">
      <c r="A73" s="2" t="s">
        <v>241</v>
      </c>
      <c r="B73" t="s">
        <v>4</v>
      </c>
      <c r="C73">
        <v>2022</v>
      </c>
      <c r="D73" s="3">
        <v>44742</v>
      </c>
      <c r="E73" t="s">
        <v>353</v>
      </c>
      <c r="F73" t="s">
        <v>228</v>
      </c>
      <c r="J73">
        <v>9748000</v>
      </c>
      <c r="K73">
        <v>-8375000</v>
      </c>
      <c r="L73">
        <v>32960000</v>
      </c>
      <c r="M73">
        <v>-8375000</v>
      </c>
      <c r="N73">
        <v>-13674000</v>
      </c>
      <c r="O73">
        <v>12661000</v>
      </c>
      <c r="Q73">
        <v>10911000</v>
      </c>
      <c r="S73">
        <v>-95000</v>
      </c>
      <c r="T73">
        <v>1301000</v>
      </c>
      <c r="U73">
        <v>30248000</v>
      </c>
      <c r="V73">
        <v>14005000</v>
      </c>
      <c r="W73">
        <v>14005000</v>
      </c>
      <c r="X73">
        <v>-28735000</v>
      </c>
      <c r="Y73">
        <v>15130000</v>
      </c>
      <c r="Z73">
        <v>-16061000</v>
      </c>
      <c r="AA73">
        <v>10911000</v>
      </c>
      <c r="AG73">
        <v>956000</v>
      </c>
      <c r="AH73">
        <v>956000</v>
      </c>
      <c r="AJ73">
        <v>20659000</v>
      </c>
      <c r="AK73">
        <v>32960000</v>
      </c>
      <c r="AL73">
        <v>-22049000</v>
      </c>
      <c r="AO73">
        <v>340000</v>
      </c>
      <c r="AQ73">
        <v>-8375000</v>
      </c>
      <c r="AS73">
        <v>15881000</v>
      </c>
      <c r="AX73">
        <v>-29336000</v>
      </c>
      <c r="AY73">
        <v>-29336000</v>
      </c>
      <c r="BB73">
        <v>15710000</v>
      </c>
      <c r="BF73">
        <v>-8375000</v>
      </c>
      <c r="BG73">
        <v>-13674000</v>
      </c>
      <c r="BH73">
        <v>-957000</v>
      </c>
      <c r="BN73">
        <v>-8375000</v>
      </c>
      <c r="BO73">
        <v>-171000</v>
      </c>
      <c r="BT73">
        <v>533000</v>
      </c>
      <c r="BV73">
        <v>-1594000</v>
      </c>
    </row>
    <row r="74" spans="1:92" x14ac:dyDescent="0.3">
      <c r="A74" s="2" t="s">
        <v>241</v>
      </c>
      <c r="B74" t="s">
        <v>4</v>
      </c>
      <c r="C74">
        <v>2022</v>
      </c>
      <c r="D74" s="3">
        <v>44926</v>
      </c>
      <c r="E74" t="s">
        <v>227</v>
      </c>
      <c r="F74" t="s">
        <v>228</v>
      </c>
      <c r="I74">
        <v>836000</v>
      </c>
      <c r="J74">
        <v>29351000</v>
      </c>
      <c r="K74">
        <v>-16405000</v>
      </c>
      <c r="L74">
        <v>12096000</v>
      </c>
      <c r="M74">
        <v>-16405000</v>
      </c>
      <c r="N74">
        <v>784000</v>
      </c>
      <c r="O74">
        <v>3648000</v>
      </c>
      <c r="Q74">
        <v>-3525000</v>
      </c>
      <c r="S74">
        <v>-2999000</v>
      </c>
      <c r="T74">
        <v>14803000</v>
      </c>
      <c r="U74">
        <v>-1316000</v>
      </c>
      <c r="V74">
        <v>3648000</v>
      </c>
      <c r="W74">
        <v>3648000</v>
      </c>
      <c r="X74">
        <v>-3883000</v>
      </c>
      <c r="Y74">
        <v>4554000</v>
      </c>
      <c r="Z74">
        <v>1252000</v>
      </c>
      <c r="AA74">
        <v>-3525000</v>
      </c>
      <c r="AB74">
        <v>6000</v>
      </c>
      <c r="AD74">
        <v>-7000</v>
      </c>
      <c r="AE74">
        <v>-7000</v>
      </c>
      <c r="AF74">
        <v>1072000</v>
      </c>
      <c r="AG74">
        <v>1072000</v>
      </c>
      <c r="AH74">
        <v>1072000</v>
      </c>
      <c r="AJ74">
        <v>25826000</v>
      </c>
      <c r="AK74">
        <v>12096000</v>
      </c>
      <c r="AL74">
        <v>-15621000</v>
      </c>
      <c r="AN74">
        <v>6000</v>
      </c>
      <c r="AO74">
        <v>0</v>
      </c>
      <c r="AP74">
        <v>1013000</v>
      </c>
      <c r="AQ74">
        <v>-16405000</v>
      </c>
      <c r="AR74">
        <v>6000</v>
      </c>
      <c r="AS74">
        <v>7948000</v>
      </c>
      <c r="AT74">
        <v>7948000</v>
      </c>
      <c r="AU74">
        <v>-108000</v>
      </c>
      <c r="AW74">
        <v>6000</v>
      </c>
      <c r="AX74">
        <v>0</v>
      </c>
      <c r="AY74">
        <v>-6405000</v>
      </c>
      <c r="BB74">
        <v>7840000</v>
      </c>
      <c r="BC74">
        <v>7840000</v>
      </c>
      <c r="BD74">
        <v>4250000</v>
      </c>
      <c r="BF74">
        <v>-16405000</v>
      </c>
      <c r="BG74">
        <v>784000</v>
      </c>
      <c r="BH74">
        <v>97000</v>
      </c>
      <c r="BI74">
        <v>13000</v>
      </c>
      <c r="BJ74">
        <v>4250000</v>
      </c>
      <c r="BN74">
        <v>-16405000</v>
      </c>
      <c r="BO74">
        <v>-108000</v>
      </c>
      <c r="BT74">
        <v>624000</v>
      </c>
      <c r="BV74">
        <v>-5699000</v>
      </c>
      <c r="BZ74">
        <v>91000</v>
      </c>
      <c r="CC74">
        <v>6000</v>
      </c>
      <c r="CD74">
        <v>6000</v>
      </c>
      <c r="CE74">
        <v>0</v>
      </c>
      <c r="CI74">
        <v>0</v>
      </c>
    </row>
    <row r="75" spans="1:92" x14ac:dyDescent="0.3">
      <c r="A75" s="2" t="s">
        <v>241</v>
      </c>
      <c r="B75" t="s">
        <v>4</v>
      </c>
      <c r="C75">
        <v>2023</v>
      </c>
      <c r="D75" s="3">
        <v>45291</v>
      </c>
      <c r="E75" t="s">
        <v>227</v>
      </c>
      <c r="F75" t="s">
        <v>228</v>
      </c>
      <c r="I75">
        <v>128000</v>
      </c>
      <c r="J75">
        <v>25826000</v>
      </c>
      <c r="K75">
        <v>-29911000</v>
      </c>
      <c r="L75">
        <v>53924000</v>
      </c>
      <c r="M75">
        <v>-29911000</v>
      </c>
      <c r="N75">
        <v>-45279000</v>
      </c>
      <c r="O75">
        <v>17141000</v>
      </c>
      <c r="Q75">
        <v>-21266000</v>
      </c>
      <c r="S75">
        <v>1165000</v>
      </c>
      <c r="T75">
        <v>17192000</v>
      </c>
      <c r="U75">
        <v>-13333000</v>
      </c>
      <c r="V75">
        <v>17141000</v>
      </c>
      <c r="W75">
        <v>17141000</v>
      </c>
      <c r="X75">
        <v>-14253000</v>
      </c>
      <c r="Y75">
        <v>6477000</v>
      </c>
      <c r="Z75">
        <v>-14743000</v>
      </c>
      <c r="AA75">
        <v>-21266000</v>
      </c>
      <c r="AD75">
        <v>7000</v>
      </c>
      <c r="AE75">
        <v>7000</v>
      </c>
      <c r="AF75">
        <v>1376000</v>
      </c>
      <c r="AG75">
        <v>1376000</v>
      </c>
      <c r="AH75">
        <v>1376000</v>
      </c>
      <c r="AJ75">
        <v>4560000</v>
      </c>
      <c r="AK75">
        <v>53924000</v>
      </c>
      <c r="AL75">
        <v>-75190000</v>
      </c>
      <c r="AN75">
        <v>0</v>
      </c>
      <c r="AO75">
        <v>35000</v>
      </c>
      <c r="AP75">
        <v>1919000</v>
      </c>
      <c r="AQ75">
        <v>-29911000</v>
      </c>
      <c r="AR75">
        <v>46000000</v>
      </c>
      <c r="AS75">
        <v>0</v>
      </c>
      <c r="AT75">
        <v>0</v>
      </c>
      <c r="AU75">
        <v>-12000000</v>
      </c>
      <c r="AX75">
        <v>62804000</v>
      </c>
      <c r="AY75">
        <v>15022000</v>
      </c>
      <c r="BB75">
        <v>-12000000</v>
      </c>
      <c r="BC75">
        <v>-12000000</v>
      </c>
      <c r="BD75">
        <v>12100000</v>
      </c>
      <c r="BF75">
        <v>-29911000</v>
      </c>
      <c r="BG75">
        <v>-45279000</v>
      </c>
      <c r="BH75">
        <v>-6353000</v>
      </c>
      <c r="BI75">
        <v>-66209000</v>
      </c>
      <c r="BJ75">
        <v>15776000</v>
      </c>
      <c r="BN75">
        <v>-29911000</v>
      </c>
      <c r="BO75">
        <v>-12000000</v>
      </c>
      <c r="BT75">
        <v>4273000</v>
      </c>
      <c r="BV75">
        <v>-1435000</v>
      </c>
      <c r="BZ75">
        <v>-6353000</v>
      </c>
      <c r="CC75">
        <v>46000000</v>
      </c>
      <c r="CD75">
        <v>46000000</v>
      </c>
      <c r="CE75">
        <v>-7952000</v>
      </c>
      <c r="CI75">
        <v>-7952000</v>
      </c>
    </row>
    <row r="76" spans="1:92" x14ac:dyDescent="0.3">
      <c r="A76" s="2" t="s">
        <v>241</v>
      </c>
      <c r="B76" t="s">
        <v>4</v>
      </c>
      <c r="C76">
        <v>2024</v>
      </c>
      <c r="D76" s="3">
        <v>45565</v>
      </c>
      <c r="E76" t="s">
        <v>353</v>
      </c>
      <c r="F76" t="s">
        <v>228</v>
      </c>
      <c r="I76">
        <v>6448000</v>
      </c>
      <c r="J76">
        <v>40714000</v>
      </c>
      <c r="K76">
        <v>-7428000</v>
      </c>
      <c r="L76">
        <v>136329000</v>
      </c>
      <c r="M76">
        <v>-7428000</v>
      </c>
      <c r="N76">
        <v>-77968000</v>
      </c>
      <c r="O76">
        <v>11010000</v>
      </c>
      <c r="Q76">
        <v>50933000</v>
      </c>
      <c r="S76">
        <v>1478000</v>
      </c>
      <c r="T76">
        <v>-120000</v>
      </c>
      <c r="U76">
        <v>7266000</v>
      </c>
      <c r="V76">
        <v>11010000</v>
      </c>
      <c r="W76">
        <v>11010000</v>
      </c>
      <c r="X76">
        <v>-68867000</v>
      </c>
      <c r="Y76">
        <v>-49252000</v>
      </c>
      <c r="Z76">
        <v>-49300000</v>
      </c>
      <c r="AA76">
        <v>50933000</v>
      </c>
      <c r="AF76">
        <v>1751000</v>
      </c>
      <c r="AG76">
        <v>1751000</v>
      </c>
      <c r="AH76">
        <v>1751000</v>
      </c>
      <c r="AJ76">
        <v>91647000</v>
      </c>
      <c r="AK76">
        <v>136329000</v>
      </c>
      <c r="AL76">
        <v>-85396000</v>
      </c>
      <c r="AO76">
        <v>276000</v>
      </c>
      <c r="AP76">
        <v>904000</v>
      </c>
      <c r="AQ76">
        <v>-7428000</v>
      </c>
      <c r="AR76">
        <v>107935000</v>
      </c>
      <c r="AS76">
        <v>10000000</v>
      </c>
      <c r="AT76">
        <v>10000000</v>
      </c>
      <c r="AU76">
        <v>-30000000</v>
      </c>
      <c r="AX76">
        <v>-124746000</v>
      </c>
      <c r="AY76">
        <v>-173928000</v>
      </c>
      <c r="BB76">
        <v>-20000000</v>
      </c>
      <c r="BC76">
        <v>-20000000</v>
      </c>
      <c r="BD76">
        <v>-2918000</v>
      </c>
      <c r="BF76">
        <v>-7428000</v>
      </c>
      <c r="BG76">
        <v>-77968000</v>
      </c>
      <c r="BH76">
        <v>99545000</v>
      </c>
      <c r="BI76">
        <v>28756000</v>
      </c>
      <c r="BJ76">
        <v>51312000</v>
      </c>
      <c r="BN76">
        <v>-7428000</v>
      </c>
      <c r="BO76">
        <v>-30000000</v>
      </c>
      <c r="BT76">
        <v>8705000</v>
      </c>
      <c r="BV76">
        <v>-19000</v>
      </c>
      <c r="BZ76">
        <v>99545000</v>
      </c>
      <c r="CC76">
        <v>20000000</v>
      </c>
      <c r="CD76">
        <v>20000000</v>
      </c>
      <c r="CE76">
        <v>0</v>
      </c>
      <c r="CI76">
        <v>0</v>
      </c>
    </row>
    <row r="77" spans="1:92" x14ac:dyDescent="0.3">
      <c r="A77" s="2" t="s">
        <v>242</v>
      </c>
      <c r="B77" t="s">
        <v>7</v>
      </c>
      <c r="C77">
        <v>2020</v>
      </c>
      <c r="D77" s="3">
        <v>44196</v>
      </c>
      <c r="E77" t="s">
        <v>227</v>
      </c>
      <c r="F77" t="s">
        <v>228</v>
      </c>
      <c r="J77">
        <v>10100000</v>
      </c>
      <c r="K77">
        <v>-1900000</v>
      </c>
      <c r="L77">
        <v>51200000</v>
      </c>
      <c r="M77">
        <v>-1900000</v>
      </c>
      <c r="N77">
        <v>-22800000</v>
      </c>
      <c r="O77">
        <v>1600000</v>
      </c>
      <c r="P77">
        <v>200000</v>
      </c>
      <c r="Q77">
        <v>26500000</v>
      </c>
      <c r="S77">
        <v>0</v>
      </c>
      <c r="T77">
        <v>0</v>
      </c>
      <c r="U77">
        <v>300000</v>
      </c>
      <c r="V77">
        <v>1600000</v>
      </c>
      <c r="W77">
        <v>1800000</v>
      </c>
      <c r="Y77">
        <v>1300000</v>
      </c>
      <c r="AA77">
        <v>26500000</v>
      </c>
      <c r="AB77">
        <v>0</v>
      </c>
      <c r="AG77">
        <v>200000</v>
      </c>
      <c r="AH77">
        <v>200000</v>
      </c>
      <c r="AJ77">
        <v>36600000</v>
      </c>
      <c r="AK77">
        <v>51200000</v>
      </c>
      <c r="AL77">
        <v>-24700000</v>
      </c>
      <c r="AP77">
        <v>0</v>
      </c>
      <c r="AQ77">
        <v>-1900000</v>
      </c>
      <c r="AR77">
        <v>50300000</v>
      </c>
      <c r="AS77">
        <v>900000</v>
      </c>
      <c r="AT77">
        <v>900000</v>
      </c>
      <c r="AW77">
        <v>0</v>
      </c>
      <c r="AX77">
        <v>-24800000</v>
      </c>
      <c r="AY77">
        <v>-24800000</v>
      </c>
      <c r="AZ77">
        <v>-500000</v>
      </c>
      <c r="BB77">
        <v>900000</v>
      </c>
      <c r="BC77">
        <v>900000</v>
      </c>
      <c r="BF77">
        <v>-1400000</v>
      </c>
      <c r="BG77">
        <v>-22800000</v>
      </c>
      <c r="BI77">
        <v>300000</v>
      </c>
      <c r="BJ77">
        <v>0</v>
      </c>
      <c r="BL77">
        <v>-500000</v>
      </c>
      <c r="BN77">
        <v>-1400000</v>
      </c>
      <c r="BT77">
        <v>200000</v>
      </c>
      <c r="BV77">
        <v>-800000</v>
      </c>
      <c r="CC77">
        <v>50300000</v>
      </c>
      <c r="CD77">
        <v>50300000</v>
      </c>
    </row>
    <row r="78" spans="1:92" x14ac:dyDescent="0.3">
      <c r="A78" s="2" t="s">
        <v>242</v>
      </c>
      <c r="B78" t="s">
        <v>7</v>
      </c>
      <c r="C78">
        <v>2021</v>
      </c>
      <c r="D78" s="3">
        <v>44561</v>
      </c>
      <c r="E78" t="s">
        <v>227</v>
      </c>
      <c r="F78" t="s">
        <v>228</v>
      </c>
      <c r="J78">
        <v>36600000</v>
      </c>
      <c r="K78">
        <v>-3500000</v>
      </c>
      <c r="L78">
        <v>822200000</v>
      </c>
      <c r="M78">
        <v>-3500000</v>
      </c>
      <c r="N78">
        <v>-108400000</v>
      </c>
      <c r="O78">
        <v>-800000</v>
      </c>
      <c r="P78">
        <v>12100000</v>
      </c>
      <c r="Q78">
        <v>710300000</v>
      </c>
      <c r="S78">
        <v>-3000000</v>
      </c>
      <c r="T78">
        <v>0</v>
      </c>
      <c r="U78">
        <v>-1900000</v>
      </c>
      <c r="V78">
        <v>-800000</v>
      </c>
      <c r="W78">
        <v>11300000</v>
      </c>
      <c r="Y78">
        <v>-400000</v>
      </c>
      <c r="AA78">
        <v>710300000</v>
      </c>
      <c r="AB78">
        <v>600000000</v>
      </c>
      <c r="AF78">
        <v>1300000</v>
      </c>
      <c r="AG78">
        <v>1300000</v>
      </c>
      <c r="AH78">
        <v>1300000</v>
      </c>
      <c r="AJ78">
        <v>746900000</v>
      </c>
      <c r="AK78">
        <v>822200000</v>
      </c>
      <c r="AL78">
        <v>-111900000</v>
      </c>
      <c r="AP78">
        <v>700000</v>
      </c>
      <c r="AQ78">
        <v>-3500000</v>
      </c>
      <c r="AR78">
        <v>600000000</v>
      </c>
      <c r="AS78">
        <v>20000000</v>
      </c>
      <c r="AT78">
        <v>20000000</v>
      </c>
      <c r="AU78">
        <v>0</v>
      </c>
      <c r="AW78">
        <v>600000000</v>
      </c>
      <c r="AX78">
        <v>-347800000</v>
      </c>
      <c r="AY78">
        <v>-347800000</v>
      </c>
      <c r="AZ78">
        <v>0</v>
      </c>
      <c r="BA78">
        <v>0</v>
      </c>
      <c r="BB78">
        <v>20000000</v>
      </c>
      <c r="BC78">
        <v>20000000</v>
      </c>
      <c r="BD78">
        <v>201600000</v>
      </c>
      <c r="BF78">
        <v>-3500000</v>
      </c>
      <c r="BG78">
        <v>-108400000</v>
      </c>
      <c r="BH78">
        <v>113000000</v>
      </c>
      <c r="BI78">
        <v>1900000</v>
      </c>
      <c r="BJ78">
        <v>600000</v>
      </c>
      <c r="BL78">
        <v>0</v>
      </c>
      <c r="BM78">
        <v>0</v>
      </c>
      <c r="BN78">
        <v>-3500000</v>
      </c>
      <c r="BO78">
        <v>0</v>
      </c>
      <c r="BR78">
        <v>0</v>
      </c>
      <c r="BT78">
        <v>123600000</v>
      </c>
      <c r="BV78">
        <v>-6800000</v>
      </c>
      <c r="BZ78">
        <v>113900000</v>
      </c>
      <c r="CC78">
        <v>0</v>
      </c>
      <c r="CD78">
        <v>0</v>
      </c>
      <c r="CN78">
        <v>0</v>
      </c>
    </row>
    <row r="79" spans="1:92" x14ac:dyDescent="0.3">
      <c r="A79" s="2" t="s">
        <v>242</v>
      </c>
      <c r="B79" t="s">
        <v>7</v>
      </c>
      <c r="C79">
        <v>2022</v>
      </c>
      <c r="D79" s="3">
        <v>44834</v>
      </c>
      <c r="E79" t="s">
        <v>353</v>
      </c>
      <c r="F79" t="s">
        <v>228</v>
      </c>
      <c r="J79">
        <v>796200000</v>
      </c>
      <c r="K79">
        <v>-4100000</v>
      </c>
      <c r="L79">
        <v>-7000000</v>
      </c>
      <c r="M79">
        <v>-491700000</v>
      </c>
      <c r="N79">
        <v>-182100000</v>
      </c>
      <c r="O79">
        <v>-16200000</v>
      </c>
      <c r="Q79">
        <v>-680800000</v>
      </c>
      <c r="S79">
        <v>-800000</v>
      </c>
      <c r="T79">
        <v>2500000</v>
      </c>
      <c r="V79">
        <v>-16200000</v>
      </c>
      <c r="W79">
        <v>-4100000</v>
      </c>
      <c r="Y79">
        <v>-3300000</v>
      </c>
      <c r="AA79">
        <v>-680800000</v>
      </c>
      <c r="AB79">
        <v>0</v>
      </c>
      <c r="AG79">
        <v>3200000</v>
      </c>
      <c r="AH79">
        <v>3200000</v>
      </c>
      <c r="AJ79">
        <v>115400000</v>
      </c>
      <c r="AK79">
        <v>-7000000</v>
      </c>
      <c r="AL79">
        <v>-186200000</v>
      </c>
      <c r="AP79">
        <v>1600000</v>
      </c>
      <c r="AQ79">
        <v>-491700000</v>
      </c>
      <c r="AR79">
        <v>0</v>
      </c>
      <c r="AS79">
        <v>0</v>
      </c>
      <c r="AT79">
        <v>0</v>
      </c>
      <c r="AW79">
        <v>0</v>
      </c>
      <c r="AX79">
        <v>-265200000</v>
      </c>
      <c r="AY79">
        <v>-265200000</v>
      </c>
      <c r="BB79">
        <v>-7500000</v>
      </c>
      <c r="BC79">
        <v>-7500000</v>
      </c>
      <c r="BF79">
        <v>-4100000</v>
      </c>
      <c r="BG79">
        <v>-182100000</v>
      </c>
      <c r="BH79">
        <v>-14700000</v>
      </c>
      <c r="BI79">
        <v>2700000</v>
      </c>
      <c r="BJ79">
        <v>500000</v>
      </c>
      <c r="BN79">
        <v>-4100000</v>
      </c>
      <c r="BT79">
        <v>95200000</v>
      </c>
      <c r="BV79">
        <v>-9700000</v>
      </c>
      <c r="BZ79">
        <v>-14700000</v>
      </c>
    </row>
    <row r="80" spans="1:92" x14ac:dyDescent="0.3">
      <c r="A80" s="2" t="s">
        <v>242</v>
      </c>
      <c r="B80" t="s">
        <v>7</v>
      </c>
      <c r="C80">
        <v>2022</v>
      </c>
      <c r="D80" s="3">
        <v>44926</v>
      </c>
      <c r="E80" t="s">
        <v>227</v>
      </c>
      <c r="F80" t="s">
        <v>228</v>
      </c>
      <c r="J80">
        <v>746900000</v>
      </c>
      <c r="K80">
        <v>-6900000</v>
      </c>
      <c r="L80">
        <v>-9900000</v>
      </c>
      <c r="M80">
        <v>-464300000</v>
      </c>
      <c r="N80">
        <v>-200400000</v>
      </c>
      <c r="O80">
        <v>-100000</v>
      </c>
      <c r="P80">
        <v>15600000</v>
      </c>
      <c r="Q80">
        <v>-674600000</v>
      </c>
      <c r="S80">
        <v>-800000</v>
      </c>
      <c r="T80">
        <v>10100000</v>
      </c>
      <c r="U80">
        <v>-3400000</v>
      </c>
      <c r="V80">
        <v>-100000</v>
      </c>
      <c r="W80">
        <v>15500000</v>
      </c>
      <c r="Y80">
        <v>19200000</v>
      </c>
      <c r="AA80">
        <v>-674600000</v>
      </c>
      <c r="AB80">
        <v>0</v>
      </c>
      <c r="AF80">
        <v>4400000</v>
      </c>
      <c r="AG80">
        <v>4400000</v>
      </c>
      <c r="AH80">
        <v>4400000</v>
      </c>
      <c r="AJ80">
        <v>72300000</v>
      </c>
      <c r="AK80">
        <v>-9900000</v>
      </c>
      <c r="AL80">
        <v>-207300000</v>
      </c>
      <c r="AP80">
        <v>1500000</v>
      </c>
      <c r="AQ80">
        <v>-464300000</v>
      </c>
      <c r="AR80">
        <v>0</v>
      </c>
      <c r="AS80">
        <v>0</v>
      </c>
      <c r="AT80">
        <v>0</v>
      </c>
      <c r="AU80">
        <v>-10000000</v>
      </c>
      <c r="AW80">
        <v>0</v>
      </c>
      <c r="AX80">
        <v>-317300000</v>
      </c>
      <c r="AY80">
        <v>-317300000</v>
      </c>
      <c r="BA80">
        <v>-457400000</v>
      </c>
      <c r="BB80">
        <v>-10000000</v>
      </c>
      <c r="BC80">
        <v>-10000000</v>
      </c>
      <c r="BF80">
        <v>-6900000</v>
      </c>
      <c r="BG80">
        <v>-200400000</v>
      </c>
      <c r="BH80">
        <v>-9200000</v>
      </c>
      <c r="BI80">
        <v>4600000</v>
      </c>
      <c r="BJ80">
        <v>100000</v>
      </c>
      <c r="BM80">
        <v>-487400000</v>
      </c>
      <c r="BN80">
        <v>-6900000</v>
      </c>
      <c r="BO80">
        <v>-10000000</v>
      </c>
      <c r="BR80">
        <v>30000000</v>
      </c>
      <c r="BT80">
        <v>102800000</v>
      </c>
      <c r="BV80">
        <v>-2200000</v>
      </c>
      <c r="BZ80">
        <v>-9200000</v>
      </c>
      <c r="CN80">
        <v>-4900000</v>
      </c>
    </row>
    <row r="81" spans="1:99" x14ac:dyDescent="0.3">
      <c r="A81" s="2" t="s">
        <v>242</v>
      </c>
      <c r="B81" t="s">
        <v>7</v>
      </c>
      <c r="C81">
        <v>2023</v>
      </c>
      <c r="D81" s="3">
        <v>45291</v>
      </c>
      <c r="E81" t="s">
        <v>227</v>
      </c>
      <c r="F81" t="s">
        <v>228</v>
      </c>
      <c r="J81">
        <v>72300000</v>
      </c>
      <c r="K81">
        <v>-44300000</v>
      </c>
      <c r="L81">
        <v>250100000</v>
      </c>
      <c r="M81">
        <v>420700000</v>
      </c>
      <c r="N81">
        <v>-271600000</v>
      </c>
      <c r="O81">
        <v>9200000</v>
      </c>
      <c r="P81">
        <v>2300000</v>
      </c>
      <c r="Q81">
        <v>399200000</v>
      </c>
      <c r="S81">
        <v>-4200000</v>
      </c>
      <c r="T81">
        <v>1600000</v>
      </c>
      <c r="U81">
        <v>2400000</v>
      </c>
      <c r="V81">
        <v>9200000</v>
      </c>
      <c r="W81">
        <v>11500000</v>
      </c>
      <c r="Y81">
        <v>13200000</v>
      </c>
      <c r="AA81">
        <v>399200000</v>
      </c>
      <c r="AB81">
        <v>260700000</v>
      </c>
      <c r="AF81">
        <v>6500000</v>
      </c>
      <c r="AG81">
        <v>6500000</v>
      </c>
      <c r="AH81">
        <v>6500000</v>
      </c>
      <c r="AJ81">
        <v>471500000</v>
      </c>
      <c r="AK81">
        <v>250100000</v>
      </c>
      <c r="AL81">
        <v>-315900000</v>
      </c>
      <c r="AP81">
        <v>800000</v>
      </c>
      <c r="AQ81">
        <v>420700000</v>
      </c>
      <c r="AR81">
        <v>260700000</v>
      </c>
      <c r="AS81">
        <v>7500000</v>
      </c>
      <c r="AT81">
        <v>7500000</v>
      </c>
      <c r="AU81">
        <v>-10000000</v>
      </c>
      <c r="AW81">
        <v>260700000</v>
      </c>
      <c r="AX81">
        <v>-457900000</v>
      </c>
      <c r="AY81">
        <v>-457900000</v>
      </c>
      <c r="BA81">
        <v>465000000</v>
      </c>
      <c r="BB81">
        <v>-2500000</v>
      </c>
      <c r="BC81">
        <v>-2500000</v>
      </c>
      <c r="BD81">
        <v>-11000000</v>
      </c>
      <c r="BF81">
        <v>-44300000</v>
      </c>
      <c r="BG81">
        <v>-271600000</v>
      </c>
      <c r="BH81">
        <v>48900000</v>
      </c>
      <c r="BI81">
        <v>74800000</v>
      </c>
      <c r="BJ81">
        <v>2900000</v>
      </c>
      <c r="BM81">
        <v>0</v>
      </c>
      <c r="BN81">
        <v>-44300000</v>
      </c>
      <c r="BO81">
        <v>-10000000</v>
      </c>
      <c r="BR81">
        <v>465000000</v>
      </c>
      <c r="BT81">
        <v>45200000</v>
      </c>
      <c r="BV81">
        <v>1900000</v>
      </c>
      <c r="BZ81">
        <v>48900000</v>
      </c>
      <c r="CN81">
        <v>-2300000</v>
      </c>
    </row>
    <row r="82" spans="1:99" x14ac:dyDescent="0.3">
      <c r="A82" s="2" t="s">
        <v>242</v>
      </c>
      <c r="B82" t="s">
        <v>7</v>
      </c>
      <c r="C82">
        <v>2024</v>
      </c>
      <c r="D82" s="3">
        <v>45565</v>
      </c>
      <c r="E82" t="s">
        <v>353</v>
      </c>
      <c r="F82" t="s">
        <v>228</v>
      </c>
      <c r="J82">
        <v>468700000</v>
      </c>
      <c r="K82">
        <v>-66800000</v>
      </c>
      <c r="L82">
        <v>454700000</v>
      </c>
      <c r="M82">
        <v>-66800000</v>
      </c>
      <c r="N82">
        <v>-348200000</v>
      </c>
      <c r="O82">
        <v>500000</v>
      </c>
      <c r="P82">
        <v>9700000</v>
      </c>
      <c r="Q82">
        <v>39700000</v>
      </c>
      <c r="S82">
        <v>-9100000</v>
      </c>
      <c r="U82">
        <v>-2600000</v>
      </c>
      <c r="V82">
        <v>500000</v>
      </c>
      <c r="W82">
        <v>10200000</v>
      </c>
      <c r="Y82">
        <v>-5900000</v>
      </c>
      <c r="AA82">
        <v>39700000</v>
      </c>
      <c r="AB82">
        <v>397800000</v>
      </c>
      <c r="AF82">
        <v>10500000</v>
      </c>
      <c r="AG82">
        <v>10500000</v>
      </c>
      <c r="AH82">
        <v>10500000</v>
      </c>
      <c r="AJ82">
        <v>508400000</v>
      </c>
      <c r="AK82">
        <v>454700000</v>
      </c>
      <c r="AL82">
        <v>-415000000</v>
      </c>
      <c r="AP82">
        <v>1500000</v>
      </c>
      <c r="AQ82">
        <v>-66800000</v>
      </c>
      <c r="AR82">
        <v>397800000</v>
      </c>
      <c r="AS82">
        <v>65000000</v>
      </c>
      <c r="AT82">
        <v>65000000</v>
      </c>
      <c r="AU82">
        <v>-2500000</v>
      </c>
      <c r="AW82">
        <v>397800000</v>
      </c>
      <c r="AX82">
        <v>-447800000</v>
      </c>
      <c r="AY82">
        <v>-447800000</v>
      </c>
      <c r="BA82">
        <v>0</v>
      </c>
      <c r="BB82">
        <v>62500000</v>
      </c>
      <c r="BC82">
        <v>62500000</v>
      </c>
      <c r="BD82">
        <v>-9500000</v>
      </c>
      <c r="BF82">
        <v>-66800000</v>
      </c>
      <c r="BG82">
        <v>-348200000</v>
      </c>
      <c r="BH82">
        <v>-14000000</v>
      </c>
      <c r="BI82">
        <v>3700000</v>
      </c>
      <c r="BJ82">
        <v>3900000</v>
      </c>
      <c r="BN82">
        <v>-66800000</v>
      </c>
      <c r="BO82">
        <v>-2500000</v>
      </c>
      <c r="BR82">
        <v>0</v>
      </c>
      <c r="BT82">
        <v>105300000</v>
      </c>
      <c r="BV82">
        <v>-6000000</v>
      </c>
      <c r="BZ82">
        <v>-14000000</v>
      </c>
      <c r="CN82">
        <v>0</v>
      </c>
    </row>
    <row r="83" spans="1:99" x14ac:dyDescent="0.3">
      <c r="A83" s="2" t="s">
        <v>243</v>
      </c>
      <c r="B83" t="s">
        <v>10</v>
      </c>
      <c r="C83">
        <v>2019</v>
      </c>
      <c r="D83" s="3">
        <v>43830</v>
      </c>
      <c r="E83" t="s">
        <v>353</v>
      </c>
      <c r="F83" t="s">
        <v>228</v>
      </c>
      <c r="I83">
        <v>0</v>
      </c>
      <c r="CT83">
        <v>0</v>
      </c>
    </row>
    <row r="84" spans="1:99" x14ac:dyDescent="0.3">
      <c r="A84" s="2" t="s">
        <v>243</v>
      </c>
      <c r="B84" t="s">
        <v>10</v>
      </c>
      <c r="C84">
        <v>2020</v>
      </c>
      <c r="D84" s="3">
        <v>44196</v>
      </c>
      <c r="E84" t="s">
        <v>227</v>
      </c>
      <c r="F84" t="s">
        <v>228</v>
      </c>
      <c r="J84">
        <v>172600000</v>
      </c>
      <c r="K84">
        <v>-35900000</v>
      </c>
      <c r="L84">
        <v>247700000</v>
      </c>
      <c r="M84">
        <v>-87300000</v>
      </c>
      <c r="N84">
        <v>44700000</v>
      </c>
      <c r="O84">
        <v>-2400000</v>
      </c>
      <c r="P84">
        <v>9400000</v>
      </c>
      <c r="Q84">
        <v>208900000</v>
      </c>
      <c r="R84">
        <v>-5300000</v>
      </c>
      <c r="S84">
        <v>-8700000</v>
      </c>
      <c r="T84">
        <v>1900000</v>
      </c>
      <c r="U84">
        <v>-6100000</v>
      </c>
      <c r="V84">
        <v>-2400000</v>
      </c>
      <c r="W84">
        <v>7000000</v>
      </c>
      <c r="X84">
        <v>-100000</v>
      </c>
      <c r="Y84">
        <v>-13400000</v>
      </c>
      <c r="Z84">
        <v>-3700000</v>
      </c>
      <c r="AA84">
        <v>207000000</v>
      </c>
      <c r="AD84">
        <v>-78200000</v>
      </c>
      <c r="AE84">
        <v>-78200000</v>
      </c>
      <c r="AF84">
        <v>34000000</v>
      </c>
      <c r="AG84">
        <v>34000000</v>
      </c>
      <c r="AH84">
        <v>34000000</v>
      </c>
      <c r="AI84">
        <v>1900000</v>
      </c>
      <c r="AJ84">
        <v>381500000</v>
      </c>
      <c r="AK84">
        <v>247700000</v>
      </c>
      <c r="AL84">
        <v>10700000</v>
      </c>
      <c r="AO84">
        <v>2500000</v>
      </c>
      <c r="AP84">
        <v>19900000</v>
      </c>
      <c r="AQ84">
        <v>-87300000</v>
      </c>
      <c r="AS84">
        <v>5100000</v>
      </c>
      <c r="AT84">
        <v>5100000</v>
      </c>
      <c r="AU84">
        <v>-1200000</v>
      </c>
      <c r="AV84">
        <v>-51500000</v>
      </c>
      <c r="AW84">
        <v>240400000</v>
      </c>
      <c r="AX84">
        <v>79600000</v>
      </c>
      <c r="AY84">
        <v>79400000</v>
      </c>
      <c r="BB84">
        <v>3900000</v>
      </c>
      <c r="BC84">
        <v>3900000</v>
      </c>
      <c r="BD84">
        <v>-1400000</v>
      </c>
      <c r="BE84">
        <v>100000</v>
      </c>
      <c r="BG84">
        <v>46600000</v>
      </c>
      <c r="BI84">
        <v>1900000</v>
      </c>
      <c r="BJ84">
        <v>4800000</v>
      </c>
      <c r="BK84">
        <v>-51500000</v>
      </c>
      <c r="BO84">
        <v>-1200000</v>
      </c>
      <c r="BT84">
        <v>21000000</v>
      </c>
      <c r="BU84">
        <v>-35900000</v>
      </c>
      <c r="BV84">
        <v>-2100000</v>
      </c>
      <c r="CB84">
        <v>0</v>
      </c>
      <c r="CG84">
        <v>-100000</v>
      </c>
      <c r="CU84">
        <v>1900000</v>
      </c>
    </row>
    <row r="85" spans="1:99" x14ac:dyDescent="0.3">
      <c r="A85" s="2" t="s">
        <v>243</v>
      </c>
      <c r="B85" t="s">
        <v>10</v>
      </c>
      <c r="C85">
        <v>2021</v>
      </c>
      <c r="D85" s="3">
        <v>44561</v>
      </c>
      <c r="E85" t="s">
        <v>227</v>
      </c>
      <c r="F85" t="s">
        <v>228</v>
      </c>
      <c r="G85">
        <v>4700000</v>
      </c>
      <c r="H85">
        <v>4700000</v>
      </c>
      <c r="J85">
        <v>381500000</v>
      </c>
      <c r="K85">
        <v>-46500000</v>
      </c>
      <c r="L85">
        <v>-9300000</v>
      </c>
      <c r="M85">
        <v>-52100000</v>
      </c>
      <c r="N85">
        <v>35300000</v>
      </c>
      <c r="O85">
        <v>-5300000</v>
      </c>
      <c r="P85">
        <v>-8800000</v>
      </c>
      <c r="Q85">
        <v>-32100000</v>
      </c>
      <c r="R85">
        <v>-5300000</v>
      </c>
      <c r="S85">
        <v>-6900000</v>
      </c>
      <c r="T85">
        <v>-14600000</v>
      </c>
      <c r="U85">
        <v>25500000</v>
      </c>
      <c r="V85">
        <v>-5300000</v>
      </c>
      <c r="W85">
        <v>-14100000</v>
      </c>
      <c r="X85">
        <v>-13100000</v>
      </c>
      <c r="Y85">
        <v>-26100000</v>
      </c>
      <c r="Z85">
        <v>2600000</v>
      </c>
      <c r="AA85">
        <v>-30600000</v>
      </c>
      <c r="AB85">
        <v>0</v>
      </c>
      <c r="AD85">
        <v>-400000</v>
      </c>
      <c r="AE85">
        <v>-400000</v>
      </c>
      <c r="AF85">
        <v>30000000</v>
      </c>
      <c r="AG85">
        <v>34700000</v>
      </c>
      <c r="AH85">
        <v>34700000</v>
      </c>
      <c r="AI85">
        <v>-1500000</v>
      </c>
      <c r="AJ85">
        <v>349400000</v>
      </c>
      <c r="AK85">
        <v>-9300000</v>
      </c>
      <c r="AL85">
        <v>-11200000</v>
      </c>
      <c r="AO85">
        <v>2000000</v>
      </c>
      <c r="AP85">
        <v>19900000</v>
      </c>
      <c r="AQ85">
        <v>-56600000</v>
      </c>
      <c r="AR85">
        <v>0</v>
      </c>
      <c r="AS85">
        <v>0</v>
      </c>
      <c r="AT85">
        <v>0</v>
      </c>
      <c r="AU85">
        <v>-6100000</v>
      </c>
      <c r="AV85">
        <v>-12300000</v>
      </c>
      <c r="AW85">
        <v>0</v>
      </c>
      <c r="AX85">
        <v>-2000000</v>
      </c>
      <c r="AY85">
        <v>-1600000</v>
      </c>
      <c r="BB85">
        <v>-6100000</v>
      </c>
      <c r="BC85">
        <v>-6100000</v>
      </c>
      <c r="BD85">
        <v>-9100000</v>
      </c>
      <c r="BE85">
        <v>6700000</v>
      </c>
      <c r="BG85">
        <v>35300000</v>
      </c>
      <c r="BI85">
        <v>3100000</v>
      </c>
      <c r="BJ85">
        <v>5900000</v>
      </c>
      <c r="BK85">
        <v>-12300000</v>
      </c>
      <c r="BO85">
        <v>-6100000</v>
      </c>
      <c r="BT85">
        <v>25800000</v>
      </c>
      <c r="BU85">
        <v>-46500000</v>
      </c>
      <c r="BV85">
        <v>2400000</v>
      </c>
      <c r="CB85">
        <v>-200000</v>
      </c>
      <c r="CG85">
        <v>-100000</v>
      </c>
      <c r="CT85">
        <v>-4500000</v>
      </c>
      <c r="CU85">
        <v>-4500000</v>
      </c>
    </row>
    <row r="86" spans="1:99" x14ac:dyDescent="0.3">
      <c r="A86" s="2" t="s">
        <v>243</v>
      </c>
      <c r="B86" t="s">
        <v>10</v>
      </c>
      <c r="C86">
        <v>2022</v>
      </c>
      <c r="D86" s="3">
        <v>44926</v>
      </c>
      <c r="E86" t="s">
        <v>227</v>
      </c>
      <c r="F86" t="s">
        <v>228</v>
      </c>
      <c r="G86">
        <v>7400000</v>
      </c>
      <c r="H86">
        <v>7400000</v>
      </c>
      <c r="J86">
        <v>349400000</v>
      </c>
      <c r="K86">
        <v>-45400000</v>
      </c>
      <c r="L86">
        <v>-63300000</v>
      </c>
      <c r="M86">
        <v>-177400000</v>
      </c>
      <c r="N86">
        <v>-25600000</v>
      </c>
      <c r="O86">
        <v>4500000</v>
      </c>
      <c r="P86">
        <v>6500000</v>
      </c>
      <c r="Q86">
        <v>-268100000</v>
      </c>
      <c r="R86">
        <v>-23800000</v>
      </c>
      <c r="S86">
        <v>-18700000</v>
      </c>
      <c r="T86">
        <v>-17000000</v>
      </c>
      <c r="U86">
        <v>2800000</v>
      </c>
      <c r="V86">
        <v>4500000</v>
      </c>
      <c r="W86">
        <v>11000000</v>
      </c>
      <c r="X86">
        <v>-27300000</v>
      </c>
      <c r="Y86">
        <v>-74900000</v>
      </c>
      <c r="Z86">
        <v>-4900000</v>
      </c>
      <c r="AA86">
        <v>-266400000</v>
      </c>
      <c r="AB86">
        <v>0</v>
      </c>
      <c r="AD86">
        <v>-3100000</v>
      </c>
      <c r="AE86">
        <v>-3100000</v>
      </c>
      <c r="AF86">
        <v>33500000</v>
      </c>
      <c r="AG86">
        <v>40900000</v>
      </c>
      <c r="AH86">
        <v>40900000</v>
      </c>
      <c r="AI86">
        <v>-1700000</v>
      </c>
      <c r="AJ86">
        <v>81300000</v>
      </c>
      <c r="AK86">
        <v>-63300000</v>
      </c>
      <c r="AL86">
        <v>-71000000</v>
      </c>
      <c r="AO86">
        <v>4400000</v>
      </c>
      <c r="AP86">
        <v>13700000</v>
      </c>
      <c r="AQ86">
        <v>-177500000</v>
      </c>
      <c r="AR86">
        <v>0</v>
      </c>
      <c r="AS86">
        <v>300000000</v>
      </c>
      <c r="AT86">
        <v>300000000</v>
      </c>
      <c r="AU86">
        <v>-353700000</v>
      </c>
      <c r="AV86">
        <v>-132200000</v>
      </c>
      <c r="AW86">
        <v>0</v>
      </c>
      <c r="AX86">
        <v>-36900000</v>
      </c>
      <c r="AY86">
        <v>-33200000</v>
      </c>
      <c r="BB86">
        <v>-53700000</v>
      </c>
      <c r="BC86">
        <v>-53700000</v>
      </c>
      <c r="BD86">
        <v>-15800000</v>
      </c>
      <c r="BE86">
        <v>200000</v>
      </c>
      <c r="BG86">
        <v>-25600000</v>
      </c>
      <c r="BH86">
        <v>13000000</v>
      </c>
      <c r="BI86">
        <v>5400000</v>
      </c>
      <c r="BJ86">
        <v>6200000</v>
      </c>
      <c r="BK86">
        <v>-132200000</v>
      </c>
      <c r="BO86">
        <v>-353700000</v>
      </c>
      <c r="BT86">
        <v>26300000</v>
      </c>
      <c r="BU86">
        <v>-45400000</v>
      </c>
      <c r="BV86">
        <v>-1900000</v>
      </c>
      <c r="CB86">
        <v>0</v>
      </c>
      <c r="CG86">
        <v>100000</v>
      </c>
      <c r="CT86">
        <v>-100000</v>
      </c>
      <c r="CU86">
        <v>-100000</v>
      </c>
    </row>
    <row r="87" spans="1:99" x14ac:dyDescent="0.3">
      <c r="A87" s="2" t="s">
        <v>243</v>
      </c>
      <c r="B87" t="s">
        <v>10</v>
      </c>
      <c r="C87">
        <v>2023</v>
      </c>
      <c r="D87" s="3">
        <v>45291</v>
      </c>
      <c r="E87" t="s">
        <v>227</v>
      </c>
      <c r="F87" t="s">
        <v>228</v>
      </c>
      <c r="G87">
        <v>6800000</v>
      </c>
      <c r="H87">
        <v>6800000</v>
      </c>
      <c r="J87">
        <v>81300000</v>
      </c>
      <c r="K87">
        <v>-52400000</v>
      </c>
      <c r="L87">
        <v>-30700000</v>
      </c>
      <c r="M87">
        <v>-43800000</v>
      </c>
      <c r="N87">
        <v>65200000</v>
      </c>
      <c r="O87">
        <v>4400000</v>
      </c>
      <c r="P87">
        <v>14000000</v>
      </c>
      <c r="Q87">
        <v>-8500000</v>
      </c>
      <c r="R87">
        <v>-29600000</v>
      </c>
      <c r="S87">
        <v>-12300000</v>
      </c>
      <c r="T87">
        <v>-13000000</v>
      </c>
      <c r="U87">
        <v>27900000</v>
      </c>
      <c r="V87">
        <v>4400000</v>
      </c>
      <c r="W87">
        <v>18400000</v>
      </c>
      <c r="X87">
        <v>1300000</v>
      </c>
      <c r="Y87">
        <v>-11200000</v>
      </c>
      <c r="Z87">
        <v>-13100000</v>
      </c>
      <c r="AA87">
        <v>-9300000</v>
      </c>
      <c r="AD87">
        <v>2500000</v>
      </c>
      <c r="AE87">
        <v>2500000</v>
      </c>
      <c r="AF87">
        <v>37900000</v>
      </c>
      <c r="AG87">
        <v>44700000</v>
      </c>
      <c r="AH87">
        <v>44700000</v>
      </c>
      <c r="AI87">
        <v>800000</v>
      </c>
      <c r="AJ87">
        <v>72800000</v>
      </c>
      <c r="AK87">
        <v>-30700000</v>
      </c>
      <c r="AL87">
        <v>12800000</v>
      </c>
      <c r="AO87">
        <v>6500000</v>
      </c>
      <c r="AP87">
        <v>19600000</v>
      </c>
      <c r="AQ87">
        <v>-43800000</v>
      </c>
      <c r="AS87">
        <v>69000000</v>
      </c>
      <c r="AT87">
        <v>69000000</v>
      </c>
      <c r="AU87">
        <v>-102500000</v>
      </c>
      <c r="AV87">
        <v>300000</v>
      </c>
      <c r="AX87">
        <v>-8900000</v>
      </c>
      <c r="AY87">
        <v>2400000</v>
      </c>
      <c r="BB87">
        <v>-33500000</v>
      </c>
      <c r="BC87">
        <v>-33500000</v>
      </c>
      <c r="BD87">
        <v>-3700000</v>
      </c>
      <c r="BE87">
        <v>8300000</v>
      </c>
      <c r="BG87">
        <v>65200000</v>
      </c>
      <c r="BI87">
        <v>500000</v>
      </c>
      <c r="BJ87">
        <v>6500000</v>
      </c>
      <c r="BO87">
        <v>-102500000</v>
      </c>
      <c r="BQ87">
        <v>300000</v>
      </c>
      <c r="BT87">
        <v>25300000</v>
      </c>
      <c r="BU87">
        <v>-52400000</v>
      </c>
      <c r="BV87">
        <v>-3900000</v>
      </c>
      <c r="CB87">
        <v>1000000</v>
      </c>
      <c r="CG87">
        <v>200000</v>
      </c>
      <c r="CT87">
        <v>0</v>
      </c>
    </row>
    <row r="88" spans="1:99" x14ac:dyDescent="0.3">
      <c r="A88" s="2" t="s">
        <v>243</v>
      </c>
      <c r="B88" t="s">
        <v>10</v>
      </c>
      <c r="C88">
        <v>2024</v>
      </c>
      <c r="D88" s="3">
        <v>45565</v>
      </c>
      <c r="E88" t="s">
        <v>353</v>
      </c>
      <c r="F88" t="s">
        <v>228</v>
      </c>
      <c r="J88">
        <v>42200000</v>
      </c>
      <c r="K88">
        <v>-63900000</v>
      </c>
      <c r="L88">
        <v>262000000</v>
      </c>
      <c r="M88">
        <v>-75100000</v>
      </c>
      <c r="N88">
        <v>71500000</v>
      </c>
      <c r="O88">
        <v>1600000</v>
      </c>
      <c r="P88">
        <v>4100000</v>
      </c>
      <c r="Q88">
        <v>259300000</v>
      </c>
      <c r="R88">
        <v>-7900000</v>
      </c>
      <c r="T88">
        <v>-10100000</v>
      </c>
      <c r="U88">
        <v>-25600000</v>
      </c>
      <c r="V88">
        <v>1600000</v>
      </c>
      <c r="W88">
        <v>5700000</v>
      </c>
      <c r="X88">
        <v>44100000</v>
      </c>
      <c r="Y88">
        <v>-29800000</v>
      </c>
      <c r="Z88">
        <v>26600000</v>
      </c>
      <c r="AA88">
        <v>258400000</v>
      </c>
      <c r="AD88">
        <v>2500000</v>
      </c>
      <c r="AE88">
        <v>2500000</v>
      </c>
      <c r="AF88">
        <v>44200000</v>
      </c>
      <c r="AG88">
        <v>51000000</v>
      </c>
      <c r="AH88">
        <v>51000000</v>
      </c>
      <c r="AI88">
        <v>900000</v>
      </c>
      <c r="AJ88">
        <v>300600000</v>
      </c>
      <c r="AK88">
        <v>262000000</v>
      </c>
      <c r="AL88">
        <v>7600000</v>
      </c>
      <c r="AQ88">
        <v>-75100000</v>
      </c>
      <c r="AS88">
        <v>25000000</v>
      </c>
      <c r="AT88">
        <v>25000000</v>
      </c>
      <c r="AU88">
        <v>-84500000</v>
      </c>
      <c r="AV88">
        <v>-11200000</v>
      </c>
      <c r="AX88">
        <v>14800000</v>
      </c>
      <c r="AY88">
        <v>18000000</v>
      </c>
      <c r="BB88">
        <v>-59500000</v>
      </c>
      <c r="BC88">
        <v>-59500000</v>
      </c>
      <c r="BD88">
        <v>-17400000</v>
      </c>
      <c r="BG88">
        <v>71500000</v>
      </c>
      <c r="BI88">
        <v>500000</v>
      </c>
      <c r="BJ88">
        <v>8200000</v>
      </c>
      <c r="BO88">
        <v>-84500000</v>
      </c>
      <c r="BT88">
        <v>29300000</v>
      </c>
      <c r="BU88">
        <v>-63900000</v>
      </c>
      <c r="BV88">
        <v>-23700000</v>
      </c>
      <c r="CB88">
        <v>0</v>
      </c>
      <c r="CG88">
        <v>-700000</v>
      </c>
    </row>
    <row r="89" spans="1:99" x14ac:dyDescent="0.3">
      <c r="A89" s="2" t="s">
        <v>244</v>
      </c>
      <c r="B89" t="s">
        <v>13</v>
      </c>
      <c r="C89">
        <v>2021</v>
      </c>
      <c r="D89" s="3">
        <v>44561</v>
      </c>
      <c r="E89" t="s">
        <v>227</v>
      </c>
      <c r="F89" t="s">
        <v>228</v>
      </c>
      <c r="G89">
        <v>8640000</v>
      </c>
      <c r="H89">
        <v>8640000</v>
      </c>
      <c r="I89">
        <v>0</v>
      </c>
      <c r="J89">
        <v>22076000</v>
      </c>
      <c r="K89">
        <v>-2857000</v>
      </c>
      <c r="L89">
        <v>74210000</v>
      </c>
      <c r="M89">
        <v>-38541000</v>
      </c>
      <c r="N89">
        <v>-37358000</v>
      </c>
      <c r="O89">
        <v>10379000</v>
      </c>
      <c r="Q89">
        <v>-1553000</v>
      </c>
      <c r="R89">
        <v>-195000</v>
      </c>
      <c r="T89">
        <v>564000</v>
      </c>
      <c r="U89">
        <v>-4497000</v>
      </c>
      <c r="V89">
        <v>9771000</v>
      </c>
      <c r="W89">
        <v>9771000</v>
      </c>
      <c r="X89">
        <v>-11814000</v>
      </c>
      <c r="Y89">
        <v>-9517000</v>
      </c>
      <c r="Z89">
        <v>-6819000</v>
      </c>
      <c r="AA89">
        <v>-1689000</v>
      </c>
      <c r="AB89">
        <v>0</v>
      </c>
      <c r="AD89">
        <v>-11405000</v>
      </c>
      <c r="AE89">
        <v>-11405000</v>
      </c>
      <c r="AF89">
        <v>1944000</v>
      </c>
      <c r="AG89">
        <v>10584000</v>
      </c>
      <c r="AH89">
        <v>10584000</v>
      </c>
      <c r="AI89">
        <v>136000</v>
      </c>
      <c r="AJ89">
        <v>20523000</v>
      </c>
      <c r="AK89">
        <v>74210000</v>
      </c>
      <c r="AL89">
        <v>-40215000</v>
      </c>
      <c r="AN89">
        <v>0</v>
      </c>
      <c r="AO89">
        <v>0</v>
      </c>
      <c r="AP89">
        <v>6017000</v>
      </c>
      <c r="AQ89">
        <v>-38541000</v>
      </c>
      <c r="AR89">
        <v>0</v>
      </c>
      <c r="AS89">
        <v>53024000</v>
      </c>
      <c r="AT89">
        <v>53024000</v>
      </c>
      <c r="AU89">
        <v>-52800000</v>
      </c>
      <c r="AV89">
        <v>-40558000</v>
      </c>
      <c r="AW89">
        <v>0</v>
      </c>
      <c r="AX89">
        <v>-61537000</v>
      </c>
      <c r="AY89">
        <v>-61537000</v>
      </c>
      <c r="AZ89">
        <v>-763000</v>
      </c>
      <c r="BB89">
        <v>224000</v>
      </c>
      <c r="BC89">
        <v>224000</v>
      </c>
      <c r="BD89">
        <v>73986000</v>
      </c>
      <c r="BE89">
        <v>4874000</v>
      </c>
      <c r="BF89">
        <v>-2094000</v>
      </c>
      <c r="BG89">
        <v>-37358000</v>
      </c>
      <c r="BH89">
        <v>-2629000</v>
      </c>
      <c r="BI89">
        <v>10034000</v>
      </c>
      <c r="BJ89">
        <v>0</v>
      </c>
      <c r="BK89">
        <v>-40558000</v>
      </c>
      <c r="BL89">
        <v>-763000</v>
      </c>
      <c r="BN89">
        <v>-2094000</v>
      </c>
      <c r="BO89">
        <v>-52800000</v>
      </c>
      <c r="BT89">
        <v>27112000</v>
      </c>
      <c r="BV89">
        <v>-3346000</v>
      </c>
      <c r="BY89">
        <v>0</v>
      </c>
      <c r="BZ89">
        <v>-2629000</v>
      </c>
      <c r="CB89">
        <v>-11405000</v>
      </c>
      <c r="CC89">
        <v>0</v>
      </c>
      <c r="CD89">
        <v>0</v>
      </c>
    </row>
    <row r="90" spans="1:99" x14ac:dyDescent="0.3">
      <c r="A90" s="2" t="s">
        <v>244</v>
      </c>
      <c r="B90" t="s">
        <v>13</v>
      </c>
      <c r="C90">
        <v>2022</v>
      </c>
      <c r="D90" s="3">
        <v>44926</v>
      </c>
      <c r="E90" t="s">
        <v>227</v>
      </c>
      <c r="F90" t="s">
        <v>228</v>
      </c>
      <c r="G90">
        <v>7963000</v>
      </c>
      <c r="H90">
        <v>7963000</v>
      </c>
      <c r="I90">
        <v>96623000</v>
      </c>
      <c r="J90">
        <v>20523000</v>
      </c>
      <c r="K90">
        <v>-4152000</v>
      </c>
      <c r="L90">
        <v>76560000</v>
      </c>
      <c r="M90">
        <v>-37382000</v>
      </c>
      <c r="N90">
        <v>-31657000</v>
      </c>
      <c r="O90">
        <v>-1000</v>
      </c>
      <c r="Q90">
        <v>7793000</v>
      </c>
      <c r="R90">
        <v>-978000</v>
      </c>
      <c r="T90">
        <v>1760000</v>
      </c>
      <c r="U90">
        <v>8270000</v>
      </c>
      <c r="V90">
        <v>-1000</v>
      </c>
      <c r="W90">
        <v>-1000</v>
      </c>
      <c r="X90">
        <v>-5833000</v>
      </c>
      <c r="Y90">
        <v>4063000</v>
      </c>
      <c r="Z90">
        <v>-6646000</v>
      </c>
      <c r="AA90">
        <v>7521000</v>
      </c>
      <c r="AB90">
        <v>2956000</v>
      </c>
      <c r="AD90">
        <v>-8238000</v>
      </c>
      <c r="AE90">
        <v>-8238000</v>
      </c>
      <c r="AF90">
        <v>3325000</v>
      </c>
      <c r="AG90">
        <v>11288000</v>
      </c>
      <c r="AH90">
        <v>11288000</v>
      </c>
      <c r="AI90">
        <v>272000</v>
      </c>
      <c r="AJ90">
        <v>28316000</v>
      </c>
      <c r="AK90">
        <v>76560000</v>
      </c>
      <c r="AL90">
        <v>-35809000</v>
      </c>
      <c r="AO90">
        <v>0</v>
      </c>
      <c r="AP90">
        <v>6868000</v>
      </c>
      <c r="AQ90">
        <v>-37382000</v>
      </c>
      <c r="AR90">
        <v>84206000</v>
      </c>
      <c r="AS90">
        <v>22696000</v>
      </c>
      <c r="AT90">
        <v>22696000</v>
      </c>
      <c r="AU90">
        <v>-23713000</v>
      </c>
      <c r="AV90">
        <v>-33230000</v>
      </c>
      <c r="AW90">
        <v>2956000</v>
      </c>
      <c r="AX90">
        <v>-130617000</v>
      </c>
      <c r="AY90">
        <v>-130620000</v>
      </c>
      <c r="AZ90">
        <v>-526000</v>
      </c>
      <c r="BB90">
        <v>-1017000</v>
      </c>
      <c r="BC90">
        <v>-1017000</v>
      </c>
      <c r="BD90">
        <v>-6248000</v>
      </c>
      <c r="BF90">
        <v>-3626000</v>
      </c>
      <c r="BG90">
        <v>-31657000</v>
      </c>
      <c r="BH90">
        <v>-17842000</v>
      </c>
      <c r="BI90">
        <v>2283000</v>
      </c>
      <c r="BJ90">
        <v>-381000</v>
      </c>
      <c r="BK90">
        <v>-33230000</v>
      </c>
      <c r="BL90">
        <v>-526000</v>
      </c>
      <c r="BN90">
        <v>-3626000</v>
      </c>
      <c r="BO90">
        <v>-23713000</v>
      </c>
      <c r="BT90">
        <v>10786000</v>
      </c>
      <c r="BV90">
        <v>845000</v>
      </c>
      <c r="BY90">
        <v>-58000</v>
      </c>
      <c r="BZ90">
        <v>-17784000</v>
      </c>
      <c r="CB90">
        <v>-8238000</v>
      </c>
      <c r="CC90">
        <v>81250000</v>
      </c>
      <c r="CD90">
        <v>81250000</v>
      </c>
    </row>
    <row r="91" spans="1:99" x14ac:dyDescent="0.3">
      <c r="A91" s="2" t="s">
        <v>244</v>
      </c>
      <c r="B91" t="s">
        <v>13</v>
      </c>
      <c r="C91">
        <v>2023</v>
      </c>
      <c r="D91" s="3">
        <v>45291</v>
      </c>
      <c r="E91" t="s">
        <v>227</v>
      </c>
      <c r="F91" t="s">
        <v>228</v>
      </c>
      <c r="G91">
        <v>7212000</v>
      </c>
      <c r="H91">
        <v>7212000</v>
      </c>
      <c r="I91">
        <v>0</v>
      </c>
      <c r="J91">
        <v>28316000</v>
      </c>
      <c r="K91">
        <v>-8327000</v>
      </c>
      <c r="L91">
        <v>9060000</v>
      </c>
      <c r="M91">
        <v>-8327000</v>
      </c>
      <c r="N91">
        <v>1231000</v>
      </c>
      <c r="O91">
        <v>-3280000</v>
      </c>
      <c r="Q91">
        <v>1962000</v>
      </c>
      <c r="R91">
        <v>-44000</v>
      </c>
      <c r="T91">
        <v>-1285000</v>
      </c>
      <c r="U91">
        <v>22736000</v>
      </c>
      <c r="V91">
        <v>-3837000</v>
      </c>
      <c r="W91">
        <v>-3837000</v>
      </c>
      <c r="X91">
        <v>-11004000</v>
      </c>
      <c r="Y91">
        <v>6795000</v>
      </c>
      <c r="Z91">
        <v>-5562000</v>
      </c>
      <c r="AA91">
        <v>1964000</v>
      </c>
      <c r="AB91">
        <v>1241000</v>
      </c>
      <c r="AD91">
        <v>-925000</v>
      </c>
      <c r="AE91">
        <v>-925000</v>
      </c>
      <c r="AF91">
        <v>3512000</v>
      </c>
      <c r="AG91">
        <v>10724000</v>
      </c>
      <c r="AH91">
        <v>10724000</v>
      </c>
      <c r="AI91">
        <v>-2000</v>
      </c>
      <c r="AJ91">
        <v>30278000</v>
      </c>
      <c r="AK91">
        <v>9060000</v>
      </c>
      <c r="AL91">
        <v>-7096000</v>
      </c>
      <c r="AO91">
        <v>0</v>
      </c>
      <c r="AP91">
        <v>9082000</v>
      </c>
      <c r="AQ91">
        <v>-8327000</v>
      </c>
      <c r="AR91">
        <v>1241000</v>
      </c>
      <c r="AS91">
        <v>36696000</v>
      </c>
      <c r="AT91">
        <v>36696000</v>
      </c>
      <c r="AU91">
        <v>-27078000</v>
      </c>
      <c r="AV91">
        <v>0</v>
      </c>
      <c r="AW91">
        <v>1241000</v>
      </c>
      <c r="AX91">
        <v>-27263000</v>
      </c>
      <c r="AY91">
        <v>-27264000</v>
      </c>
      <c r="AZ91">
        <v>-2707000</v>
      </c>
      <c r="BB91">
        <v>9618000</v>
      </c>
      <c r="BC91">
        <v>9618000</v>
      </c>
      <c r="BD91">
        <v>-1229000</v>
      </c>
      <c r="BF91">
        <v>-5620000</v>
      </c>
      <c r="BG91">
        <v>1231000</v>
      </c>
      <c r="BH91">
        <v>1766000</v>
      </c>
      <c r="BI91">
        <v>1477000</v>
      </c>
      <c r="BJ91">
        <v>-570000</v>
      </c>
      <c r="BK91">
        <v>0</v>
      </c>
      <c r="BL91">
        <v>-2707000</v>
      </c>
      <c r="BN91">
        <v>-5620000</v>
      </c>
      <c r="BO91">
        <v>-27078000</v>
      </c>
      <c r="BT91">
        <v>8658000</v>
      </c>
      <c r="BV91">
        <v>229000</v>
      </c>
      <c r="BY91">
        <v>-245000</v>
      </c>
      <c r="BZ91">
        <v>2011000</v>
      </c>
      <c r="CC91">
        <v>0</v>
      </c>
      <c r="CD91">
        <v>0</v>
      </c>
    </row>
    <row r="92" spans="1:99" x14ac:dyDescent="0.3">
      <c r="A92" s="2" t="s">
        <v>244</v>
      </c>
      <c r="B92" t="s">
        <v>13</v>
      </c>
      <c r="C92">
        <v>2024</v>
      </c>
      <c r="D92" s="3">
        <v>45565</v>
      </c>
      <c r="E92" t="s">
        <v>353</v>
      </c>
      <c r="F92" t="s">
        <v>228</v>
      </c>
      <c r="J92">
        <v>10859000</v>
      </c>
      <c r="K92">
        <v>-9965000</v>
      </c>
      <c r="L92">
        <v>47046000</v>
      </c>
      <c r="M92">
        <v>-6163000</v>
      </c>
      <c r="N92">
        <v>-8721000</v>
      </c>
      <c r="O92">
        <v>-6042000</v>
      </c>
      <c r="Q92">
        <v>32235000</v>
      </c>
      <c r="R92">
        <v>-360000</v>
      </c>
      <c r="T92">
        <v>10230000</v>
      </c>
      <c r="U92">
        <v>18022000</v>
      </c>
      <c r="V92">
        <v>-6031000</v>
      </c>
      <c r="W92">
        <v>-6031000</v>
      </c>
      <c r="X92">
        <v>1715000</v>
      </c>
      <c r="Y92">
        <v>18367000</v>
      </c>
      <c r="Z92">
        <v>6903000</v>
      </c>
      <c r="AA92">
        <v>32162000</v>
      </c>
      <c r="AB92">
        <v>1703000</v>
      </c>
      <c r="AD92">
        <v>40000</v>
      </c>
      <c r="AE92">
        <v>40000</v>
      </c>
      <c r="AG92">
        <v>11291000</v>
      </c>
      <c r="AH92">
        <v>11291000</v>
      </c>
      <c r="AI92">
        <v>73000</v>
      </c>
      <c r="AJ92">
        <v>43021000</v>
      </c>
      <c r="AK92">
        <v>47046000</v>
      </c>
      <c r="AL92">
        <v>-18686000</v>
      </c>
      <c r="AO92">
        <v>225000</v>
      </c>
      <c r="AP92">
        <v>10333000</v>
      </c>
      <c r="AQ92">
        <v>-6163000</v>
      </c>
      <c r="AR92">
        <v>1703000</v>
      </c>
      <c r="AS92">
        <v>55971000</v>
      </c>
      <c r="AT92">
        <v>55971000</v>
      </c>
      <c r="AU92">
        <v>-15446000</v>
      </c>
      <c r="AV92">
        <v>3802000</v>
      </c>
      <c r="AW92">
        <v>1703000</v>
      </c>
      <c r="AX92">
        <v>-55434000</v>
      </c>
      <c r="AY92">
        <v>-55358000</v>
      </c>
      <c r="AZ92">
        <v>-3805000</v>
      </c>
      <c r="BB92">
        <v>40525000</v>
      </c>
      <c r="BC92">
        <v>40525000</v>
      </c>
      <c r="BD92">
        <v>6877000</v>
      </c>
      <c r="BF92">
        <v>-6160000</v>
      </c>
      <c r="BG92">
        <v>-8721000</v>
      </c>
      <c r="BH92">
        <v>6099000</v>
      </c>
      <c r="BI92">
        <v>453000</v>
      </c>
      <c r="BJ92">
        <v>-2059000</v>
      </c>
      <c r="BK92">
        <v>-796000</v>
      </c>
      <c r="BL92">
        <v>-3805000</v>
      </c>
      <c r="BN92">
        <v>-6160000</v>
      </c>
      <c r="BO92">
        <v>-15446000</v>
      </c>
      <c r="BT92">
        <v>10387000</v>
      </c>
      <c r="BV92">
        <v>-5209000</v>
      </c>
      <c r="BZ92">
        <v>7647000</v>
      </c>
    </row>
    <row r="93" spans="1:99" x14ac:dyDescent="0.3">
      <c r="A93" s="2" t="s">
        <v>245</v>
      </c>
      <c r="B93" t="s">
        <v>16</v>
      </c>
      <c r="C93">
        <v>2020</v>
      </c>
      <c r="D93" s="3">
        <v>44196</v>
      </c>
      <c r="E93" t="s">
        <v>227</v>
      </c>
      <c r="F93" t="s">
        <v>228</v>
      </c>
      <c r="J93">
        <v>492721000</v>
      </c>
      <c r="K93">
        <v>-17201000</v>
      </c>
      <c r="L93">
        <v>436594000</v>
      </c>
      <c r="M93">
        <v>-17201000</v>
      </c>
      <c r="N93">
        <v>-233159000</v>
      </c>
      <c r="Q93">
        <v>186234000</v>
      </c>
      <c r="R93">
        <v>1371000</v>
      </c>
      <c r="S93">
        <v>-2417000</v>
      </c>
      <c r="T93">
        <v>1882000</v>
      </c>
      <c r="U93">
        <v>-151000</v>
      </c>
      <c r="W93">
        <v>-1010000</v>
      </c>
      <c r="X93">
        <v>-944000</v>
      </c>
      <c r="Y93">
        <v>-325000</v>
      </c>
      <c r="Z93">
        <v>-106000</v>
      </c>
      <c r="AA93">
        <v>186234000</v>
      </c>
      <c r="AB93">
        <v>460200000</v>
      </c>
      <c r="AG93">
        <v>9781000</v>
      </c>
      <c r="AH93">
        <v>9781000</v>
      </c>
      <c r="AJ93">
        <v>678955000</v>
      </c>
      <c r="AK93">
        <v>436594000</v>
      </c>
      <c r="AL93">
        <v>-250360000</v>
      </c>
      <c r="AN93">
        <v>96000</v>
      </c>
      <c r="AO93">
        <v>102000</v>
      </c>
      <c r="AP93">
        <v>0</v>
      </c>
      <c r="AQ93">
        <v>-17201000</v>
      </c>
      <c r="AR93">
        <v>460200000</v>
      </c>
      <c r="AS93">
        <v>0</v>
      </c>
      <c r="AT93">
        <v>0</v>
      </c>
      <c r="AU93">
        <v>-433000</v>
      </c>
      <c r="AW93">
        <v>460200000</v>
      </c>
      <c r="AX93">
        <v>-644887000</v>
      </c>
      <c r="AY93">
        <v>-644887000</v>
      </c>
      <c r="BA93">
        <v>0</v>
      </c>
      <c r="BB93">
        <v>-433000</v>
      </c>
      <c r="BC93">
        <v>-433000</v>
      </c>
      <c r="BD93">
        <v>-25755000</v>
      </c>
      <c r="BG93">
        <v>-233159000</v>
      </c>
      <c r="BH93">
        <v>371852000</v>
      </c>
      <c r="BI93">
        <v>96000</v>
      </c>
      <c r="BJ93">
        <v>2582000</v>
      </c>
      <c r="BM93">
        <v>0</v>
      </c>
      <c r="BO93">
        <v>-433000</v>
      </c>
      <c r="BR93">
        <v>0</v>
      </c>
      <c r="BT93">
        <v>30324000</v>
      </c>
      <c r="BU93">
        <v>-17201000</v>
      </c>
      <c r="BV93">
        <v>-342000</v>
      </c>
      <c r="BZ93">
        <v>371852000</v>
      </c>
    </row>
    <row r="94" spans="1:99" x14ac:dyDescent="0.3">
      <c r="A94" s="2" t="s">
        <v>245</v>
      </c>
      <c r="B94" t="s">
        <v>16</v>
      </c>
      <c r="C94">
        <v>2021</v>
      </c>
      <c r="D94" s="3">
        <v>44561</v>
      </c>
      <c r="E94" t="s">
        <v>227</v>
      </c>
      <c r="F94" t="s">
        <v>228</v>
      </c>
      <c r="J94">
        <v>678955000</v>
      </c>
      <c r="K94">
        <v>-4635000</v>
      </c>
      <c r="L94">
        <v>489357000</v>
      </c>
      <c r="M94">
        <v>-387519000</v>
      </c>
      <c r="N94">
        <v>-230763000</v>
      </c>
      <c r="Q94">
        <v>-128925000</v>
      </c>
      <c r="R94">
        <v>815000</v>
      </c>
      <c r="S94">
        <v>-3465000</v>
      </c>
      <c r="T94">
        <v>1215000</v>
      </c>
      <c r="U94">
        <v>7652000</v>
      </c>
      <c r="W94">
        <v>7935000</v>
      </c>
      <c r="Y94">
        <v>14152000</v>
      </c>
      <c r="AA94">
        <v>-128925000</v>
      </c>
      <c r="AB94">
        <v>500000000</v>
      </c>
      <c r="AG94">
        <v>11518000</v>
      </c>
      <c r="AH94">
        <v>11518000</v>
      </c>
      <c r="AJ94">
        <v>550030000</v>
      </c>
      <c r="AK94">
        <v>489357000</v>
      </c>
      <c r="AL94">
        <v>-235398000</v>
      </c>
      <c r="AO94">
        <v>109000</v>
      </c>
      <c r="AP94">
        <v>0</v>
      </c>
      <c r="AQ94">
        <v>-387519000</v>
      </c>
      <c r="AR94">
        <v>500000000</v>
      </c>
      <c r="AS94">
        <v>0</v>
      </c>
      <c r="AT94">
        <v>0</v>
      </c>
      <c r="AU94">
        <v>-450000</v>
      </c>
      <c r="AW94">
        <v>500000000</v>
      </c>
      <c r="AX94">
        <v>-352899000</v>
      </c>
      <c r="AY94">
        <v>-352899000</v>
      </c>
      <c r="BA94">
        <v>-382884000</v>
      </c>
      <c r="BB94">
        <v>-450000</v>
      </c>
      <c r="BC94">
        <v>-450000</v>
      </c>
      <c r="BD94">
        <v>-30173000</v>
      </c>
      <c r="BG94">
        <v>-230763000</v>
      </c>
      <c r="BH94">
        <v>34650000</v>
      </c>
      <c r="BI94">
        <v>11000</v>
      </c>
      <c r="BJ94">
        <v>19980000</v>
      </c>
      <c r="BM94">
        <v>-382884000</v>
      </c>
      <c r="BO94">
        <v>-450000</v>
      </c>
      <c r="BR94">
        <v>0</v>
      </c>
      <c r="BT94">
        <v>61805000</v>
      </c>
      <c r="BU94">
        <v>-4635000</v>
      </c>
      <c r="BZ94">
        <v>34650000</v>
      </c>
    </row>
    <row r="95" spans="1:99" x14ac:dyDescent="0.3">
      <c r="A95" s="2" t="s">
        <v>245</v>
      </c>
      <c r="B95" t="s">
        <v>16</v>
      </c>
      <c r="C95">
        <v>2022</v>
      </c>
      <c r="D95" s="3">
        <v>44926</v>
      </c>
      <c r="E95" t="s">
        <v>227</v>
      </c>
      <c r="F95" t="s">
        <v>228</v>
      </c>
      <c r="J95">
        <v>550030000</v>
      </c>
      <c r="K95">
        <v>-16489000</v>
      </c>
      <c r="L95">
        <v>459003000</v>
      </c>
      <c r="M95">
        <v>-286165000</v>
      </c>
      <c r="N95">
        <v>-380241000</v>
      </c>
      <c r="Q95">
        <v>-207403000</v>
      </c>
      <c r="R95">
        <v>5625000</v>
      </c>
      <c r="S95">
        <v>-2810000</v>
      </c>
      <c r="T95">
        <v>556000</v>
      </c>
      <c r="U95">
        <v>11784000</v>
      </c>
      <c r="W95">
        <v>35151000</v>
      </c>
      <c r="Y95">
        <v>50306000</v>
      </c>
      <c r="AA95">
        <v>-207403000</v>
      </c>
      <c r="AB95">
        <v>103326000</v>
      </c>
      <c r="AG95">
        <v>11098000</v>
      </c>
      <c r="AH95">
        <v>11098000</v>
      </c>
      <c r="AJ95">
        <v>342627000</v>
      </c>
      <c r="AK95">
        <v>459003000</v>
      </c>
      <c r="AL95">
        <v>-396730000</v>
      </c>
      <c r="AO95">
        <v>80000</v>
      </c>
      <c r="AP95">
        <v>5667000</v>
      </c>
      <c r="AQ95">
        <v>-286165000</v>
      </c>
      <c r="AR95">
        <v>103326000</v>
      </c>
      <c r="AS95">
        <v>425000000</v>
      </c>
      <c r="AT95">
        <v>425000000</v>
      </c>
      <c r="AU95">
        <v>-544000</v>
      </c>
      <c r="AW95">
        <v>103326000</v>
      </c>
      <c r="AX95">
        <v>-500152000</v>
      </c>
      <c r="AY95">
        <v>-500152000</v>
      </c>
      <c r="BA95">
        <v>-269676000</v>
      </c>
      <c r="BB95">
        <v>424456000</v>
      </c>
      <c r="BC95">
        <v>424456000</v>
      </c>
      <c r="BD95">
        <v>-68828000</v>
      </c>
      <c r="BG95">
        <v>-380241000</v>
      </c>
      <c r="BI95">
        <v>12798000</v>
      </c>
      <c r="BJ95">
        <v>49000</v>
      </c>
      <c r="BM95">
        <v>-704565000</v>
      </c>
      <c r="BO95">
        <v>-544000</v>
      </c>
      <c r="BR95">
        <v>434889000</v>
      </c>
      <c r="BT95">
        <v>45709000</v>
      </c>
      <c r="BU95">
        <v>-16489000</v>
      </c>
    </row>
    <row r="96" spans="1:99" x14ac:dyDescent="0.3">
      <c r="A96" s="2" t="s">
        <v>245</v>
      </c>
      <c r="B96" t="s">
        <v>16</v>
      </c>
      <c r="C96">
        <v>2023</v>
      </c>
      <c r="D96" s="3">
        <v>45291</v>
      </c>
      <c r="E96" t="s">
        <v>227</v>
      </c>
      <c r="F96" t="s">
        <v>228</v>
      </c>
      <c r="J96">
        <v>342627000</v>
      </c>
      <c r="K96">
        <v>-44309000</v>
      </c>
      <c r="L96">
        <v>475431000</v>
      </c>
      <c r="M96">
        <v>-116273000</v>
      </c>
      <c r="N96">
        <v>-448193000</v>
      </c>
      <c r="Q96">
        <v>-89035000</v>
      </c>
      <c r="R96">
        <v>4757000</v>
      </c>
      <c r="S96">
        <v>11798000</v>
      </c>
      <c r="T96">
        <v>-1462000</v>
      </c>
      <c r="U96">
        <v>-4806000</v>
      </c>
      <c r="W96">
        <v>-2360000</v>
      </c>
      <c r="Y96">
        <v>7927000</v>
      </c>
      <c r="AA96">
        <v>-89035000</v>
      </c>
      <c r="AB96">
        <v>484145000</v>
      </c>
      <c r="AG96">
        <v>13369000</v>
      </c>
      <c r="AH96">
        <v>13369000</v>
      </c>
      <c r="AJ96">
        <v>253592000</v>
      </c>
      <c r="AK96">
        <v>475431000</v>
      </c>
      <c r="AL96">
        <v>-492502000</v>
      </c>
      <c r="AO96">
        <v>658000</v>
      </c>
      <c r="AP96">
        <v>15938000</v>
      </c>
      <c r="AQ96">
        <v>-116273000</v>
      </c>
      <c r="AR96">
        <v>484145000</v>
      </c>
      <c r="AS96">
        <v>0</v>
      </c>
      <c r="AT96">
        <v>0</v>
      </c>
      <c r="AU96">
        <v>-235000</v>
      </c>
      <c r="AW96">
        <v>484145000</v>
      </c>
      <c r="AX96">
        <v>-502337000</v>
      </c>
      <c r="AY96">
        <v>-502337000</v>
      </c>
      <c r="BA96">
        <v>-71964000</v>
      </c>
      <c r="BB96">
        <v>-235000</v>
      </c>
      <c r="BC96">
        <v>-235000</v>
      </c>
      <c r="BD96">
        <v>-8479000</v>
      </c>
      <c r="BG96">
        <v>-448193000</v>
      </c>
      <c r="BI96">
        <v>-11410000</v>
      </c>
      <c r="BJ96">
        <v>0</v>
      </c>
      <c r="BM96">
        <v>-1009836000</v>
      </c>
      <c r="BO96">
        <v>-235000</v>
      </c>
      <c r="BR96">
        <v>937872000</v>
      </c>
      <c r="BT96">
        <v>44258000</v>
      </c>
      <c r="BU96">
        <v>-44309000</v>
      </c>
    </row>
    <row r="97" spans="1:100" x14ac:dyDescent="0.3">
      <c r="A97" s="2" t="s">
        <v>245</v>
      </c>
      <c r="B97" t="s">
        <v>16</v>
      </c>
      <c r="C97">
        <v>2024</v>
      </c>
      <c r="D97" s="3">
        <v>45565</v>
      </c>
      <c r="E97" t="s">
        <v>353</v>
      </c>
      <c r="F97" t="s">
        <v>228</v>
      </c>
      <c r="J97">
        <v>269061000</v>
      </c>
      <c r="K97">
        <v>-104514000</v>
      </c>
      <c r="L97">
        <v>105916000</v>
      </c>
      <c r="M97">
        <v>196716000</v>
      </c>
      <c r="N97">
        <v>-366977000</v>
      </c>
      <c r="Q97">
        <v>-64345000</v>
      </c>
      <c r="S97">
        <v>11129000</v>
      </c>
      <c r="T97">
        <v>10523000</v>
      </c>
      <c r="U97">
        <v>-11783000</v>
      </c>
      <c r="W97">
        <v>-36743000</v>
      </c>
      <c r="Y97">
        <v>-22117000</v>
      </c>
      <c r="AA97">
        <v>-64345000</v>
      </c>
      <c r="AB97">
        <v>108698000</v>
      </c>
      <c r="AG97">
        <v>14942000</v>
      </c>
      <c r="AH97">
        <v>14942000</v>
      </c>
      <c r="AJ97">
        <v>204716000</v>
      </c>
      <c r="AK97">
        <v>105916000</v>
      </c>
      <c r="AL97">
        <v>-471491000</v>
      </c>
      <c r="AO97">
        <v>375000</v>
      </c>
      <c r="AP97">
        <v>10626000</v>
      </c>
      <c r="AQ97">
        <v>196716000</v>
      </c>
      <c r="AR97">
        <v>108698000</v>
      </c>
      <c r="AU97">
        <v>-209000</v>
      </c>
      <c r="AW97">
        <v>108698000</v>
      </c>
      <c r="AX97">
        <v>-374311000</v>
      </c>
      <c r="AY97">
        <v>-374311000</v>
      </c>
      <c r="BA97">
        <v>300632000</v>
      </c>
      <c r="BB97">
        <v>-209000</v>
      </c>
      <c r="BC97">
        <v>-209000</v>
      </c>
      <c r="BD97">
        <v>-2573000</v>
      </c>
      <c r="BG97">
        <v>-366977000</v>
      </c>
      <c r="BI97">
        <v>-18191000</v>
      </c>
      <c r="BM97">
        <v>-664247000</v>
      </c>
      <c r="BO97">
        <v>-209000</v>
      </c>
      <c r="BR97">
        <v>964879000</v>
      </c>
      <c r="BT97">
        <v>32700000</v>
      </c>
      <c r="BU97">
        <v>-104514000</v>
      </c>
    </row>
    <row r="98" spans="1:100" x14ac:dyDescent="0.3">
      <c r="A98" s="2" t="s">
        <v>246</v>
      </c>
      <c r="B98" t="s">
        <v>19</v>
      </c>
      <c r="C98">
        <v>2020</v>
      </c>
      <c r="D98" s="3">
        <v>44196</v>
      </c>
      <c r="E98" t="s">
        <v>227</v>
      </c>
      <c r="F98" t="s">
        <v>228</v>
      </c>
      <c r="J98">
        <v>4261564</v>
      </c>
      <c r="K98">
        <v>-3246</v>
      </c>
      <c r="L98">
        <v>2539909</v>
      </c>
      <c r="M98">
        <v>996482</v>
      </c>
      <c r="N98">
        <v>-4499775</v>
      </c>
      <c r="Q98">
        <v>-963384</v>
      </c>
      <c r="S98">
        <v>2491</v>
      </c>
      <c r="T98">
        <v>-350080</v>
      </c>
      <c r="U98">
        <v>1807161</v>
      </c>
      <c r="W98">
        <v>-290321</v>
      </c>
      <c r="X98">
        <v>468821</v>
      </c>
      <c r="Y98">
        <v>1638072</v>
      </c>
      <c r="Z98">
        <v>150102</v>
      </c>
      <c r="AA98">
        <v>-963384</v>
      </c>
      <c r="AF98">
        <v>400432</v>
      </c>
      <c r="AG98">
        <v>400432</v>
      </c>
      <c r="AH98">
        <v>400432</v>
      </c>
      <c r="AJ98">
        <v>3298180</v>
      </c>
      <c r="AK98">
        <v>2539909</v>
      </c>
      <c r="AL98">
        <v>-4503021</v>
      </c>
      <c r="AO98">
        <v>0</v>
      </c>
      <c r="AP98">
        <v>49133</v>
      </c>
      <c r="AQ98">
        <v>996482</v>
      </c>
      <c r="AS98">
        <v>3750000</v>
      </c>
      <c r="AT98">
        <v>0</v>
      </c>
      <c r="AU98">
        <v>-460091</v>
      </c>
      <c r="AX98">
        <v>-7194038</v>
      </c>
      <c r="AY98">
        <v>-7194038</v>
      </c>
      <c r="BA98">
        <v>999728</v>
      </c>
      <c r="BB98">
        <v>2539909</v>
      </c>
      <c r="BC98">
        <v>-460091</v>
      </c>
      <c r="BF98">
        <v>-3246</v>
      </c>
      <c r="BG98">
        <v>-4499775</v>
      </c>
      <c r="BI98">
        <v>238456</v>
      </c>
      <c r="BJ98">
        <v>0</v>
      </c>
      <c r="BN98">
        <v>-3246</v>
      </c>
      <c r="BO98">
        <v>-1210091</v>
      </c>
      <c r="BR98">
        <v>999728</v>
      </c>
      <c r="BT98">
        <v>417303</v>
      </c>
      <c r="CJ98">
        <v>3000000</v>
      </c>
      <c r="CK98">
        <v>3750000</v>
      </c>
      <c r="CL98">
        <v>-750000</v>
      </c>
    </row>
    <row r="99" spans="1:100" x14ac:dyDescent="0.3">
      <c r="A99" s="2" t="s">
        <v>246</v>
      </c>
      <c r="B99" t="s">
        <v>19</v>
      </c>
      <c r="C99">
        <v>2021</v>
      </c>
      <c r="D99" s="3">
        <v>44561</v>
      </c>
      <c r="E99" t="s">
        <v>227</v>
      </c>
      <c r="F99" t="s">
        <v>228</v>
      </c>
      <c r="J99">
        <v>3298180</v>
      </c>
      <c r="K99">
        <v>-922487</v>
      </c>
      <c r="L99">
        <v>26078864</v>
      </c>
      <c r="M99">
        <v>-922487</v>
      </c>
      <c r="N99">
        <v>-7501690</v>
      </c>
      <c r="Q99">
        <v>17654687</v>
      </c>
      <c r="R99">
        <v>0</v>
      </c>
      <c r="S99">
        <v>-275759</v>
      </c>
      <c r="T99">
        <v>-330598</v>
      </c>
      <c r="U99">
        <v>-1433370</v>
      </c>
      <c r="W99">
        <v>2287134</v>
      </c>
      <c r="X99">
        <v>-1552890</v>
      </c>
      <c r="Y99">
        <v>-1305483</v>
      </c>
      <c r="Z99">
        <v>-721401</v>
      </c>
      <c r="AA99">
        <v>17654687</v>
      </c>
      <c r="AB99">
        <v>0</v>
      </c>
      <c r="AF99">
        <v>365097</v>
      </c>
      <c r="AG99">
        <v>365097</v>
      </c>
      <c r="AH99">
        <v>365097</v>
      </c>
      <c r="AJ99">
        <v>20952867</v>
      </c>
      <c r="AK99">
        <v>26078864</v>
      </c>
      <c r="AL99">
        <v>-8424177</v>
      </c>
      <c r="AO99">
        <v>0</v>
      </c>
      <c r="AP99">
        <v>25909</v>
      </c>
      <c r="AQ99">
        <v>-922487</v>
      </c>
      <c r="AR99">
        <v>0</v>
      </c>
      <c r="AS99">
        <v>26528500</v>
      </c>
      <c r="AT99">
        <v>26528500</v>
      </c>
      <c r="AU99">
        <v>-484836</v>
      </c>
      <c r="AW99">
        <v>0</v>
      </c>
      <c r="AX99">
        <v>-15127629</v>
      </c>
      <c r="AY99">
        <v>-15127629</v>
      </c>
      <c r="BA99">
        <v>0</v>
      </c>
      <c r="BB99">
        <v>26043664</v>
      </c>
      <c r="BC99">
        <v>26043664</v>
      </c>
      <c r="BF99">
        <v>-922487</v>
      </c>
      <c r="BG99">
        <v>-7501690</v>
      </c>
      <c r="BH99">
        <v>9484113</v>
      </c>
      <c r="BI99">
        <v>-1343368</v>
      </c>
      <c r="BJ99">
        <v>35200</v>
      </c>
      <c r="BM99">
        <v>0</v>
      </c>
      <c r="BN99">
        <v>-922487</v>
      </c>
      <c r="BO99">
        <v>-484836</v>
      </c>
      <c r="BR99">
        <v>0</v>
      </c>
      <c r="BT99">
        <v>425580</v>
      </c>
      <c r="BU99">
        <v>-922487</v>
      </c>
      <c r="CJ99">
        <v>0</v>
      </c>
      <c r="CK99">
        <v>0</v>
      </c>
      <c r="CL99">
        <v>0</v>
      </c>
    </row>
    <row r="100" spans="1:100" x14ac:dyDescent="0.3">
      <c r="A100" s="2" t="s">
        <v>246</v>
      </c>
      <c r="B100" t="s">
        <v>19</v>
      </c>
      <c r="C100">
        <v>2022</v>
      </c>
      <c r="D100" s="3">
        <v>44926</v>
      </c>
      <c r="E100" t="s">
        <v>227</v>
      </c>
      <c r="F100" t="s">
        <v>228</v>
      </c>
      <c r="I100">
        <v>0</v>
      </c>
      <c r="J100">
        <v>20952867</v>
      </c>
      <c r="K100">
        <v>-14247005</v>
      </c>
      <c r="L100">
        <v>53315543</v>
      </c>
      <c r="M100">
        <v>-19206268</v>
      </c>
      <c r="N100">
        <v>-37274983</v>
      </c>
      <c r="Q100">
        <v>-3165708</v>
      </c>
      <c r="R100">
        <v>-6666912</v>
      </c>
      <c r="S100">
        <v>-4902797</v>
      </c>
      <c r="T100">
        <v>-323434</v>
      </c>
      <c r="W100">
        <v>-7731279</v>
      </c>
      <c r="X100">
        <v>-508818</v>
      </c>
      <c r="Y100">
        <v>-20133240</v>
      </c>
      <c r="Z100">
        <v>-828298</v>
      </c>
      <c r="AA100">
        <v>-3165708</v>
      </c>
      <c r="AB100">
        <v>31000000</v>
      </c>
      <c r="AF100">
        <v>516949</v>
      </c>
      <c r="AG100">
        <v>516949</v>
      </c>
      <c r="AH100">
        <v>516949</v>
      </c>
      <c r="AJ100">
        <v>17787159</v>
      </c>
      <c r="AK100">
        <v>53315543</v>
      </c>
      <c r="AL100">
        <v>-51521988</v>
      </c>
      <c r="AO100">
        <v>0</v>
      </c>
      <c r="AP100">
        <v>2719947</v>
      </c>
      <c r="AQ100">
        <v>-19206268</v>
      </c>
      <c r="AR100">
        <v>31000000</v>
      </c>
      <c r="AS100">
        <v>37800000</v>
      </c>
      <c r="AT100">
        <v>37800000</v>
      </c>
      <c r="AU100">
        <v>-17850333</v>
      </c>
      <c r="AW100">
        <v>31000000</v>
      </c>
      <c r="AX100">
        <v>-28260571</v>
      </c>
      <c r="AY100">
        <v>-28260571</v>
      </c>
      <c r="BA100">
        <v>-4959263</v>
      </c>
      <c r="BB100">
        <v>19949667</v>
      </c>
      <c r="BC100">
        <v>19949667</v>
      </c>
      <c r="BD100">
        <v>2365876</v>
      </c>
      <c r="BF100">
        <v>0</v>
      </c>
      <c r="BG100">
        <v>-37274983</v>
      </c>
      <c r="BH100">
        <v>6461087</v>
      </c>
      <c r="BI100">
        <v>1538617</v>
      </c>
      <c r="BJ100">
        <v>0</v>
      </c>
      <c r="BM100">
        <v>-4959263</v>
      </c>
      <c r="BO100">
        <v>-17850333</v>
      </c>
      <c r="BR100">
        <v>0</v>
      </c>
      <c r="BS100">
        <v>0</v>
      </c>
      <c r="BT100">
        <v>2602175</v>
      </c>
      <c r="BU100">
        <v>-14247005</v>
      </c>
      <c r="BV100">
        <v>-4902797</v>
      </c>
      <c r="BZ100">
        <v>6461087</v>
      </c>
    </row>
    <row r="101" spans="1:100" x14ac:dyDescent="0.3">
      <c r="A101" s="2" t="s">
        <v>246</v>
      </c>
      <c r="B101" t="s">
        <v>19</v>
      </c>
      <c r="C101">
        <v>2023</v>
      </c>
      <c r="D101" s="3">
        <v>45291</v>
      </c>
      <c r="E101" t="s">
        <v>227</v>
      </c>
      <c r="F101" t="s">
        <v>228</v>
      </c>
      <c r="I101">
        <v>25354791</v>
      </c>
      <c r="J101">
        <v>17787159</v>
      </c>
      <c r="K101">
        <v>-11633153</v>
      </c>
      <c r="L101">
        <v>11248614</v>
      </c>
      <c r="M101">
        <v>-6594449</v>
      </c>
      <c r="N101">
        <v>-21687926</v>
      </c>
      <c r="Q101">
        <v>-17033761</v>
      </c>
      <c r="R101">
        <v>-11581138</v>
      </c>
      <c r="T101">
        <v>-338979</v>
      </c>
      <c r="U101">
        <v>2767913</v>
      </c>
      <c r="W101">
        <v>8241528</v>
      </c>
      <c r="X101">
        <v>1983901</v>
      </c>
      <c r="Y101">
        <v>3781040</v>
      </c>
      <c r="Z101">
        <v>1410006</v>
      </c>
      <c r="AA101">
        <v>-17033761</v>
      </c>
      <c r="AB101">
        <v>0</v>
      </c>
      <c r="AF101">
        <v>729412</v>
      </c>
      <c r="AG101">
        <v>729412</v>
      </c>
      <c r="AH101">
        <v>729412</v>
      </c>
      <c r="AJ101">
        <v>753398</v>
      </c>
      <c r="AK101">
        <v>11248614</v>
      </c>
      <c r="AL101">
        <v>-33321079</v>
      </c>
      <c r="AO101">
        <v>0</v>
      </c>
      <c r="AP101">
        <v>1006993</v>
      </c>
      <c r="AQ101">
        <v>-6594449</v>
      </c>
      <c r="AR101">
        <v>0</v>
      </c>
      <c r="AS101">
        <v>11096884</v>
      </c>
      <c r="AT101">
        <v>11096884</v>
      </c>
      <c r="AU101">
        <v>0</v>
      </c>
      <c r="AW101">
        <v>0</v>
      </c>
      <c r="AX101">
        <v>-50686601</v>
      </c>
      <c r="AY101">
        <v>-50686601</v>
      </c>
      <c r="BA101">
        <v>5000000</v>
      </c>
      <c r="BB101">
        <v>11096884</v>
      </c>
      <c r="BC101">
        <v>11096884</v>
      </c>
      <c r="BD101">
        <v>-607500</v>
      </c>
      <c r="BF101">
        <v>38704</v>
      </c>
      <c r="BG101">
        <v>-21687926</v>
      </c>
      <c r="BH101">
        <v>-14270294</v>
      </c>
      <c r="BI101">
        <v>8976653</v>
      </c>
      <c r="BJ101">
        <v>759230</v>
      </c>
      <c r="BM101">
        <v>0</v>
      </c>
      <c r="BO101">
        <v>0</v>
      </c>
      <c r="BR101">
        <v>5000000</v>
      </c>
      <c r="BS101">
        <v>38704</v>
      </c>
      <c r="BT101">
        <v>4427073</v>
      </c>
      <c r="BU101">
        <v>-11633153</v>
      </c>
      <c r="BV101">
        <v>2707815</v>
      </c>
      <c r="BZ101">
        <v>-14352898</v>
      </c>
    </row>
    <row r="102" spans="1:100" x14ac:dyDescent="0.3">
      <c r="A102" s="2" t="s">
        <v>246</v>
      </c>
      <c r="B102" t="s">
        <v>19</v>
      </c>
      <c r="C102">
        <v>2024</v>
      </c>
      <c r="D102" s="3">
        <v>45565</v>
      </c>
      <c r="E102" t="s">
        <v>353</v>
      </c>
      <c r="F102" t="s">
        <v>228</v>
      </c>
      <c r="I102">
        <v>25387427</v>
      </c>
      <c r="J102">
        <v>6771531</v>
      </c>
      <c r="K102">
        <v>-1354754</v>
      </c>
      <c r="L102">
        <v>22238663</v>
      </c>
      <c r="M102">
        <v>-877732</v>
      </c>
      <c r="N102">
        <v>-25189722</v>
      </c>
      <c r="Q102">
        <v>-3855774</v>
      </c>
      <c r="R102">
        <v>-4318374</v>
      </c>
      <c r="T102">
        <v>710637</v>
      </c>
      <c r="U102">
        <v>545818</v>
      </c>
      <c r="W102">
        <v>-301140</v>
      </c>
      <c r="X102">
        <v>626386</v>
      </c>
      <c r="Y102">
        <v>1720759</v>
      </c>
      <c r="Z102">
        <v>599674</v>
      </c>
      <c r="AA102">
        <v>-3828791</v>
      </c>
      <c r="AB102">
        <v>9857857</v>
      </c>
      <c r="AF102">
        <v>1526218</v>
      </c>
      <c r="AG102">
        <v>1526218</v>
      </c>
      <c r="AH102">
        <v>1526218</v>
      </c>
      <c r="AJ102">
        <v>2942740</v>
      </c>
      <c r="AK102">
        <v>22238663</v>
      </c>
      <c r="AL102">
        <v>-26544476</v>
      </c>
      <c r="AO102">
        <v>0</v>
      </c>
      <c r="AP102">
        <v>135089</v>
      </c>
      <c r="AQ102">
        <v>-877732</v>
      </c>
      <c r="AR102">
        <v>9857857</v>
      </c>
      <c r="AS102">
        <v>14805000</v>
      </c>
      <c r="AT102">
        <v>14805000</v>
      </c>
      <c r="AW102">
        <v>9857857</v>
      </c>
      <c r="AX102">
        <v>-55859253</v>
      </c>
      <c r="AY102">
        <v>-55859253</v>
      </c>
      <c r="BA102">
        <v>0</v>
      </c>
      <c r="BB102">
        <v>14805000</v>
      </c>
      <c r="BC102">
        <v>14805000</v>
      </c>
      <c r="BF102">
        <v>56802</v>
      </c>
      <c r="BG102">
        <v>-25189722</v>
      </c>
      <c r="BH102">
        <v>-8803923</v>
      </c>
      <c r="BI102">
        <v>8464618</v>
      </c>
      <c r="BJ102">
        <v>0</v>
      </c>
      <c r="BR102">
        <v>0</v>
      </c>
      <c r="BS102">
        <v>56802</v>
      </c>
      <c r="BT102">
        <v>2304557</v>
      </c>
      <c r="BU102">
        <v>-1354754</v>
      </c>
      <c r="BZ102">
        <v>-8884832</v>
      </c>
    </row>
    <row r="103" spans="1:100" x14ac:dyDescent="0.3">
      <c r="A103" s="2" t="s">
        <v>247</v>
      </c>
      <c r="B103" t="s">
        <v>22</v>
      </c>
      <c r="C103">
        <v>2020</v>
      </c>
      <c r="D103" s="3">
        <v>43861</v>
      </c>
      <c r="E103" t="s">
        <v>227</v>
      </c>
      <c r="F103" t="s">
        <v>228</v>
      </c>
      <c r="AD103">
        <v>0</v>
      </c>
      <c r="AE103">
        <v>0</v>
      </c>
      <c r="AO103">
        <v>0</v>
      </c>
      <c r="AR103">
        <v>10000000</v>
      </c>
      <c r="AS103">
        <v>49640000</v>
      </c>
      <c r="AT103">
        <v>49640000</v>
      </c>
      <c r="AZ103">
        <v>-7436000</v>
      </c>
      <c r="BH103">
        <v>11529000</v>
      </c>
      <c r="BL103">
        <v>-7436000</v>
      </c>
      <c r="BZ103">
        <v>-207000</v>
      </c>
      <c r="CB103">
        <v>649000</v>
      </c>
      <c r="CC103">
        <v>10000000</v>
      </c>
      <c r="CD103">
        <v>10000000</v>
      </c>
    </row>
    <row r="104" spans="1:100" x14ac:dyDescent="0.3">
      <c r="A104" s="2" t="s">
        <v>247</v>
      </c>
      <c r="B104" t="s">
        <v>22</v>
      </c>
      <c r="C104">
        <v>2021</v>
      </c>
      <c r="D104" s="3">
        <v>44227</v>
      </c>
      <c r="E104" t="s">
        <v>227</v>
      </c>
      <c r="F104" t="s">
        <v>228</v>
      </c>
      <c r="I104">
        <v>0</v>
      </c>
      <c r="J104">
        <v>27739000</v>
      </c>
      <c r="K104">
        <v>-30126000</v>
      </c>
      <c r="L104">
        <v>83940000</v>
      </c>
      <c r="M104">
        <v>-30800000</v>
      </c>
      <c r="N104">
        <v>-4027000</v>
      </c>
      <c r="O104">
        <v>11033000</v>
      </c>
      <c r="Q104">
        <v>48801000</v>
      </c>
      <c r="U104">
        <v>20181000</v>
      </c>
      <c r="V104">
        <v>11033000</v>
      </c>
      <c r="W104">
        <v>11033000</v>
      </c>
      <c r="X104">
        <v>-19932000</v>
      </c>
      <c r="Y104">
        <v>13899000</v>
      </c>
      <c r="Z104">
        <v>-19932000</v>
      </c>
      <c r="AA104">
        <v>49113000</v>
      </c>
      <c r="AC104">
        <v>0</v>
      </c>
      <c r="AD104">
        <v>0</v>
      </c>
      <c r="AE104">
        <v>0</v>
      </c>
      <c r="AG104">
        <v>62212000</v>
      </c>
      <c r="AH104">
        <v>62212000</v>
      </c>
      <c r="AI104">
        <v>-312000</v>
      </c>
      <c r="AJ104">
        <v>76540000</v>
      </c>
      <c r="AK104">
        <v>83940000</v>
      </c>
      <c r="AL104">
        <v>-34153000</v>
      </c>
      <c r="AO104">
        <v>1084000</v>
      </c>
      <c r="AP104">
        <v>6554000</v>
      </c>
      <c r="AQ104">
        <v>-30800000</v>
      </c>
      <c r="AR104">
        <v>0</v>
      </c>
      <c r="AS104">
        <v>85987000</v>
      </c>
      <c r="AT104">
        <v>85987000</v>
      </c>
      <c r="AU104">
        <v>-2586000</v>
      </c>
      <c r="AV104">
        <v>0</v>
      </c>
      <c r="AW104">
        <v>0</v>
      </c>
      <c r="AX104">
        <v>-127103000</v>
      </c>
      <c r="AY104">
        <v>-127103000</v>
      </c>
      <c r="AZ104">
        <v>-4030000</v>
      </c>
      <c r="BA104">
        <v>0</v>
      </c>
      <c r="BB104">
        <v>83401000</v>
      </c>
      <c r="BC104">
        <v>83401000</v>
      </c>
      <c r="BE104">
        <v>-674000</v>
      </c>
      <c r="BF104">
        <v>-26096000</v>
      </c>
      <c r="BG104">
        <v>-4027000</v>
      </c>
      <c r="BH104">
        <v>-673000</v>
      </c>
      <c r="BI104">
        <v>32803000</v>
      </c>
      <c r="BJ104">
        <v>539000</v>
      </c>
      <c r="BK104">
        <v>0</v>
      </c>
      <c r="BL104">
        <v>-4030000</v>
      </c>
      <c r="BM104">
        <v>0</v>
      </c>
      <c r="BN104">
        <v>-26096000</v>
      </c>
      <c r="BO104">
        <v>-2586000</v>
      </c>
      <c r="BP104">
        <v>0</v>
      </c>
      <c r="BR104">
        <v>0</v>
      </c>
      <c r="BT104">
        <v>14012000</v>
      </c>
      <c r="BU104">
        <v>-4030000</v>
      </c>
      <c r="BV104">
        <v>2617000</v>
      </c>
      <c r="BZ104">
        <v>30053000</v>
      </c>
      <c r="CB104">
        <v>823000</v>
      </c>
      <c r="CC104">
        <v>0</v>
      </c>
      <c r="CD104">
        <v>0</v>
      </c>
    </row>
    <row r="105" spans="1:100" x14ac:dyDescent="0.3">
      <c r="A105" s="2" t="s">
        <v>247</v>
      </c>
      <c r="B105" t="s">
        <v>22</v>
      </c>
      <c r="C105">
        <v>2022</v>
      </c>
      <c r="D105" s="3">
        <v>44592</v>
      </c>
      <c r="E105" t="s">
        <v>227</v>
      </c>
      <c r="F105" t="s">
        <v>228</v>
      </c>
      <c r="I105">
        <v>1143000</v>
      </c>
      <c r="J105">
        <v>76540000</v>
      </c>
      <c r="K105">
        <v>-14931000</v>
      </c>
      <c r="L105">
        <v>489184000</v>
      </c>
      <c r="M105">
        <v>-25149000</v>
      </c>
      <c r="N105">
        <v>-42211000</v>
      </c>
      <c r="O105">
        <v>16072000</v>
      </c>
      <c r="Q105">
        <v>420274000</v>
      </c>
      <c r="U105">
        <v>-1116000</v>
      </c>
      <c r="V105">
        <v>16072000</v>
      </c>
      <c r="W105">
        <v>16072000</v>
      </c>
      <c r="X105">
        <v>3263000</v>
      </c>
      <c r="Y105">
        <v>9539000</v>
      </c>
      <c r="Z105">
        <v>3263000</v>
      </c>
      <c r="AA105">
        <v>421824000</v>
      </c>
      <c r="AC105">
        <v>-5598000</v>
      </c>
      <c r="AD105">
        <v>-1393000</v>
      </c>
      <c r="AE105">
        <v>-1393000</v>
      </c>
      <c r="AG105">
        <v>45043000</v>
      </c>
      <c r="AH105">
        <v>45043000</v>
      </c>
      <c r="AI105">
        <v>-1550000</v>
      </c>
      <c r="AJ105">
        <v>496814000</v>
      </c>
      <c r="AK105">
        <v>489184000</v>
      </c>
      <c r="AL105">
        <v>-57142000</v>
      </c>
      <c r="AO105">
        <v>884000</v>
      </c>
      <c r="AP105">
        <v>6753000</v>
      </c>
      <c r="AQ105">
        <v>-25149000</v>
      </c>
      <c r="AR105">
        <v>0</v>
      </c>
      <c r="AS105">
        <v>0</v>
      </c>
      <c r="AT105">
        <v>0</v>
      </c>
      <c r="AU105">
        <v>-66950000</v>
      </c>
      <c r="AV105">
        <v>-9620000</v>
      </c>
      <c r="AW105">
        <v>-5598000</v>
      </c>
      <c r="AX105">
        <v>-137124000</v>
      </c>
      <c r="AY105">
        <v>-137124000</v>
      </c>
      <c r="BA105">
        <v>0</v>
      </c>
      <c r="BB105">
        <v>-66950000</v>
      </c>
      <c r="BC105">
        <v>-66950000</v>
      </c>
      <c r="BD105">
        <v>533164000</v>
      </c>
      <c r="BE105">
        <v>-598000</v>
      </c>
      <c r="BF105">
        <v>-10313000</v>
      </c>
      <c r="BG105">
        <v>-42211000</v>
      </c>
      <c r="BH105">
        <v>1671000</v>
      </c>
      <c r="BI105">
        <v>-4439000</v>
      </c>
      <c r="BJ105">
        <v>28568000</v>
      </c>
      <c r="BK105">
        <v>-9620000</v>
      </c>
      <c r="BM105">
        <v>0</v>
      </c>
      <c r="BN105">
        <v>-10313000</v>
      </c>
      <c r="BO105">
        <v>-66950000</v>
      </c>
      <c r="BP105">
        <v>-5598000</v>
      </c>
      <c r="BR105">
        <v>0</v>
      </c>
      <c r="BT105">
        <v>41956000</v>
      </c>
      <c r="BU105">
        <v>-4618000</v>
      </c>
      <c r="BV105">
        <v>-8680000</v>
      </c>
      <c r="BZ105">
        <v>-5726000</v>
      </c>
      <c r="CB105">
        <v>45000</v>
      </c>
      <c r="CC105">
        <v>0</v>
      </c>
      <c r="CD105">
        <v>0</v>
      </c>
    </row>
    <row r="106" spans="1:100" x14ac:dyDescent="0.3">
      <c r="A106" s="2" t="s">
        <v>247</v>
      </c>
      <c r="B106" t="s">
        <v>22</v>
      </c>
      <c r="C106">
        <v>2023</v>
      </c>
      <c r="D106" s="3">
        <v>44957</v>
      </c>
      <c r="E106" t="s">
        <v>227</v>
      </c>
      <c r="F106" t="s">
        <v>228</v>
      </c>
      <c r="I106">
        <v>0</v>
      </c>
      <c r="J106">
        <v>496814000</v>
      </c>
      <c r="K106">
        <v>-12760000</v>
      </c>
      <c r="L106">
        <v>7860000</v>
      </c>
      <c r="M106">
        <v>-242263000</v>
      </c>
      <c r="N106">
        <v>-73933000</v>
      </c>
      <c r="O106">
        <v>-2986000</v>
      </c>
      <c r="Q106">
        <v>-308738000</v>
      </c>
      <c r="U106">
        <v>-17130000</v>
      </c>
      <c r="V106">
        <v>-2986000</v>
      </c>
      <c r="W106">
        <v>-2986000</v>
      </c>
      <c r="X106">
        <v>6313000</v>
      </c>
      <c r="Y106">
        <v>-23883000</v>
      </c>
      <c r="Z106">
        <v>6313000</v>
      </c>
      <c r="AA106">
        <v>-308336000</v>
      </c>
      <c r="AC106">
        <v>-6337000</v>
      </c>
      <c r="AD106">
        <v>-456000</v>
      </c>
      <c r="AE106">
        <v>-456000</v>
      </c>
      <c r="AG106">
        <v>43330000</v>
      </c>
      <c r="AH106">
        <v>43330000</v>
      </c>
      <c r="AI106">
        <v>-402000</v>
      </c>
      <c r="AJ106">
        <v>188076000</v>
      </c>
      <c r="AK106">
        <v>7860000</v>
      </c>
      <c r="AL106">
        <v>-86693000</v>
      </c>
      <c r="AO106">
        <v>3100000</v>
      </c>
      <c r="AP106">
        <v>0</v>
      </c>
      <c r="AQ106">
        <v>-242263000</v>
      </c>
      <c r="AS106">
        <v>0</v>
      </c>
      <c r="AT106">
        <v>0</v>
      </c>
      <c r="AU106">
        <v>0</v>
      </c>
      <c r="AV106">
        <v>-3821000</v>
      </c>
      <c r="AW106">
        <v>-6337000</v>
      </c>
      <c r="AX106">
        <v>-161966000</v>
      </c>
      <c r="AY106">
        <v>-161966000</v>
      </c>
      <c r="BA106">
        <v>-225125000</v>
      </c>
      <c r="BB106">
        <v>0</v>
      </c>
      <c r="BC106">
        <v>0</v>
      </c>
      <c r="BD106">
        <v>-504000</v>
      </c>
      <c r="BE106">
        <v>-557000</v>
      </c>
      <c r="BF106">
        <v>-10440000</v>
      </c>
      <c r="BG106">
        <v>-73933000</v>
      </c>
      <c r="BI106">
        <v>-6958000</v>
      </c>
      <c r="BJ106">
        <v>14701000</v>
      </c>
      <c r="BK106">
        <v>-3821000</v>
      </c>
      <c r="BM106">
        <v>-280297000</v>
      </c>
      <c r="BN106">
        <v>-10440000</v>
      </c>
      <c r="BO106">
        <v>0</v>
      </c>
      <c r="BP106">
        <v>-6337000</v>
      </c>
      <c r="BR106">
        <v>55172000</v>
      </c>
      <c r="BT106">
        <v>75544000</v>
      </c>
      <c r="BU106">
        <v>-2320000</v>
      </c>
      <c r="BV106">
        <v>-10080000</v>
      </c>
      <c r="CB106">
        <v>52000</v>
      </c>
    </row>
    <row r="107" spans="1:100" x14ac:dyDescent="0.3">
      <c r="A107" s="2" t="s">
        <v>247</v>
      </c>
      <c r="B107" t="s">
        <v>22</v>
      </c>
      <c r="C107">
        <v>2024</v>
      </c>
      <c r="D107" s="3">
        <v>45322</v>
      </c>
      <c r="E107" t="s">
        <v>227</v>
      </c>
      <c r="F107" t="s">
        <v>228</v>
      </c>
      <c r="I107">
        <v>0</v>
      </c>
      <c r="J107">
        <v>188076000</v>
      </c>
      <c r="K107">
        <v>-42410000</v>
      </c>
      <c r="L107">
        <v>-1598000</v>
      </c>
      <c r="M107">
        <v>-33586000</v>
      </c>
      <c r="N107">
        <v>-50711000</v>
      </c>
      <c r="O107">
        <v>-25014000</v>
      </c>
      <c r="Q107">
        <v>-85878000</v>
      </c>
      <c r="U107">
        <v>20972000</v>
      </c>
      <c r="V107">
        <v>-25014000</v>
      </c>
      <c r="W107">
        <v>-25014000</v>
      </c>
      <c r="X107">
        <v>-2658000</v>
      </c>
      <c r="Y107">
        <v>3798000</v>
      </c>
      <c r="Z107">
        <v>-2658000</v>
      </c>
      <c r="AA107">
        <v>-85895000</v>
      </c>
      <c r="AC107">
        <v>-8971000</v>
      </c>
      <c r="AG107">
        <v>47639000</v>
      </c>
      <c r="AH107">
        <v>47639000</v>
      </c>
      <c r="AI107">
        <v>17000</v>
      </c>
      <c r="AJ107">
        <v>102198000</v>
      </c>
      <c r="AK107">
        <v>-1598000</v>
      </c>
      <c r="AL107">
        <v>-93121000</v>
      </c>
      <c r="AP107">
        <v>0</v>
      </c>
      <c r="AQ107">
        <v>-33586000</v>
      </c>
      <c r="AU107">
        <v>0</v>
      </c>
      <c r="AV107">
        <v>-7542000</v>
      </c>
      <c r="AW107">
        <v>-8971000</v>
      </c>
      <c r="AX107">
        <v>-140509000</v>
      </c>
      <c r="AY107">
        <v>-140509000</v>
      </c>
      <c r="BA107">
        <v>17755000</v>
      </c>
      <c r="BB107">
        <v>0</v>
      </c>
      <c r="BC107">
        <v>0</v>
      </c>
      <c r="BD107">
        <v>-15000</v>
      </c>
      <c r="BE107">
        <v>-1389000</v>
      </c>
      <c r="BF107">
        <v>-37991000</v>
      </c>
      <c r="BG107">
        <v>-50711000</v>
      </c>
      <c r="BI107">
        <v>-18771000</v>
      </c>
      <c r="BJ107">
        <v>7388000</v>
      </c>
      <c r="BK107">
        <v>-7542000</v>
      </c>
      <c r="BM107">
        <v>-189142000</v>
      </c>
      <c r="BN107">
        <v>-37991000</v>
      </c>
      <c r="BO107">
        <v>0</v>
      </c>
      <c r="BP107">
        <v>-8971000</v>
      </c>
      <c r="BR107">
        <v>206897000</v>
      </c>
      <c r="BT107">
        <v>57132000</v>
      </c>
      <c r="BU107">
        <v>-4419000</v>
      </c>
      <c r="BV107">
        <v>10498000</v>
      </c>
    </row>
    <row r="108" spans="1:100" x14ac:dyDescent="0.3">
      <c r="A108" s="2" t="s">
        <v>247</v>
      </c>
      <c r="B108" t="s">
        <v>22</v>
      </c>
      <c r="C108">
        <v>2024</v>
      </c>
      <c r="D108" s="3">
        <v>45596</v>
      </c>
      <c r="E108" t="s">
        <v>353</v>
      </c>
      <c r="F108" t="s">
        <v>228</v>
      </c>
      <c r="J108">
        <v>119748000</v>
      </c>
      <c r="K108">
        <v>-51455000</v>
      </c>
      <c r="L108">
        <v>-16543000</v>
      </c>
      <c r="M108">
        <v>61486000</v>
      </c>
      <c r="N108">
        <v>-14916000</v>
      </c>
      <c r="O108">
        <v>-12039000</v>
      </c>
      <c r="Q108">
        <v>30183000</v>
      </c>
      <c r="U108">
        <v>1280000</v>
      </c>
      <c r="V108">
        <v>-12039000</v>
      </c>
      <c r="W108">
        <v>-12039000</v>
      </c>
      <c r="X108">
        <v>6701000</v>
      </c>
      <c r="Y108">
        <v>5456000</v>
      </c>
      <c r="Z108">
        <v>6701000</v>
      </c>
      <c r="AA108">
        <v>30027000</v>
      </c>
      <c r="AC108">
        <v>-9187000</v>
      </c>
      <c r="AG108">
        <v>47971000</v>
      </c>
      <c r="AH108">
        <v>47971000</v>
      </c>
      <c r="AI108">
        <v>156000</v>
      </c>
      <c r="AJ108">
        <v>149775000</v>
      </c>
      <c r="AK108">
        <v>-16543000</v>
      </c>
      <c r="AL108">
        <v>-66371000</v>
      </c>
      <c r="AQ108">
        <v>61486000</v>
      </c>
      <c r="AV108">
        <v>-1068000</v>
      </c>
      <c r="AW108">
        <v>-9187000</v>
      </c>
      <c r="AX108">
        <v>-118128000</v>
      </c>
      <c r="AY108">
        <v>-118128000</v>
      </c>
      <c r="BA108">
        <v>114754000</v>
      </c>
      <c r="BD108">
        <v>-9389000</v>
      </c>
      <c r="BE108">
        <v>-745000</v>
      </c>
      <c r="BF108">
        <v>-41599000</v>
      </c>
      <c r="BG108">
        <v>-14916000</v>
      </c>
      <c r="BI108">
        <v>-12081000</v>
      </c>
      <c r="BJ108">
        <v>2033000</v>
      </c>
      <c r="BK108">
        <v>-1068000</v>
      </c>
      <c r="BM108">
        <v>-128555000</v>
      </c>
      <c r="BN108">
        <v>-41599000</v>
      </c>
      <c r="BP108">
        <v>-9187000</v>
      </c>
      <c r="BR108">
        <v>243309000</v>
      </c>
      <c r="BT108">
        <v>48988000</v>
      </c>
      <c r="BU108">
        <v>-5298000</v>
      </c>
      <c r="BV108">
        <v>9514000</v>
      </c>
    </row>
    <row r="109" spans="1:100" x14ac:dyDescent="0.3">
      <c r="A109" s="2" t="s">
        <v>248</v>
      </c>
      <c r="B109" t="s">
        <v>25</v>
      </c>
      <c r="C109">
        <v>2020</v>
      </c>
      <c r="D109" s="3">
        <v>44196</v>
      </c>
      <c r="E109" t="s">
        <v>227</v>
      </c>
      <c r="F109" t="s">
        <v>228</v>
      </c>
      <c r="I109">
        <v>410000000</v>
      </c>
      <c r="J109">
        <v>9571000000</v>
      </c>
      <c r="K109">
        <v>-1303000000</v>
      </c>
      <c r="L109">
        <v>34955000000</v>
      </c>
      <c r="M109">
        <v>-18366000000</v>
      </c>
      <c r="N109">
        <v>-18410000000</v>
      </c>
      <c r="O109">
        <v>-5363000000</v>
      </c>
      <c r="P109">
        <v>1074000000</v>
      </c>
      <c r="Q109">
        <v>-1736000000</v>
      </c>
      <c r="R109">
        <v>-11002000000</v>
      </c>
      <c r="S109">
        <v>372000000</v>
      </c>
      <c r="T109">
        <v>-222000000</v>
      </c>
      <c r="U109">
        <v>-4195000000</v>
      </c>
      <c r="V109">
        <v>-5363000000</v>
      </c>
      <c r="W109">
        <v>-4289000000</v>
      </c>
      <c r="X109">
        <v>2001000000</v>
      </c>
      <c r="Y109">
        <v>-17335000000</v>
      </c>
      <c r="Z109">
        <v>909000000</v>
      </c>
      <c r="AA109">
        <v>-1821000000</v>
      </c>
      <c r="AG109">
        <v>2246000000</v>
      </c>
      <c r="AH109">
        <v>2246000000</v>
      </c>
      <c r="AI109">
        <v>85000000</v>
      </c>
      <c r="AJ109">
        <v>7752000000</v>
      </c>
      <c r="AK109">
        <v>34955000000</v>
      </c>
      <c r="AL109">
        <v>-19713000000</v>
      </c>
      <c r="AQ109">
        <v>-18366000000</v>
      </c>
      <c r="AS109">
        <v>47248000000</v>
      </c>
      <c r="AT109">
        <v>47248000000</v>
      </c>
      <c r="AU109">
        <v>-10998000000</v>
      </c>
      <c r="AX109">
        <v>-11941000000</v>
      </c>
      <c r="AY109">
        <v>-11941000000</v>
      </c>
      <c r="BA109">
        <v>-17341000000</v>
      </c>
      <c r="BB109">
        <v>36250000000</v>
      </c>
      <c r="BC109">
        <v>36250000000</v>
      </c>
      <c r="BD109">
        <v>-173000000</v>
      </c>
      <c r="BE109">
        <v>-18000000</v>
      </c>
      <c r="BF109">
        <v>-1007000000</v>
      </c>
      <c r="BG109">
        <v>-18410000000</v>
      </c>
      <c r="BH109">
        <v>-202000000</v>
      </c>
      <c r="BI109">
        <v>8162000000</v>
      </c>
      <c r="BJ109">
        <v>36000000</v>
      </c>
      <c r="BM109">
        <v>-37616000000</v>
      </c>
      <c r="BN109">
        <v>-1303000000</v>
      </c>
      <c r="BO109">
        <v>-10998000000</v>
      </c>
      <c r="BR109">
        <v>20275000000</v>
      </c>
      <c r="BS109">
        <v>296000000</v>
      </c>
      <c r="BT109">
        <v>250000000</v>
      </c>
      <c r="BV109">
        <v>-1060000000</v>
      </c>
      <c r="BZ109">
        <v>6493000000</v>
      </c>
      <c r="CE109">
        <v>-1158000000</v>
      </c>
      <c r="CI109">
        <v>-1158000000</v>
      </c>
      <c r="CV109">
        <v>-83000000</v>
      </c>
    </row>
    <row r="110" spans="1:100" x14ac:dyDescent="0.3">
      <c r="A110" s="2" t="s">
        <v>248</v>
      </c>
      <c r="B110" t="s">
        <v>25</v>
      </c>
      <c r="C110">
        <v>2021</v>
      </c>
      <c r="D110" s="3">
        <v>44561</v>
      </c>
      <c r="E110" t="s">
        <v>227</v>
      </c>
      <c r="F110" t="s">
        <v>228</v>
      </c>
      <c r="I110">
        <v>98000000</v>
      </c>
      <c r="J110">
        <v>7835000000</v>
      </c>
      <c r="K110">
        <v>-980000000</v>
      </c>
      <c r="L110">
        <v>-5600000000</v>
      </c>
      <c r="M110">
        <v>9324000000</v>
      </c>
      <c r="N110">
        <v>-3416000000</v>
      </c>
      <c r="O110">
        <v>-3783000000</v>
      </c>
      <c r="P110">
        <v>-3687000000</v>
      </c>
      <c r="Q110">
        <v>269000000</v>
      </c>
      <c r="R110">
        <v>-1127000000</v>
      </c>
      <c r="S110">
        <v>345000000</v>
      </c>
      <c r="T110">
        <v>-206000000</v>
      </c>
      <c r="U110">
        <v>2570000000</v>
      </c>
      <c r="V110">
        <v>-3783000000</v>
      </c>
      <c r="W110">
        <v>-7470000000</v>
      </c>
      <c r="X110">
        <v>-1089000000</v>
      </c>
      <c r="Y110">
        <v>-6977000000</v>
      </c>
      <c r="Z110">
        <v>-713000000</v>
      </c>
      <c r="AA110">
        <v>308000000</v>
      </c>
      <c r="AG110">
        <v>2144000000</v>
      </c>
      <c r="AH110">
        <v>2144000000</v>
      </c>
      <c r="AI110">
        <v>-39000000</v>
      </c>
      <c r="AJ110">
        <v>8052000000</v>
      </c>
      <c r="AK110">
        <v>-5600000000</v>
      </c>
      <c r="AL110">
        <v>-4396000000</v>
      </c>
      <c r="AQ110">
        <v>9324000000</v>
      </c>
      <c r="AS110">
        <v>9795000000</v>
      </c>
      <c r="AT110">
        <v>9795000000</v>
      </c>
      <c r="AU110">
        <v>-15371000000</v>
      </c>
      <c r="AV110">
        <v>-6000000</v>
      </c>
      <c r="AX110">
        <v>-4202000000</v>
      </c>
      <c r="AY110">
        <v>-4290000000</v>
      </c>
      <c r="BA110">
        <v>9776000000</v>
      </c>
      <c r="BB110">
        <v>-5576000000</v>
      </c>
      <c r="BC110">
        <v>-5576000000</v>
      </c>
      <c r="BD110">
        <v>-66000000</v>
      </c>
      <c r="BE110">
        <v>5000000</v>
      </c>
      <c r="BF110">
        <v>-451000000</v>
      </c>
      <c r="BG110">
        <v>-3416000000</v>
      </c>
      <c r="BH110">
        <v>-277000000</v>
      </c>
      <c r="BI110">
        <v>5053000000</v>
      </c>
      <c r="BJ110">
        <v>42000000</v>
      </c>
      <c r="BK110">
        <v>-6000000</v>
      </c>
      <c r="BM110">
        <v>-35713000000</v>
      </c>
      <c r="BN110">
        <v>-980000000</v>
      </c>
      <c r="BO110">
        <v>-15371000000</v>
      </c>
      <c r="BR110">
        <v>45489000000</v>
      </c>
      <c r="BS110">
        <v>529000000</v>
      </c>
      <c r="BT110">
        <v>833000000</v>
      </c>
      <c r="BV110">
        <v>2505000000</v>
      </c>
      <c r="BZ110">
        <v>3460000000</v>
      </c>
      <c r="CV110">
        <v>-52000000</v>
      </c>
    </row>
    <row r="111" spans="1:100" x14ac:dyDescent="0.3">
      <c r="A111" s="2" t="s">
        <v>248</v>
      </c>
      <c r="B111" t="s">
        <v>25</v>
      </c>
      <c r="C111">
        <v>2022</v>
      </c>
      <c r="D111" s="3">
        <v>44926</v>
      </c>
      <c r="E111" t="s">
        <v>227</v>
      </c>
      <c r="F111" t="s">
        <v>228</v>
      </c>
      <c r="I111">
        <v>112000000</v>
      </c>
      <c r="J111">
        <v>8104000000</v>
      </c>
      <c r="K111">
        <v>-1222000000</v>
      </c>
      <c r="L111">
        <v>-1266000000</v>
      </c>
      <c r="M111">
        <v>4370000000</v>
      </c>
      <c r="N111">
        <v>3512000000</v>
      </c>
      <c r="O111">
        <v>838000000</v>
      </c>
      <c r="P111">
        <v>2956000000</v>
      </c>
      <c r="Q111">
        <v>6543000000</v>
      </c>
      <c r="R111">
        <v>420000000</v>
      </c>
      <c r="S111">
        <v>-591000000</v>
      </c>
      <c r="T111">
        <v>-158000000</v>
      </c>
      <c r="U111">
        <v>384000000</v>
      </c>
      <c r="V111">
        <v>838000000</v>
      </c>
      <c r="W111">
        <v>3794000000</v>
      </c>
      <c r="X111">
        <v>290000000</v>
      </c>
      <c r="Y111">
        <v>4139000000</v>
      </c>
      <c r="Z111">
        <v>142000000</v>
      </c>
      <c r="AA111">
        <v>6616000000</v>
      </c>
      <c r="AG111">
        <v>1979000000</v>
      </c>
      <c r="AH111">
        <v>1979000000</v>
      </c>
      <c r="AI111">
        <v>-73000000</v>
      </c>
      <c r="AJ111">
        <v>14614000000</v>
      </c>
      <c r="AK111">
        <v>-1266000000</v>
      </c>
      <c r="AL111">
        <v>2290000000</v>
      </c>
      <c r="AQ111">
        <v>4370000000</v>
      </c>
      <c r="AS111">
        <v>34000000</v>
      </c>
      <c r="AT111">
        <v>34000000</v>
      </c>
      <c r="AU111">
        <v>-1310000000</v>
      </c>
      <c r="AX111">
        <v>-4935000000</v>
      </c>
      <c r="AY111">
        <v>-5053000000</v>
      </c>
      <c r="BA111">
        <v>5568000000</v>
      </c>
      <c r="BB111">
        <v>-1276000000</v>
      </c>
      <c r="BC111">
        <v>-1276000000</v>
      </c>
      <c r="BD111">
        <v>-40000000</v>
      </c>
      <c r="BE111">
        <v>-11000000</v>
      </c>
      <c r="BF111">
        <v>-1187000000</v>
      </c>
      <c r="BG111">
        <v>3512000000</v>
      </c>
      <c r="BH111">
        <v>-6000000</v>
      </c>
      <c r="BI111">
        <v>1616000000</v>
      </c>
      <c r="BJ111">
        <v>50000000</v>
      </c>
      <c r="BM111">
        <v>-5051000000</v>
      </c>
      <c r="BN111">
        <v>-1222000000</v>
      </c>
      <c r="BO111">
        <v>-1310000000</v>
      </c>
      <c r="BR111">
        <v>10619000000</v>
      </c>
      <c r="BS111">
        <v>35000000</v>
      </c>
      <c r="BT111">
        <v>725000000</v>
      </c>
      <c r="CV111">
        <v>-33000000</v>
      </c>
    </row>
    <row r="112" spans="1:100" x14ac:dyDescent="0.3">
      <c r="A112" s="2" t="s">
        <v>248</v>
      </c>
      <c r="B112" t="s">
        <v>25</v>
      </c>
      <c r="C112">
        <v>2023</v>
      </c>
      <c r="D112" s="3">
        <v>45291</v>
      </c>
      <c r="E112" t="s">
        <v>227</v>
      </c>
      <c r="F112" t="s">
        <v>228</v>
      </c>
      <c r="I112">
        <v>46000000</v>
      </c>
      <c r="J112">
        <v>14647000000</v>
      </c>
      <c r="K112">
        <v>-1527000000</v>
      </c>
      <c r="L112">
        <v>-5487000000</v>
      </c>
      <c r="M112">
        <v>-2437000000</v>
      </c>
      <c r="N112">
        <v>5960000000</v>
      </c>
      <c r="O112">
        <v>1672000000</v>
      </c>
      <c r="P112">
        <v>779000000</v>
      </c>
      <c r="Q112">
        <v>-1934000000</v>
      </c>
      <c r="R112">
        <v>-1681000000</v>
      </c>
      <c r="S112">
        <v>389000000</v>
      </c>
      <c r="T112">
        <v>-313000000</v>
      </c>
      <c r="U112">
        <v>2479000000</v>
      </c>
      <c r="V112">
        <v>1672000000</v>
      </c>
      <c r="W112">
        <v>2451000000</v>
      </c>
      <c r="X112">
        <v>764000000</v>
      </c>
      <c r="Y112">
        <v>4089000000</v>
      </c>
      <c r="Z112">
        <v>-128000000</v>
      </c>
      <c r="AA112">
        <v>-1964000000</v>
      </c>
      <c r="AG112">
        <v>1861000000</v>
      </c>
      <c r="AH112">
        <v>1861000000</v>
      </c>
      <c r="AI112">
        <v>30000000</v>
      </c>
      <c r="AJ112">
        <v>12691000000</v>
      </c>
      <c r="AK112">
        <v>-5487000000</v>
      </c>
      <c r="AL112">
        <v>4433000000</v>
      </c>
      <c r="AQ112">
        <v>-2437000000</v>
      </c>
      <c r="AS112">
        <v>75000000</v>
      </c>
      <c r="AT112">
        <v>75000000</v>
      </c>
      <c r="AU112">
        <v>-5216000000</v>
      </c>
      <c r="AV112">
        <v>-70000000</v>
      </c>
      <c r="AX112">
        <v>-2222000000</v>
      </c>
      <c r="AY112">
        <v>-2242000000</v>
      </c>
      <c r="BA112">
        <v>-709000000</v>
      </c>
      <c r="BB112">
        <v>-5141000000</v>
      </c>
      <c r="BC112">
        <v>-5141000000</v>
      </c>
      <c r="BD112">
        <v>-391000000</v>
      </c>
      <c r="BE112">
        <v>-158000000</v>
      </c>
      <c r="BF112">
        <v>-1500000000</v>
      </c>
      <c r="BG112">
        <v>5960000000</v>
      </c>
      <c r="BH112">
        <v>-2000000</v>
      </c>
      <c r="BI112">
        <v>1518000000</v>
      </c>
      <c r="BJ112">
        <v>45000000</v>
      </c>
      <c r="BK112">
        <v>-70000000</v>
      </c>
      <c r="BM112">
        <v>-16448000000</v>
      </c>
      <c r="BN112">
        <v>-1527000000</v>
      </c>
      <c r="BO112">
        <v>-5216000000</v>
      </c>
      <c r="BR112">
        <v>15739000000</v>
      </c>
      <c r="BS112">
        <v>27000000</v>
      </c>
      <c r="BT112">
        <v>690000000</v>
      </c>
      <c r="CV112">
        <v>-22000000</v>
      </c>
    </row>
    <row r="113" spans="1:101" x14ac:dyDescent="0.3">
      <c r="A113" s="2" t="s">
        <v>248</v>
      </c>
      <c r="B113" t="s">
        <v>25</v>
      </c>
      <c r="C113">
        <v>2024</v>
      </c>
      <c r="D113" s="3">
        <v>45565</v>
      </c>
      <c r="E113" t="s">
        <v>353</v>
      </c>
      <c r="F113" t="s">
        <v>228</v>
      </c>
      <c r="I113">
        <v>82000000</v>
      </c>
      <c r="J113">
        <v>6811000000</v>
      </c>
      <c r="K113">
        <v>-2101000000</v>
      </c>
      <c r="L113">
        <v>4882000000</v>
      </c>
      <c r="M113">
        <v>3457000000</v>
      </c>
      <c r="N113">
        <v>-5249000000</v>
      </c>
      <c r="O113">
        <v>812000000</v>
      </c>
      <c r="P113">
        <v>1680000000</v>
      </c>
      <c r="Q113">
        <v>3150000000</v>
      </c>
      <c r="R113">
        <v>-7595000000</v>
      </c>
      <c r="S113">
        <v>-344000000</v>
      </c>
      <c r="T113">
        <v>-287000000</v>
      </c>
      <c r="U113">
        <v>914000000</v>
      </c>
      <c r="V113">
        <v>812000000</v>
      </c>
      <c r="W113">
        <v>2492000000</v>
      </c>
      <c r="X113">
        <v>303000000</v>
      </c>
      <c r="Y113">
        <v>-4517000000</v>
      </c>
      <c r="Z113">
        <v>120000000</v>
      </c>
      <c r="AA113">
        <v>3090000000</v>
      </c>
      <c r="AG113">
        <v>1808000000</v>
      </c>
      <c r="AH113">
        <v>1808000000</v>
      </c>
      <c r="AI113">
        <v>60000000</v>
      </c>
      <c r="AJ113">
        <v>9901000000</v>
      </c>
      <c r="AK113">
        <v>4882000000</v>
      </c>
      <c r="AL113">
        <v>-7350000000</v>
      </c>
      <c r="AQ113">
        <v>3457000000</v>
      </c>
      <c r="AS113">
        <v>10140000000</v>
      </c>
      <c r="AT113">
        <v>10140000000</v>
      </c>
      <c r="AU113">
        <v>-4859000000</v>
      </c>
      <c r="AV113">
        <v>-101000000</v>
      </c>
      <c r="AX113">
        <v>-7975000000</v>
      </c>
      <c r="AY113">
        <v>-7998000000</v>
      </c>
      <c r="BA113">
        <v>6074000000</v>
      </c>
      <c r="BB113">
        <v>5281000000</v>
      </c>
      <c r="BC113">
        <v>5281000000</v>
      </c>
      <c r="BD113">
        <v>-399000000</v>
      </c>
      <c r="BE113">
        <v>-469000000</v>
      </c>
      <c r="BF113">
        <v>-1959000000</v>
      </c>
      <c r="BG113">
        <v>-5249000000</v>
      </c>
      <c r="BH113">
        <v>-6000000</v>
      </c>
      <c r="BI113">
        <v>4930000000</v>
      </c>
      <c r="BK113">
        <v>-101000000</v>
      </c>
      <c r="BM113">
        <v>-3714000000</v>
      </c>
      <c r="BN113">
        <v>-2013000000</v>
      </c>
      <c r="BO113">
        <v>-4859000000</v>
      </c>
      <c r="BR113">
        <v>9788000000</v>
      </c>
      <c r="BS113">
        <v>54000000</v>
      </c>
      <c r="BT113">
        <v>452000000</v>
      </c>
      <c r="CV113">
        <v>-22000000</v>
      </c>
    </row>
    <row r="114" spans="1:101" x14ac:dyDescent="0.3">
      <c r="A114" s="2" t="s">
        <v>249</v>
      </c>
      <c r="B114" t="s">
        <v>28</v>
      </c>
      <c r="C114">
        <v>2019</v>
      </c>
      <c r="D114" s="3">
        <v>43830</v>
      </c>
      <c r="E114" t="s">
        <v>353</v>
      </c>
      <c r="F114" t="s">
        <v>228</v>
      </c>
      <c r="I114">
        <v>0</v>
      </c>
    </row>
    <row r="115" spans="1:101" x14ac:dyDescent="0.3">
      <c r="A115" s="2" t="s">
        <v>249</v>
      </c>
      <c r="B115" t="s">
        <v>28</v>
      </c>
      <c r="C115">
        <v>2020</v>
      </c>
      <c r="D115" s="3">
        <v>44196</v>
      </c>
      <c r="E115" t="s">
        <v>227</v>
      </c>
      <c r="F115" t="s">
        <v>228</v>
      </c>
      <c r="J115">
        <v>172355000</v>
      </c>
      <c r="K115">
        <v>-72870000</v>
      </c>
      <c r="L115">
        <v>299265000</v>
      </c>
      <c r="M115">
        <v>-356526000</v>
      </c>
      <c r="N115">
        <v>38481000</v>
      </c>
      <c r="O115">
        <v>8886000</v>
      </c>
      <c r="Q115">
        <v>-16804000</v>
      </c>
      <c r="R115">
        <v>-52156000</v>
      </c>
      <c r="U115">
        <v>65139000</v>
      </c>
      <c r="V115">
        <v>8886000</v>
      </c>
      <c r="W115">
        <v>8886000</v>
      </c>
      <c r="X115">
        <v>-107762000</v>
      </c>
      <c r="Y115">
        <v>-100778000</v>
      </c>
      <c r="AA115">
        <v>-18780000</v>
      </c>
      <c r="AB115">
        <v>306779000</v>
      </c>
      <c r="AD115">
        <v>-15857000</v>
      </c>
      <c r="AE115">
        <v>-15857000</v>
      </c>
      <c r="AG115">
        <v>12475000</v>
      </c>
      <c r="AH115">
        <v>12475000</v>
      </c>
      <c r="AI115">
        <v>1976000</v>
      </c>
      <c r="AJ115">
        <v>155551000</v>
      </c>
      <c r="AK115">
        <v>299265000</v>
      </c>
      <c r="AL115">
        <v>-34389000</v>
      </c>
      <c r="AN115">
        <v>2042000</v>
      </c>
      <c r="AO115">
        <v>10893000</v>
      </c>
      <c r="AQ115">
        <v>-356526000</v>
      </c>
      <c r="AR115">
        <v>306779000</v>
      </c>
      <c r="AS115">
        <v>0</v>
      </c>
      <c r="AT115">
        <v>0</v>
      </c>
      <c r="AV115">
        <v>0</v>
      </c>
      <c r="AW115">
        <v>306779000</v>
      </c>
      <c r="AX115">
        <v>-1724000</v>
      </c>
      <c r="AY115">
        <v>-1724000</v>
      </c>
      <c r="AZ115">
        <v>-241000</v>
      </c>
      <c r="BA115">
        <v>-283751000</v>
      </c>
      <c r="BB115">
        <v>0</v>
      </c>
      <c r="BC115">
        <v>0</v>
      </c>
      <c r="BD115">
        <v>-7809000</v>
      </c>
      <c r="BF115">
        <v>-72534000</v>
      </c>
      <c r="BG115">
        <v>38481000</v>
      </c>
      <c r="BH115">
        <v>2042000</v>
      </c>
      <c r="BI115">
        <v>7449000</v>
      </c>
      <c r="BJ115">
        <v>295000</v>
      </c>
      <c r="BK115">
        <v>0</v>
      </c>
      <c r="BL115">
        <v>-241000</v>
      </c>
      <c r="BM115">
        <v>-663590000</v>
      </c>
      <c r="BN115">
        <v>-72629000</v>
      </c>
      <c r="BR115">
        <v>379839000</v>
      </c>
      <c r="BS115">
        <v>95000</v>
      </c>
      <c r="BT115">
        <v>133572000</v>
      </c>
      <c r="BV115">
        <v>-14885000</v>
      </c>
      <c r="CB115">
        <v>1302000</v>
      </c>
    </row>
    <row r="116" spans="1:101" x14ac:dyDescent="0.3">
      <c r="A116" s="2" t="s">
        <v>249</v>
      </c>
      <c r="B116" t="s">
        <v>28</v>
      </c>
      <c r="C116">
        <v>2021</v>
      </c>
      <c r="D116" s="3">
        <v>44561</v>
      </c>
      <c r="E116" t="s">
        <v>227</v>
      </c>
      <c r="F116" t="s">
        <v>228</v>
      </c>
      <c r="J116">
        <v>155551000</v>
      </c>
      <c r="K116">
        <v>-50278000</v>
      </c>
      <c r="L116">
        <v>-174181000</v>
      </c>
      <c r="M116">
        <v>252556000</v>
      </c>
      <c r="N116">
        <v>124494000</v>
      </c>
      <c r="O116">
        <v>45301000</v>
      </c>
      <c r="Q116">
        <v>200887000</v>
      </c>
      <c r="R116">
        <v>-18272000</v>
      </c>
      <c r="U116">
        <v>175615000</v>
      </c>
      <c r="V116">
        <v>45301000</v>
      </c>
      <c r="W116">
        <v>45301000</v>
      </c>
      <c r="X116">
        <v>-205769000</v>
      </c>
      <c r="Y116">
        <v>-43283000</v>
      </c>
      <c r="AA116">
        <v>202869000</v>
      </c>
      <c r="AB116">
        <v>105514000</v>
      </c>
      <c r="AD116">
        <v>-82009000</v>
      </c>
      <c r="AE116">
        <v>-82009000</v>
      </c>
      <c r="AG116">
        <v>18694000</v>
      </c>
      <c r="AH116">
        <v>18694000</v>
      </c>
      <c r="AI116">
        <v>-1982000</v>
      </c>
      <c r="AJ116">
        <v>356438000</v>
      </c>
      <c r="AK116">
        <v>-174181000</v>
      </c>
      <c r="AL116">
        <v>74216000</v>
      </c>
      <c r="AN116">
        <v>238000</v>
      </c>
      <c r="AO116">
        <v>5108000</v>
      </c>
      <c r="AP116">
        <v>0</v>
      </c>
      <c r="AQ116">
        <v>252556000</v>
      </c>
      <c r="AR116">
        <v>105514000</v>
      </c>
      <c r="AS116">
        <v>0</v>
      </c>
      <c r="AT116">
        <v>0</v>
      </c>
      <c r="AV116">
        <v>-22393000</v>
      </c>
      <c r="AW116">
        <v>105514000</v>
      </c>
      <c r="AX116">
        <v>-60018000</v>
      </c>
      <c r="AY116">
        <v>-60018000</v>
      </c>
      <c r="AZ116">
        <v>-392000</v>
      </c>
      <c r="BA116">
        <v>325184000</v>
      </c>
      <c r="BB116">
        <v>0</v>
      </c>
      <c r="BC116">
        <v>0</v>
      </c>
      <c r="BD116">
        <v>-331309000</v>
      </c>
      <c r="BF116">
        <v>-49843000</v>
      </c>
      <c r="BG116">
        <v>124494000</v>
      </c>
      <c r="BH116">
        <v>-23035000</v>
      </c>
      <c r="BI116">
        <v>10814000</v>
      </c>
      <c r="BJ116">
        <v>51614000</v>
      </c>
      <c r="BK116">
        <v>-22393000</v>
      </c>
      <c r="BL116">
        <v>-392000</v>
      </c>
      <c r="BM116">
        <v>-407979000</v>
      </c>
      <c r="BN116">
        <v>-49886000</v>
      </c>
      <c r="BR116">
        <v>733163000</v>
      </c>
      <c r="BS116">
        <v>43000</v>
      </c>
      <c r="BT116">
        <v>303331000</v>
      </c>
      <c r="BV116">
        <v>-40158000</v>
      </c>
      <c r="BZ116">
        <v>-23035000</v>
      </c>
      <c r="CB116">
        <v>-214000</v>
      </c>
    </row>
    <row r="117" spans="1:101" x14ac:dyDescent="0.3">
      <c r="A117" s="2" t="s">
        <v>249</v>
      </c>
      <c r="B117" t="s">
        <v>28</v>
      </c>
      <c r="C117">
        <v>2022</v>
      </c>
      <c r="D117" s="3">
        <v>44926</v>
      </c>
      <c r="E117" t="s">
        <v>227</v>
      </c>
      <c r="F117" t="s">
        <v>228</v>
      </c>
      <c r="J117">
        <v>356438000</v>
      </c>
      <c r="K117">
        <v>-56109000</v>
      </c>
      <c r="L117">
        <v>598100000</v>
      </c>
      <c r="M117">
        <v>-830967000</v>
      </c>
      <c r="N117">
        <v>235361000</v>
      </c>
      <c r="O117">
        <v>80757000</v>
      </c>
      <c r="Q117">
        <v>-886000</v>
      </c>
      <c r="R117">
        <v>-95987000</v>
      </c>
      <c r="U117">
        <v>159718000</v>
      </c>
      <c r="V117">
        <v>80757000</v>
      </c>
      <c r="W117">
        <v>80757000</v>
      </c>
      <c r="X117">
        <v>-73228000</v>
      </c>
      <c r="Y117">
        <v>19053000</v>
      </c>
      <c r="AA117">
        <v>2494000</v>
      </c>
      <c r="AC117">
        <v>-74000</v>
      </c>
      <c r="AD117">
        <v>25565000</v>
      </c>
      <c r="AE117">
        <v>25565000</v>
      </c>
      <c r="AG117">
        <v>24381000</v>
      </c>
      <c r="AH117">
        <v>24381000</v>
      </c>
      <c r="AI117">
        <v>-3380000</v>
      </c>
      <c r="AJ117">
        <v>355552000</v>
      </c>
      <c r="AK117">
        <v>598100000</v>
      </c>
      <c r="AL117">
        <v>179252000</v>
      </c>
      <c r="AN117">
        <v>5562000</v>
      </c>
      <c r="AO117">
        <v>10508000</v>
      </c>
      <c r="AP117">
        <v>0</v>
      </c>
      <c r="AQ117">
        <v>-830967000</v>
      </c>
      <c r="AS117">
        <v>673769000</v>
      </c>
      <c r="AT117">
        <v>673769000</v>
      </c>
      <c r="AV117">
        <v>-2104000</v>
      </c>
      <c r="AW117">
        <v>-74000</v>
      </c>
      <c r="AX117">
        <v>147139000</v>
      </c>
      <c r="AY117">
        <v>147139000</v>
      </c>
      <c r="AZ117">
        <v>-307000</v>
      </c>
      <c r="BA117">
        <v>-773041000</v>
      </c>
      <c r="BB117">
        <v>673769000</v>
      </c>
      <c r="BC117">
        <v>673769000</v>
      </c>
      <c r="BD117">
        <v>-199864000</v>
      </c>
      <c r="BF117">
        <v>-55515000</v>
      </c>
      <c r="BG117">
        <v>235361000</v>
      </c>
      <c r="BH117">
        <v>-98943000</v>
      </c>
      <c r="BI117">
        <v>11990000</v>
      </c>
      <c r="BJ117">
        <v>124269000</v>
      </c>
      <c r="BK117">
        <v>-2104000</v>
      </c>
      <c r="BL117">
        <v>-307000</v>
      </c>
      <c r="BM117">
        <v>-845179000</v>
      </c>
      <c r="BN117">
        <v>-55802000</v>
      </c>
      <c r="BP117">
        <v>-74000</v>
      </c>
      <c r="BR117">
        <v>72138000</v>
      </c>
      <c r="BS117">
        <v>287000</v>
      </c>
      <c r="BT117">
        <v>106176000</v>
      </c>
      <c r="BV117">
        <v>-52207000</v>
      </c>
      <c r="BZ117">
        <v>-98943000</v>
      </c>
      <c r="CB117">
        <v>699000</v>
      </c>
    </row>
    <row r="118" spans="1:101" x14ac:dyDescent="0.3">
      <c r="A118" s="2" t="s">
        <v>249</v>
      </c>
      <c r="B118" t="s">
        <v>28</v>
      </c>
      <c r="C118">
        <v>2023</v>
      </c>
      <c r="D118" s="3">
        <v>45291</v>
      </c>
      <c r="E118" t="s">
        <v>227</v>
      </c>
      <c r="F118" t="s">
        <v>228</v>
      </c>
      <c r="J118">
        <v>355552000</v>
      </c>
      <c r="K118">
        <v>-60270000</v>
      </c>
      <c r="L118">
        <v>41314000</v>
      </c>
      <c r="M118">
        <v>12476000</v>
      </c>
      <c r="N118">
        <v>189263000</v>
      </c>
      <c r="O118">
        <v>64384000</v>
      </c>
      <c r="Q118">
        <v>245118000</v>
      </c>
      <c r="R118">
        <v>-71896000</v>
      </c>
      <c r="U118">
        <v>164043000</v>
      </c>
      <c r="V118">
        <v>64384000</v>
      </c>
      <c r="W118">
        <v>64384000</v>
      </c>
      <c r="X118">
        <v>-172524000</v>
      </c>
      <c r="Y118">
        <v>-118363000</v>
      </c>
      <c r="AA118">
        <v>243053000</v>
      </c>
      <c r="AB118">
        <v>94705000</v>
      </c>
      <c r="AD118">
        <v>-68227000</v>
      </c>
      <c r="AE118">
        <v>-68227000</v>
      </c>
      <c r="AG118">
        <v>32638000</v>
      </c>
      <c r="AH118">
        <v>32638000</v>
      </c>
      <c r="AI118">
        <v>2065000</v>
      </c>
      <c r="AJ118">
        <v>600670000</v>
      </c>
      <c r="AK118">
        <v>41314000</v>
      </c>
      <c r="AL118">
        <v>128993000</v>
      </c>
      <c r="AO118">
        <v>64492000</v>
      </c>
      <c r="AP118">
        <v>3508000</v>
      </c>
      <c r="AQ118">
        <v>12476000</v>
      </c>
      <c r="AR118">
        <v>94705000</v>
      </c>
      <c r="AS118">
        <v>0</v>
      </c>
      <c r="AT118">
        <v>0</v>
      </c>
      <c r="AV118">
        <v>-21090000</v>
      </c>
      <c r="AW118">
        <v>94705000</v>
      </c>
      <c r="AX118">
        <v>174227000</v>
      </c>
      <c r="AY118">
        <v>174227000</v>
      </c>
      <c r="AZ118">
        <v>-635000</v>
      </c>
      <c r="BA118">
        <v>93738000</v>
      </c>
      <c r="BB118">
        <v>0</v>
      </c>
      <c r="BC118">
        <v>0</v>
      </c>
      <c r="BD118">
        <v>-107894000</v>
      </c>
      <c r="BF118">
        <v>-59537000</v>
      </c>
      <c r="BG118">
        <v>189263000</v>
      </c>
      <c r="BH118">
        <v>41785000</v>
      </c>
      <c r="BI118">
        <v>-4155000</v>
      </c>
      <c r="BJ118">
        <v>54503000</v>
      </c>
      <c r="BK118">
        <v>-21090000</v>
      </c>
      <c r="BL118">
        <v>-635000</v>
      </c>
      <c r="BM118">
        <v>-563680000</v>
      </c>
      <c r="BN118">
        <v>-59635000</v>
      </c>
      <c r="BR118">
        <v>657418000</v>
      </c>
      <c r="BS118">
        <v>98000</v>
      </c>
      <c r="BT118">
        <v>131358000</v>
      </c>
      <c r="BV118">
        <v>-102370000</v>
      </c>
      <c r="BZ118">
        <v>41785000</v>
      </c>
    </row>
    <row r="119" spans="1:101" x14ac:dyDescent="0.3">
      <c r="A119" s="2" t="s">
        <v>249</v>
      </c>
      <c r="B119" t="s">
        <v>28</v>
      </c>
      <c r="C119">
        <v>2024</v>
      </c>
      <c r="D119" s="3">
        <v>45565</v>
      </c>
      <c r="E119" t="s">
        <v>353</v>
      </c>
      <c r="F119" t="s">
        <v>228</v>
      </c>
      <c r="J119">
        <v>408011000</v>
      </c>
      <c r="K119">
        <v>-78630000</v>
      </c>
      <c r="L119">
        <v>-16426000</v>
      </c>
      <c r="M119">
        <v>4339000</v>
      </c>
      <c r="N119">
        <v>298184000</v>
      </c>
      <c r="O119">
        <v>61260000</v>
      </c>
      <c r="Q119">
        <v>289438000</v>
      </c>
      <c r="R119">
        <v>-18429000</v>
      </c>
      <c r="U119">
        <v>161133000</v>
      </c>
      <c r="V119">
        <v>61260000</v>
      </c>
      <c r="W119">
        <v>61260000</v>
      </c>
      <c r="X119">
        <v>-212669000</v>
      </c>
      <c r="Y119">
        <v>-111075000</v>
      </c>
      <c r="AA119">
        <v>286097000</v>
      </c>
      <c r="AB119">
        <v>0</v>
      </c>
      <c r="AD119">
        <v>-42333000</v>
      </c>
      <c r="AE119">
        <v>-42333000</v>
      </c>
      <c r="AG119">
        <v>50539000</v>
      </c>
      <c r="AH119">
        <v>50539000</v>
      </c>
      <c r="AI119">
        <v>3341000</v>
      </c>
      <c r="AJ119">
        <v>694108000</v>
      </c>
      <c r="AK119">
        <v>-16426000</v>
      </c>
      <c r="AL119">
        <v>219554000</v>
      </c>
      <c r="AO119">
        <v>77473000</v>
      </c>
      <c r="AQ119">
        <v>4339000</v>
      </c>
      <c r="AR119">
        <v>0</v>
      </c>
      <c r="AV119">
        <v>-237796000</v>
      </c>
      <c r="AW119">
        <v>0</v>
      </c>
      <c r="AX119">
        <v>297355000</v>
      </c>
      <c r="AY119">
        <v>297355000</v>
      </c>
      <c r="BA119">
        <v>320121000</v>
      </c>
      <c r="BD119">
        <v>-26143000</v>
      </c>
      <c r="BF119">
        <v>-77897000</v>
      </c>
      <c r="BG119">
        <v>298184000</v>
      </c>
      <c r="BH119">
        <v>-192679000</v>
      </c>
      <c r="BI119">
        <v>790000</v>
      </c>
      <c r="BJ119">
        <v>9717000</v>
      </c>
      <c r="BK119">
        <v>-237796000</v>
      </c>
      <c r="BM119">
        <v>-734409000</v>
      </c>
      <c r="BN119">
        <v>-77995000</v>
      </c>
      <c r="BR119">
        <v>1054530000</v>
      </c>
      <c r="BT119">
        <v>286846000</v>
      </c>
      <c r="BZ119">
        <v>-192679000</v>
      </c>
    </row>
    <row r="120" spans="1:101" x14ac:dyDescent="0.3">
      <c r="A120" s="2" t="s">
        <v>250</v>
      </c>
      <c r="B120" t="s">
        <v>31</v>
      </c>
      <c r="C120">
        <v>2020</v>
      </c>
      <c r="D120" s="3">
        <v>44196</v>
      </c>
      <c r="E120" t="s">
        <v>227</v>
      </c>
      <c r="F120" t="s">
        <v>228</v>
      </c>
      <c r="J120">
        <v>1703000000</v>
      </c>
      <c r="K120">
        <v>-267000000</v>
      </c>
      <c r="L120">
        <v>-369000000</v>
      </c>
      <c r="M120">
        <v>271000000</v>
      </c>
      <c r="N120">
        <v>9000000</v>
      </c>
      <c r="O120">
        <v>-381000000</v>
      </c>
      <c r="P120">
        <v>-217000000</v>
      </c>
      <c r="Q120">
        <v>-92000000</v>
      </c>
      <c r="R120">
        <v>74000000</v>
      </c>
      <c r="S120">
        <v>39000000</v>
      </c>
      <c r="T120">
        <v>-35000000</v>
      </c>
      <c r="U120">
        <v>98000000</v>
      </c>
      <c r="V120">
        <v>-381000000</v>
      </c>
      <c r="W120">
        <v>-598000000</v>
      </c>
      <c r="X120">
        <v>-238000000</v>
      </c>
      <c r="Y120">
        <v>-662000000</v>
      </c>
      <c r="AA120">
        <v>-89000000</v>
      </c>
      <c r="AC120">
        <v>-73000000</v>
      </c>
      <c r="AD120">
        <v>2000000</v>
      </c>
      <c r="AE120">
        <v>2000000</v>
      </c>
      <c r="AG120">
        <v>338000000</v>
      </c>
      <c r="AH120">
        <v>338000000</v>
      </c>
      <c r="AI120">
        <v>-3000000</v>
      </c>
      <c r="AJ120">
        <v>1611000000</v>
      </c>
      <c r="AK120">
        <v>-369000000</v>
      </c>
      <c r="AL120">
        <v>-258000000</v>
      </c>
      <c r="AQ120">
        <v>271000000</v>
      </c>
      <c r="AS120">
        <v>2400000000</v>
      </c>
      <c r="AT120">
        <v>2400000000</v>
      </c>
      <c r="AU120">
        <v>-2043000000</v>
      </c>
      <c r="AW120">
        <v>-73000000</v>
      </c>
      <c r="AX120">
        <v>261000000</v>
      </c>
      <c r="AY120">
        <v>261000000</v>
      </c>
      <c r="BA120">
        <v>0</v>
      </c>
      <c r="BB120">
        <v>342000000</v>
      </c>
      <c r="BC120">
        <v>357000000</v>
      </c>
      <c r="BD120">
        <v>-660000000</v>
      </c>
      <c r="BE120">
        <v>538000000</v>
      </c>
      <c r="BG120">
        <v>9000000</v>
      </c>
      <c r="BH120">
        <v>123000000</v>
      </c>
      <c r="BI120">
        <v>-98000000</v>
      </c>
      <c r="BJ120">
        <v>33000000</v>
      </c>
      <c r="BO120">
        <v>-2043000000</v>
      </c>
      <c r="BP120">
        <v>-73000000</v>
      </c>
      <c r="BR120">
        <v>0</v>
      </c>
      <c r="BT120">
        <v>45000000</v>
      </c>
      <c r="BU120">
        <v>-267000000</v>
      </c>
      <c r="BV120">
        <v>-2000000</v>
      </c>
      <c r="CE120">
        <v>-11000000</v>
      </c>
      <c r="CF120">
        <v>98000000</v>
      </c>
      <c r="CH120">
        <v>98000000</v>
      </c>
      <c r="CJ120">
        <v>-15000000</v>
      </c>
      <c r="CP120">
        <v>51000000</v>
      </c>
    </row>
    <row r="121" spans="1:101" x14ac:dyDescent="0.3">
      <c r="A121" s="2" t="s">
        <v>250</v>
      </c>
      <c r="B121" t="s">
        <v>31</v>
      </c>
      <c r="C121">
        <v>2021</v>
      </c>
      <c r="D121" s="3">
        <v>44561</v>
      </c>
      <c r="E121" t="s">
        <v>227</v>
      </c>
      <c r="F121" t="s">
        <v>228</v>
      </c>
      <c r="J121">
        <v>1611000000</v>
      </c>
      <c r="K121">
        <v>-199000000</v>
      </c>
      <c r="L121">
        <v>-1444000000</v>
      </c>
      <c r="M121">
        <v>107000000</v>
      </c>
      <c r="N121">
        <v>449000000</v>
      </c>
      <c r="O121">
        <v>144000000</v>
      </c>
      <c r="P121">
        <v>-146000000</v>
      </c>
      <c r="Q121">
        <v>-889000000</v>
      </c>
      <c r="R121">
        <v>60000000</v>
      </c>
      <c r="S121">
        <v>-13000000</v>
      </c>
      <c r="T121">
        <v>-23000000</v>
      </c>
      <c r="U121">
        <v>-41000000</v>
      </c>
      <c r="V121">
        <v>144000000</v>
      </c>
      <c r="W121">
        <v>-2000000</v>
      </c>
      <c r="X121">
        <v>-337000000</v>
      </c>
      <c r="Y121">
        <v>-345000000</v>
      </c>
      <c r="AA121">
        <v>-888000000</v>
      </c>
      <c r="AC121">
        <v>-430000000</v>
      </c>
      <c r="AD121">
        <v>38000000</v>
      </c>
      <c r="AE121">
        <v>38000000</v>
      </c>
      <c r="AG121">
        <v>270000000</v>
      </c>
      <c r="AH121">
        <v>270000000</v>
      </c>
      <c r="AI121">
        <v>-1000000</v>
      </c>
      <c r="AJ121">
        <v>722000000</v>
      </c>
      <c r="AK121">
        <v>-1444000000</v>
      </c>
      <c r="AL121">
        <v>250000000</v>
      </c>
      <c r="AQ121">
        <v>107000000</v>
      </c>
      <c r="AS121">
        <v>700000000</v>
      </c>
      <c r="AT121">
        <v>700000000</v>
      </c>
      <c r="AU121">
        <v>-1538000000</v>
      </c>
      <c r="AW121">
        <v>-430000000</v>
      </c>
      <c r="AX121">
        <v>258000000</v>
      </c>
      <c r="AY121">
        <v>258000000</v>
      </c>
      <c r="BA121">
        <v>6000000</v>
      </c>
      <c r="BB121">
        <v>-847000000</v>
      </c>
      <c r="BC121">
        <v>-838000000</v>
      </c>
      <c r="BD121">
        <v>-170000000</v>
      </c>
      <c r="BE121">
        <v>300000000</v>
      </c>
      <c r="BG121">
        <v>449000000</v>
      </c>
      <c r="BH121">
        <v>173000000</v>
      </c>
      <c r="BI121">
        <v>14000000</v>
      </c>
      <c r="BJ121">
        <v>22000000</v>
      </c>
      <c r="BO121">
        <v>-1538000000</v>
      </c>
      <c r="BP121">
        <v>-430000000</v>
      </c>
      <c r="BR121">
        <v>6000000</v>
      </c>
      <c r="BT121">
        <v>41000000</v>
      </c>
      <c r="BU121">
        <v>-199000000</v>
      </c>
      <c r="BV121">
        <v>11000000</v>
      </c>
      <c r="BZ121">
        <v>9000000</v>
      </c>
      <c r="CE121">
        <v>-19000000</v>
      </c>
      <c r="CI121">
        <v>-17000000</v>
      </c>
      <c r="CJ121">
        <v>-9000000</v>
      </c>
      <c r="CP121">
        <v>18000000</v>
      </c>
      <c r="CQ121">
        <v>-2000000</v>
      </c>
    </row>
    <row r="122" spans="1:101" x14ac:dyDescent="0.3">
      <c r="A122" s="2" t="s">
        <v>250</v>
      </c>
      <c r="B122" t="s">
        <v>31</v>
      </c>
      <c r="C122">
        <v>2022</v>
      </c>
      <c r="D122" s="3">
        <v>44926</v>
      </c>
      <c r="E122" t="s">
        <v>227</v>
      </c>
      <c r="F122" t="s">
        <v>228</v>
      </c>
      <c r="J122">
        <v>722000000</v>
      </c>
      <c r="K122">
        <v>-193000000</v>
      </c>
      <c r="L122">
        <v>-526000000</v>
      </c>
      <c r="M122">
        <v>-135000000</v>
      </c>
      <c r="N122">
        <v>733000000</v>
      </c>
      <c r="O122">
        <v>246000000</v>
      </c>
      <c r="P122">
        <v>23000000</v>
      </c>
      <c r="Q122">
        <v>70000000</v>
      </c>
      <c r="R122">
        <v>-234000000</v>
      </c>
      <c r="S122">
        <v>1000000</v>
      </c>
      <c r="T122">
        <v>-60000000</v>
      </c>
      <c r="U122">
        <v>-12000000</v>
      </c>
      <c r="V122">
        <v>246000000</v>
      </c>
      <c r="W122">
        <v>269000000</v>
      </c>
      <c r="X122">
        <v>-161000000</v>
      </c>
      <c r="Y122">
        <v>-203000000</v>
      </c>
      <c r="AA122">
        <v>72000000</v>
      </c>
      <c r="AC122">
        <v>-400000000</v>
      </c>
      <c r="AD122">
        <v>79000000</v>
      </c>
      <c r="AE122">
        <v>79000000</v>
      </c>
      <c r="AG122">
        <v>265000000</v>
      </c>
      <c r="AH122">
        <v>265000000</v>
      </c>
      <c r="AI122">
        <v>-2000000</v>
      </c>
      <c r="AJ122">
        <v>792000000</v>
      </c>
      <c r="AK122">
        <v>-526000000</v>
      </c>
      <c r="AL122">
        <v>540000000</v>
      </c>
      <c r="AQ122">
        <v>-135000000</v>
      </c>
      <c r="AS122">
        <v>0</v>
      </c>
      <c r="AT122">
        <v>0</v>
      </c>
      <c r="AU122">
        <v>-69000000</v>
      </c>
      <c r="AW122">
        <v>-400000000</v>
      </c>
      <c r="AX122">
        <v>469000000</v>
      </c>
      <c r="AY122">
        <v>469000000</v>
      </c>
      <c r="BA122">
        <v>0</v>
      </c>
      <c r="BB122">
        <v>-74000000</v>
      </c>
      <c r="BC122">
        <v>-69000000</v>
      </c>
      <c r="BD122">
        <v>-24000000</v>
      </c>
      <c r="BE122">
        <v>58000000</v>
      </c>
      <c r="BG122">
        <v>733000000</v>
      </c>
      <c r="BH122">
        <v>44000000</v>
      </c>
      <c r="BI122">
        <v>25000000</v>
      </c>
      <c r="BJ122">
        <v>16000000</v>
      </c>
      <c r="BO122">
        <v>-69000000</v>
      </c>
      <c r="BP122">
        <v>-400000000</v>
      </c>
      <c r="BR122">
        <v>0</v>
      </c>
      <c r="BT122">
        <v>54000000</v>
      </c>
      <c r="BU122">
        <v>-193000000</v>
      </c>
      <c r="BV122">
        <v>-6000000</v>
      </c>
      <c r="BZ122">
        <v>18000000</v>
      </c>
      <c r="CE122">
        <v>-44000000</v>
      </c>
      <c r="CI122">
        <v>-42000000</v>
      </c>
      <c r="CJ122">
        <v>-5000000</v>
      </c>
      <c r="CP122">
        <v>24000000</v>
      </c>
      <c r="CQ122">
        <v>-2000000</v>
      </c>
    </row>
    <row r="123" spans="1:101" x14ac:dyDescent="0.3">
      <c r="A123" s="2" t="s">
        <v>250</v>
      </c>
      <c r="B123" t="s">
        <v>31</v>
      </c>
      <c r="C123">
        <v>2023</v>
      </c>
      <c r="D123" s="3">
        <v>45291</v>
      </c>
      <c r="E123" t="s">
        <v>227</v>
      </c>
      <c r="F123" t="s">
        <v>228</v>
      </c>
      <c r="J123">
        <v>792000000</v>
      </c>
      <c r="K123">
        <v>-219000000</v>
      </c>
      <c r="L123">
        <v>-868000000</v>
      </c>
      <c r="M123">
        <v>-215000000</v>
      </c>
      <c r="N123">
        <v>901000000</v>
      </c>
      <c r="O123">
        <v>-7000000</v>
      </c>
      <c r="P123">
        <v>37000000</v>
      </c>
      <c r="Q123">
        <v>-182000000</v>
      </c>
      <c r="R123">
        <v>-142000000</v>
      </c>
      <c r="S123">
        <v>-4000000</v>
      </c>
      <c r="T123">
        <v>-34000000</v>
      </c>
      <c r="U123">
        <v>-7000000</v>
      </c>
      <c r="V123">
        <v>-7000000</v>
      </c>
      <c r="W123">
        <v>30000000</v>
      </c>
      <c r="X123">
        <v>-164000000</v>
      </c>
      <c r="Y123">
        <v>-345000000</v>
      </c>
      <c r="AA123">
        <v>-182000000</v>
      </c>
      <c r="AC123">
        <v>-250000000</v>
      </c>
      <c r="AD123">
        <v>108000000</v>
      </c>
      <c r="AE123">
        <v>108000000</v>
      </c>
      <c r="AG123">
        <v>272000000</v>
      </c>
      <c r="AH123">
        <v>272000000</v>
      </c>
      <c r="AI123">
        <v>0</v>
      </c>
      <c r="AJ123">
        <v>610000000</v>
      </c>
      <c r="AK123">
        <v>-868000000</v>
      </c>
      <c r="AL123">
        <v>682000000</v>
      </c>
      <c r="AQ123">
        <v>-215000000</v>
      </c>
      <c r="AS123">
        <v>400000000</v>
      </c>
      <c r="AT123">
        <v>400000000</v>
      </c>
      <c r="AU123">
        <v>-876000000</v>
      </c>
      <c r="AW123">
        <v>-250000000</v>
      </c>
      <c r="AX123">
        <v>765000000</v>
      </c>
      <c r="AY123">
        <v>765000000</v>
      </c>
      <c r="BA123">
        <v>2000000</v>
      </c>
      <c r="BB123">
        <v>-476000000</v>
      </c>
      <c r="BC123">
        <v>-476000000</v>
      </c>
      <c r="BD123">
        <v>-80000000</v>
      </c>
      <c r="BE123">
        <v>2000000</v>
      </c>
      <c r="BG123">
        <v>901000000</v>
      </c>
      <c r="BH123">
        <v>61000000</v>
      </c>
      <c r="BI123">
        <v>-10000000</v>
      </c>
      <c r="BJ123">
        <v>11000000</v>
      </c>
      <c r="BO123">
        <v>-876000000</v>
      </c>
      <c r="BP123">
        <v>-250000000</v>
      </c>
      <c r="BR123">
        <v>2000000</v>
      </c>
      <c r="BT123">
        <v>50000000</v>
      </c>
      <c r="BU123">
        <v>-219000000</v>
      </c>
      <c r="BV123">
        <v>-24000000</v>
      </c>
      <c r="BZ123">
        <v>22000000</v>
      </c>
      <c r="CE123">
        <v>-73000000</v>
      </c>
      <c r="CI123">
        <v>-71000000</v>
      </c>
      <c r="CJ123">
        <v>0</v>
      </c>
      <c r="CP123">
        <v>37000000</v>
      </c>
      <c r="CQ123">
        <v>-2000000</v>
      </c>
    </row>
    <row r="124" spans="1:101" x14ac:dyDescent="0.3">
      <c r="A124" s="2" t="s">
        <v>250</v>
      </c>
      <c r="B124" t="s">
        <v>31</v>
      </c>
      <c r="C124">
        <v>2024</v>
      </c>
      <c r="D124" s="3">
        <v>45565</v>
      </c>
      <c r="E124" t="s">
        <v>353</v>
      </c>
      <c r="F124" t="s">
        <v>228</v>
      </c>
      <c r="J124">
        <v>425000000</v>
      </c>
      <c r="K124">
        <v>-274000000</v>
      </c>
      <c r="L124">
        <v>-964000000</v>
      </c>
      <c r="M124">
        <v>-261000000</v>
      </c>
      <c r="N124">
        <v>1276000000</v>
      </c>
      <c r="O124">
        <v>-17000000</v>
      </c>
      <c r="P124">
        <v>13000000</v>
      </c>
      <c r="Q124">
        <v>50000000</v>
      </c>
      <c r="R124">
        <v>-133000000</v>
      </c>
      <c r="S124">
        <v>-8000000</v>
      </c>
      <c r="T124">
        <v>-27000000</v>
      </c>
      <c r="U124">
        <v>-29000000</v>
      </c>
      <c r="V124">
        <v>-17000000</v>
      </c>
      <c r="W124">
        <v>-4000000</v>
      </c>
      <c r="X124">
        <v>-50000000</v>
      </c>
      <c r="Y124">
        <v>-254000000</v>
      </c>
      <c r="AA124">
        <v>51000000</v>
      </c>
      <c r="AC124">
        <v>-410000000</v>
      </c>
      <c r="AD124">
        <v>55000000</v>
      </c>
      <c r="AE124">
        <v>55000000</v>
      </c>
      <c r="AG124">
        <v>272000000</v>
      </c>
      <c r="AH124">
        <v>272000000</v>
      </c>
      <c r="AI124">
        <v>-1000000</v>
      </c>
      <c r="AJ124">
        <v>476000000</v>
      </c>
      <c r="AK124">
        <v>-964000000</v>
      </c>
      <c r="AL124">
        <v>1002000000</v>
      </c>
      <c r="AQ124">
        <v>-261000000</v>
      </c>
      <c r="AS124">
        <v>900000000</v>
      </c>
      <c r="AT124">
        <v>900000000</v>
      </c>
      <c r="AU124">
        <v>-1305000000</v>
      </c>
      <c r="AW124">
        <v>-410000000</v>
      </c>
      <c r="AX124">
        <v>1077000000</v>
      </c>
      <c r="AY124">
        <v>1077000000</v>
      </c>
      <c r="BB124">
        <v>-405000000</v>
      </c>
      <c r="BC124">
        <v>-405000000</v>
      </c>
      <c r="BD124">
        <v>-60000000</v>
      </c>
      <c r="BE124">
        <v>11000000</v>
      </c>
      <c r="BG124">
        <v>1276000000</v>
      </c>
      <c r="BH124">
        <v>69000000</v>
      </c>
      <c r="BI124">
        <v>-8000000</v>
      </c>
      <c r="BJ124">
        <v>8000000</v>
      </c>
      <c r="BO124">
        <v>-1305000000</v>
      </c>
      <c r="BP124">
        <v>-410000000</v>
      </c>
      <c r="BT124">
        <v>65000000</v>
      </c>
      <c r="BU124">
        <v>-274000000</v>
      </c>
      <c r="BV124">
        <v>-3000000</v>
      </c>
      <c r="CE124">
        <v>-97000000</v>
      </c>
      <c r="CP124">
        <v>40000000</v>
      </c>
    </row>
    <row r="125" spans="1:101" x14ac:dyDescent="0.3">
      <c r="A125" s="2" t="s">
        <v>251</v>
      </c>
      <c r="B125" t="s">
        <v>34</v>
      </c>
      <c r="C125">
        <v>2021</v>
      </c>
      <c r="D125" s="3">
        <v>44561</v>
      </c>
      <c r="E125" t="s">
        <v>227</v>
      </c>
      <c r="F125" t="s">
        <v>228</v>
      </c>
      <c r="G125">
        <v>26326</v>
      </c>
      <c r="H125">
        <v>26326</v>
      </c>
      <c r="J125">
        <v>122899</v>
      </c>
      <c r="K125">
        <v>-47201</v>
      </c>
      <c r="L125">
        <v>8651025</v>
      </c>
      <c r="M125">
        <v>-47201</v>
      </c>
      <c r="N125">
        <v>-4410327</v>
      </c>
      <c r="O125">
        <v>-132642</v>
      </c>
      <c r="P125">
        <v>377950</v>
      </c>
      <c r="Q125">
        <v>4193497</v>
      </c>
      <c r="U125">
        <v>809975</v>
      </c>
      <c r="V125">
        <v>-251533</v>
      </c>
      <c r="W125">
        <v>126417</v>
      </c>
      <c r="X125">
        <v>-249597</v>
      </c>
      <c r="Y125">
        <v>686795</v>
      </c>
      <c r="Z125">
        <v>-249597</v>
      </c>
      <c r="AA125">
        <v>4193497</v>
      </c>
      <c r="AB125">
        <v>690898</v>
      </c>
      <c r="AF125">
        <v>3661</v>
      </c>
      <c r="AG125">
        <v>29987</v>
      </c>
      <c r="AH125">
        <v>29987</v>
      </c>
      <c r="AJ125">
        <v>4316396</v>
      </c>
      <c r="AK125">
        <v>8651025</v>
      </c>
      <c r="AL125">
        <v>-4457528</v>
      </c>
      <c r="AP125">
        <v>3000</v>
      </c>
      <c r="AQ125">
        <v>-47201</v>
      </c>
      <c r="AR125">
        <v>690898</v>
      </c>
      <c r="AS125">
        <v>2612500</v>
      </c>
      <c r="AT125">
        <v>2612500</v>
      </c>
      <c r="AU125">
        <v>-76585</v>
      </c>
      <c r="AW125">
        <v>690898</v>
      </c>
      <c r="AX125">
        <v>-18449209</v>
      </c>
      <c r="AY125">
        <v>-18449209</v>
      </c>
      <c r="AZ125">
        <v>-11909</v>
      </c>
      <c r="BB125">
        <v>2473397</v>
      </c>
      <c r="BC125">
        <v>2535915</v>
      </c>
      <c r="BD125">
        <v>5486730</v>
      </c>
      <c r="BF125">
        <v>-35292</v>
      </c>
      <c r="BG125">
        <v>-4410327</v>
      </c>
      <c r="BH125">
        <v>91133</v>
      </c>
      <c r="BI125">
        <v>763235</v>
      </c>
      <c r="BL125">
        <v>-11909</v>
      </c>
      <c r="BN125">
        <v>-35292</v>
      </c>
      <c r="BO125">
        <v>-139103</v>
      </c>
      <c r="BT125">
        <v>12467732</v>
      </c>
      <c r="BZ125">
        <v>91133</v>
      </c>
      <c r="CG125">
        <v>283242</v>
      </c>
      <c r="CJ125">
        <v>-62518</v>
      </c>
      <c r="CL125">
        <v>-62518</v>
      </c>
    </row>
    <row r="126" spans="1:101" x14ac:dyDescent="0.3">
      <c r="A126" s="2" t="s">
        <v>251</v>
      </c>
      <c r="B126" t="s">
        <v>34</v>
      </c>
      <c r="C126">
        <v>2022</v>
      </c>
      <c r="D126" s="3">
        <v>44926</v>
      </c>
      <c r="E126" t="s">
        <v>227</v>
      </c>
      <c r="F126" t="s">
        <v>228</v>
      </c>
      <c r="G126">
        <v>6082000</v>
      </c>
      <c r="H126">
        <v>6082000</v>
      </c>
      <c r="I126">
        <v>12199000</v>
      </c>
      <c r="J126">
        <v>52480000</v>
      </c>
      <c r="K126">
        <v>-1193000</v>
      </c>
      <c r="L126">
        <v>-34586000</v>
      </c>
      <c r="M126">
        <v>36387000</v>
      </c>
      <c r="N126">
        <v>-33963000</v>
      </c>
      <c r="O126">
        <v>182000</v>
      </c>
      <c r="P126">
        <v>858000</v>
      </c>
      <c r="Q126">
        <v>-32245000</v>
      </c>
      <c r="R126">
        <v>-565000</v>
      </c>
      <c r="S126">
        <v>33000</v>
      </c>
      <c r="T126">
        <v>-677000</v>
      </c>
      <c r="U126">
        <v>-1214000</v>
      </c>
      <c r="V126">
        <v>301000</v>
      </c>
      <c r="W126">
        <v>1159000</v>
      </c>
      <c r="X126">
        <v>-115000</v>
      </c>
      <c r="Y126">
        <v>-4000</v>
      </c>
      <c r="Z126">
        <v>82094</v>
      </c>
      <c r="AA126">
        <v>-32162000</v>
      </c>
      <c r="AB126">
        <v>14088000</v>
      </c>
      <c r="AD126">
        <v>-1000</v>
      </c>
      <c r="AE126">
        <v>-1000</v>
      </c>
      <c r="AF126">
        <v>2080000</v>
      </c>
      <c r="AG126">
        <v>8162000</v>
      </c>
      <c r="AH126">
        <v>8162000</v>
      </c>
      <c r="AI126">
        <v>-83000</v>
      </c>
      <c r="AJ126">
        <v>20235000</v>
      </c>
      <c r="AK126">
        <v>-34586000</v>
      </c>
      <c r="AL126">
        <v>-35156000</v>
      </c>
      <c r="AO126">
        <v>125000</v>
      </c>
      <c r="AP126">
        <v>2000</v>
      </c>
      <c r="AQ126">
        <v>36387000</v>
      </c>
      <c r="AR126">
        <v>60994000</v>
      </c>
      <c r="AS126">
        <v>12339000</v>
      </c>
      <c r="AT126">
        <v>12339000</v>
      </c>
      <c r="AU126">
        <v>-20000</v>
      </c>
      <c r="AW126">
        <v>14088000</v>
      </c>
      <c r="AX126">
        <v>-63394000</v>
      </c>
      <c r="AY126">
        <v>-66304000</v>
      </c>
      <c r="AZ126">
        <v>-4067</v>
      </c>
      <c r="BA126">
        <v>43230000</v>
      </c>
      <c r="BB126">
        <v>12339000</v>
      </c>
      <c r="BC126">
        <v>12339000</v>
      </c>
      <c r="BD126">
        <v>-5472000</v>
      </c>
      <c r="BE126">
        <v>-5650000</v>
      </c>
      <c r="BF126">
        <v>-245000</v>
      </c>
      <c r="BG126">
        <v>-33963000</v>
      </c>
      <c r="BH126">
        <v>3642000</v>
      </c>
      <c r="BI126">
        <v>-3217000</v>
      </c>
      <c r="BJ126">
        <v>1000</v>
      </c>
      <c r="BL126">
        <v>-4067</v>
      </c>
      <c r="BN126">
        <v>-245000</v>
      </c>
      <c r="BO126">
        <v>-20000</v>
      </c>
      <c r="BP126">
        <v>-102448000</v>
      </c>
      <c r="BR126">
        <v>43230000</v>
      </c>
      <c r="BT126">
        <v>3656000</v>
      </c>
      <c r="BU126">
        <v>-948000</v>
      </c>
      <c r="BV126">
        <v>1375000</v>
      </c>
      <c r="BY126">
        <v>1784000</v>
      </c>
      <c r="BZ126">
        <v>151000</v>
      </c>
      <c r="CA126">
        <v>1707000</v>
      </c>
      <c r="CC126">
        <v>-55542000</v>
      </c>
      <c r="CD126">
        <v>46906000</v>
      </c>
      <c r="CE126">
        <v>0</v>
      </c>
      <c r="CF126">
        <v>119000</v>
      </c>
      <c r="CG126">
        <v>376639</v>
      </c>
      <c r="CH126">
        <v>119000</v>
      </c>
      <c r="CI126">
        <v>0</v>
      </c>
      <c r="CJ126">
        <v>0</v>
      </c>
      <c r="CL126">
        <v>0</v>
      </c>
      <c r="CM126">
        <v>7904000</v>
      </c>
      <c r="CN126">
        <v>0</v>
      </c>
      <c r="CW126">
        <v>-102448000</v>
      </c>
    </row>
    <row r="127" spans="1:101" x14ac:dyDescent="0.3">
      <c r="A127" s="2" t="s">
        <v>251</v>
      </c>
      <c r="B127" t="s">
        <v>34</v>
      </c>
      <c r="C127">
        <v>2023</v>
      </c>
      <c r="D127" s="3">
        <v>45291</v>
      </c>
      <c r="E127" t="s">
        <v>227</v>
      </c>
      <c r="F127" t="s">
        <v>228</v>
      </c>
      <c r="G127">
        <v>1649000</v>
      </c>
      <c r="H127">
        <v>1649000</v>
      </c>
      <c r="I127">
        <v>0</v>
      </c>
      <c r="J127">
        <v>20235000</v>
      </c>
      <c r="K127">
        <v>-357000</v>
      </c>
      <c r="L127">
        <v>22208000</v>
      </c>
      <c r="M127">
        <v>-5887000</v>
      </c>
      <c r="N127">
        <v>-29213000</v>
      </c>
      <c r="O127">
        <v>873000</v>
      </c>
      <c r="P127">
        <v>1818000</v>
      </c>
      <c r="Q127">
        <v>-12860000</v>
      </c>
      <c r="R127">
        <v>-1277000</v>
      </c>
      <c r="S127">
        <v>3000</v>
      </c>
      <c r="T127">
        <v>-257000</v>
      </c>
      <c r="U127">
        <v>631000</v>
      </c>
      <c r="V127">
        <v>758000</v>
      </c>
      <c r="W127">
        <v>2576000</v>
      </c>
      <c r="X127">
        <v>-532000</v>
      </c>
      <c r="Y127">
        <v>3527000</v>
      </c>
      <c r="AA127">
        <v>-12892000</v>
      </c>
      <c r="AB127">
        <v>26508000</v>
      </c>
      <c r="AD127">
        <v>2593000</v>
      </c>
      <c r="AE127">
        <v>2593000</v>
      </c>
      <c r="AF127">
        <v>1302000</v>
      </c>
      <c r="AG127">
        <v>2951000</v>
      </c>
      <c r="AH127">
        <v>2951000</v>
      </c>
      <c r="AI127">
        <v>32000</v>
      </c>
      <c r="AJ127">
        <v>7375000</v>
      </c>
      <c r="AK127">
        <v>22208000</v>
      </c>
      <c r="AL127">
        <v>-29570000</v>
      </c>
      <c r="AO127">
        <v>17000</v>
      </c>
      <c r="AP127">
        <v>0</v>
      </c>
      <c r="AQ127">
        <v>-5887000</v>
      </c>
      <c r="AR127">
        <v>26508000</v>
      </c>
      <c r="AS127">
        <v>364000</v>
      </c>
      <c r="AT127">
        <v>364000</v>
      </c>
      <c r="AW127">
        <v>26508000</v>
      </c>
      <c r="AX127">
        <v>-45947000</v>
      </c>
      <c r="AY127">
        <v>-47100000</v>
      </c>
      <c r="BA127">
        <v>323000</v>
      </c>
      <c r="BB127">
        <v>364000</v>
      </c>
      <c r="BC127">
        <v>364000</v>
      </c>
      <c r="BD127">
        <v>-566000</v>
      </c>
      <c r="BE127">
        <v>-5853000</v>
      </c>
      <c r="BF127">
        <v>-172000</v>
      </c>
      <c r="BG127">
        <v>-29213000</v>
      </c>
      <c r="BH127">
        <v>9695000</v>
      </c>
      <c r="BI127">
        <v>3707000</v>
      </c>
      <c r="BJ127">
        <v>5905000</v>
      </c>
      <c r="BN127">
        <v>-172000</v>
      </c>
      <c r="BP127">
        <v>0</v>
      </c>
      <c r="BR127">
        <v>323000</v>
      </c>
      <c r="BT127">
        <v>1003000</v>
      </c>
      <c r="BU127">
        <v>-185000</v>
      </c>
      <c r="BV127">
        <v>2383000</v>
      </c>
      <c r="BY127">
        <v>666000</v>
      </c>
      <c r="BZ127">
        <v>9332000</v>
      </c>
      <c r="CA127">
        <v>-427000</v>
      </c>
      <c r="CC127">
        <v>0</v>
      </c>
      <c r="CD127">
        <v>0</v>
      </c>
      <c r="CE127">
        <v>-10003000</v>
      </c>
      <c r="CF127">
        <v>-115000</v>
      </c>
      <c r="CH127">
        <v>-115000</v>
      </c>
      <c r="CI127">
        <v>-10003000</v>
      </c>
      <c r="CM127">
        <v>-5609000</v>
      </c>
      <c r="CN127">
        <v>20000</v>
      </c>
      <c r="CW127">
        <v>0</v>
      </c>
    </row>
    <row r="128" spans="1:101" x14ac:dyDescent="0.3">
      <c r="A128" s="2" t="s">
        <v>251</v>
      </c>
      <c r="B128" t="s">
        <v>34</v>
      </c>
      <c r="C128">
        <v>2024</v>
      </c>
      <c r="D128" s="3">
        <v>45565</v>
      </c>
      <c r="E128" t="s">
        <v>353</v>
      </c>
      <c r="F128" t="s">
        <v>228</v>
      </c>
      <c r="G128">
        <v>2060000</v>
      </c>
      <c r="H128">
        <v>2060000</v>
      </c>
      <c r="J128">
        <v>236000</v>
      </c>
      <c r="K128">
        <v>-447000</v>
      </c>
      <c r="L128">
        <v>31026000</v>
      </c>
      <c r="M128">
        <v>-3009000</v>
      </c>
      <c r="N128">
        <v>-40532000</v>
      </c>
      <c r="O128">
        <v>2227000</v>
      </c>
      <c r="P128">
        <v>6721000</v>
      </c>
      <c r="Q128">
        <v>-12475000</v>
      </c>
      <c r="R128">
        <v>-1006000</v>
      </c>
      <c r="S128">
        <v>35000</v>
      </c>
      <c r="T128">
        <v>-420000</v>
      </c>
      <c r="V128">
        <v>2048000</v>
      </c>
      <c r="W128">
        <v>8769000</v>
      </c>
      <c r="X128">
        <v>-731000</v>
      </c>
      <c r="Y128">
        <v>9765000</v>
      </c>
      <c r="AA128">
        <v>-12515000</v>
      </c>
      <c r="AB128">
        <v>35868000</v>
      </c>
      <c r="AF128">
        <v>1552000</v>
      </c>
      <c r="AG128">
        <v>3612000</v>
      </c>
      <c r="AH128">
        <v>3612000</v>
      </c>
      <c r="AI128">
        <v>40000</v>
      </c>
      <c r="AJ128">
        <v>-12279000</v>
      </c>
      <c r="AK128">
        <v>31026000</v>
      </c>
      <c r="AL128">
        <v>-40979000</v>
      </c>
      <c r="AO128">
        <v>33000</v>
      </c>
      <c r="AP128">
        <v>53000</v>
      </c>
      <c r="AQ128">
        <v>-3009000</v>
      </c>
      <c r="AR128">
        <v>35868000</v>
      </c>
      <c r="AS128">
        <v>476000</v>
      </c>
      <c r="AT128">
        <v>626000</v>
      </c>
      <c r="AW128">
        <v>35868000</v>
      </c>
      <c r="AX128">
        <v>-58797000</v>
      </c>
      <c r="AY128">
        <v>-59950000</v>
      </c>
      <c r="BB128">
        <v>-178000</v>
      </c>
      <c r="BC128">
        <v>626000</v>
      </c>
      <c r="BF128">
        <v>-223000</v>
      </c>
      <c r="BG128">
        <v>-40532000</v>
      </c>
      <c r="BH128">
        <v>9751000</v>
      </c>
      <c r="BI128">
        <v>10087000</v>
      </c>
      <c r="BN128">
        <v>-223000</v>
      </c>
      <c r="BT128">
        <v>2081000</v>
      </c>
      <c r="BV128">
        <v>2602000</v>
      </c>
      <c r="BZ128">
        <v>9511000</v>
      </c>
      <c r="CA128">
        <v>-550000</v>
      </c>
      <c r="CM128">
        <v>-18491000</v>
      </c>
    </row>
    <row r="129" spans="1:91" x14ac:dyDescent="0.3">
      <c r="A129" s="2" t="s">
        <v>252</v>
      </c>
      <c r="B129" t="s">
        <v>37</v>
      </c>
      <c r="C129">
        <v>2020</v>
      </c>
      <c r="D129" s="3">
        <v>44196</v>
      </c>
      <c r="E129" t="s">
        <v>227</v>
      </c>
      <c r="F129" t="s">
        <v>228</v>
      </c>
      <c r="I129">
        <v>0</v>
      </c>
      <c r="J129">
        <v>57325</v>
      </c>
      <c r="K129">
        <v>-4508</v>
      </c>
      <c r="L129">
        <v>1554579</v>
      </c>
      <c r="M129">
        <v>-4508</v>
      </c>
      <c r="N129">
        <v>-1587234</v>
      </c>
      <c r="Q129">
        <v>-37163</v>
      </c>
      <c r="R129">
        <v>-55829</v>
      </c>
      <c r="W129">
        <v>-584822</v>
      </c>
      <c r="X129">
        <v>143710</v>
      </c>
      <c r="Y129">
        <v>-508698</v>
      </c>
      <c r="Z129">
        <v>143710</v>
      </c>
      <c r="AA129">
        <v>-37163</v>
      </c>
      <c r="AB129">
        <v>0</v>
      </c>
      <c r="AG129">
        <v>466836</v>
      </c>
      <c r="AH129">
        <v>466836</v>
      </c>
      <c r="AJ129">
        <v>20162</v>
      </c>
      <c r="AK129">
        <v>1554579</v>
      </c>
      <c r="AL129">
        <v>-1591742</v>
      </c>
      <c r="AO129">
        <v>0</v>
      </c>
      <c r="AP129">
        <v>15854</v>
      </c>
      <c r="AQ129">
        <v>-4508</v>
      </c>
      <c r="AR129">
        <v>0</v>
      </c>
      <c r="AS129">
        <v>1877976</v>
      </c>
      <c r="AT129">
        <v>322045</v>
      </c>
      <c r="AU129">
        <v>-323397</v>
      </c>
      <c r="AW129">
        <v>0</v>
      </c>
      <c r="AX129">
        <v>-1542906</v>
      </c>
      <c r="AY129">
        <v>-1542906</v>
      </c>
      <c r="BB129">
        <v>1554579</v>
      </c>
      <c r="BC129">
        <v>-1352</v>
      </c>
      <c r="BD129">
        <v>1555931</v>
      </c>
      <c r="BF129">
        <v>-4508</v>
      </c>
      <c r="BG129">
        <v>-1587234</v>
      </c>
      <c r="BI129">
        <v>-2466</v>
      </c>
      <c r="BN129">
        <v>-4508</v>
      </c>
      <c r="BO129">
        <v>-323397</v>
      </c>
      <c r="BT129">
        <v>0</v>
      </c>
      <c r="BV129">
        <v>-11757</v>
      </c>
      <c r="CJ129">
        <v>1555931</v>
      </c>
      <c r="CK129">
        <v>1555931</v>
      </c>
    </row>
    <row r="130" spans="1:91" x14ac:dyDescent="0.3">
      <c r="A130" s="2" t="s">
        <v>252</v>
      </c>
      <c r="B130" t="s">
        <v>37</v>
      </c>
      <c r="C130">
        <v>2021</v>
      </c>
      <c r="D130" s="3">
        <v>44561</v>
      </c>
      <c r="E130" t="s">
        <v>227</v>
      </c>
      <c r="F130" t="s">
        <v>228</v>
      </c>
      <c r="I130">
        <v>618</v>
      </c>
      <c r="J130">
        <v>20162</v>
      </c>
      <c r="K130">
        <v>-217840</v>
      </c>
      <c r="L130">
        <v>16393301</v>
      </c>
      <c r="M130">
        <v>-217840</v>
      </c>
      <c r="N130">
        <v>-2484778</v>
      </c>
      <c r="Q130">
        <v>13690683</v>
      </c>
      <c r="R130">
        <v>78440</v>
      </c>
      <c r="U130">
        <v>63411</v>
      </c>
      <c r="W130">
        <v>2194196</v>
      </c>
      <c r="X130">
        <v>-234606</v>
      </c>
      <c r="Y130">
        <v>520636</v>
      </c>
      <c r="Z130">
        <v>-234606</v>
      </c>
      <c r="AA130">
        <v>13690683</v>
      </c>
      <c r="AB130">
        <v>16255235</v>
      </c>
      <c r="AG130">
        <v>394968</v>
      </c>
      <c r="AH130">
        <v>394968</v>
      </c>
      <c r="AJ130">
        <v>13710845</v>
      </c>
      <c r="AK130">
        <v>16393301</v>
      </c>
      <c r="AL130">
        <v>-2702618</v>
      </c>
      <c r="AO130">
        <v>0</v>
      </c>
      <c r="AP130">
        <v>6713</v>
      </c>
      <c r="AQ130">
        <v>-217840</v>
      </c>
      <c r="AR130">
        <v>16255235</v>
      </c>
      <c r="AS130">
        <v>478882</v>
      </c>
      <c r="AT130">
        <v>307610</v>
      </c>
      <c r="AU130">
        <v>-340816</v>
      </c>
      <c r="AW130">
        <v>16255235</v>
      </c>
      <c r="AX130">
        <v>-3746138</v>
      </c>
      <c r="AY130">
        <v>-3746138</v>
      </c>
      <c r="BB130">
        <v>138066</v>
      </c>
      <c r="BC130">
        <v>-33206</v>
      </c>
      <c r="BF130">
        <v>-217840</v>
      </c>
      <c r="BG130">
        <v>-2484778</v>
      </c>
      <c r="BH130">
        <v>-633830</v>
      </c>
      <c r="BI130">
        <v>778968</v>
      </c>
      <c r="BN130">
        <v>-217840</v>
      </c>
      <c r="BO130">
        <v>-340816</v>
      </c>
      <c r="BT130">
        <v>200000</v>
      </c>
      <c r="BV130">
        <v>-1580805</v>
      </c>
      <c r="CJ130">
        <v>171272</v>
      </c>
      <c r="CK130">
        <v>171272</v>
      </c>
    </row>
    <row r="131" spans="1:91" x14ac:dyDescent="0.3">
      <c r="A131" s="2" t="s">
        <v>252</v>
      </c>
      <c r="B131" t="s">
        <v>37</v>
      </c>
      <c r="C131">
        <v>2022</v>
      </c>
      <c r="D131" s="3">
        <v>44834</v>
      </c>
      <c r="E131" t="s">
        <v>353</v>
      </c>
      <c r="F131" t="s">
        <v>228</v>
      </c>
      <c r="I131">
        <v>0</v>
      </c>
      <c r="J131">
        <v>2234312</v>
      </c>
      <c r="K131">
        <v>-1613197</v>
      </c>
      <c r="L131">
        <v>15531507</v>
      </c>
      <c r="M131">
        <v>-1613197</v>
      </c>
      <c r="N131">
        <v>-11793571</v>
      </c>
      <c r="Q131">
        <v>2124739</v>
      </c>
      <c r="R131">
        <v>-340400</v>
      </c>
      <c r="U131">
        <v>-1780</v>
      </c>
      <c r="W131">
        <v>1348792</v>
      </c>
      <c r="X131">
        <v>-832303</v>
      </c>
      <c r="Y131">
        <v>-2964613</v>
      </c>
      <c r="Z131">
        <v>-771371</v>
      </c>
      <c r="AA131">
        <v>2124739</v>
      </c>
      <c r="AB131">
        <v>16621709</v>
      </c>
      <c r="AG131">
        <v>339198</v>
      </c>
      <c r="AH131">
        <v>339198</v>
      </c>
      <c r="AJ131">
        <v>4359051</v>
      </c>
      <c r="AK131">
        <v>15531507</v>
      </c>
      <c r="AL131">
        <v>-13406768</v>
      </c>
      <c r="AO131">
        <v>0</v>
      </c>
      <c r="AP131">
        <v>19951</v>
      </c>
      <c r="AQ131">
        <v>-1613197</v>
      </c>
      <c r="AR131">
        <v>16621709</v>
      </c>
      <c r="AS131">
        <v>171272</v>
      </c>
      <c r="AT131">
        <v>0</v>
      </c>
      <c r="AU131">
        <v>-1171602</v>
      </c>
      <c r="AW131">
        <v>16621709</v>
      </c>
      <c r="AX131">
        <v>-11140977</v>
      </c>
      <c r="AY131">
        <v>-11140977</v>
      </c>
      <c r="BB131">
        <v>-1000330</v>
      </c>
      <c r="BC131">
        <v>-1171602</v>
      </c>
      <c r="BF131">
        <v>-1613197</v>
      </c>
      <c r="BG131">
        <v>-11793571</v>
      </c>
      <c r="BI131">
        <v>763821</v>
      </c>
      <c r="BN131">
        <v>-1613197</v>
      </c>
      <c r="BO131">
        <v>-1171602</v>
      </c>
      <c r="BT131">
        <v>1209000</v>
      </c>
      <c r="BV131">
        <v>-3138922</v>
      </c>
    </row>
    <row r="132" spans="1:91" x14ac:dyDescent="0.3">
      <c r="A132" s="2" t="s">
        <v>252</v>
      </c>
      <c r="B132" t="s">
        <v>37</v>
      </c>
      <c r="C132">
        <v>2022</v>
      </c>
      <c r="D132" s="3">
        <v>44926</v>
      </c>
      <c r="E132" t="s">
        <v>227</v>
      </c>
      <c r="F132" t="s">
        <v>228</v>
      </c>
      <c r="I132">
        <v>22500</v>
      </c>
      <c r="J132">
        <v>13710845</v>
      </c>
      <c r="K132">
        <v>-2099858</v>
      </c>
      <c r="L132">
        <v>2778180</v>
      </c>
      <c r="M132">
        <v>-2099858</v>
      </c>
      <c r="N132">
        <v>-12093908</v>
      </c>
      <c r="Q132">
        <v>-11415586</v>
      </c>
      <c r="R132">
        <v>-455935</v>
      </c>
      <c r="U132">
        <v>5703</v>
      </c>
      <c r="W132">
        <v>2099583</v>
      </c>
      <c r="X132">
        <v>-542786</v>
      </c>
      <c r="Y132">
        <v>-805376</v>
      </c>
      <c r="Z132">
        <v>-466872</v>
      </c>
      <c r="AA132">
        <v>-11415586</v>
      </c>
      <c r="AB132">
        <v>3221355</v>
      </c>
      <c r="AG132">
        <v>319936</v>
      </c>
      <c r="AH132">
        <v>319936</v>
      </c>
      <c r="AJ132">
        <v>2295259</v>
      </c>
      <c r="AK132">
        <v>2778180</v>
      </c>
      <c r="AL132">
        <v>-14193766</v>
      </c>
      <c r="AO132">
        <v>0</v>
      </c>
      <c r="AP132">
        <v>284178</v>
      </c>
      <c r="AQ132">
        <v>-2099858</v>
      </c>
      <c r="AR132">
        <v>3221355</v>
      </c>
      <c r="AS132">
        <v>502349</v>
      </c>
      <c r="AT132">
        <v>0</v>
      </c>
      <c r="AU132">
        <v>-148019</v>
      </c>
      <c r="AW132">
        <v>3221355</v>
      </c>
      <c r="AX132">
        <v>-12839968</v>
      </c>
      <c r="AY132">
        <v>-12839968</v>
      </c>
      <c r="BB132">
        <v>-443175</v>
      </c>
      <c r="BC132">
        <v>-148019</v>
      </c>
      <c r="BD132">
        <v>502349</v>
      </c>
      <c r="BF132">
        <v>-2099858</v>
      </c>
      <c r="BG132">
        <v>-12093908</v>
      </c>
      <c r="BI132">
        <v>-6800</v>
      </c>
      <c r="BN132">
        <v>-2099858</v>
      </c>
      <c r="BO132">
        <v>-945524</v>
      </c>
      <c r="BT132">
        <v>1209000</v>
      </c>
      <c r="BV132">
        <v>-1911941</v>
      </c>
      <c r="CC132">
        <v>0</v>
      </c>
      <c r="CD132">
        <v>0</v>
      </c>
      <c r="CE132">
        <v>0</v>
      </c>
      <c r="CJ132">
        <v>-295156</v>
      </c>
      <c r="CK132">
        <v>502349</v>
      </c>
      <c r="CL132">
        <v>-797505</v>
      </c>
    </row>
    <row r="133" spans="1:91" x14ac:dyDescent="0.3">
      <c r="A133" s="2" t="s">
        <v>252</v>
      </c>
      <c r="B133" t="s">
        <v>37</v>
      </c>
      <c r="C133">
        <v>2023</v>
      </c>
      <c r="D133" s="3">
        <v>45291</v>
      </c>
      <c r="E133" t="s">
        <v>227</v>
      </c>
      <c r="F133" t="s">
        <v>228</v>
      </c>
      <c r="I133">
        <v>17871</v>
      </c>
      <c r="J133">
        <v>2295259</v>
      </c>
      <c r="K133">
        <v>-7208200</v>
      </c>
      <c r="L133">
        <v>18362134</v>
      </c>
      <c r="M133">
        <v>-7691844</v>
      </c>
      <c r="N133">
        <v>-11749442</v>
      </c>
      <c r="Q133">
        <v>-1079152</v>
      </c>
      <c r="R133">
        <v>-624881</v>
      </c>
      <c r="U133">
        <v>35551</v>
      </c>
      <c r="W133">
        <v>4096678</v>
      </c>
      <c r="X133">
        <v>-234499</v>
      </c>
      <c r="Y133">
        <v>1322042</v>
      </c>
      <c r="Z133">
        <v>-190116</v>
      </c>
      <c r="AA133">
        <v>-1079152</v>
      </c>
      <c r="AB133">
        <v>14788121</v>
      </c>
      <c r="AG133">
        <v>217107</v>
      </c>
      <c r="AH133">
        <v>217107</v>
      </c>
      <c r="AJ133">
        <v>1216107</v>
      </c>
      <c r="AK133">
        <v>18362134</v>
      </c>
      <c r="AL133">
        <v>-18957642</v>
      </c>
      <c r="AO133">
        <v>0</v>
      </c>
      <c r="AP133">
        <v>190920</v>
      </c>
      <c r="AQ133">
        <v>-7691844</v>
      </c>
      <c r="AR133">
        <v>16599121</v>
      </c>
      <c r="AS133">
        <v>6379624</v>
      </c>
      <c r="AU133">
        <v>0</v>
      </c>
      <c r="AW133">
        <v>14788121</v>
      </c>
      <c r="AX133">
        <v>-14328348</v>
      </c>
      <c r="AY133">
        <v>-14328348</v>
      </c>
      <c r="BB133">
        <v>1782568</v>
      </c>
      <c r="BC133">
        <v>0</v>
      </c>
      <c r="BE133">
        <v>-483644</v>
      </c>
      <c r="BF133">
        <v>-7208200</v>
      </c>
      <c r="BG133">
        <v>-11749442</v>
      </c>
      <c r="BN133">
        <v>-7208200</v>
      </c>
      <c r="BO133">
        <v>-4597056</v>
      </c>
      <c r="BT133">
        <v>1021886</v>
      </c>
      <c r="BV133">
        <v>-1950807</v>
      </c>
      <c r="CC133">
        <v>1811000</v>
      </c>
      <c r="CD133">
        <v>1811000</v>
      </c>
      <c r="CE133">
        <v>-19555</v>
      </c>
      <c r="CJ133">
        <v>1782568</v>
      </c>
      <c r="CK133">
        <v>6379624</v>
      </c>
      <c r="CL133">
        <v>-4597056</v>
      </c>
    </row>
    <row r="134" spans="1:91" x14ac:dyDescent="0.3">
      <c r="A134" s="2" t="s">
        <v>252</v>
      </c>
      <c r="B134" t="s">
        <v>37</v>
      </c>
      <c r="C134">
        <v>2024</v>
      </c>
      <c r="D134" s="3">
        <v>45565</v>
      </c>
      <c r="E134" t="s">
        <v>353</v>
      </c>
      <c r="F134" t="s">
        <v>228</v>
      </c>
      <c r="I134">
        <v>2871</v>
      </c>
      <c r="J134">
        <v>1597331</v>
      </c>
      <c r="K134">
        <v>-7474612</v>
      </c>
      <c r="L134">
        <v>19206353</v>
      </c>
      <c r="M134">
        <v>-7489593</v>
      </c>
      <c r="N134">
        <v>-12082690</v>
      </c>
      <c r="Q134">
        <v>-365930</v>
      </c>
      <c r="R134">
        <v>-389921</v>
      </c>
      <c r="U134">
        <v>13347</v>
      </c>
      <c r="W134">
        <v>832170</v>
      </c>
      <c r="X134">
        <v>-912852</v>
      </c>
      <c r="Y134">
        <v>1090948</v>
      </c>
      <c r="Z134">
        <v>-893586</v>
      </c>
      <c r="AA134">
        <v>-365930</v>
      </c>
      <c r="AB134">
        <v>13742311</v>
      </c>
      <c r="AG134">
        <v>1563390</v>
      </c>
      <c r="AH134">
        <v>1563390</v>
      </c>
      <c r="AJ134">
        <v>1231401</v>
      </c>
      <c r="AK134">
        <v>19206353</v>
      </c>
      <c r="AL134">
        <v>-19557302</v>
      </c>
      <c r="AO134">
        <v>0</v>
      </c>
      <c r="AP134">
        <v>694582</v>
      </c>
      <c r="AQ134">
        <v>-7489593</v>
      </c>
      <c r="AR134">
        <v>15553311</v>
      </c>
      <c r="AS134">
        <v>6882599</v>
      </c>
      <c r="AW134">
        <v>13742311</v>
      </c>
      <c r="AX134">
        <v>-15152796</v>
      </c>
      <c r="AY134">
        <v>-15152796</v>
      </c>
      <c r="BB134">
        <v>3672597</v>
      </c>
      <c r="BF134">
        <v>-7474612</v>
      </c>
      <c r="BG134">
        <v>-12082690</v>
      </c>
      <c r="BN134">
        <v>-7474612</v>
      </c>
      <c r="BO134">
        <v>-3210002</v>
      </c>
      <c r="BT134">
        <v>412897</v>
      </c>
      <c r="BV134">
        <v>1548204</v>
      </c>
      <c r="CJ134">
        <v>3672597</v>
      </c>
      <c r="CK134">
        <v>6882599</v>
      </c>
      <c r="CL134">
        <v>-3210002</v>
      </c>
    </row>
    <row r="135" spans="1:91" x14ac:dyDescent="0.3">
      <c r="A135" s="2" t="s">
        <v>253</v>
      </c>
      <c r="B135" t="s">
        <v>40</v>
      </c>
      <c r="C135">
        <v>2020</v>
      </c>
      <c r="D135" s="3">
        <v>44196</v>
      </c>
      <c r="E135" t="s">
        <v>227</v>
      </c>
      <c r="F135" t="s">
        <v>228</v>
      </c>
      <c r="I135">
        <v>437225</v>
      </c>
      <c r="J135">
        <v>74112</v>
      </c>
      <c r="K135">
        <v>-695</v>
      </c>
      <c r="L135">
        <v>868739</v>
      </c>
      <c r="M135">
        <v>-695</v>
      </c>
      <c r="N135">
        <v>-829352</v>
      </c>
      <c r="O135">
        <v>-36695</v>
      </c>
      <c r="Q135">
        <v>39826</v>
      </c>
      <c r="R135">
        <v>-43716</v>
      </c>
      <c r="T135">
        <v>26532</v>
      </c>
      <c r="V135">
        <v>163964</v>
      </c>
      <c r="W135">
        <v>163964</v>
      </c>
      <c r="X135">
        <v>-46960</v>
      </c>
      <c r="Y135">
        <v>73288</v>
      </c>
      <c r="Z135">
        <v>32045</v>
      </c>
      <c r="AA135">
        <v>38692</v>
      </c>
      <c r="AF135">
        <v>16923</v>
      </c>
      <c r="AG135">
        <v>16923</v>
      </c>
      <c r="AH135">
        <v>16923</v>
      </c>
      <c r="AI135">
        <v>1134</v>
      </c>
      <c r="AJ135">
        <v>113938</v>
      </c>
      <c r="AK135">
        <v>868739</v>
      </c>
      <c r="AL135">
        <v>-830047</v>
      </c>
      <c r="AQ135">
        <v>-695</v>
      </c>
      <c r="AS135">
        <v>839887</v>
      </c>
      <c r="AU135">
        <v>-52726</v>
      </c>
      <c r="AX135">
        <v>-1939371</v>
      </c>
      <c r="AY135">
        <v>-1939371</v>
      </c>
      <c r="BB135">
        <v>868739</v>
      </c>
      <c r="BC135">
        <v>28852</v>
      </c>
      <c r="BF135">
        <v>-695</v>
      </c>
      <c r="BG135">
        <v>-829352</v>
      </c>
      <c r="BH135">
        <v>582583</v>
      </c>
      <c r="BN135">
        <v>-695</v>
      </c>
      <c r="BO135">
        <v>-52726</v>
      </c>
      <c r="CA135">
        <v>582583</v>
      </c>
      <c r="CJ135">
        <v>839887</v>
      </c>
      <c r="CK135">
        <v>839887</v>
      </c>
    </row>
    <row r="136" spans="1:91" x14ac:dyDescent="0.3">
      <c r="A136" s="2" t="s">
        <v>253</v>
      </c>
      <c r="B136" t="s">
        <v>40</v>
      </c>
      <c r="C136">
        <v>2021</v>
      </c>
      <c r="D136" s="3">
        <v>44561</v>
      </c>
      <c r="E136" t="s">
        <v>227</v>
      </c>
      <c r="F136" t="s">
        <v>228</v>
      </c>
      <c r="I136">
        <v>0</v>
      </c>
      <c r="J136">
        <v>113938</v>
      </c>
      <c r="K136">
        <v>-5572</v>
      </c>
      <c r="L136">
        <v>910556</v>
      </c>
      <c r="M136">
        <v>-5572</v>
      </c>
      <c r="N136">
        <v>-985898</v>
      </c>
      <c r="O136">
        <v>-35764</v>
      </c>
      <c r="Q136">
        <v>-80914</v>
      </c>
      <c r="R136">
        <v>6738</v>
      </c>
      <c r="S136">
        <v>70687</v>
      </c>
      <c r="T136">
        <v>50836</v>
      </c>
      <c r="V136">
        <v>-142977</v>
      </c>
      <c r="W136">
        <v>-142977</v>
      </c>
      <c r="X136">
        <v>28595</v>
      </c>
      <c r="Y136">
        <v>13879</v>
      </c>
      <c r="Z136">
        <v>28595</v>
      </c>
      <c r="AA136">
        <v>-80914</v>
      </c>
      <c r="AB136">
        <v>0</v>
      </c>
      <c r="AF136">
        <v>17627</v>
      </c>
      <c r="AG136">
        <v>17627</v>
      </c>
      <c r="AH136">
        <v>17627</v>
      </c>
      <c r="AI136">
        <v>0</v>
      </c>
      <c r="AJ136">
        <v>33024</v>
      </c>
      <c r="AK136">
        <v>910556</v>
      </c>
      <c r="AL136">
        <v>-991470</v>
      </c>
      <c r="AP136">
        <v>0</v>
      </c>
      <c r="AQ136">
        <v>-5572</v>
      </c>
      <c r="AR136">
        <v>0</v>
      </c>
      <c r="AS136">
        <v>940624</v>
      </c>
      <c r="AT136">
        <v>940624</v>
      </c>
      <c r="AU136">
        <v>-30068</v>
      </c>
      <c r="AW136">
        <v>0</v>
      </c>
      <c r="AX136">
        <v>-615381</v>
      </c>
      <c r="AY136">
        <v>-615381</v>
      </c>
      <c r="BB136">
        <v>910556</v>
      </c>
      <c r="BC136">
        <v>910556</v>
      </c>
      <c r="BF136">
        <v>-5572</v>
      </c>
      <c r="BG136">
        <v>-985898</v>
      </c>
      <c r="BH136">
        <v>-402365</v>
      </c>
      <c r="BI136">
        <v>342</v>
      </c>
      <c r="BN136">
        <v>-5572</v>
      </c>
      <c r="BO136">
        <v>-30068</v>
      </c>
      <c r="BT136">
        <v>0</v>
      </c>
      <c r="CA136">
        <v>-402365</v>
      </c>
      <c r="CJ136">
        <v>0</v>
      </c>
      <c r="CK136">
        <v>0</v>
      </c>
    </row>
    <row r="137" spans="1:91" x14ac:dyDescent="0.3">
      <c r="A137" s="2" t="s">
        <v>253</v>
      </c>
      <c r="B137" t="s">
        <v>40</v>
      </c>
      <c r="C137">
        <v>2022</v>
      </c>
      <c r="D137" s="3">
        <v>44926</v>
      </c>
      <c r="E137" t="s">
        <v>227</v>
      </c>
      <c r="F137" t="s">
        <v>228</v>
      </c>
      <c r="I137">
        <v>12387</v>
      </c>
      <c r="J137">
        <v>33024</v>
      </c>
      <c r="K137">
        <v>-9725</v>
      </c>
      <c r="L137">
        <v>2038142</v>
      </c>
      <c r="M137">
        <v>-9725</v>
      </c>
      <c r="N137">
        <v>-1971635</v>
      </c>
      <c r="O137">
        <v>10145</v>
      </c>
      <c r="Q137">
        <v>56782</v>
      </c>
      <c r="R137">
        <v>34205</v>
      </c>
      <c r="S137">
        <v>-145415</v>
      </c>
      <c r="T137">
        <v>-48975</v>
      </c>
      <c r="U137">
        <v>-252041</v>
      </c>
      <c r="V137">
        <v>414742</v>
      </c>
      <c r="W137">
        <v>414742</v>
      </c>
      <c r="X137">
        <v>-176863</v>
      </c>
      <c r="Y137">
        <v>-174347</v>
      </c>
      <c r="Z137">
        <v>-176863</v>
      </c>
      <c r="AA137">
        <v>56782</v>
      </c>
      <c r="AB137">
        <v>0</v>
      </c>
      <c r="AF137">
        <v>18495</v>
      </c>
      <c r="AG137">
        <v>18495</v>
      </c>
      <c r="AH137">
        <v>18495</v>
      </c>
      <c r="AJ137">
        <v>89806</v>
      </c>
      <c r="AK137">
        <v>2038142</v>
      </c>
      <c r="AL137">
        <v>-1981360</v>
      </c>
      <c r="AP137">
        <v>4876</v>
      </c>
      <c r="AQ137">
        <v>-9725</v>
      </c>
      <c r="AR137">
        <v>0</v>
      </c>
      <c r="AS137">
        <v>2122922</v>
      </c>
      <c r="AT137">
        <v>607994</v>
      </c>
      <c r="AU137">
        <v>0</v>
      </c>
      <c r="AW137">
        <v>0</v>
      </c>
      <c r="AX137">
        <v>-1653038</v>
      </c>
      <c r="AY137">
        <v>-1653038</v>
      </c>
      <c r="BB137">
        <v>2122922</v>
      </c>
      <c r="BC137">
        <v>607994</v>
      </c>
      <c r="BD137">
        <v>-84780</v>
      </c>
      <c r="BF137">
        <v>-9725</v>
      </c>
      <c r="BG137">
        <v>-1971635</v>
      </c>
      <c r="BH137">
        <v>-243948</v>
      </c>
      <c r="BI137">
        <v>16530</v>
      </c>
      <c r="BN137">
        <v>-9725</v>
      </c>
      <c r="BO137">
        <v>0</v>
      </c>
      <c r="BT137">
        <v>52286</v>
      </c>
      <c r="CA137">
        <v>-243948</v>
      </c>
      <c r="CJ137">
        <v>1514928</v>
      </c>
      <c r="CK137">
        <v>1514928</v>
      </c>
    </row>
    <row r="138" spans="1:91" x14ac:dyDescent="0.3">
      <c r="A138" s="2" t="s">
        <v>253</v>
      </c>
      <c r="B138" t="s">
        <v>40</v>
      </c>
      <c r="C138">
        <v>2023</v>
      </c>
      <c r="D138" s="3">
        <v>45291</v>
      </c>
      <c r="E138" t="s">
        <v>227</v>
      </c>
      <c r="F138" t="s">
        <v>228</v>
      </c>
      <c r="I138">
        <v>33360</v>
      </c>
      <c r="J138">
        <v>89806</v>
      </c>
      <c r="K138">
        <v>-25757</v>
      </c>
      <c r="L138">
        <v>10302656</v>
      </c>
      <c r="M138">
        <v>-25757</v>
      </c>
      <c r="N138">
        <v>-2938300</v>
      </c>
      <c r="O138">
        <v>9422</v>
      </c>
      <c r="Q138">
        <v>7338599</v>
      </c>
      <c r="R138">
        <v>6995</v>
      </c>
      <c r="S138">
        <v>-423254</v>
      </c>
      <c r="T138">
        <v>-45911</v>
      </c>
      <c r="V138">
        <v>-74363</v>
      </c>
      <c r="W138">
        <v>-74363</v>
      </c>
      <c r="X138">
        <v>161689</v>
      </c>
      <c r="Y138">
        <v>-374844</v>
      </c>
      <c r="Z138">
        <v>161689</v>
      </c>
      <c r="AA138">
        <v>7338599</v>
      </c>
      <c r="AB138">
        <v>10802656</v>
      </c>
      <c r="AF138">
        <v>17087</v>
      </c>
      <c r="AG138">
        <v>17087</v>
      </c>
      <c r="AH138">
        <v>17087</v>
      </c>
      <c r="AJ138">
        <v>7428405</v>
      </c>
      <c r="AK138">
        <v>10302656</v>
      </c>
      <c r="AL138">
        <v>-2964057</v>
      </c>
      <c r="AP138">
        <v>40000</v>
      </c>
      <c r="AQ138">
        <v>-25757</v>
      </c>
      <c r="AR138">
        <v>10802656</v>
      </c>
      <c r="AS138">
        <v>245000</v>
      </c>
      <c r="AT138">
        <v>245000</v>
      </c>
      <c r="AU138">
        <v>-745000</v>
      </c>
      <c r="AW138">
        <v>10802656</v>
      </c>
      <c r="AX138">
        <v>-3771379</v>
      </c>
      <c r="AY138">
        <v>-3771379</v>
      </c>
      <c r="BB138">
        <v>-500000</v>
      </c>
      <c r="BC138">
        <v>-500000</v>
      </c>
      <c r="BF138">
        <v>-25757</v>
      </c>
      <c r="BG138">
        <v>-2938300</v>
      </c>
      <c r="BH138">
        <v>524729</v>
      </c>
      <c r="BI138">
        <v>617932</v>
      </c>
      <c r="BN138">
        <v>-25757</v>
      </c>
      <c r="BO138">
        <v>-745000</v>
      </c>
      <c r="BT138">
        <v>14815</v>
      </c>
      <c r="BZ138">
        <v>524729</v>
      </c>
      <c r="CA138">
        <v>0</v>
      </c>
      <c r="CJ138">
        <v>0</v>
      </c>
      <c r="CK138">
        <v>0</v>
      </c>
    </row>
    <row r="139" spans="1:91" x14ac:dyDescent="0.3">
      <c r="A139" s="2" t="s">
        <v>253</v>
      </c>
      <c r="B139" t="s">
        <v>40</v>
      </c>
      <c r="C139">
        <v>2023</v>
      </c>
      <c r="D139" s="3">
        <v>45291</v>
      </c>
      <c r="E139" t="s">
        <v>353</v>
      </c>
      <c r="F139" t="s">
        <v>228</v>
      </c>
      <c r="I139">
        <v>33360</v>
      </c>
      <c r="J139">
        <v>89806</v>
      </c>
      <c r="K139">
        <v>-25757</v>
      </c>
      <c r="L139">
        <v>10302656</v>
      </c>
      <c r="M139">
        <v>-25757</v>
      </c>
      <c r="N139">
        <v>-2938300</v>
      </c>
      <c r="O139">
        <v>9422</v>
      </c>
      <c r="Q139">
        <v>7338599</v>
      </c>
      <c r="R139">
        <v>6995</v>
      </c>
      <c r="S139">
        <v>-423254</v>
      </c>
      <c r="T139">
        <v>-45911</v>
      </c>
      <c r="V139">
        <v>-74363</v>
      </c>
      <c r="W139">
        <v>-74363</v>
      </c>
      <c r="X139">
        <v>161689</v>
      </c>
      <c r="Y139">
        <v>-374844</v>
      </c>
      <c r="Z139">
        <v>161689</v>
      </c>
      <c r="AA139">
        <v>7338599</v>
      </c>
      <c r="AB139">
        <v>10802656</v>
      </c>
      <c r="AF139">
        <v>17087</v>
      </c>
      <c r="AG139">
        <v>17087</v>
      </c>
      <c r="AH139">
        <v>17087</v>
      </c>
      <c r="AJ139">
        <v>7428405</v>
      </c>
      <c r="AK139">
        <v>10302656</v>
      </c>
      <c r="AL139">
        <v>-2964057</v>
      </c>
      <c r="AP139">
        <v>40000</v>
      </c>
      <c r="AQ139">
        <v>-25757</v>
      </c>
      <c r="AR139">
        <v>10802656</v>
      </c>
      <c r="AS139">
        <v>245000</v>
      </c>
      <c r="AT139">
        <v>245000</v>
      </c>
      <c r="AU139">
        <v>-745000</v>
      </c>
      <c r="AW139">
        <v>10802656</v>
      </c>
      <c r="AX139">
        <v>-3771379</v>
      </c>
      <c r="AY139">
        <v>-3771379</v>
      </c>
      <c r="BB139">
        <v>-500000</v>
      </c>
      <c r="BC139">
        <v>-500000</v>
      </c>
      <c r="BF139">
        <v>-25757</v>
      </c>
      <c r="BG139">
        <v>-2938300</v>
      </c>
      <c r="BH139">
        <v>524729</v>
      </c>
      <c r="BI139">
        <v>617932</v>
      </c>
      <c r="BN139">
        <v>-25757</v>
      </c>
      <c r="BO139">
        <v>-745000</v>
      </c>
      <c r="BT139">
        <v>14815</v>
      </c>
      <c r="BZ139">
        <v>524729</v>
      </c>
      <c r="CA139">
        <v>0</v>
      </c>
      <c r="CJ139">
        <v>0</v>
      </c>
      <c r="CK139">
        <v>0</v>
      </c>
    </row>
    <row r="140" spans="1:91" x14ac:dyDescent="0.3">
      <c r="A140" s="2" t="s">
        <v>254</v>
      </c>
      <c r="B140" t="s">
        <v>43</v>
      </c>
      <c r="C140">
        <v>2020</v>
      </c>
      <c r="D140" s="3">
        <v>44196</v>
      </c>
      <c r="E140" t="s">
        <v>227</v>
      </c>
      <c r="F140" t="s">
        <v>228</v>
      </c>
      <c r="I140">
        <v>1500000</v>
      </c>
      <c r="J140">
        <v>13002000</v>
      </c>
      <c r="K140">
        <v>-1601000</v>
      </c>
      <c r="L140">
        <v>44654000</v>
      </c>
      <c r="M140">
        <v>-1601000</v>
      </c>
      <c r="N140">
        <v>-32534000</v>
      </c>
      <c r="O140">
        <v>-997000</v>
      </c>
      <c r="P140">
        <v>1813000</v>
      </c>
      <c r="Q140">
        <v>10519000</v>
      </c>
      <c r="S140">
        <v>-760000</v>
      </c>
      <c r="T140">
        <v>211000</v>
      </c>
      <c r="U140">
        <v>1916000</v>
      </c>
      <c r="V140">
        <v>-997000</v>
      </c>
      <c r="W140">
        <v>816000</v>
      </c>
      <c r="Y140">
        <v>-1433000</v>
      </c>
      <c r="AA140">
        <v>10518000</v>
      </c>
      <c r="AB140">
        <v>0</v>
      </c>
      <c r="AC140">
        <v>0</v>
      </c>
      <c r="AG140">
        <v>590000</v>
      </c>
      <c r="AH140">
        <v>590000</v>
      </c>
      <c r="AJ140">
        <v>23520000</v>
      </c>
      <c r="AK140">
        <v>44654000</v>
      </c>
      <c r="AL140">
        <v>-34135000</v>
      </c>
      <c r="AN140">
        <v>482000</v>
      </c>
      <c r="AO140">
        <v>1000</v>
      </c>
      <c r="AP140">
        <v>353000</v>
      </c>
      <c r="AQ140">
        <v>-1601000</v>
      </c>
      <c r="AR140">
        <v>0</v>
      </c>
      <c r="AS140">
        <v>47108000</v>
      </c>
      <c r="AT140">
        <v>47108000</v>
      </c>
      <c r="AU140">
        <v>-2507000</v>
      </c>
      <c r="AW140">
        <v>0</v>
      </c>
      <c r="AX140">
        <v>-307027000</v>
      </c>
      <c r="AY140">
        <v>-307027000</v>
      </c>
      <c r="AZ140">
        <v>-99000</v>
      </c>
      <c r="BB140">
        <v>44601000</v>
      </c>
      <c r="BC140">
        <v>44601000</v>
      </c>
      <c r="BD140">
        <v>-38000</v>
      </c>
      <c r="BF140">
        <v>-1502000</v>
      </c>
      <c r="BG140">
        <v>-32534000</v>
      </c>
      <c r="BH140">
        <v>3659000</v>
      </c>
      <c r="BI140">
        <v>267406000</v>
      </c>
      <c r="BJ140">
        <v>91000</v>
      </c>
      <c r="BL140">
        <v>-99000</v>
      </c>
      <c r="BN140">
        <v>-1502000</v>
      </c>
      <c r="BO140">
        <v>-2507000</v>
      </c>
      <c r="BP140">
        <v>0</v>
      </c>
      <c r="BT140">
        <v>2771000</v>
      </c>
      <c r="BV140">
        <v>-3616000</v>
      </c>
      <c r="BZ140">
        <v>3177000</v>
      </c>
      <c r="CM140">
        <v>267290000</v>
      </c>
    </row>
    <row r="141" spans="1:91" x14ac:dyDescent="0.3">
      <c r="A141" s="2" t="s">
        <v>254</v>
      </c>
      <c r="B141" t="s">
        <v>43</v>
      </c>
      <c r="C141">
        <v>2021</v>
      </c>
      <c r="D141" s="3">
        <v>44561</v>
      </c>
      <c r="E141" t="s">
        <v>227</v>
      </c>
      <c r="F141" t="s">
        <v>228</v>
      </c>
      <c r="I141">
        <v>9450000</v>
      </c>
      <c r="J141">
        <v>23520000</v>
      </c>
      <c r="K141">
        <v>-3090000</v>
      </c>
      <c r="L141">
        <v>226829000</v>
      </c>
      <c r="M141">
        <v>-3090000</v>
      </c>
      <c r="N141">
        <v>-86712000</v>
      </c>
      <c r="O141">
        <v>1562000</v>
      </c>
      <c r="P141">
        <v>7042000</v>
      </c>
      <c r="Q141">
        <v>137027000</v>
      </c>
      <c r="S141">
        <v>-325000</v>
      </c>
      <c r="T141">
        <v>4395000</v>
      </c>
      <c r="U141">
        <v>-1071000</v>
      </c>
      <c r="V141">
        <v>1562000</v>
      </c>
      <c r="W141">
        <v>8604000</v>
      </c>
      <c r="Y141">
        <v>-2770000</v>
      </c>
      <c r="AA141">
        <v>137027000</v>
      </c>
      <c r="AB141">
        <v>238167000</v>
      </c>
      <c r="AC141">
        <v>-40151000</v>
      </c>
      <c r="AF141">
        <v>2377000</v>
      </c>
      <c r="AG141">
        <v>2377000</v>
      </c>
      <c r="AH141">
        <v>2377000</v>
      </c>
      <c r="AJ141">
        <v>160547000</v>
      </c>
      <c r="AK141">
        <v>226829000</v>
      </c>
      <c r="AL141">
        <v>-89802000</v>
      </c>
      <c r="AN141">
        <v>17000</v>
      </c>
      <c r="AO141">
        <v>1000</v>
      </c>
      <c r="AP141">
        <v>2500000</v>
      </c>
      <c r="AQ141">
        <v>-3090000</v>
      </c>
      <c r="AR141">
        <v>238167000</v>
      </c>
      <c r="AS141">
        <v>55853000</v>
      </c>
      <c r="AT141">
        <v>55853000</v>
      </c>
      <c r="AU141">
        <v>-1500000</v>
      </c>
      <c r="AW141">
        <v>198016000</v>
      </c>
      <c r="AX141">
        <v>120654000</v>
      </c>
      <c r="AY141">
        <v>120654000</v>
      </c>
      <c r="AZ141">
        <v>-118000</v>
      </c>
      <c r="BB141">
        <v>54353000</v>
      </c>
      <c r="BC141">
        <v>54353000</v>
      </c>
      <c r="BD141">
        <v>-25876000</v>
      </c>
      <c r="BF141">
        <v>-2972000</v>
      </c>
      <c r="BG141">
        <v>-86712000</v>
      </c>
      <c r="BH141">
        <v>-37313000</v>
      </c>
      <c r="BI141">
        <v>-197562000</v>
      </c>
      <c r="BJ141">
        <v>336000</v>
      </c>
      <c r="BL141">
        <v>-118000</v>
      </c>
      <c r="BN141">
        <v>-2972000</v>
      </c>
      <c r="BO141">
        <v>-1500000</v>
      </c>
      <c r="BP141">
        <v>-40151000</v>
      </c>
      <c r="BS141">
        <v>0</v>
      </c>
      <c r="BT141">
        <v>18452000</v>
      </c>
      <c r="BV141">
        <v>-14373000</v>
      </c>
      <c r="BZ141">
        <v>-37330000</v>
      </c>
      <c r="CG141">
        <v>0</v>
      </c>
      <c r="CM141">
        <v>-209291000</v>
      </c>
    </row>
    <row r="142" spans="1:91" x14ac:dyDescent="0.3">
      <c r="A142" s="2" t="s">
        <v>254</v>
      </c>
      <c r="B142" t="s">
        <v>43</v>
      </c>
      <c r="C142">
        <v>2022</v>
      </c>
      <c r="D142" s="3">
        <v>44926</v>
      </c>
      <c r="E142" t="s">
        <v>227</v>
      </c>
      <c r="F142" t="s">
        <v>228</v>
      </c>
      <c r="I142">
        <v>0</v>
      </c>
      <c r="J142">
        <v>160547000</v>
      </c>
      <c r="K142">
        <v>-767000</v>
      </c>
      <c r="L142">
        <v>-9514000</v>
      </c>
      <c r="M142">
        <v>-733000</v>
      </c>
      <c r="N142">
        <v>-87887000</v>
      </c>
      <c r="O142">
        <v>373000</v>
      </c>
      <c r="P142">
        <v>-1409000</v>
      </c>
      <c r="Q142">
        <v>-98134000</v>
      </c>
      <c r="S142">
        <v>-147000</v>
      </c>
      <c r="T142">
        <v>-6186000</v>
      </c>
      <c r="U142">
        <v>1126000</v>
      </c>
      <c r="V142">
        <v>373000</v>
      </c>
      <c r="W142">
        <v>-1036000</v>
      </c>
      <c r="X142">
        <v>0</v>
      </c>
      <c r="Y142">
        <v>-8449000</v>
      </c>
      <c r="AA142">
        <v>-98134000</v>
      </c>
      <c r="AB142">
        <v>0</v>
      </c>
      <c r="AC142">
        <v>-331000</v>
      </c>
      <c r="AF142">
        <v>2253000</v>
      </c>
      <c r="AG142">
        <v>2253000</v>
      </c>
      <c r="AH142">
        <v>2253000</v>
      </c>
      <c r="AJ142">
        <v>62413000</v>
      </c>
      <c r="AK142">
        <v>-9514000</v>
      </c>
      <c r="AL142">
        <v>-88654000</v>
      </c>
      <c r="AN142">
        <v>168000</v>
      </c>
      <c r="AO142">
        <v>0</v>
      </c>
      <c r="AP142">
        <v>2440000</v>
      </c>
      <c r="AQ142">
        <v>-733000</v>
      </c>
      <c r="AR142">
        <v>0</v>
      </c>
      <c r="AS142">
        <v>0</v>
      </c>
      <c r="AT142">
        <v>0</v>
      </c>
      <c r="AU142">
        <v>-9697000</v>
      </c>
      <c r="AW142">
        <v>-331000</v>
      </c>
      <c r="AX142">
        <v>-95444000</v>
      </c>
      <c r="AY142">
        <v>-95444000</v>
      </c>
      <c r="AZ142">
        <v>-184000</v>
      </c>
      <c r="BB142">
        <v>-9697000</v>
      </c>
      <c r="BC142">
        <v>-9697000</v>
      </c>
      <c r="BD142">
        <v>-331000</v>
      </c>
      <c r="BF142">
        <v>-549000</v>
      </c>
      <c r="BG142">
        <v>-87887000</v>
      </c>
      <c r="BH142">
        <v>-5017000</v>
      </c>
      <c r="BI142">
        <v>7190000</v>
      </c>
      <c r="BJ142">
        <v>845000</v>
      </c>
      <c r="BL142">
        <v>-184000</v>
      </c>
      <c r="BN142">
        <v>-583000</v>
      </c>
      <c r="BO142">
        <v>-9697000</v>
      </c>
      <c r="BP142">
        <v>-331000</v>
      </c>
      <c r="BS142">
        <v>34000</v>
      </c>
      <c r="BT142">
        <v>11580000</v>
      </c>
      <c r="BV142">
        <v>-2206000</v>
      </c>
      <c r="BZ142">
        <v>-5185000</v>
      </c>
      <c r="CG142">
        <v>131000</v>
      </c>
    </row>
    <row r="143" spans="1:91" x14ac:dyDescent="0.3">
      <c r="A143" s="2" t="s">
        <v>254</v>
      </c>
      <c r="B143" t="s">
        <v>43</v>
      </c>
      <c r="C143">
        <v>2023</v>
      </c>
      <c r="D143" s="3">
        <v>45291</v>
      </c>
      <c r="E143" t="s">
        <v>227</v>
      </c>
      <c r="F143" t="s">
        <v>228</v>
      </c>
      <c r="I143">
        <v>4016000</v>
      </c>
      <c r="J143">
        <v>62413000</v>
      </c>
      <c r="K143">
        <v>-132000</v>
      </c>
      <c r="L143">
        <v>1924000</v>
      </c>
      <c r="M143">
        <v>-19000</v>
      </c>
      <c r="N143">
        <v>-61826000</v>
      </c>
      <c r="O143">
        <v>453000</v>
      </c>
      <c r="P143">
        <v>-3424000</v>
      </c>
      <c r="Q143">
        <v>-59921000</v>
      </c>
      <c r="S143">
        <v>2649000</v>
      </c>
      <c r="T143">
        <v>-1143000</v>
      </c>
      <c r="U143">
        <v>-10181000</v>
      </c>
      <c r="V143">
        <v>453000</v>
      </c>
      <c r="W143">
        <v>-2971000</v>
      </c>
      <c r="X143">
        <v>3900000</v>
      </c>
      <c r="Y143">
        <v>-8311000</v>
      </c>
      <c r="AA143">
        <v>-59921000</v>
      </c>
      <c r="AB143">
        <v>19000000</v>
      </c>
      <c r="AC143">
        <v>-10088000</v>
      </c>
      <c r="AF143">
        <v>1984000</v>
      </c>
      <c r="AG143">
        <v>1984000</v>
      </c>
      <c r="AH143">
        <v>1984000</v>
      </c>
      <c r="AJ143">
        <v>2492000</v>
      </c>
      <c r="AK143">
        <v>1924000</v>
      </c>
      <c r="AL143">
        <v>-61958000</v>
      </c>
      <c r="AN143">
        <v>17000</v>
      </c>
      <c r="AP143">
        <v>980000</v>
      </c>
      <c r="AQ143">
        <v>-19000</v>
      </c>
      <c r="AR143">
        <v>19000000</v>
      </c>
      <c r="AU143">
        <v>-12984000</v>
      </c>
      <c r="AW143">
        <v>8912000</v>
      </c>
      <c r="AX143">
        <v>-68920000</v>
      </c>
      <c r="AY143">
        <v>-68920000</v>
      </c>
      <c r="AZ143">
        <v>-38000</v>
      </c>
      <c r="BB143">
        <v>-12984000</v>
      </c>
      <c r="BC143">
        <v>-12984000</v>
      </c>
      <c r="BD143">
        <v>-2048000</v>
      </c>
      <c r="BF143">
        <v>19000</v>
      </c>
      <c r="BG143">
        <v>-61826000</v>
      </c>
      <c r="BH143">
        <v>-544000</v>
      </c>
      <c r="BI143">
        <v>1469000</v>
      </c>
      <c r="BJ143">
        <v>8044000</v>
      </c>
      <c r="BL143">
        <v>-38000</v>
      </c>
      <c r="BN143">
        <v>-94000</v>
      </c>
      <c r="BO143">
        <v>-12984000</v>
      </c>
      <c r="BP143">
        <v>-10088000</v>
      </c>
      <c r="BS143">
        <v>113000</v>
      </c>
      <c r="BT143">
        <v>8480000</v>
      </c>
      <c r="BV143">
        <v>-565000</v>
      </c>
      <c r="BZ143">
        <v>-561000</v>
      </c>
      <c r="CG143">
        <v>-131000</v>
      </c>
    </row>
    <row r="144" spans="1:91" x14ac:dyDescent="0.3">
      <c r="A144" s="2" t="s">
        <v>254</v>
      </c>
      <c r="B144" t="s">
        <v>43</v>
      </c>
      <c r="C144">
        <v>2024</v>
      </c>
      <c r="D144" s="3">
        <v>45565</v>
      </c>
      <c r="E144" t="s">
        <v>353</v>
      </c>
      <c r="F144" t="s">
        <v>228</v>
      </c>
      <c r="J144">
        <v>10514000</v>
      </c>
      <c r="K144">
        <v>-53000</v>
      </c>
      <c r="L144">
        <v>17415000</v>
      </c>
      <c r="M144">
        <v>82000</v>
      </c>
      <c r="N144">
        <v>-26713000</v>
      </c>
      <c r="O144">
        <v>3047000</v>
      </c>
      <c r="P144">
        <v>-4037000</v>
      </c>
      <c r="Q144">
        <v>-9216000</v>
      </c>
      <c r="S144">
        <v>-482000</v>
      </c>
      <c r="T144">
        <v>-1231000</v>
      </c>
      <c r="U144">
        <v>-7917000</v>
      </c>
      <c r="V144">
        <v>3047000</v>
      </c>
      <c r="W144">
        <v>-990000</v>
      </c>
      <c r="X144">
        <v>3636000</v>
      </c>
      <c r="Y144">
        <v>-2926000</v>
      </c>
      <c r="AA144">
        <v>-9216000</v>
      </c>
      <c r="AB144">
        <v>14750000</v>
      </c>
      <c r="AC144">
        <v>-4000</v>
      </c>
      <c r="AF144">
        <v>2024000</v>
      </c>
      <c r="AG144">
        <v>2024000</v>
      </c>
      <c r="AH144">
        <v>2024000</v>
      </c>
      <c r="AJ144">
        <v>1298000</v>
      </c>
      <c r="AK144">
        <v>17415000</v>
      </c>
      <c r="AL144">
        <v>-26766000</v>
      </c>
      <c r="AN144">
        <v>188000</v>
      </c>
      <c r="AP144">
        <v>110000</v>
      </c>
      <c r="AQ144">
        <v>82000</v>
      </c>
      <c r="AR144">
        <v>14750000</v>
      </c>
      <c r="AU144">
        <v>-5711000</v>
      </c>
      <c r="AW144">
        <v>14746000</v>
      </c>
      <c r="AX144">
        <v>-37188000</v>
      </c>
      <c r="AY144">
        <v>-37188000</v>
      </c>
      <c r="AZ144">
        <v>-53000</v>
      </c>
      <c r="BB144">
        <v>-3416000</v>
      </c>
      <c r="BC144">
        <v>-3416000</v>
      </c>
      <c r="BD144">
        <v>-1798000</v>
      </c>
      <c r="BF144">
        <v>135000</v>
      </c>
      <c r="BG144">
        <v>-26713000</v>
      </c>
      <c r="BH144">
        <v>186000</v>
      </c>
      <c r="BI144">
        <v>263000</v>
      </c>
      <c r="BJ144">
        <v>7883000</v>
      </c>
      <c r="BL144">
        <v>-53000</v>
      </c>
      <c r="BN144">
        <v>0</v>
      </c>
      <c r="BO144">
        <v>-5711000</v>
      </c>
      <c r="BP144">
        <v>-4000</v>
      </c>
      <c r="BS144">
        <v>135000</v>
      </c>
      <c r="BT144">
        <v>6912000</v>
      </c>
      <c r="BV144">
        <v>4058000</v>
      </c>
      <c r="CG144">
        <v>-249000</v>
      </c>
    </row>
    <row r="145" spans="1:97" x14ac:dyDescent="0.3">
      <c r="A145" s="2" t="s">
        <v>255</v>
      </c>
      <c r="B145" t="s">
        <v>46</v>
      </c>
      <c r="C145">
        <v>2020</v>
      </c>
      <c r="D145" s="3">
        <v>44165</v>
      </c>
      <c r="E145" t="s">
        <v>227</v>
      </c>
      <c r="F145" t="s">
        <v>228</v>
      </c>
      <c r="G145">
        <v>64873</v>
      </c>
      <c r="H145">
        <v>64873</v>
      </c>
      <c r="I145">
        <v>553046</v>
      </c>
      <c r="J145">
        <v>1174000</v>
      </c>
      <c r="K145">
        <v>-1506000</v>
      </c>
      <c r="L145">
        <v>7768000</v>
      </c>
      <c r="M145">
        <v>-1995000</v>
      </c>
      <c r="N145">
        <v>2538000</v>
      </c>
      <c r="O145">
        <v>5937818</v>
      </c>
      <c r="P145">
        <v>108488</v>
      </c>
      <c r="Q145">
        <v>8482000</v>
      </c>
      <c r="R145">
        <v>-4491000</v>
      </c>
      <c r="S145">
        <v>-17000</v>
      </c>
      <c r="T145">
        <v>-251000</v>
      </c>
      <c r="U145">
        <v>4891000</v>
      </c>
      <c r="V145">
        <v>5937818</v>
      </c>
      <c r="W145">
        <v>6046000</v>
      </c>
      <c r="X145">
        <v>-433000</v>
      </c>
      <c r="Y145">
        <v>4722000</v>
      </c>
      <c r="Z145">
        <v>-433000</v>
      </c>
      <c r="AA145">
        <v>8311000</v>
      </c>
      <c r="AB145">
        <v>500000</v>
      </c>
      <c r="AF145">
        <v>177181</v>
      </c>
      <c r="AG145">
        <v>242000</v>
      </c>
      <c r="AH145">
        <v>242000</v>
      </c>
      <c r="AI145">
        <v>171000</v>
      </c>
      <c r="AJ145">
        <v>9656000</v>
      </c>
      <c r="AK145">
        <v>7768000</v>
      </c>
      <c r="AL145">
        <v>1032000</v>
      </c>
      <c r="AO145">
        <v>0</v>
      </c>
      <c r="AP145">
        <v>988000</v>
      </c>
      <c r="AQ145">
        <v>-1995000</v>
      </c>
      <c r="AR145">
        <v>500000</v>
      </c>
      <c r="AS145">
        <v>190000</v>
      </c>
      <c r="AT145">
        <v>190000</v>
      </c>
      <c r="AU145">
        <v>-137000</v>
      </c>
      <c r="AV145">
        <v>-489000</v>
      </c>
      <c r="AW145">
        <v>500000</v>
      </c>
      <c r="AX145">
        <v>-12553000</v>
      </c>
      <c r="AY145">
        <v>-12553000</v>
      </c>
      <c r="AZ145">
        <v>-80000</v>
      </c>
      <c r="BB145">
        <v>53000</v>
      </c>
      <c r="BC145">
        <v>53000</v>
      </c>
      <c r="BD145">
        <v>-20000</v>
      </c>
      <c r="BF145">
        <v>-1426000</v>
      </c>
      <c r="BG145">
        <v>2538000</v>
      </c>
      <c r="BH145">
        <v>6997000</v>
      </c>
      <c r="BI145">
        <v>894000</v>
      </c>
      <c r="BJ145">
        <v>7235000</v>
      </c>
      <c r="BK145">
        <v>-489000</v>
      </c>
      <c r="BL145">
        <v>-80000</v>
      </c>
      <c r="BN145">
        <v>-1426000</v>
      </c>
      <c r="BO145">
        <v>-137000</v>
      </c>
      <c r="BT145">
        <v>1682000</v>
      </c>
      <c r="BV145">
        <v>-1023000</v>
      </c>
      <c r="BZ145">
        <v>970000</v>
      </c>
      <c r="CB145">
        <v>554000</v>
      </c>
      <c r="CG145">
        <v>108488</v>
      </c>
      <c r="CJ145">
        <v>0</v>
      </c>
      <c r="CK145">
        <v>0</v>
      </c>
      <c r="CL145">
        <v>0</v>
      </c>
    </row>
    <row r="146" spans="1:97" x14ac:dyDescent="0.3">
      <c r="A146" s="2" t="s">
        <v>255</v>
      </c>
      <c r="B146" t="s">
        <v>46</v>
      </c>
      <c r="C146">
        <v>2021</v>
      </c>
      <c r="D146" s="3">
        <v>44530</v>
      </c>
      <c r="E146" t="s">
        <v>227</v>
      </c>
      <c r="F146" t="s">
        <v>228</v>
      </c>
      <c r="J146">
        <v>9656000</v>
      </c>
      <c r="K146">
        <v>-1838000</v>
      </c>
      <c r="L146">
        <v>57252000</v>
      </c>
      <c r="M146">
        <v>-5882000</v>
      </c>
      <c r="N146">
        <v>-4437000</v>
      </c>
      <c r="Q146">
        <v>46744000</v>
      </c>
      <c r="R146">
        <v>-1445000</v>
      </c>
      <c r="S146">
        <v>-209000</v>
      </c>
      <c r="T146">
        <v>-111000</v>
      </c>
      <c r="U146">
        <v>-3777000</v>
      </c>
      <c r="W146">
        <v>870000</v>
      </c>
      <c r="X146">
        <v>-336000</v>
      </c>
      <c r="Y146">
        <v>-4854000</v>
      </c>
      <c r="Z146">
        <v>-336000</v>
      </c>
      <c r="AA146">
        <v>46933000</v>
      </c>
      <c r="AB146">
        <v>55952000</v>
      </c>
      <c r="AC146">
        <v>0</v>
      </c>
      <c r="AG146">
        <v>487000</v>
      </c>
      <c r="AH146">
        <v>487000</v>
      </c>
      <c r="AI146">
        <v>-189000</v>
      </c>
      <c r="AJ146">
        <v>56400000</v>
      </c>
      <c r="AK146">
        <v>57252000</v>
      </c>
      <c r="AL146">
        <v>-6275000</v>
      </c>
      <c r="AN146">
        <v>0</v>
      </c>
      <c r="AO146">
        <v>337000</v>
      </c>
      <c r="AP146">
        <v>40000</v>
      </c>
      <c r="AQ146">
        <v>-5882000</v>
      </c>
      <c r="AR146">
        <v>55952000</v>
      </c>
      <c r="AS146">
        <v>1500000</v>
      </c>
      <c r="AT146">
        <v>0</v>
      </c>
      <c r="AU146">
        <v>0</v>
      </c>
      <c r="AV146">
        <v>-4044000</v>
      </c>
      <c r="AW146">
        <v>55952000</v>
      </c>
      <c r="AX146">
        <v>-3283000</v>
      </c>
      <c r="AY146">
        <v>-3283000</v>
      </c>
      <c r="AZ146">
        <v>-138000</v>
      </c>
      <c r="BB146">
        <v>0</v>
      </c>
      <c r="BC146">
        <v>0</v>
      </c>
      <c r="BD146">
        <v>-81000</v>
      </c>
      <c r="BF146">
        <v>-1838000</v>
      </c>
      <c r="BG146">
        <v>-4437000</v>
      </c>
      <c r="BH146">
        <v>-190000</v>
      </c>
      <c r="BI146">
        <v>253000</v>
      </c>
      <c r="BJ146">
        <v>1381000</v>
      </c>
      <c r="BK146">
        <v>-4044000</v>
      </c>
      <c r="BL146">
        <v>-138000</v>
      </c>
      <c r="BN146">
        <v>-1838000</v>
      </c>
      <c r="BO146">
        <v>-1500000</v>
      </c>
      <c r="BP146">
        <v>0</v>
      </c>
      <c r="BT146">
        <v>3150000</v>
      </c>
      <c r="BV146">
        <v>154000</v>
      </c>
      <c r="CB146">
        <v>0</v>
      </c>
      <c r="CJ146">
        <v>0</v>
      </c>
      <c r="CK146">
        <v>1500000</v>
      </c>
      <c r="CL146">
        <v>-1500000</v>
      </c>
    </row>
    <row r="147" spans="1:97" x14ac:dyDescent="0.3">
      <c r="A147" s="2" t="s">
        <v>255</v>
      </c>
      <c r="B147" t="s">
        <v>46</v>
      </c>
      <c r="C147">
        <v>2022</v>
      </c>
      <c r="D147" s="3">
        <v>44895</v>
      </c>
      <c r="E147" t="s">
        <v>227</v>
      </c>
      <c r="F147" t="s">
        <v>228</v>
      </c>
      <c r="J147">
        <v>56400000</v>
      </c>
      <c r="K147">
        <v>-3253000</v>
      </c>
      <c r="L147">
        <v>-17044000</v>
      </c>
      <c r="M147">
        <v>-5136000</v>
      </c>
      <c r="N147">
        <v>-13826000</v>
      </c>
      <c r="Q147">
        <v>-36332000</v>
      </c>
      <c r="R147">
        <v>-9170000</v>
      </c>
      <c r="S147">
        <v>27000</v>
      </c>
      <c r="T147">
        <v>-244000</v>
      </c>
      <c r="U147">
        <v>-342000</v>
      </c>
      <c r="W147">
        <v>721000</v>
      </c>
      <c r="X147">
        <v>-4254000</v>
      </c>
      <c r="Y147">
        <v>-13034000</v>
      </c>
      <c r="Z147">
        <v>-4254000</v>
      </c>
      <c r="AA147">
        <v>-36006000</v>
      </c>
      <c r="AB147">
        <v>0</v>
      </c>
      <c r="AC147">
        <v>-17500000</v>
      </c>
      <c r="AG147">
        <v>855000</v>
      </c>
      <c r="AH147">
        <v>855000</v>
      </c>
      <c r="AI147">
        <v>-326000</v>
      </c>
      <c r="AJ147">
        <v>20068000</v>
      </c>
      <c r="AK147">
        <v>-17044000</v>
      </c>
      <c r="AL147">
        <v>-17079000</v>
      </c>
      <c r="AN147">
        <v>246000</v>
      </c>
      <c r="AO147">
        <v>106000</v>
      </c>
      <c r="AP147">
        <v>0</v>
      </c>
      <c r="AQ147">
        <v>-5136000</v>
      </c>
      <c r="AR147">
        <v>0</v>
      </c>
      <c r="AS147">
        <v>0</v>
      </c>
      <c r="AV147">
        <v>-1883000</v>
      </c>
      <c r="AW147">
        <v>-17500000</v>
      </c>
      <c r="AX147">
        <v>-7885000</v>
      </c>
      <c r="AY147">
        <v>-7885000</v>
      </c>
      <c r="BB147">
        <v>0</v>
      </c>
      <c r="BD147">
        <v>-17500000</v>
      </c>
      <c r="BF147">
        <v>-3253000</v>
      </c>
      <c r="BG147">
        <v>-13826000</v>
      </c>
      <c r="BH147">
        <v>246000</v>
      </c>
      <c r="BI147">
        <v>390000</v>
      </c>
      <c r="BJ147">
        <v>456000</v>
      </c>
      <c r="BK147">
        <v>-1883000</v>
      </c>
      <c r="BN147">
        <v>-3253000</v>
      </c>
      <c r="BO147">
        <v>0</v>
      </c>
      <c r="BP147">
        <v>-17500000</v>
      </c>
      <c r="BT147">
        <v>5424000</v>
      </c>
      <c r="BV147">
        <v>228000</v>
      </c>
      <c r="BY147">
        <v>0</v>
      </c>
      <c r="CB147">
        <v>178000</v>
      </c>
      <c r="CJ147">
        <v>0</v>
      </c>
      <c r="CK147">
        <v>0</v>
      </c>
      <c r="CL147">
        <v>0</v>
      </c>
    </row>
    <row r="148" spans="1:97" x14ac:dyDescent="0.3">
      <c r="A148" s="2" t="s">
        <v>255</v>
      </c>
      <c r="B148" t="s">
        <v>46</v>
      </c>
      <c r="C148">
        <v>2023</v>
      </c>
      <c r="D148" s="3">
        <v>45260</v>
      </c>
      <c r="E148" t="s">
        <v>227</v>
      </c>
      <c r="F148" t="s">
        <v>228</v>
      </c>
      <c r="J148">
        <v>20068000</v>
      </c>
      <c r="K148">
        <v>-903000</v>
      </c>
      <c r="L148">
        <v>-422000</v>
      </c>
      <c r="M148">
        <v>-2979000</v>
      </c>
      <c r="N148">
        <v>3892000</v>
      </c>
      <c r="Q148">
        <v>430000</v>
      </c>
      <c r="R148">
        <v>542000</v>
      </c>
      <c r="S148">
        <v>250000</v>
      </c>
      <c r="T148">
        <v>-689000</v>
      </c>
      <c r="U148">
        <v>-414000</v>
      </c>
      <c r="W148">
        <v>602000</v>
      </c>
      <c r="X148">
        <v>2189000</v>
      </c>
      <c r="Y148">
        <v>2696000</v>
      </c>
      <c r="Z148">
        <v>2189000</v>
      </c>
      <c r="AA148">
        <v>491000</v>
      </c>
      <c r="AG148">
        <v>1262000</v>
      </c>
      <c r="AH148">
        <v>1262000</v>
      </c>
      <c r="AI148">
        <v>-61000</v>
      </c>
      <c r="AJ148">
        <v>20498000</v>
      </c>
      <c r="AK148">
        <v>-422000</v>
      </c>
      <c r="AL148">
        <v>2989000</v>
      </c>
      <c r="AN148">
        <v>466000</v>
      </c>
      <c r="AO148">
        <v>48000</v>
      </c>
      <c r="AP148">
        <v>0</v>
      </c>
      <c r="AQ148">
        <v>-2979000</v>
      </c>
      <c r="AV148">
        <v>-520000</v>
      </c>
      <c r="AX148">
        <v>-8192000</v>
      </c>
      <c r="AY148">
        <v>-8192000</v>
      </c>
      <c r="BD148">
        <v>-456000</v>
      </c>
      <c r="BE148">
        <v>-1556000</v>
      </c>
      <c r="BF148">
        <v>-903000</v>
      </c>
      <c r="BG148">
        <v>3892000</v>
      </c>
      <c r="BH148">
        <v>1069000</v>
      </c>
      <c r="BI148">
        <v>694000</v>
      </c>
      <c r="BJ148">
        <v>34000</v>
      </c>
      <c r="BK148">
        <v>-520000</v>
      </c>
      <c r="BN148">
        <v>-903000</v>
      </c>
      <c r="BT148">
        <v>5375000</v>
      </c>
      <c r="BV148">
        <v>216000</v>
      </c>
      <c r="BY148">
        <v>603000</v>
      </c>
      <c r="CB148">
        <v>988000</v>
      </c>
    </row>
    <row r="149" spans="1:97" x14ac:dyDescent="0.3">
      <c r="A149" s="2" t="s">
        <v>255</v>
      </c>
      <c r="B149" t="s">
        <v>46</v>
      </c>
      <c r="C149">
        <v>2024</v>
      </c>
      <c r="D149" s="3">
        <v>45535</v>
      </c>
      <c r="E149" t="s">
        <v>353</v>
      </c>
      <c r="F149" t="s">
        <v>228</v>
      </c>
      <c r="J149">
        <v>13654000</v>
      </c>
      <c r="K149">
        <v>-1943000</v>
      </c>
      <c r="L149">
        <v>-3890000</v>
      </c>
      <c r="M149">
        <v>-1943000</v>
      </c>
      <c r="N149">
        <v>11999000</v>
      </c>
      <c r="Q149">
        <v>6423000</v>
      </c>
      <c r="R149">
        <v>-3048000</v>
      </c>
      <c r="S149">
        <v>347000</v>
      </c>
      <c r="T149">
        <v>-645000</v>
      </c>
      <c r="U149">
        <v>-1495000</v>
      </c>
      <c r="W149">
        <v>8595000</v>
      </c>
      <c r="X149">
        <v>1038000</v>
      </c>
      <c r="Y149">
        <v>3627000</v>
      </c>
      <c r="Z149">
        <v>1038000</v>
      </c>
      <c r="AA149">
        <v>6166000</v>
      </c>
      <c r="AG149">
        <v>1454000</v>
      </c>
      <c r="AH149">
        <v>1454000</v>
      </c>
      <c r="AI149">
        <v>257000</v>
      </c>
      <c r="AJ149">
        <v>19820000</v>
      </c>
      <c r="AK149">
        <v>-3890000</v>
      </c>
      <c r="AL149">
        <v>10056000</v>
      </c>
      <c r="AQ149">
        <v>-1943000</v>
      </c>
      <c r="AV149">
        <v>0</v>
      </c>
      <c r="AX149">
        <v>2291000</v>
      </c>
      <c r="AY149">
        <v>2291000</v>
      </c>
      <c r="BD149">
        <v>-826000</v>
      </c>
      <c r="BF149">
        <v>-1943000</v>
      </c>
      <c r="BG149">
        <v>11999000</v>
      </c>
      <c r="BH149">
        <v>486000</v>
      </c>
      <c r="BI149">
        <v>676000</v>
      </c>
      <c r="BJ149">
        <v>183000</v>
      </c>
      <c r="BK149">
        <v>0</v>
      </c>
      <c r="BN149">
        <v>-1943000</v>
      </c>
      <c r="BT149">
        <v>3301000</v>
      </c>
      <c r="BV149">
        <v>-1165000</v>
      </c>
      <c r="BY149">
        <v>20000</v>
      </c>
      <c r="CB149">
        <v>340000</v>
      </c>
    </row>
    <row r="150" spans="1:97" x14ac:dyDescent="0.3">
      <c r="A150" s="2" t="s">
        <v>256</v>
      </c>
      <c r="B150" t="s">
        <v>49</v>
      </c>
      <c r="C150">
        <v>2021</v>
      </c>
      <c r="D150" s="3">
        <v>44561</v>
      </c>
      <c r="E150" t="s">
        <v>227</v>
      </c>
      <c r="F150" t="s">
        <v>237</v>
      </c>
      <c r="G150">
        <v>61000000</v>
      </c>
      <c r="H150">
        <v>61000000</v>
      </c>
      <c r="J150">
        <v>78600000</v>
      </c>
      <c r="K150">
        <v>-94600000</v>
      </c>
      <c r="L150">
        <v>30600000</v>
      </c>
      <c r="M150">
        <v>-98800000</v>
      </c>
      <c r="N150">
        <v>72100000</v>
      </c>
      <c r="Q150">
        <v>3900000</v>
      </c>
      <c r="R150">
        <v>-1500000</v>
      </c>
      <c r="S150">
        <v>-400000</v>
      </c>
      <c r="T150">
        <v>-14700000</v>
      </c>
      <c r="U150">
        <v>26200000</v>
      </c>
      <c r="V150">
        <v>-1600000</v>
      </c>
      <c r="W150">
        <v>-1600000</v>
      </c>
      <c r="X150">
        <v>-18000000</v>
      </c>
      <c r="Y150">
        <v>-13600000</v>
      </c>
      <c r="Z150">
        <v>-12500000</v>
      </c>
      <c r="AA150">
        <v>3900000</v>
      </c>
      <c r="AB150">
        <v>462600000</v>
      </c>
      <c r="AD150">
        <v>-17200000</v>
      </c>
      <c r="AE150">
        <v>-17200000</v>
      </c>
      <c r="AF150">
        <v>18800000</v>
      </c>
      <c r="AG150">
        <v>79800000</v>
      </c>
      <c r="AH150">
        <v>79800000</v>
      </c>
      <c r="AI150">
        <v>1100000</v>
      </c>
      <c r="AJ150">
        <v>83600000</v>
      </c>
      <c r="AK150">
        <v>30600000</v>
      </c>
      <c r="AL150">
        <v>-22500000</v>
      </c>
      <c r="AQ150">
        <v>-98800000</v>
      </c>
      <c r="AR150">
        <v>462600000</v>
      </c>
      <c r="AS150">
        <v>0</v>
      </c>
      <c r="AT150">
        <v>0</v>
      </c>
      <c r="AU150">
        <v>-432000000</v>
      </c>
      <c r="AV150">
        <v>-6200000</v>
      </c>
      <c r="AW150">
        <v>462600000</v>
      </c>
      <c r="AX150">
        <v>2900000</v>
      </c>
      <c r="AY150">
        <v>2900000</v>
      </c>
      <c r="AZ150">
        <v>-40100000</v>
      </c>
      <c r="BB150">
        <v>-432000000</v>
      </c>
      <c r="BC150">
        <v>-432000000</v>
      </c>
      <c r="BF150">
        <v>-52500000</v>
      </c>
      <c r="BG150">
        <v>72100000</v>
      </c>
      <c r="BI150">
        <v>32200000</v>
      </c>
      <c r="BK150">
        <v>-6200000</v>
      </c>
      <c r="BL150">
        <v>-42100000</v>
      </c>
      <c r="BN150">
        <v>-52500000</v>
      </c>
      <c r="BO150">
        <v>-432000000</v>
      </c>
      <c r="BT150">
        <v>13500000</v>
      </c>
      <c r="BV150">
        <v>-3600000</v>
      </c>
      <c r="CM150">
        <v>-800000</v>
      </c>
      <c r="CO150">
        <v>-24100000</v>
      </c>
      <c r="CR150">
        <v>2000000</v>
      </c>
      <c r="CS150">
        <v>-600000</v>
      </c>
    </row>
    <row r="151" spans="1:97" x14ac:dyDescent="0.3">
      <c r="A151" s="2" t="s">
        <v>256</v>
      </c>
      <c r="B151" t="s">
        <v>49</v>
      </c>
      <c r="C151">
        <v>2022</v>
      </c>
      <c r="D151" s="3">
        <v>44926</v>
      </c>
      <c r="E151" t="s">
        <v>227</v>
      </c>
      <c r="F151" t="s">
        <v>237</v>
      </c>
      <c r="G151">
        <v>58200000</v>
      </c>
      <c r="H151">
        <v>58200000</v>
      </c>
      <c r="I151">
        <v>0</v>
      </c>
      <c r="J151">
        <v>83600000</v>
      </c>
      <c r="K151">
        <v>-180100000</v>
      </c>
      <c r="L151">
        <v>78800000</v>
      </c>
      <c r="M151">
        <v>-180100000</v>
      </c>
      <c r="N151">
        <v>57000000</v>
      </c>
      <c r="Q151">
        <v>-44300000</v>
      </c>
      <c r="R151">
        <v>500000</v>
      </c>
      <c r="S151">
        <v>-1000000</v>
      </c>
      <c r="T151">
        <v>2400000</v>
      </c>
      <c r="U151">
        <v>36500000</v>
      </c>
      <c r="V151">
        <v>59600000</v>
      </c>
      <c r="W151">
        <v>59600000</v>
      </c>
      <c r="X151">
        <v>-100200000</v>
      </c>
      <c r="Y151">
        <v>-26800000</v>
      </c>
      <c r="Z151">
        <v>-62900000</v>
      </c>
      <c r="AA151">
        <v>-44300000</v>
      </c>
      <c r="AB151">
        <v>500000</v>
      </c>
      <c r="AD151">
        <v>-46600000</v>
      </c>
      <c r="AE151">
        <v>-46600000</v>
      </c>
      <c r="AF151">
        <v>18000000</v>
      </c>
      <c r="AG151">
        <v>76200000</v>
      </c>
      <c r="AH151">
        <v>76200000</v>
      </c>
      <c r="AI151">
        <v>0</v>
      </c>
      <c r="AJ151">
        <v>39300000</v>
      </c>
      <c r="AK151">
        <v>78800000</v>
      </c>
      <c r="AL151">
        <v>-123100000</v>
      </c>
      <c r="AQ151">
        <v>-180100000</v>
      </c>
      <c r="AR151">
        <v>500000</v>
      </c>
      <c r="AS151">
        <v>245000000</v>
      </c>
      <c r="AT151">
        <v>245000000</v>
      </c>
      <c r="AU151">
        <v>-157800000</v>
      </c>
      <c r="AV151">
        <v>0</v>
      </c>
      <c r="AW151">
        <v>500000</v>
      </c>
      <c r="AX151">
        <v>26300000</v>
      </c>
      <c r="AY151">
        <v>26300000</v>
      </c>
      <c r="AZ151">
        <v>-42300000</v>
      </c>
      <c r="BB151">
        <v>87200000</v>
      </c>
      <c r="BC151">
        <v>87200000</v>
      </c>
      <c r="BD151">
        <v>-8900000</v>
      </c>
      <c r="BF151">
        <v>-137800000</v>
      </c>
      <c r="BG151">
        <v>57000000</v>
      </c>
      <c r="BI151">
        <v>34300000</v>
      </c>
      <c r="BJ151">
        <v>500000</v>
      </c>
      <c r="BK151">
        <v>0</v>
      </c>
      <c r="BL151">
        <v>-42300000</v>
      </c>
      <c r="BN151">
        <v>-137800000</v>
      </c>
      <c r="BO151">
        <v>-157800000</v>
      </c>
      <c r="BT151">
        <v>8500000</v>
      </c>
      <c r="BV151">
        <v>-24600000</v>
      </c>
      <c r="CM151">
        <v>9900000</v>
      </c>
      <c r="CO151">
        <v>-19600000</v>
      </c>
      <c r="CR151">
        <v>0</v>
      </c>
      <c r="CS151">
        <v>-5200000</v>
      </c>
    </row>
    <row r="152" spans="1:97" x14ac:dyDescent="0.3">
      <c r="A152" s="2" t="s">
        <v>256</v>
      </c>
      <c r="B152" t="s">
        <v>49</v>
      </c>
      <c r="C152">
        <v>2023</v>
      </c>
      <c r="D152" s="3">
        <v>45291</v>
      </c>
      <c r="E152" t="s">
        <v>227</v>
      </c>
      <c r="F152" t="s">
        <v>237</v>
      </c>
      <c r="G152">
        <v>55400000</v>
      </c>
      <c r="H152">
        <v>55400000</v>
      </c>
      <c r="I152">
        <v>4800000</v>
      </c>
      <c r="J152">
        <v>39300000</v>
      </c>
      <c r="K152">
        <v>-193200000</v>
      </c>
      <c r="L152">
        <v>187400000</v>
      </c>
      <c r="M152">
        <v>-217600000</v>
      </c>
      <c r="N152">
        <v>13500000</v>
      </c>
      <c r="Q152">
        <v>-16700000</v>
      </c>
      <c r="R152">
        <v>-2400000</v>
      </c>
      <c r="S152">
        <v>500000</v>
      </c>
      <c r="T152">
        <v>1900000</v>
      </c>
      <c r="U152">
        <v>-32100000</v>
      </c>
      <c r="V152">
        <v>66300000</v>
      </c>
      <c r="W152">
        <v>66300000</v>
      </c>
      <c r="X152">
        <v>-69600000</v>
      </c>
      <c r="Y152">
        <v>-95600000</v>
      </c>
      <c r="Z152">
        <v>-7500000</v>
      </c>
      <c r="AA152">
        <v>-16700000</v>
      </c>
      <c r="AD152">
        <v>-14800000</v>
      </c>
      <c r="AE152">
        <v>-14800000</v>
      </c>
      <c r="AF152">
        <v>22700000</v>
      </c>
      <c r="AG152">
        <v>78100000</v>
      </c>
      <c r="AH152">
        <v>78100000</v>
      </c>
      <c r="AI152">
        <v>-100000</v>
      </c>
      <c r="AJ152">
        <v>22500000</v>
      </c>
      <c r="AK152">
        <v>187400000</v>
      </c>
      <c r="AL152">
        <v>-179700000</v>
      </c>
      <c r="AQ152">
        <v>-217600000</v>
      </c>
      <c r="AS152">
        <v>195000000</v>
      </c>
      <c r="AT152">
        <v>195000000</v>
      </c>
      <c r="AU152">
        <v>-8400000</v>
      </c>
      <c r="AV152">
        <v>-24400000</v>
      </c>
      <c r="AX152">
        <v>48800000</v>
      </c>
      <c r="AY152">
        <v>48800000</v>
      </c>
      <c r="AZ152">
        <v>-45200000</v>
      </c>
      <c r="BB152">
        <v>186600000</v>
      </c>
      <c r="BC152">
        <v>186600000</v>
      </c>
      <c r="BF152">
        <v>-148000000</v>
      </c>
      <c r="BG152">
        <v>13500000</v>
      </c>
      <c r="BI152">
        <v>6600000</v>
      </c>
      <c r="BJ152">
        <v>800000</v>
      </c>
      <c r="BK152">
        <v>-24400000</v>
      </c>
      <c r="BL152">
        <v>-45200000</v>
      </c>
      <c r="BN152">
        <v>-148000000</v>
      </c>
      <c r="BO152">
        <v>-8400000</v>
      </c>
      <c r="BT152">
        <v>10000000</v>
      </c>
      <c r="BV152">
        <v>-60200000</v>
      </c>
      <c r="CM152">
        <v>800000</v>
      </c>
      <c r="CO152">
        <v>-18500000</v>
      </c>
      <c r="CS152">
        <v>-6700000</v>
      </c>
    </row>
    <row r="153" spans="1:97" x14ac:dyDescent="0.3">
      <c r="A153" s="2" t="s">
        <v>256</v>
      </c>
      <c r="B153" t="s">
        <v>49</v>
      </c>
      <c r="C153">
        <v>2024</v>
      </c>
      <c r="D153" s="3">
        <v>45565</v>
      </c>
      <c r="E153" t="s">
        <v>353</v>
      </c>
      <c r="F153" t="s">
        <v>237</v>
      </c>
      <c r="G153">
        <v>58700000</v>
      </c>
      <c r="H153">
        <v>58700000</v>
      </c>
      <c r="I153">
        <v>0</v>
      </c>
      <c r="J153">
        <v>13400000</v>
      </c>
      <c r="K153">
        <v>-190100000</v>
      </c>
      <c r="L153">
        <v>-15700000</v>
      </c>
      <c r="M153">
        <v>-243600000</v>
      </c>
      <c r="N153">
        <v>391300000</v>
      </c>
      <c r="Q153">
        <v>132000000</v>
      </c>
      <c r="R153">
        <v>600000</v>
      </c>
      <c r="S153">
        <v>-3100000</v>
      </c>
      <c r="T153">
        <v>-4800000</v>
      </c>
      <c r="U153">
        <v>457900000</v>
      </c>
      <c r="V153">
        <v>37400000</v>
      </c>
      <c r="W153">
        <v>37400000</v>
      </c>
      <c r="X153">
        <v>-129900000</v>
      </c>
      <c r="Y153">
        <v>258600000</v>
      </c>
      <c r="Z153">
        <v>-59500000</v>
      </c>
      <c r="AA153">
        <v>132000000</v>
      </c>
      <c r="AD153">
        <v>-24100000</v>
      </c>
      <c r="AE153">
        <v>-24100000</v>
      </c>
      <c r="AF153">
        <v>28800000</v>
      </c>
      <c r="AG153">
        <v>87500000</v>
      </c>
      <c r="AH153">
        <v>87500000</v>
      </c>
      <c r="AI153">
        <v>-6200000</v>
      </c>
      <c r="AJ153">
        <v>145400000</v>
      </c>
      <c r="AK153">
        <v>-15700000</v>
      </c>
      <c r="AL153">
        <v>201200000</v>
      </c>
      <c r="AQ153">
        <v>-243600000</v>
      </c>
      <c r="AS153">
        <v>215000000</v>
      </c>
      <c r="AT153">
        <v>215000000</v>
      </c>
      <c r="AU153">
        <v>-233900000</v>
      </c>
      <c r="AV153">
        <v>-60900000</v>
      </c>
      <c r="AX153">
        <v>67800000</v>
      </c>
      <c r="AY153">
        <v>67800000</v>
      </c>
      <c r="AZ153">
        <v>-56400000</v>
      </c>
      <c r="BB153">
        <v>-18900000</v>
      </c>
      <c r="BC153">
        <v>-18900000</v>
      </c>
      <c r="BF153">
        <v>-133700000</v>
      </c>
      <c r="BG153">
        <v>391300000</v>
      </c>
      <c r="BI153">
        <v>14600000</v>
      </c>
      <c r="BJ153">
        <v>3200000</v>
      </c>
      <c r="BK153">
        <v>-60900000</v>
      </c>
      <c r="BL153">
        <v>-56400000</v>
      </c>
      <c r="BN153">
        <v>-133700000</v>
      </c>
      <c r="BO153">
        <v>-233900000</v>
      </c>
      <c r="BT153">
        <v>10800000</v>
      </c>
      <c r="BV153">
        <v>-99500000</v>
      </c>
      <c r="CM153">
        <v>-500000</v>
      </c>
      <c r="CO153">
        <v>-25000000</v>
      </c>
      <c r="CS153">
        <v>7400000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DC1F0-04D9-4290-B1C1-80C437CAC641}">
  <dimension ref="A1:EE117"/>
  <sheetViews>
    <sheetView workbookViewId="0">
      <selection activeCell="D16" sqref="D16"/>
    </sheetView>
  </sheetViews>
  <sheetFormatPr defaultRowHeight="14.4" x14ac:dyDescent="0.3"/>
  <cols>
    <col min="1" max="1" width="16.21875" bestFit="1" customWidth="1"/>
    <col min="2" max="2" width="7.88671875" bestFit="1" customWidth="1"/>
    <col min="3" max="3" width="8.44140625" bestFit="1" customWidth="1"/>
    <col min="4" max="4" width="18.109375" bestFit="1" customWidth="1"/>
    <col min="5" max="5" width="10.5546875" bestFit="1" customWidth="1"/>
    <col min="6" max="6" width="12.6640625" bestFit="1" customWidth="1"/>
    <col min="7" max="7" width="15.5546875" bestFit="1" customWidth="1"/>
    <col min="8" max="8" width="18" bestFit="1" customWidth="1"/>
    <col min="9" max="9" width="23.109375" bestFit="1" customWidth="1"/>
    <col min="10" max="10" width="21" bestFit="1" customWidth="1"/>
    <col min="11" max="11" width="22.77734375" bestFit="1" customWidth="1"/>
    <col min="12" max="12" width="24.6640625" bestFit="1" customWidth="1"/>
    <col min="13" max="13" width="21.109375" bestFit="1" customWidth="1"/>
    <col min="14" max="14" width="11.44140625" bestFit="1" customWidth="1"/>
    <col min="15" max="15" width="22.44140625" bestFit="1" customWidth="1"/>
    <col min="16" max="16" width="42.21875" bestFit="1" customWidth="1"/>
    <col min="17" max="17" width="13.5546875" bestFit="1" customWidth="1"/>
    <col min="18" max="18" width="19" bestFit="1" customWidth="1"/>
    <col min="19" max="19" width="20.77734375" bestFit="1" customWidth="1"/>
    <col min="20" max="20" width="22.21875" bestFit="1" customWidth="1"/>
    <col min="21" max="21" width="12.5546875" bestFit="1" customWidth="1"/>
    <col min="22" max="22" width="26.88671875" bestFit="1" customWidth="1"/>
    <col min="23" max="23" width="11.33203125" bestFit="1" customWidth="1"/>
    <col min="24" max="24" width="34.5546875" bestFit="1" customWidth="1"/>
    <col min="25" max="25" width="22.6640625" bestFit="1" customWidth="1"/>
    <col min="26" max="26" width="22.33203125" bestFit="1" customWidth="1"/>
    <col min="27" max="27" width="15.109375" bestFit="1" customWidth="1"/>
    <col min="28" max="28" width="16" bestFit="1" customWidth="1"/>
    <col min="29" max="29" width="13.33203125" bestFit="1" customWidth="1"/>
    <col min="30" max="30" width="36.88671875" bestFit="1" customWidth="1"/>
    <col min="31" max="31" width="12" bestFit="1" customWidth="1"/>
    <col min="32" max="32" width="30.77734375" bestFit="1" customWidth="1"/>
    <col min="33" max="33" width="22.6640625" bestFit="1" customWidth="1"/>
    <col min="34" max="34" width="12" bestFit="1" customWidth="1"/>
    <col min="35" max="35" width="17" bestFit="1" customWidth="1"/>
    <col min="36" max="36" width="14.21875" bestFit="1" customWidth="1"/>
    <col min="37" max="37" width="12" bestFit="1" customWidth="1"/>
    <col min="38" max="38" width="14.109375" bestFit="1" customWidth="1"/>
    <col min="39" max="39" width="23.21875" bestFit="1" customWidth="1"/>
    <col min="40" max="40" width="27.33203125" bestFit="1" customWidth="1"/>
    <col min="41" max="41" width="21.109375" bestFit="1" customWidth="1"/>
    <col min="42" max="42" width="10" bestFit="1" customWidth="1"/>
    <col min="43" max="43" width="28.6640625" bestFit="1" customWidth="1"/>
    <col min="44" max="44" width="29" bestFit="1" customWidth="1"/>
    <col min="45" max="45" width="13.5546875" bestFit="1" customWidth="1"/>
    <col min="46" max="46" width="36.6640625" bestFit="1" customWidth="1"/>
    <col min="47" max="47" width="24.6640625" bestFit="1" customWidth="1"/>
    <col min="48" max="48" width="18.21875" bestFit="1" customWidth="1"/>
    <col min="49" max="49" width="27.33203125" bestFit="1" customWidth="1"/>
    <col min="50" max="50" width="14.77734375" bestFit="1" customWidth="1"/>
    <col min="51" max="52" width="12" bestFit="1" customWidth="1"/>
    <col min="53" max="53" width="16.44140625" bestFit="1" customWidth="1"/>
    <col min="54" max="54" width="23.77734375" bestFit="1" customWidth="1"/>
    <col min="55" max="55" width="26.33203125" bestFit="1" customWidth="1"/>
    <col min="56" max="56" width="26" bestFit="1" customWidth="1"/>
    <col min="57" max="57" width="28.5546875" bestFit="1" customWidth="1"/>
    <col min="58" max="58" width="31.109375" bestFit="1" customWidth="1"/>
    <col min="59" max="59" width="21" bestFit="1" customWidth="1"/>
    <col min="60" max="60" width="17.5546875" bestFit="1" customWidth="1"/>
    <col min="61" max="61" width="21.88671875" bestFit="1" customWidth="1"/>
    <col min="62" max="62" width="20" bestFit="1" customWidth="1"/>
    <col min="63" max="63" width="22.109375" bestFit="1" customWidth="1"/>
    <col min="64" max="64" width="19.6640625" bestFit="1" customWidth="1"/>
    <col min="65" max="65" width="21.109375" bestFit="1" customWidth="1"/>
    <col min="66" max="66" width="23.6640625" bestFit="1" customWidth="1"/>
    <col min="67" max="67" width="14.44140625" bestFit="1" customWidth="1"/>
    <col min="68" max="68" width="15.6640625" bestFit="1" customWidth="1"/>
    <col min="69" max="69" width="12" bestFit="1" customWidth="1"/>
    <col min="70" max="70" width="26.88671875" bestFit="1" customWidth="1"/>
    <col min="71" max="71" width="46.44140625" bestFit="1" customWidth="1"/>
    <col min="72" max="72" width="13.6640625" bestFit="1" customWidth="1"/>
    <col min="73" max="73" width="12.6640625" bestFit="1" customWidth="1"/>
    <col min="74" max="74" width="9.5546875" bestFit="1" customWidth="1"/>
    <col min="75" max="75" width="12.33203125" bestFit="1" customWidth="1"/>
    <col min="76" max="76" width="12" bestFit="1" customWidth="1"/>
    <col min="77" max="77" width="31.44140625" bestFit="1" customWidth="1"/>
    <col min="78" max="78" width="13.44140625" bestFit="1" customWidth="1"/>
    <col min="79" max="79" width="15.6640625" bestFit="1" customWidth="1"/>
    <col min="80" max="80" width="11.109375" bestFit="1" customWidth="1"/>
    <col min="81" max="82" width="17.44140625" bestFit="1" customWidth="1"/>
    <col min="83" max="83" width="12" bestFit="1" customWidth="1"/>
    <col min="84" max="84" width="16.6640625" bestFit="1" customWidth="1"/>
    <col min="85" max="85" width="12" bestFit="1" customWidth="1"/>
    <col min="86" max="86" width="29.21875" bestFit="1" customWidth="1"/>
    <col min="87" max="87" width="30.109375" bestFit="1" customWidth="1"/>
    <col min="88" max="88" width="20.5546875" bestFit="1" customWidth="1"/>
    <col min="89" max="89" width="40.21875" bestFit="1" customWidth="1"/>
    <col min="90" max="90" width="14.88671875" bestFit="1" customWidth="1"/>
    <col min="91" max="91" width="13.6640625" bestFit="1" customWidth="1"/>
    <col min="92" max="92" width="14" bestFit="1" customWidth="1"/>
    <col min="93" max="93" width="37.21875" bestFit="1" customWidth="1"/>
    <col min="94" max="94" width="23.109375" bestFit="1" customWidth="1"/>
    <col min="95" max="95" width="22.5546875" bestFit="1" customWidth="1"/>
    <col min="96" max="96" width="25" bestFit="1" customWidth="1"/>
    <col min="97" max="97" width="28.109375" bestFit="1" customWidth="1"/>
    <col min="98" max="98" width="25.88671875" bestFit="1" customWidth="1"/>
    <col min="99" max="99" width="16.21875" bestFit="1" customWidth="1"/>
    <col min="100" max="100" width="25.44140625" bestFit="1" customWidth="1"/>
    <col min="101" max="101" width="20.88671875" bestFit="1" customWidth="1"/>
    <col min="102" max="102" width="12.88671875" bestFit="1" customWidth="1"/>
    <col min="103" max="103" width="24.109375" bestFit="1" customWidth="1"/>
    <col min="104" max="104" width="22.88671875" bestFit="1" customWidth="1"/>
    <col min="105" max="105" width="17.77734375" bestFit="1" customWidth="1"/>
    <col min="106" max="106" width="14.77734375" bestFit="1" customWidth="1"/>
    <col min="107" max="107" width="16" bestFit="1" customWidth="1"/>
    <col min="108" max="108" width="31.109375" bestFit="1" customWidth="1"/>
    <col min="109" max="109" width="19.109375" bestFit="1" customWidth="1"/>
    <col min="110" max="110" width="31.6640625" bestFit="1" customWidth="1"/>
    <col min="111" max="111" width="12.33203125" bestFit="1" customWidth="1"/>
    <col min="112" max="112" width="19.109375" bestFit="1" customWidth="1"/>
    <col min="113" max="113" width="11.44140625" bestFit="1" customWidth="1"/>
    <col min="114" max="114" width="20.109375" bestFit="1" customWidth="1"/>
    <col min="115" max="115" width="15" bestFit="1" customWidth="1"/>
    <col min="116" max="116" width="12.44140625" bestFit="1" customWidth="1"/>
    <col min="117" max="117" width="43.5546875" bestFit="1" customWidth="1"/>
    <col min="118" max="118" width="15.33203125" bestFit="1" customWidth="1"/>
    <col min="119" max="119" width="16.21875" bestFit="1" customWidth="1"/>
    <col min="120" max="120" width="49.77734375" bestFit="1" customWidth="1"/>
    <col min="121" max="121" width="17.44140625" bestFit="1" customWidth="1"/>
    <col min="122" max="122" width="14.77734375" bestFit="1" customWidth="1"/>
    <col min="123" max="123" width="20.44140625" bestFit="1" customWidth="1"/>
    <col min="124" max="124" width="13.6640625" bestFit="1" customWidth="1"/>
    <col min="125" max="125" width="16" bestFit="1" customWidth="1"/>
    <col min="126" max="126" width="34" bestFit="1" customWidth="1"/>
    <col min="127" max="127" width="27.21875" bestFit="1" customWidth="1"/>
    <col min="128" max="128" width="24.77734375" bestFit="1" customWidth="1"/>
    <col min="129" max="129" width="21.6640625" bestFit="1" customWidth="1"/>
    <col min="130" max="130" width="15" bestFit="1" customWidth="1"/>
    <col min="131" max="131" width="35.44140625" bestFit="1" customWidth="1"/>
    <col min="132" max="132" width="23.88671875" bestFit="1" customWidth="1"/>
    <col min="133" max="133" width="25.109375" bestFit="1" customWidth="1"/>
    <col min="134" max="134" width="19.6640625" bestFit="1" customWidth="1"/>
    <col min="135" max="135" width="30.33203125" bestFit="1" customWidth="1"/>
  </cols>
  <sheetData>
    <row r="1" spans="1:135" x14ac:dyDescent="0.3">
      <c r="A1" s="2" t="s">
        <v>92</v>
      </c>
      <c r="B1" s="2" t="s">
        <v>86</v>
      </c>
      <c r="C1" s="2" t="s">
        <v>93</v>
      </c>
      <c r="D1" s="2" t="s">
        <v>94</v>
      </c>
      <c r="E1" s="2" t="s">
        <v>95</v>
      </c>
      <c r="F1" s="2" t="s">
        <v>96</v>
      </c>
      <c r="G1" s="2" t="s">
        <v>97</v>
      </c>
      <c r="H1" s="2" t="s">
        <v>98</v>
      </c>
      <c r="I1" s="2" t="s">
        <v>99</v>
      </c>
      <c r="J1" s="2" t="s">
        <v>100</v>
      </c>
      <c r="K1" s="2" t="s">
        <v>101</v>
      </c>
      <c r="L1" s="2" t="s">
        <v>102</v>
      </c>
      <c r="M1" s="2" t="s">
        <v>103</v>
      </c>
      <c r="N1" s="2" t="s">
        <v>104</v>
      </c>
      <c r="O1" s="2" t="s">
        <v>105</v>
      </c>
      <c r="P1" s="2" t="s">
        <v>106</v>
      </c>
      <c r="Q1" s="2" t="s">
        <v>107</v>
      </c>
      <c r="R1" s="2" t="s">
        <v>108</v>
      </c>
      <c r="S1" s="2" t="s">
        <v>109</v>
      </c>
      <c r="T1" s="2" t="s">
        <v>110</v>
      </c>
      <c r="U1" s="2" t="s">
        <v>111</v>
      </c>
      <c r="V1" s="2" t="s">
        <v>112</v>
      </c>
      <c r="W1" s="2" t="s">
        <v>113</v>
      </c>
      <c r="X1" s="2" t="s">
        <v>114</v>
      </c>
      <c r="Y1" s="2" t="s">
        <v>115</v>
      </c>
      <c r="Z1" s="2" t="s">
        <v>116</v>
      </c>
      <c r="AA1" s="2" t="s">
        <v>117</v>
      </c>
      <c r="AB1" s="2" t="s">
        <v>118</v>
      </c>
      <c r="AC1" s="2" t="s">
        <v>119</v>
      </c>
      <c r="AD1" s="2" t="s">
        <v>120</v>
      </c>
      <c r="AE1" s="2" t="s">
        <v>121</v>
      </c>
      <c r="AF1" s="2" t="s">
        <v>122</v>
      </c>
      <c r="AG1" s="2" t="s">
        <v>123</v>
      </c>
      <c r="AH1" s="2" t="s">
        <v>124</v>
      </c>
      <c r="AI1" s="2" t="s">
        <v>125</v>
      </c>
      <c r="AJ1" s="2" t="s">
        <v>126</v>
      </c>
      <c r="AK1" s="2" t="s">
        <v>127</v>
      </c>
      <c r="AL1" s="2" t="s">
        <v>128</v>
      </c>
      <c r="AM1" s="2" t="s">
        <v>129</v>
      </c>
      <c r="AN1" s="2" t="s">
        <v>130</v>
      </c>
      <c r="AO1" s="2" t="s">
        <v>131</v>
      </c>
      <c r="AP1" s="2" t="s">
        <v>132</v>
      </c>
      <c r="AQ1" s="2" t="s">
        <v>133</v>
      </c>
      <c r="AR1" s="2" t="s">
        <v>134</v>
      </c>
      <c r="AS1" s="2" t="s">
        <v>135</v>
      </c>
      <c r="AT1" s="2" t="s">
        <v>136</v>
      </c>
      <c r="AU1" s="2" t="s">
        <v>137</v>
      </c>
      <c r="AV1" s="2" t="s">
        <v>138</v>
      </c>
      <c r="AW1" s="2" t="s">
        <v>139</v>
      </c>
      <c r="AX1" s="2" t="s">
        <v>140</v>
      </c>
      <c r="AY1" s="2" t="s">
        <v>141</v>
      </c>
      <c r="AZ1" s="2" t="s">
        <v>142</v>
      </c>
      <c r="BA1" s="2" t="s">
        <v>143</v>
      </c>
      <c r="BB1" s="2" t="s">
        <v>144</v>
      </c>
      <c r="BC1" s="2" t="s">
        <v>145</v>
      </c>
      <c r="BD1" s="2" t="s">
        <v>146</v>
      </c>
      <c r="BE1" s="2" t="s">
        <v>147</v>
      </c>
      <c r="BF1" s="2" t="s">
        <v>148</v>
      </c>
      <c r="BG1" s="2" t="s">
        <v>149</v>
      </c>
      <c r="BH1" s="2" t="s">
        <v>150</v>
      </c>
      <c r="BI1" s="2" t="s">
        <v>151</v>
      </c>
      <c r="BJ1" s="2" t="s">
        <v>152</v>
      </c>
      <c r="BK1" s="2" t="s">
        <v>153</v>
      </c>
      <c r="BL1" s="2" t="s">
        <v>154</v>
      </c>
      <c r="BM1" s="2" t="s">
        <v>155</v>
      </c>
      <c r="BN1" s="2" t="s">
        <v>156</v>
      </c>
      <c r="BO1" s="2" t="s">
        <v>157</v>
      </c>
      <c r="BP1" s="2" t="s">
        <v>158</v>
      </c>
      <c r="BQ1" s="2" t="s">
        <v>159</v>
      </c>
      <c r="BR1" s="2" t="s">
        <v>160</v>
      </c>
      <c r="BS1" s="2" t="s">
        <v>161</v>
      </c>
      <c r="BT1" s="2" t="s">
        <v>162</v>
      </c>
      <c r="BU1" s="2" t="s">
        <v>163</v>
      </c>
      <c r="BV1" s="2" t="s">
        <v>164</v>
      </c>
      <c r="BW1" s="2" t="s">
        <v>165</v>
      </c>
      <c r="BX1" s="2" t="s">
        <v>166</v>
      </c>
      <c r="BY1" s="2" t="s">
        <v>167</v>
      </c>
      <c r="BZ1" s="2" t="s">
        <v>168</v>
      </c>
      <c r="CA1" s="2" t="s">
        <v>169</v>
      </c>
      <c r="CB1" s="2" t="s">
        <v>170</v>
      </c>
      <c r="CC1" s="2" t="s">
        <v>171</v>
      </c>
      <c r="CD1" s="2" t="s">
        <v>172</v>
      </c>
      <c r="CE1" s="2" t="s">
        <v>173</v>
      </c>
      <c r="CF1" s="2" t="s">
        <v>174</v>
      </c>
      <c r="CG1" s="2" t="s">
        <v>175</v>
      </c>
      <c r="CH1" s="2" t="s">
        <v>176</v>
      </c>
      <c r="CI1" s="2" t="s">
        <v>177</v>
      </c>
      <c r="CJ1" s="2" t="s">
        <v>178</v>
      </c>
      <c r="CK1" s="2" t="s">
        <v>179</v>
      </c>
      <c r="CL1" s="2" t="s">
        <v>180</v>
      </c>
      <c r="CM1" s="2" t="s">
        <v>181</v>
      </c>
      <c r="CN1" s="2" t="s">
        <v>182</v>
      </c>
      <c r="CO1" s="2" t="s">
        <v>183</v>
      </c>
      <c r="CP1" s="2" t="s">
        <v>184</v>
      </c>
      <c r="CQ1" s="2" t="s">
        <v>185</v>
      </c>
      <c r="CR1" s="2" t="s">
        <v>186</v>
      </c>
      <c r="CS1" s="2" t="s">
        <v>187</v>
      </c>
      <c r="CT1" s="2" t="s">
        <v>188</v>
      </c>
      <c r="CU1" s="2" t="s">
        <v>189</v>
      </c>
      <c r="CV1" s="2" t="s">
        <v>190</v>
      </c>
      <c r="CW1" s="2" t="s">
        <v>191</v>
      </c>
      <c r="CX1" s="2" t="s">
        <v>192</v>
      </c>
      <c r="CY1" s="2" t="s">
        <v>193</v>
      </c>
      <c r="CZ1" s="2" t="s">
        <v>194</v>
      </c>
      <c r="DA1" s="2" t="s">
        <v>195</v>
      </c>
      <c r="DB1" s="2" t="s">
        <v>196</v>
      </c>
      <c r="DC1" s="2" t="s">
        <v>197</v>
      </c>
      <c r="DD1" s="2" t="s">
        <v>198</v>
      </c>
      <c r="DE1" s="2" t="s">
        <v>199</v>
      </c>
      <c r="DF1" s="2" t="s">
        <v>200</v>
      </c>
      <c r="DG1" s="2" t="s">
        <v>201</v>
      </c>
      <c r="DH1" s="2" t="s">
        <v>202</v>
      </c>
      <c r="DI1" s="2" t="s">
        <v>203</v>
      </c>
      <c r="DJ1" s="2" t="s">
        <v>204</v>
      </c>
      <c r="DK1" s="2" t="s">
        <v>205</v>
      </c>
      <c r="DL1" s="2" t="s">
        <v>206</v>
      </c>
      <c r="DM1" s="2" t="s">
        <v>207</v>
      </c>
      <c r="DN1" s="2" t="s">
        <v>208</v>
      </c>
      <c r="DO1" s="2" t="s">
        <v>209</v>
      </c>
      <c r="DP1" s="2" t="s">
        <v>210</v>
      </c>
      <c r="DQ1" s="2" t="s">
        <v>211</v>
      </c>
      <c r="DR1" s="2" t="s">
        <v>212</v>
      </c>
      <c r="DS1" s="2" t="s">
        <v>213</v>
      </c>
      <c r="DT1" s="2" t="s">
        <v>214</v>
      </c>
      <c r="DU1" s="2" t="s">
        <v>215</v>
      </c>
      <c r="DV1" s="2" t="s">
        <v>216</v>
      </c>
      <c r="DW1" s="2" t="s">
        <v>217</v>
      </c>
      <c r="DX1" s="2" t="s">
        <v>218</v>
      </c>
      <c r="DY1" s="2" t="s">
        <v>219</v>
      </c>
      <c r="DZ1" s="2" t="s">
        <v>220</v>
      </c>
      <c r="EA1" s="2" t="s">
        <v>221</v>
      </c>
      <c r="EB1" s="2" t="s">
        <v>222</v>
      </c>
      <c r="EC1" s="2" t="s">
        <v>223</v>
      </c>
      <c r="ED1" s="2" t="s">
        <v>224</v>
      </c>
      <c r="EE1" s="2" t="s">
        <v>225</v>
      </c>
    </row>
    <row r="2" spans="1:135" x14ac:dyDescent="0.3">
      <c r="A2" s="2" t="s">
        <v>226</v>
      </c>
      <c r="B2" t="s">
        <v>52</v>
      </c>
      <c r="C2">
        <v>2020</v>
      </c>
      <c r="D2" s="3">
        <v>43921</v>
      </c>
      <c r="E2" t="s">
        <v>227</v>
      </c>
      <c r="F2" t="s">
        <v>228</v>
      </c>
      <c r="AB2">
        <v>6233000</v>
      </c>
      <c r="AG2">
        <v>260431000</v>
      </c>
      <c r="AM2">
        <v>160204000</v>
      </c>
      <c r="AN2">
        <v>160204000</v>
      </c>
      <c r="AU2">
        <v>160204000</v>
      </c>
      <c r="AV2">
        <v>5410000</v>
      </c>
    </row>
    <row r="3" spans="1:135" x14ac:dyDescent="0.3">
      <c r="A3" s="2" t="s">
        <v>226</v>
      </c>
      <c r="B3" t="s">
        <v>52</v>
      </c>
      <c r="C3">
        <v>2021</v>
      </c>
      <c r="D3" s="3">
        <v>44286</v>
      </c>
      <c r="E3" t="s">
        <v>227</v>
      </c>
      <c r="F3" t="s">
        <v>228</v>
      </c>
      <c r="G3">
        <v>145134000</v>
      </c>
      <c r="H3">
        <v>172559000</v>
      </c>
      <c r="I3">
        <v>-1784436000</v>
      </c>
      <c r="J3">
        <v>2092595000</v>
      </c>
      <c r="L3">
        <v>8923000</v>
      </c>
      <c r="M3">
        <v>362658000</v>
      </c>
      <c r="N3">
        <v>7000</v>
      </c>
      <c r="O3">
        <v>295949000</v>
      </c>
      <c r="P3">
        <v>295949000</v>
      </c>
      <c r="Q3">
        <v>7000</v>
      </c>
      <c r="R3">
        <v>2351469000</v>
      </c>
      <c r="S3">
        <v>1557890000</v>
      </c>
      <c r="T3">
        <v>113986000</v>
      </c>
      <c r="U3">
        <v>991233000</v>
      </c>
      <c r="V3">
        <v>48896000</v>
      </c>
      <c r="W3">
        <v>30472000</v>
      </c>
      <c r="X3">
        <v>79368000</v>
      </c>
      <c r="Y3">
        <v>216594000</v>
      </c>
      <c r="Z3">
        <v>216594000</v>
      </c>
      <c r="AA3">
        <v>708437000</v>
      </c>
      <c r="AB3">
        <v>6693000</v>
      </c>
      <c r="AC3">
        <v>166459000</v>
      </c>
      <c r="AD3">
        <v>9803000</v>
      </c>
      <c r="AE3">
        <v>122300000</v>
      </c>
      <c r="AF3">
        <v>421857000</v>
      </c>
      <c r="AH3">
        <v>5175375000</v>
      </c>
      <c r="AK3">
        <v>336672000</v>
      </c>
      <c r="AL3">
        <v>4184625000</v>
      </c>
      <c r="AM3">
        <v>176938000</v>
      </c>
      <c r="AN3">
        <v>176938000</v>
      </c>
      <c r="AO3">
        <v>2291000</v>
      </c>
      <c r="AP3">
        <v>149324000</v>
      </c>
      <c r="AR3">
        <v>313762000</v>
      </c>
      <c r="AS3">
        <v>1802684000</v>
      </c>
      <c r="AT3">
        <v>2116446000</v>
      </c>
      <c r="AU3">
        <v>176938000</v>
      </c>
      <c r="AV3">
        <v>5193000</v>
      </c>
      <c r="AW3">
        <v>1563130000</v>
      </c>
      <c r="AX3">
        <v>35765000</v>
      </c>
      <c r="AY3">
        <v>1537207000</v>
      </c>
      <c r="AZ3">
        <v>3390939000</v>
      </c>
      <c r="BA3">
        <v>1929612000</v>
      </c>
      <c r="BB3">
        <v>273288000</v>
      </c>
      <c r="BC3">
        <v>84654000</v>
      </c>
      <c r="BD3">
        <v>84654000</v>
      </c>
      <c r="BE3">
        <v>273288000</v>
      </c>
      <c r="BF3">
        <v>0</v>
      </c>
      <c r="BG3">
        <v>68529133</v>
      </c>
      <c r="BH3">
        <v>25555000</v>
      </c>
      <c r="BI3">
        <v>30472000</v>
      </c>
      <c r="BK3">
        <v>9803000</v>
      </c>
      <c r="BL3">
        <v>299557000</v>
      </c>
      <c r="BM3">
        <v>95212000</v>
      </c>
      <c r="BN3">
        <v>47503000</v>
      </c>
      <c r="BO3">
        <v>1893817000</v>
      </c>
      <c r="BP3">
        <v>70785000</v>
      </c>
      <c r="BQ3">
        <v>145134000</v>
      </c>
      <c r="BR3">
        <v>259120000</v>
      </c>
      <c r="BS3">
        <v>146662000</v>
      </c>
      <c r="BT3">
        <v>0</v>
      </c>
      <c r="BU3">
        <v>94405000</v>
      </c>
      <c r="BV3">
        <v>0</v>
      </c>
      <c r="BW3">
        <v>98338000</v>
      </c>
      <c r="BX3">
        <v>238652000</v>
      </c>
      <c r="BY3">
        <v>-4692000</v>
      </c>
      <c r="CA3">
        <v>249064000</v>
      </c>
      <c r="CB3">
        <v>68529133</v>
      </c>
      <c r="CC3">
        <v>2351469000</v>
      </c>
      <c r="CD3">
        <v>1929612000</v>
      </c>
      <c r="CE3">
        <v>5349467000</v>
      </c>
      <c r="CF3">
        <v>4154153000</v>
      </c>
      <c r="CG3">
        <v>2195814000</v>
      </c>
      <c r="CH3">
        <v>2387234000</v>
      </c>
      <c r="CI3">
        <v>2962233000</v>
      </c>
      <c r="CJ3">
        <v>4358234000</v>
      </c>
      <c r="CK3">
        <v>2253796000</v>
      </c>
      <c r="CM3">
        <v>71875000</v>
      </c>
      <c r="CN3">
        <v>282796000</v>
      </c>
    </row>
    <row r="4" spans="1:135" x14ac:dyDescent="0.3">
      <c r="A4" s="2" t="s">
        <v>226</v>
      </c>
      <c r="B4" t="s">
        <v>52</v>
      </c>
      <c r="C4">
        <v>2022</v>
      </c>
      <c r="D4" s="3">
        <v>44651</v>
      </c>
      <c r="E4" t="s">
        <v>227</v>
      </c>
      <c r="F4" t="s">
        <v>228</v>
      </c>
      <c r="G4">
        <v>200673000</v>
      </c>
      <c r="H4">
        <v>233948000</v>
      </c>
      <c r="I4">
        <v>-2014312000</v>
      </c>
      <c r="J4">
        <v>2421950000</v>
      </c>
      <c r="K4">
        <v>197591000</v>
      </c>
      <c r="L4">
        <v>12440000</v>
      </c>
      <c r="M4">
        <v>366166000</v>
      </c>
      <c r="N4">
        <v>7000</v>
      </c>
      <c r="O4">
        <v>310459000</v>
      </c>
      <c r="P4">
        <v>310459000</v>
      </c>
      <c r="Q4">
        <v>7000</v>
      </c>
      <c r="R4">
        <v>2633866000</v>
      </c>
      <c r="S4">
        <v>2190153000</v>
      </c>
      <c r="T4">
        <v>133724000</v>
      </c>
      <c r="U4">
        <v>1159472000</v>
      </c>
      <c r="V4">
        <v>49988000</v>
      </c>
      <c r="W4">
        <v>34911000</v>
      </c>
      <c r="X4">
        <v>84899000</v>
      </c>
      <c r="Y4">
        <v>131623000</v>
      </c>
      <c r="Z4">
        <v>131623000</v>
      </c>
      <c r="AA4">
        <v>770421000</v>
      </c>
      <c r="AB4">
        <v>2804000</v>
      </c>
      <c r="AC4">
        <v>113642000</v>
      </c>
      <c r="AD4">
        <v>-21621000</v>
      </c>
      <c r="AE4">
        <v>168710000</v>
      </c>
      <c r="AF4">
        <v>684112000</v>
      </c>
      <c r="AH4">
        <v>6062642000</v>
      </c>
      <c r="AI4">
        <v>7872000</v>
      </c>
      <c r="AK4">
        <v>197864000</v>
      </c>
      <c r="AL4">
        <v>5119993000</v>
      </c>
      <c r="AM4">
        <v>840000</v>
      </c>
      <c r="AN4">
        <v>840000</v>
      </c>
      <c r="AO4">
        <v>3944000</v>
      </c>
      <c r="AP4">
        <v>149982000</v>
      </c>
      <c r="AQ4">
        <v>15781000</v>
      </c>
      <c r="AR4">
        <v>316178000</v>
      </c>
      <c r="AS4">
        <v>2451216000</v>
      </c>
      <c r="AT4">
        <v>2767394000</v>
      </c>
      <c r="AU4">
        <v>840000</v>
      </c>
      <c r="AV4">
        <v>2548000</v>
      </c>
      <c r="AW4">
        <v>1734583000</v>
      </c>
      <c r="AX4">
        <v>48728000</v>
      </c>
      <c r="AY4">
        <v>2175668000</v>
      </c>
      <c r="AZ4">
        <v>4048330000</v>
      </c>
      <c r="BA4">
        <v>1949754000</v>
      </c>
      <c r="BB4">
        <v>304642000</v>
      </c>
      <c r="BC4">
        <v>105852000</v>
      </c>
      <c r="BD4">
        <v>88983000</v>
      </c>
      <c r="BE4">
        <v>304642000</v>
      </c>
      <c r="BF4">
        <v>16869000</v>
      </c>
      <c r="BG4">
        <v>74428816</v>
      </c>
      <c r="BH4">
        <v>38953000</v>
      </c>
      <c r="BI4">
        <v>34911000</v>
      </c>
      <c r="BJ4">
        <v>52273000</v>
      </c>
      <c r="BK4">
        <v>-21621000</v>
      </c>
      <c r="BL4">
        <v>515402000</v>
      </c>
      <c r="BM4">
        <v>192790000</v>
      </c>
      <c r="BN4">
        <v>44756000</v>
      </c>
      <c r="BO4">
        <v>1971540000</v>
      </c>
      <c r="BP4">
        <v>85383000</v>
      </c>
      <c r="BQ4">
        <v>208545000</v>
      </c>
      <c r="BR4">
        <v>342269000</v>
      </c>
      <c r="BS4">
        <v>156553000</v>
      </c>
      <c r="BT4">
        <v>0</v>
      </c>
      <c r="BU4">
        <v>102433000</v>
      </c>
      <c r="BV4">
        <v>0</v>
      </c>
      <c r="BW4">
        <v>62520000</v>
      </c>
      <c r="BX4">
        <v>312172000</v>
      </c>
      <c r="BY4">
        <v>-7159000</v>
      </c>
      <c r="BZ4">
        <v>0</v>
      </c>
      <c r="CA4">
        <v>233530000</v>
      </c>
      <c r="CB4">
        <v>74428816</v>
      </c>
      <c r="CC4">
        <v>2633866000</v>
      </c>
      <c r="CD4">
        <v>1949754000</v>
      </c>
      <c r="CE4">
        <v>6389346000</v>
      </c>
      <c r="CF4">
        <v>5085082000</v>
      </c>
      <c r="CG4">
        <v>2852293000</v>
      </c>
      <c r="CH4">
        <v>2682594000</v>
      </c>
      <c r="CI4">
        <v>3706752000</v>
      </c>
      <c r="CJ4">
        <v>5229874000</v>
      </c>
      <c r="CK4">
        <v>2936331000</v>
      </c>
      <c r="CL4">
        <v>7872000</v>
      </c>
      <c r="CM4">
        <v>21702000</v>
      </c>
      <c r="CN4">
        <v>389051000</v>
      </c>
    </row>
    <row r="5" spans="1:135" x14ac:dyDescent="0.3">
      <c r="A5" s="2" t="s">
        <v>226</v>
      </c>
      <c r="B5" t="s">
        <v>52</v>
      </c>
      <c r="C5">
        <v>2023</v>
      </c>
      <c r="D5" s="3">
        <v>45016</v>
      </c>
      <c r="E5" t="s">
        <v>227</v>
      </c>
      <c r="F5" t="s">
        <v>228</v>
      </c>
      <c r="G5">
        <v>271548000</v>
      </c>
      <c r="H5">
        <v>327148000</v>
      </c>
      <c r="I5">
        <v>-2331960000</v>
      </c>
      <c r="J5">
        <v>2540679000</v>
      </c>
      <c r="K5">
        <v>0</v>
      </c>
      <c r="L5">
        <v>12487000</v>
      </c>
      <c r="M5">
        <v>323645000</v>
      </c>
      <c r="N5">
        <v>8000</v>
      </c>
      <c r="O5">
        <v>1348854000</v>
      </c>
      <c r="P5">
        <v>1348854000</v>
      </c>
      <c r="Q5">
        <v>8000</v>
      </c>
      <c r="R5">
        <v>3824310000</v>
      </c>
      <c r="S5">
        <v>2938554000</v>
      </c>
      <c r="T5">
        <v>179975000</v>
      </c>
      <c r="U5">
        <v>2244512000</v>
      </c>
      <c r="V5">
        <v>50639000</v>
      </c>
      <c r="W5">
        <v>37939000</v>
      </c>
      <c r="X5">
        <v>88578000</v>
      </c>
      <c r="Y5">
        <v>132187000</v>
      </c>
      <c r="Z5">
        <v>132187000</v>
      </c>
      <c r="AA5">
        <v>956719000</v>
      </c>
      <c r="AB5">
        <v>2806000</v>
      </c>
      <c r="AC5">
        <v>174561000</v>
      </c>
      <c r="AD5">
        <v>-34713000</v>
      </c>
      <c r="AE5">
        <v>158542000</v>
      </c>
      <c r="AF5">
        <v>655834000</v>
      </c>
      <c r="AH5">
        <v>6992000000</v>
      </c>
      <c r="AI5">
        <v>113905000</v>
      </c>
      <c r="AJ5">
        <v>23330000</v>
      </c>
      <c r="AK5">
        <v>268563000</v>
      </c>
      <c r="AL5">
        <v>6283750000</v>
      </c>
      <c r="AO5">
        <v>3873000</v>
      </c>
      <c r="AP5">
        <v>151827000</v>
      </c>
      <c r="AQ5">
        <v>0</v>
      </c>
      <c r="AR5">
        <v>273006000</v>
      </c>
      <c r="AS5">
        <v>2421501000</v>
      </c>
      <c r="AT5">
        <v>2694507000</v>
      </c>
      <c r="AV5">
        <v>2544000</v>
      </c>
      <c r="AW5">
        <v>1976050000</v>
      </c>
      <c r="AX5">
        <v>36259000</v>
      </c>
      <c r="AY5">
        <v>1110586000</v>
      </c>
      <c r="AZ5">
        <v>4660040000</v>
      </c>
      <c r="BA5">
        <v>3168476000</v>
      </c>
      <c r="BB5">
        <v>23724000</v>
      </c>
      <c r="BC5">
        <v>170736000</v>
      </c>
      <c r="BD5">
        <v>84747000</v>
      </c>
      <c r="BE5">
        <v>23724000</v>
      </c>
      <c r="BF5">
        <v>85989000</v>
      </c>
      <c r="BG5">
        <v>76912016</v>
      </c>
      <c r="BH5">
        <v>60928000</v>
      </c>
      <c r="BI5">
        <v>37939000</v>
      </c>
      <c r="BK5">
        <v>-34713000</v>
      </c>
      <c r="BL5">
        <v>497292000</v>
      </c>
      <c r="BM5">
        <v>146227000</v>
      </c>
      <c r="BN5">
        <v>47806000</v>
      </c>
      <c r="BO5">
        <v>1909209000</v>
      </c>
      <c r="BP5">
        <v>104889000</v>
      </c>
      <c r="BQ5">
        <v>385453000</v>
      </c>
      <c r="BR5">
        <v>565428000</v>
      </c>
      <c r="BS5">
        <v>170526000</v>
      </c>
      <c r="BT5">
        <v>0</v>
      </c>
      <c r="BU5">
        <v>115701000</v>
      </c>
      <c r="BV5">
        <v>0</v>
      </c>
      <c r="BW5">
        <v>68655000</v>
      </c>
      <c r="BX5">
        <v>419934000</v>
      </c>
      <c r="BY5">
        <v>-12103000</v>
      </c>
      <c r="BZ5">
        <v>30532000</v>
      </c>
      <c r="CA5">
        <v>1318336000</v>
      </c>
      <c r="CB5">
        <v>76912016</v>
      </c>
      <c r="CC5">
        <v>3824310000</v>
      </c>
      <c r="CD5">
        <v>3168476000</v>
      </c>
      <c r="CE5">
        <v>7730337000</v>
      </c>
      <c r="CF5">
        <v>6245811000</v>
      </c>
      <c r="CG5">
        <v>2783085000</v>
      </c>
      <c r="CH5">
        <v>3860569000</v>
      </c>
      <c r="CI5">
        <v>3869768000</v>
      </c>
      <c r="CJ5">
        <v>5485825000</v>
      </c>
      <c r="CK5">
        <v>2913049000</v>
      </c>
      <c r="CL5">
        <v>113905000</v>
      </c>
      <c r="CM5">
        <v>25347000</v>
      </c>
      <c r="CN5">
        <v>1287793000</v>
      </c>
    </row>
    <row r="6" spans="1:135" x14ac:dyDescent="0.3">
      <c r="A6" s="2" t="s">
        <v>226</v>
      </c>
      <c r="B6" t="s">
        <v>52</v>
      </c>
      <c r="C6">
        <v>2024</v>
      </c>
      <c r="D6" s="3">
        <v>45382</v>
      </c>
      <c r="E6" t="s">
        <v>227</v>
      </c>
      <c r="F6" t="s">
        <v>228</v>
      </c>
      <c r="G6">
        <v>287206000</v>
      </c>
      <c r="H6">
        <v>545081000</v>
      </c>
      <c r="I6">
        <v>-3094575000</v>
      </c>
      <c r="J6">
        <v>4797253000</v>
      </c>
      <c r="L6">
        <v>16647000</v>
      </c>
      <c r="M6">
        <v>451205000</v>
      </c>
      <c r="N6">
        <v>13000</v>
      </c>
      <c r="O6">
        <v>1901033000</v>
      </c>
      <c r="P6">
        <v>1901033000</v>
      </c>
      <c r="Q6">
        <v>13000</v>
      </c>
      <c r="R6">
        <v>5025430000</v>
      </c>
      <c r="S6">
        <v>3277845000</v>
      </c>
      <c r="T6">
        <v>343768000</v>
      </c>
      <c r="U6">
        <v>3478904000</v>
      </c>
      <c r="V6">
        <v>71561000</v>
      </c>
      <c r="W6">
        <v>58054000</v>
      </c>
      <c r="X6">
        <v>129615000</v>
      </c>
      <c r="Y6">
        <v>260264000</v>
      </c>
      <c r="Z6">
        <v>260264000</v>
      </c>
      <c r="AA6">
        <v>1295881000</v>
      </c>
      <c r="AC6">
        <v>196216000</v>
      </c>
      <c r="AD6">
        <v>-21268000</v>
      </c>
      <c r="AE6">
        <v>1621763000</v>
      </c>
      <c r="AF6">
        <v>4519362000</v>
      </c>
      <c r="AH6">
        <v>11044858000</v>
      </c>
      <c r="AI6">
        <v>48538000</v>
      </c>
      <c r="AJ6">
        <v>127098000</v>
      </c>
      <c r="AK6">
        <v>317878000</v>
      </c>
      <c r="AL6">
        <v>12212719000</v>
      </c>
      <c r="AO6">
        <v>20787000</v>
      </c>
      <c r="AP6">
        <v>209162000</v>
      </c>
      <c r="AR6">
        <v>379644000</v>
      </c>
      <c r="AS6">
        <v>7129235000</v>
      </c>
      <c r="AT6">
        <v>7508879000</v>
      </c>
      <c r="AW6">
        <v>3057758000</v>
      </c>
      <c r="AX6">
        <v>47074000</v>
      </c>
      <c r="AY6">
        <v>5286256000</v>
      </c>
      <c r="AZ6">
        <v>7950283000</v>
      </c>
      <c r="BA6">
        <v>506068000</v>
      </c>
      <c r="BB6">
        <v>163590000</v>
      </c>
      <c r="BC6">
        <v>2124672000</v>
      </c>
      <c r="BD6">
        <v>896402000</v>
      </c>
      <c r="BE6">
        <v>163590000</v>
      </c>
      <c r="BF6">
        <v>1228270000</v>
      </c>
      <c r="BG6">
        <v>125849088</v>
      </c>
      <c r="BH6">
        <v>134391000</v>
      </c>
      <c r="BI6">
        <v>58054000</v>
      </c>
      <c r="BK6">
        <v>-21268000</v>
      </c>
      <c r="BL6">
        <v>2897599000</v>
      </c>
      <c r="BM6">
        <v>217225000</v>
      </c>
      <c r="BN6">
        <v>327428000</v>
      </c>
      <c r="BO6">
        <v>4462659000</v>
      </c>
      <c r="BP6">
        <v>417822000</v>
      </c>
      <c r="BQ6">
        <v>335744000</v>
      </c>
      <c r="BR6">
        <v>679512000</v>
      </c>
      <c r="BS6">
        <v>226490000</v>
      </c>
      <c r="BT6">
        <v>0</v>
      </c>
      <c r="BU6">
        <v>185892000</v>
      </c>
      <c r="BV6">
        <v>0</v>
      </c>
      <c r="BW6">
        <v>89778000</v>
      </c>
      <c r="BX6">
        <v>939710000</v>
      </c>
      <c r="BY6">
        <v>-23193000</v>
      </c>
      <c r="BZ6">
        <v>0</v>
      </c>
      <c r="CA6">
        <v>249432000</v>
      </c>
      <c r="CB6">
        <v>125849088</v>
      </c>
      <c r="CC6">
        <v>5025430000</v>
      </c>
      <c r="CD6">
        <v>506068000</v>
      </c>
      <c r="CE6">
        <v>16329364000</v>
      </c>
      <c r="CF6">
        <v>12154665000</v>
      </c>
      <c r="CG6">
        <v>7638494000</v>
      </c>
      <c r="CH6">
        <v>5072504000</v>
      </c>
      <c r="CI6">
        <v>11256860000</v>
      </c>
      <c r="CJ6">
        <v>12850460000</v>
      </c>
      <c r="CK6">
        <v>9960979000</v>
      </c>
      <c r="CL6">
        <v>48538000</v>
      </c>
      <c r="CM6">
        <v>31884000</v>
      </c>
      <c r="CN6">
        <v>2183023000</v>
      </c>
    </row>
    <row r="7" spans="1:135" x14ac:dyDescent="0.3">
      <c r="A7" s="2" t="s">
        <v>229</v>
      </c>
      <c r="B7" t="s">
        <v>56</v>
      </c>
      <c r="C7">
        <v>2020</v>
      </c>
      <c r="D7" s="3">
        <v>44196</v>
      </c>
      <c r="E7" t="s">
        <v>227</v>
      </c>
      <c r="F7" t="s">
        <v>228</v>
      </c>
      <c r="G7">
        <v>123118000</v>
      </c>
      <c r="H7">
        <v>159679000</v>
      </c>
      <c r="I7">
        <v>-2924799000</v>
      </c>
      <c r="J7">
        <v>3321426000</v>
      </c>
      <c r="L7">
        <v>115335000</v>
      </c>
      <c r="M7">
        <v>129585000</v>
      </c>
      <c r="N7">
        <v>105000</v>
      </c>
      <c r="O7">
        <v>896005000</v>
      </c>
      <c r="P7">
        <v>2534276000</v>
      </c>
      <c r="Q7">
        <v>105000</v>
      </c>
      <c r="R7">
        <v>3542334000</v>
      </c>
      <c r="S7">
        <v>99716000</v>
      </c>
      <c r="T7">
        <v>124166000</v>
      </c>
      <c r="U7">
        <v>2908086000</v>
      </c>
      <c r="V7">
        <v>14699000</v>
      </c>
      <c r="W7">
        <v>898237000</v>
      </c>
      <c r="X7">
        <v>912936000</v>
      </c>
      <c r="Y7">
        <v>104569000</v>
      </c>
      <c r="Z7">
        <v>104569000</v>
      </c>
      <c r="AA7">
        <v>1425171000</v>
      </c>
      <c r="AC7">
        <v>85148000</v>
      </c>
      <c r="AD7">
        <v>-187876000</v>
      </c>
      <c r="AE7">
        <v>511597000</v>
      </c>
      <c r="AF7">
        <v>1125453000</v>
      </c>
      <c r="AH7">
        <v>5443415000</v>
      </c>
      <c r="AJ7">
        <v>42388000</v>
      </c>
      <c r="AK7">
        <v>97992000</v>
      </c>
      <c r="AL7">
        <v>5935827000</v>
      </c>
      <c r="AM7">
        <v>284937000</v>
      </c>
      <c r="AO7">
        <v>29055000</v>
      </c>
      <c r="AR7">
        <v>114886000</v>
      </c>
      <c r="AS7">
        <v>1495256000</v>
      </c>
      <c r="AT7">
        <v>1610142000</v>
      </c>
      <c r="AU7">
        <v>151070000</v>
      </c>
      <c r="AW7">
        <v>887086000</v>
      </c>
      <c r="AX7">
        <v>64916000</v>
      </c>
      <c r="AY7">
        <v>1497488000</v>
      </c>
      <c r="AZ7">
        <v>2518616000</v>
      </c>
      <c r="BA7">
        <v>2416881000</v>
      </c>
      <c r="BB7">
        <v>104198000</v>
      </c>
      <c r="BC7">
        <v>359896000</v>
      </c>
      <c r="BE7">
        <v>1781000</v>
      </c>
      <c r="BF7">
        <v>359896000</v>
      </c>
      <c r="BG7">
        <v>96550413</v>
      </c>
      <c r="BH7">
        <v>30836000</v>
      </c>
      <c r="BI7">
        <v>898237000</v>
      </c>
      <c r="BJ7">
        <v>77786000</v>
      </c>
      <c r="BK7">
        <v>-187876000</v>
      </c>
      <c r="BL7">
        <v>613856000</v>
      </c>
      <c r="BM7">
        <v>39382000</v>
      </c>
      <c r="BN7">
        <v>70893000</v>
      </c>
      <c r="BO7">
        <v>4312223000</v>
      </c>
      <c r="BP7">
        <v>45308000</v>
      </c>
      <c r="BQ7">
        <v>143415000</v>
      </c>
      <c r="BR7">
        <v>267581000</v>
      </c>
      <c r="BS7">
        <v>62299000</v>
      </c>
      <c r="BT7">
        <v>0</v>
      </c>
      <c r="BU7">
        <v>55381000</v>
      </c>
      <c r="BV7">
        <v>0</v>
      </c>
      <c r="BW7">
        <v>4564000</v>
      </c>
      <c r="BX7">
        <v>189601000</v>
      </c>
      <c r="BY7">
        <v>-15386000</v>
      </c>
      <c r="CA7">
        <v>583591000</v>
      </c>
      <c r="CB7">
        <v>104941240</v>
      </c>
      <c r="CC7">
        <v>3542334000</v>
      </c>
      <c r="CD7">
        <v>2416881000</v>
      </c>
      <c r="CE7">
        <v>7073352000</v>
      </c>
      <c r="CF7">
        <v>5037590000</v>
      </c>
      <c r="CG7">
        <v>2523078000</v>
      </c>
      <c r="CH7">
        <v>3607250000</v>
      </c>
      <c r="CI7">
        <v>3466102000</v>
      </c>
      <c r="CJ7">
        <v>4165266000</v>
      </c>
      <c r="CK7">
        <v>2040931000</v>
      </c>
      <c r="CL7">
        <v>20297000</v>
      </c>
      <c r="CM7">
        <v>8280000</v>
      </c>
      <c r="CN7">
        <v>1482915000</v>
      </c>
      <c r="CP7">
        <v>31662000</v>
      </c>
      <c r="CQ7">
        <v>102205000</v>
      </c>
      <c r="CR7">
        <v>133867000</v>
      </c>
      <c r="CS7">
        <v>92680000</v>
      </c>
      <c r="CT7">
        <v>0</v>
      </c>
      <c r="CU7">
        <v>284937000</v>
      </c>
      <c r="CV7">
        <v>1638271000</v>
      </c>
      <c r="CW7">
        <v>8390827</v>
      </c>
      <c r="CX7">
        <v>174912000</v>
      </c>
    </row>
    <row r="8" spans="1:135" x14ac:dyDescent="0.3">
      <c r="A8" s="2" t="s">
        <v>229</v>
      </c>
      <c r="B8" t="s">
        <v>56</v>
      </c>
      <c r="C8">
        <v>2021</v>
      </c>
      <c r="D8" s="3">
        <v>44561</v>
      </c>
      <c r="E8" t="s">
        <v>227</v>
      </c>
      <c r="F8" t="s">
        <v>228</v>
      </c>
      <c r="G8">
        <v>109841000</v>
      </c>
      <c r="H8">
        <v>164588000</v>
      </c>
      <c r="I8">
        <v>-3356540000</v>
      </c>
      <c r="J8">
        <v>3345878000</v>
      </c>
      <c r="L8">
        <v>115537000</v>
      </c>
      <c r="M8">
        <v>151678000</v>
      </c>
      <c r="N8">
        <v>106000</v>
      </c>
      <c r="O8">
        <v>535894000</v>
      </c>
      <c r="P8">
        <v>1546390000</v>
      </c>
      <c r="Q8">
        <v>106000</v>
      </c>
      <c r="R8">
        <v>3353827000</v>
      </c>
      <c r="S8">
        <v>158559000</v>
      </c>
      <c r="T8">
        <v>50573000</v>
      </c>
      <c r="U8">
        <v>1926897000</v>
      </c>
      <c r="V8">
        <v>16781000</v>
      </c>
      <c r="X8">
        <v>16781000</v>
      </c>
      <c r="Y8">
        <v>141343000</v>
      </c>
      <c r="Z8">
        <v>141343000</v>
      </c>
      <c r="AA8">
        <v>460123000</v>
      </c>
      <c r="AC8">
        <v>77601000</v>
      </c>
      <c r="AD8">
        <v>-212102000</v>
      </c>
      <c r="AE8">
        <v>511086000</v>
      </c>
      <c r="AF8">
        <v>1119537000</v>
      </c>
      <c r="AH8">
        <v>5844023000</v>
      </c>
      <c r="AJ8">
        <v>39395000</v>
      </c>
      <c r="AK8">
        <v>103084000</v>
      </c>
      <c r="AL8">
        <v>4849821000</v>
      </c>
      <c r="AM8">
        <v>297747000</v>
      </c>
      <c r="AO8">
        <v>28938000</v>
      </c>
      <c r="AR8">
        <v>134897000</v>
      </c>
      <c r="AS8">
        <v>1495994000</v>
      </c>
      <c r="AT8">
        <v>1630891000</v>
      </c>
      <c r="AU8">
        <v>91226000</v>
      </c>
      <c r="AW8">
        <v>911474000</v>
      </c>
      <c r="AX8">
        <v>60253000</v>
      </c>
      <c r="AY8">
        <v>960100000</v>
      </c>
      <c r="AZ8">
        <v>2487483000</v>
      </c>
      <c r="BA8">
        <v>2234290000</v>
      </c>
      <c r="BB8">
        <v>90124000</v>
      </c>
      <c r="BC8">
        <v>414353000</v>
      </c>
      <c r="BD8">
        <v>10669000</v>
      </c>
      <c r="BE8">
        <v>5417000</v>
      </c>
      <c r="BF8">
        <v>403684000</v>
      </c>
      <c r="BG8">
        <v>86413962</v>
      </c>
      <c r="BH8">
        <v>21124000</v>
      </c>
      <c r="BJ8">
        <v>65912000</v>
      </c>
      <c r="BK8">
        <v>-212102000</v>
      </c>
      <c r="BL8">
        <v>608451000</v>
      </c>
      <c r="BM8">
        <v>45496000</v>
      </c>
      <c r="BN8">
        <v>56273000</v>
      </c>
      <c r="BO8">
        <v>4629515000</v>
      </c>
      <c r="BP8">
        <v>49012000</v>
      </c>
      <c r="BQ8">
        <v>121579000</v>
      </c>
      <c r="BR8">
        <v>172152000</v>
      </c>
      <c r="BS8">
        <v>63935000</v>
      </c>
      <c r="BT8">
        <v>0</v>
      </c>
      <c r="BU8">
        <v>57287000</v>
      </c>
      <c r="BV8">
        <v>0</v>
      </c>
      <c r="BW8">
        <v>13778000</v>
      </c>
      <c r="BX8">
        <v>199012000</v>
      </c>
      <c r="BY8">
        <v>-14588000</v>
      </c>
      <c r="CA8">
        <v>656466000</v>
      </c>
      <c r="CB8">
        <v>105746661</v>
      </c>
      <c r="CC8">
        <v>3353827000</v>
      </c>
      <c r="CD8">
        <v>2234290000</v>
      </c>
      <c r="CE8">
        <v>6045204000</v>
      </c>
      <c r="CF8">
        <v>4849821000</v>
      </c>
      <c r="CG8">
        <v>1647672000</v>
      </c>
      <c r="CH8">
        <v>3414080000</v>
      </c>
      <c r="CI8">
        <v>2631124000</v>
      </c>
      <c r="CJ8">
        <v>4118307000</v>
      </c>
      <c r="CK8">
        <v>2171001000</v>
      </c>
      <c r="CL8">
        <v>11738000</v>
      </c>
      <c r="CM8">
        <v>11705000</v>
      </c>
      <c r="CN8">
        <v>1466774000</v>
      </c>
      <c r="CP8">
        <v>91636000</v>
      </c>
      <c r="CQ8">
        <v>114885000</v>
      </c>
      <c r="CR8">
        <v>206521000</v>
      </c>
      <c r="CS8">
        <v>77920000</v>
      </c>
      <c r="CT8">
        <v>69484000</v>
      </c>
      <c r="CU8">
        <v>297747000</v>
      </c>
      <c r="CV8">
        <v>1010496000</v>
      </c>
      <c r="CW8">
        <v>19332699</v>
      </c>
      <c r="CX8">
        <v>436521000</v>
      </c>
    </row>
    <row r="9" spans="1:135" x14ac:dyDescent="0.3">
      <c r="A9" s="2" t="s">
        <v>229</v>
      </c>
      <c r="B9" t="s">
        <v>56</v>
      </c>
      <c r="C9">
        <v>2022</v>
      </c>
      <c r="D9" s="3">
        <v>44926</v>
      </c>
      <c r="E9" t="s">
        <v>227</v>
      </c>
      <c r="F9" t="s">
        <v>228</v>
      </c>
      <c r="G9">
        <v>1023537000</v>
      </c>
      <c r="H9">
        <v>1182597000</v>
      </c>
      <c r="I9">
        <v>-7288127000</v>
      </c>
      <c r="J9">
        <v>8222599000</v>
      </c>
      <c r="L9">
        <v>497386000</v>
      </c>
      <c r="M9">
        <v>2808774000</v>
      </c>
      <c r="N9">
        <v>269000</v>
      </c>
      <c r="O9">
        <v>2497536000</v>
      </c>
      <c r="P9">
        <v>4307434000</v>
      </c>
      <c r="Q9">
        <v>269000</v>
      </c>
      <c r="R9">
        <v>21487641000</v>
      </c>
      <c r="S9">
        <v>3979145000</v>
      </c>
      <c r="T9">
        <v>3033305000</v>
      </c>
      <c r="U9">
        <v>6757713000</v>
      </c>
      <c r="V9">
        <v>17854000</v>
      </c>
      <c r="W9">
        <v>1552559000</v>
      </c>
      <c r="X9">
        <v>1552559000</v>
      </c>
      <c r="Y9">
        <v>833213000</v>
      </c>
      <c r="Z9">
        <v>833213000</v>
      </c>
      <c r="AA9">
        <v>6442614000</v>
      </c>
      <c r="AC9">
        <v>536392000</v>
      </c>
      <c r="AD9">
        <v>-175267000</v>
      </c>
      <c r="AE9">
        <v>757508000</v>
      </c>
      <c r="AF9">
        <v>38508901000</v>
      </c>
      <c r="AG9">
        <v>1242387000</v>
      </c>
      <c r="AH9">
        <v>18016918000</v>
      </c>
      <c r="AJ9">
        <v>298043000</v>
      </c>
      <c r="AK9">
        <v>625979000</v>
      </c>
      <c r="AL9">
        <v>44383761000</v>
      </c>
      <c r="AM9">
        <v>524905000</v>
      </c>
      <c r="AO9">
        <v>46638000</v>
      </c>
      <c r="AR9">
        <v>2808774000</v>
      </c>
      <c r="AS9">
        <v>21343561000</v>
      </c>
      <c r="AT9">
        <v>24152335000</v>
      </c>
      <c r="AU9">
        <v>213178000</v>
      </c>
      <c r="AW9">
        <v>3505711000</v>
      </c>
      <c r="AX9">
        <v>562551000</v>
      </c>
      <c r="AY9">
        <v>20398584000</v>
      </c>
      <c r="AZ9">
        <v>10728791000</v>
      </c>
      <c r="BA9">
        <v>-17021260000</v>
      </c>
      <c r="BB9">
        <v>74389000</v>
      </c>
      <c r="BC9">
        <v>5354756000</v>
      </c>
      <c r="BD9">
        <v>8326000</v>
      </c>
      <c r="BE9">
        <v>8011000</v>
      </c>
      <c r="BF9">
        <v>5354756000</v>
      </c>
      <c r="BG9">
        <v>82978655</v>
      </c>
      <c r="BH9">
        <v>641703000</v>
      </c>
      <c r="BJ9">
        <v>62954000</v>
      </c>
      <c r="BK9">
        <v>-175267000</v>
      </c>
      <c r="BL9">
        <v>37751393000</v>
      </c>
      <c r="BM9">
        <v>2227971000</v>
      </c>
      <c r="BN9">
        <v>748384000</v>
      </c>
      <c r="BO9">
        <v>9988038000</v>
      </c>
      <c r="BP9">
        <v>73435000</v>
      </c>
      <c r="BQ9">
        <v>1023537000</v>
      </c>
      <c r="BR9">
        <v>4056842000</v>
      </c>
      <c r="BS9">
        <v>56337000</v>
      </c>
      <c r="BT9">
        <v>0</v>
      </c>
      <c r="BU9">
        <v>61877000</v>
      </c>
      <c r="BV9">
        <v>0</v>
      </c>
      <c r="BW9">
        <v>53828000</v>
      </c>
      <c r="BX9">
        <v>1182597000</v>
      </c>
      <c r="BY9">
        <v>-15358000</v>
      </c>
      <c r="CA9">
        <v>13440040000</v>
      </c>
      <c r="CB9">
        <v>106291966</v>
      </c>
      <c r="CC9">
        <v>21487641000</v>
      </c>
      <c r="CD9">
        <v>-17021260000</v>
      </c>
      <c r="CE9">
        <v>58748281000</v>
      </c>
      <c r="CF9">
        <v>42831202000</v>
      </c>
      <c r="CG9">
        <v>25704894000</v>
      </c>
      <c r="CH9">
        <v>22050192000</v>
      </c>
      <c r="CI9">
        <v>36698089000</v>
      </c>
      <c r="CJ9">
        <v>51990568000</v>
      </c>
      <c r="CK9">
        <v>30255475000</v>
      </c>
      <c r="CL9">
        <v>12603000</v>
      </c>
      <c r="CM9">
        <v>35759000</v>
      </c>
      <c r="CN9">
        <v>315099000</v>
      </c>
      <c r="CO9">
        <v>-59790000</v>
      </c>
      <c r="CP9">
        <v>141307000</v>
      </c>
      <c r="CQ9">
        <v>169670000</v>
      </c>
      <c r="CR9">
        <v>169670000</v>
      </c>
      <c r="CS9">
        <v>74923000</v>
      </c>
      <c r="CT9">
        <v>57292000</v>
      </c>
      <c r="CU9">
        <v>142057000</v>
      </c>
      <c r="CV9">
        <v>1809898000</v>
      </c>
      <c r="CW9">
        <v>23313311</v>
      </c>
      <c r="CX9">
        <v>0</v>
      </c>
    </row>
    <row r="10" spans="1:135" x14ac:dyDescent="0.3">
      <c r="A10" s="2" t="s">
        <v>229</v>
      </c>
      <c r="B10" t="s">
        <v>56</v>
      </c>
      <c r="C10">
        <v>2023</v>
      </c>
      <c r="D10" s="3">
        <v>45291</v>
      </c>
      <c r="E10" t="s">
        <v>227</v>
      </c>
      <c r="F10" t="s">
        <v>228</v>
      </c>
      <c r="G10">
        <v>774011000</v>
      </c>
      <c r="H10">
        <v>1122139000</v>
      </c>
      <c r="I10">
        <v>-8185355000</v>
      </c>
      <c r="J10">
        <v>8301979000</v>
      </c>
      <c r="L10">
        <v>538815000</v>
      </c>
      <c r="M10">
        <v>3121307000</v>
      </c>
      <c r="N10">
        <v>271000</v>
      </c>
      <c r="O10">
        <v>1821376000</v>
      </c>
      <c r="P10">
        <v>2444420000</v>
      </c>
      <c r="Q10">
        <v>271000</v>
      </c>
      <c r="R10">
        <v>19880177000</v>
      </c>
      <c r="S10">
        <v>1844338000</v>
      </c>
      <c r="T10">
        <v>3443266000</v>
      </c>
      <c r="U10">
        <v>4891814000</v>
      </c>
      <c r="W10">
        <v>3046654000</v>
      </c>
      <c r="X10">
        <v>3046654000</v>
      </c>
      <c r="Y10">
        <v>754658000</v>
      </c>
      <c r="Z10">
        <v>754658000</v>
      </c>
      <c r="AA10">
        <v>8018589000</v>
      </c>
      <c r="AC10">
        <v>569254000</v>
      </c>
      <c r="AD10">
        <v>-160056000</v>
      </c>
      <c r="AE10">
        <v>0</v>
      </c>
      <c r="AF10">
        <v>38745872000</v>
      </c>
      <c r="AG10">
        <v>1196529000</v>
      </c>
      <c r="AH10">
        <v>20812637000</v>
      </c>
      <c r="AJ10">
        <v>297678000</v>
      </c>
      <c r="AK10">
        <v>665169000</v>
      </c>
      <c r="AL10">
        <v>42644097000</v>
      </c>
      <c r="AM10">
        <v>314370000</v>
      </c>
      <c r="AO10">
        <v>46675000</v>
      </c>
      <c r="AR10">
        <v>3121307000</v>
      </c>
      <c r="AS10">
        <v>19717266000</v>
      </c>
      <c r="AT10">
        <v>22838573000</v>
      </c>
      <c r="AU10">
        <v>169038000</v>
      </c>
      <c r="AW10">
        <v>4194986000</v>
      </c>
      <c r="AX10">
        <v>508115000</v>
      </c>
      <c r="AY10">
        <v>20942544000</v>
      </c>
      <c r="AZ10">
        <v>12627282000</v>
      </c>
      <c r="BA10">
        <v>-18865695000</v>
      </c>
      <c r="BC10">
        <v>5014309000</v>
      </c>
      <c r="BF10">
        <v>5014309000</v>
      </c>
      <c r="BG10">
        <v>271501488</v>
      </c>
      <c r="BH10">
        <v>660086000</v>
      </c>
      <c r="BK10">
        <v>-160056000</v>
      </c>
      <c r="BL10">
        <v>38745872000</v>
      </c>
      <c r="BM10">
        <v>529556000</v>
      </c>
      <c r="BN10">
        <v>849131000</v>
      </c>
      <c r="BO10">
        <v>14187823000</v>
      </c>
      <c r="BQ10">
        <v>774011000</v>
      </c>
      <c r="BR10">
        <v>4217277000</v>
      </c>
      <c r="BV10">
        <v>0</v>
      </c>
      <c r="BW10">
        <v>27452000</v>
      </c>
      <c r="BX10">
        <v>1122139000</v>
      </c>
      <c r="CA10">
        <v>11737983000</v>
      </c>
      <c r="CB10">
        <v>294814799</v>
      </c>
      <c r="CC10">
        <v>19880177000</v>
      </c>
      <c r="CD10">
        <v>-18865695000</v>
      </c>
      <c r="CE10">
        <v>57108894000</v>
      </c>
      <c r="CF10">
        <v>39597443000</v>
      </c>
      <c r="CG10">
        <v>25885227000</v>
      </c>
      <c r="CH10">
        <v>20388292000</v>
      </c>
      <c r="CI10">
        <v>36720602000</v>
      </c>
      <c r="CJ10">
        <v>52217080000</v>
      </c>
      <c r="CK10">
        <v>28702013000</v>
      </c>
      <c r="CM10">
        <v>68463000</v>
      </c>
      <c r="CN10">
        <v>-3126775000</v>
      </c>
      <c r="CO10">
        <v>-74390000</v>
      </c>
      <c r="CQ10">
        <v>39198000</v>
      </c>
      <c r="CR10">
        <v>39198000</v>
      </c>
      <c r="CU10">
        <v>106134000</v>
      </c>
      <c r="CV10">
        <v>623044000</v>
      </c>
      <c r="CW10">
        <v>23313311</v>
      </c>
      <c r="CX10">
        <v>0</v>
      </c>
    </row>
    <row r="11" spans="1:135" x14ac:dyDescent="0.3">
      <c r="A11" s="2" t="s">
        <v>230</v>
      </c>
      <c r="B11" t="s">
        <v>59</v>
      </c>
      <c r="C11">
        <v>2020</v>
      </c>
      <c r="D11" s="3">
        <v>44196</v>
      </c>
      <c r="E11" t="s">
        <v>227</v>
      </c>
      <c r="F11" t="s">
        <v>228</v>
      </c>
      <c r="G11">
        <v>4990000</v>
      </c>
      <c r="H11">
        <v>2081000</v>
      </c>
      <c r="I11">
        <v>-915000</v>
      </c>
      <c r="J11">
        <v>0</v>
      </c>
      <c r="M11">
        <v>7045000</v>
      </c>
      <c r="N11">
        <v>0</v>
      </c>
      <c r="O11">
        <v>42777000</v>
      </c>
      <c r="P11">
        <v>42777000</v>
      </c>
      <c r="Q11">
        <v>0</v>
      </c>
      <c r="R11">
        <v>77497000</v>
      </c>
      <c r="S11">
        <v>27013000</v>
      </c>
      <c r="T11">
        <v>3669000</v>
      </c>
      <c r="U11">
        <v>50932000</v>
      </c>
      <c r="V11">
        <v>504000</v>
      </c>
      <c r="X11">
        <v>504000</v>
      </c>
      <c r="Y11">
        <v>3401000</v>
      </c>
      <c r="Z11">
        <v>3401000</v>
      </c>
      <c r="AA11">
        <v>13117000</v>
      </c>
      <c r="AD11">
        <v>-168000</v>
      </c>
      <c r="AE11">
        <v>3912000</v>
      </c>
      <c r="AF11">
        <v>4438000</v>
      </c>
      <c r="AH11">
        <v>45030000</v>
      </c>
      <c r="AK11">
        <v>2591000</v>
      </c>
      <c r="AL11">
        <v>77497000</v>
      </c>
      <c r="AO11">
        <v>0</v>
      </c>
      <c r="AP11">
        <v>3536000</v>
      </c>
      <c r="AR11">
        <v>6541000</v>
      </c>
      <c r="AT11">
        <v>6541000</v>
      </c>
      <c r="AW11">
        <v>2112000</v>
      </c>
      <c r="AX11">
        <v>2490000</v>
      </c>
      <c r="AZ11">
        <v>44115000</v>
      </c>
      <c r="BA11">
        <v>73059000</v>
      </c>
      <c r="BG11">
        <v>51729704</v>
      </c>
      <c r="BH11">
        <v>2234000</v>
      </c>
      <c r="BJ11">
        <v>519000</v>
      </c>
      <c r="BL11">
        <v>526000</v>
      </c>
      <c r="BM11">
        <v>160000</v>
      </c>
      <c r="BO11">
        <v>12369000</v>
      </c>
      <c r="BQ11">
        <v>5024000</v>
      </c>
      <c r="BR11">
        <v>8693000</v>
      </c>
      <c r="BU11">
        <v>1249000</v>
      </c>
      <c r="BV11">
        <v>0</v>
      </c>
      <c r="BX11">
        <v>2081000</v>
      </c>
      <c r="BZ11">
        <v>0</v>
      </c>
      <c r="CA11">
        <v>-39908000</v>
      </c>
      <c r="CB11">
        <v>51729704</v>
      </c>
      <c r="CC11">
        <v>77497000</v>
      </c>
      <c r="CD11">
        <v>73059000</v>
      </c>
      <c r="CE11">
        <v>99645000</v>
      </c>
      <c r="CF11">
        <v>77497000</v>
      </c>
      <c r="CG11">
        <v>7045000</v>
      </c>
      <c r="CH11">
        <v>79987000</v>
      </c>
      <c r="CI11">
        <v>19658000</v>
      </c>
      <c r="CJ11">
        <v>48713000</v>
      </c>
      <c r="CK11">
        <v>6541000</v>
      </c>
      <c r="CL11">
        <v>34000</v>
      </c>
      <c r="CN11">
        <v>37815000</v>
      </c>
      <c r="CY11">
        <v>0</v>
      </c>
      <c r="DA11">
        <v>117573000</v>
      </c>
    </row>
    <row r="12" spans="1:135" x14ac:dyDescent="0.3">
      <c r="A12" s="2" t="s">
        <v>230</v>
      </c>
      <c r="B12" t="s">
        <v>59</v>
      </c>
      <c r="C12">
        <v>2021</v>
      </c>
      <c r="D12" s="3">
        <v>44561</v>
      </c>
      <c r="E12" t="s">
        <v>227</v>
      </c>
      <c r="F12" t="s">
        <v>228</v>
      </c>
      <c r="G12">
        <v>6638000</v>
      </c>
      <c r="H12">
        <v>2173000</v>
      </c>
      <c r="I12">
        <v>-3592000</v>
      </c>
      <c r="J12">
        <v>171155000</v>
      </c>
      <c r="L12">
        <v>0</v>
      </c>
      <c r="M12">
        <v>8159000</v>
      </c>
      <c r="N12">
        <v>18000</v>
      </c>
      <c r="O12">
        <v>321787000</v>
      </c>
      <c r="P12">
        <v>321787000</v>
      </c>
      <c r="Q12">
        <v>18000</v>
      </c>
      <c r="R12">
        <v>100279000</v>
      </c>
      <c r="S12">
        <v>74316000</v>
      </c>
      <c r="T12">
        <v>5739000</v>
      </c>
      <c r="U12">
        <v>335803000</v>
      </c>
      <c r="V12">
        <v>634000</v>
      </c>
      <c r="X12">
        <v>634000</v>
      </c>
      <c r="Y12">
        <v>6636000</v>
      </c>
      <c r="Z12">
        <v>6636000</v>
      </c>
      <c r="AA12">
        <v>21377000</v>
      </c>
      <c r="AD12">
        <v>-433000</v>
      </c>
      <c r="AE12">
        <v>3641000</v>
      </c>
      <c r="AF12">
        <v>3641000</v>
      </c>
      <c r="AH12">
        <v>107525000</v>
      </c>
      <c r="AK12">
        <v>1412000</v>
      </c>
      <c r="AL12">
        <v>105279000</v>
      </c>
      <c r="AO12">
        <v>1350000</v>
      </c>
      <c r="AP12">
        <v>6416000</v>
      </c>
      <c r="AR12">
        <v>7525000</v>
      </c>
      <c r="AS12">
        <v>5000000</v>
      </c>
      <c r="AT12">
        <v>12525000</v>
      </c>
      <c r="AW12">
        <v>2810000</v>
      </c>
      <c r="AX12">
        <v>251693000</v>
      </c>
      <c r="AZ12">
        <v>103933000</v>
      </c>
      <c r="BA12">
        <v>96638000</v>
      </c>
      <c r="BG12">
        <v>51730904</v>
      </c>
      <c r="BH12">
        <v>197000</v>
      </c>
      <c r="BJ12">
        <v>1730000</v>
      </c>
      <c r="BK12">
        <v>-433000</v>
      </c>
      <c r="BL12">
        <v>242000</v>
      </c>
      <c r="BM12">
        <v>559000</v>
      </c>
      <c r="BO12">
        <v>22633000</v>
      </c>
      <c r="BQ12">
        <v>6638000</v>
      </c>
      <c r="BR12">
        <v>12377000</v>
      </c>
      <c r="BU12">
        <v>5904000</v>
      </c>
      <c r="BV12">
        <v>0</v>
      </c>
      <c r="BX12">
        <v>3753000</v>
      </c>
      <c r="BZ12">
        <v>2750000</v>
      </c>
      <c r="CA12">
        <v>-70461000</v>
      </c>
      <c r="CB12">
        <v>51730904</v>
      </c>
      <c r="CC12">
        <v>100279000</v>
      </c>
      <c r="CD12">
        <v>96638000</v>
      </c>
      <c r="CE12">
        <v>443936000</v>
      </c>
      <c r="CF12">
        <v>105279000</v>
      </c>
      <c r="CG12">
        <v>13159000</v>
      </c>
      <c r="CH12">
        <v>351972000</v>
      </c>
      <c r="CI12">
        <v>91964000</v>
      </c>
      <c r="CJ12">
        <v>108133000</v>
      </c>
      <c r="CK12">
        <v>70587000</v>
      </c>
      <c r="CL12">
        <v>180000</v>
      </c>
      <c r="CN12">
        <v>314426000</v>
      </c>
      <c r="CY12">
        <v>58062000</v>
      </c>
      <c r="CZ12">
        <v>0</v>
      </c>
      <c r="DB12">
        <v>1580000</v>
      </c>
    </row>
    <row r="13" spans="1:135" x14ac:dyDescent="0.3">
      <c r="A13" s="2" t="s">
        <v>230</v>
      </c>
      <c r="B13" t="s">
        <v>59</v>
      </c>
      <c r="C13">
        <v>2022</v>
      </c>
      <c r="D13" s="3">
        <v>44926</v>
      </c>
      <c r="E13" t="s">
        <v>227</v>
      </c>
      <c r="F13" t="s">
        <v>228</v>
      </c>
      <c r="G13">
        <v>13929000</v>
      </c>
      <c r="H13">
        <v>0</v>
      </c>
      <c r="I13">
        <v>-6979000</v>
      </c>
      <c r="J13">
        <v>235384000</v>
      </c>
      <c r="L13">
        <v>10268000</v>
      </c>
      <c r="M13">
        <v>7768000</v>
      </c>
      <c r="N13">
        <v>20000</v>
      </c>
      <c r="O13">
        <v>238588000</v>
      </c>
      <c r="P13">
        <v>238588000</v>
      </c>
      <c r="Q13">
        <v>20000</v>
      </c>
      <c r="R13">
        <v>133532000</v>
      </c>
      <c r="S13">
        <v>109494000</v>
      </c>
      <c r="T13">
        <v>8031000</v>
      </c>
      <c r="U13">
        <v>268310000</v>
      </c>
      <c r="V13">
        <v>722000</v>
      </c>
      <c r="W13">
        <v>242000</v>
      </c>
      <c r="X13">
        <v>964000</v>
      </c>
      <c r="Y13">
        <v>2499000</v>
      </c>
      <c r="Z13">
        <v>0</v>
      </c>
      <c r="AA13">
        <v>27796000</v>
      </c>
      <c r="AD13">
        <v>229000</v>
      </c>
      <c r="AE13">
        <v>0</v>
      </c>
      <c r="AF13">
        <v>0</v>
      </c>
      <c r="AH13">
        <v>160639000</v>
      </c>
      <c r="AK13">
        <v>0</v>
      </c>
      <c r="AL13">
        <v>138532000</v>
      </c>
      <c r="AO13">
        <v>1350000</v>
      </c>
      <c r="AP13">
        <v>8197000</v>
      </c>
      <c r="AR13">
        <v>7046000</v>
      </c>
      <c r="AS13">
        <v>4758000</v>
      </c>
      <c r="AT13">
        <v>11804000</v>
      </c>
      <c r="AW13">
        <v>3153000</v>
      </c>
      <c r="AX13">
        <v>226294000</v>
      </c>
      <c r="AZ13">
        <v>153660000</v>
      </c>
      <c r="BA13">
        <v>133532000</v>
      </c>
      <c r="BG13">
        <v>71819926</v>
      </c>
      <c r="BH13">
        <v>334000</v>
      </c>
      <c r="BI13">
        <v>242000</v>
      </c>
      <c r="BJ13">
        <v>2373000</v>
      </c>
      <c r="BK13">
        <v>229000</v>
      </c>
      <c r="BM13">
        <v>16402000</v>
      </c>
      <c r="BO13">
        <v>28177000</v>
      </c>
      <c r="BQ13">
        <v>13929000</v>
      </c>
      <c r="BR13">
        <v>21960000</v>
      </c>
      <c r="BU13">
        <v>27047000</v>
      </c>
      <c r="BV13">
        <v>0</v>
      </c>
      <c r="BX13">
        <v>1673000</v>
      </c>
      <c r="BZ13">
        <v>668000</v>
      </c>
      <c r="CA13">
        <v>-102101000</v>
      </c>
      <c r="CB13">
        <v>71819926</v>
      </c>
      <c r="CC13">
        <v>133532000</v>
      </c>
      <c r="CD13">
        <v>133532000</v>
      </c>
      <c r="CE13">
        <v>438372000</v>
      </c>
      <c r="CF13">
        <v>138290000</v>
      </c>
      <c r="CG13">
        <v>12768000</v>
      </c>
      <c r="CH13">
        <v>359826000</v>
      </c>
      <c r="CI13">
        <v>78546000</v>
      </c>
      <c r="CJ13">
        <v>170062000</v>
      </c>
      <c r="CK13">
        <v>50750000</v>
      </c>
      <c r="CN13">
        <v>240514000</v>
      </c>
      <c r="CY13">
        <v>38946000</v>
      </c>
      <c r="CZ13">
        <v>14750000</v>
      </c>
      <c r="DB13">
        <v>1673000</v>
      </c>
    </row>
    <row r="14" spans="1:135" x14ac:dyDescent="0.3">
      <c r="A14" s="2" t="s">
        <v>230</v>
      </c>
      <c r="B14" t="s">
        <v>59</v>
      </c>
      <c r="C14">
        <v>2023</v>
      </c>
      <c r="D14" s="3">
        <v>45291</v>
      </c>
      <c r="E14" t="s">
        <v>227</v>
      </c>
      <c r="F14" t="s">
        <v>228</v>
      </c>
      <c r="G14">
        <v>20575000</v>
      </c>
      <c r="I14">
        <v>-61173000</v>
      </c>
      <c r="J14">
        <v>288404000</v>
      </c>
      <c r="L14">
        <v>14555000</v>
      </c>
      <c r="M14">
        <v>13368000</v>
      </c>
      <c r="N14">
        <v>22000</v>
      </c>
      <c r="O14">
        <v>85622000</v>
      </c>
      <c r="P14">
        <v>85622000</v>
      </c>
      <c r="Q14">
        <v>22000</v>
      </c>
      <c r="R14">
        <v>98991000</v>
      </c>
      <c r="S14">
        <v>130684000</v>
      </c>
      <c r="T14">
        <v>10411000</v>
      </c>
      <c r="U14">
        <v>106882000</v>
      </c>
      <c r="V14">
        <v>1468000</v>
      </c>
      <c r="W14">
        <v>252000</v>
      </c>
      <c r="X14">
        <v>1720000</v>
      </c>
      <c r="Y14">
        <v>2246000</v>
      </c>
      <c r="AA14">
        <v>46221000</v>
      </c>
      <c r="AD14">
        <v>227000</v>
      </c>
      <c r="AH14">
        <v>312872000</v>
      </c>
      <c r="AL14">
        <v>158495000</v>
      </c>
      <c r="AO14">
        <v>1350000</v>
      </c>
      <c r="AP14">
        <v>9111000</v>
      </c>
      <c r="AR14">
        <v>11900000</v>
      </c>
      <c r="AS14">
        <v>59252000</v>
      </c>
      <c r="AT14">
        <v>71152000</v>
      </c>
      <c r="AW14">
        <v>11112000</v>
      </c>
      <c r="AX14">
        <v>114568000</v>
      </c>
      <c r="AZ14">
        <v>251699000</v>
      </c>
      <c r="BA14">
        <v>98991000</v>
      </c>
      <c r="BG14">
        <v>90161309</v>
      </c>
      <c r="BH14">
        <v>249000</v>
      </c>
      <c r="BI14">
        <v>252000</v>
      </c>
      <c r="BJ14">
        <v>11269000</v>
      </c>
      <c r="BK14">
        <v>227000</v>
      </c>
      <c r="BM14">
        <v>2311000</v>
      </c>
      <c r="BO14">
        <v>146060000</v>
      </c>
      <c r="BQ14">
        <v>20575000</v>
      </c>
      <c r="BR14">
        <v>30986000</v>
      </c>
      <c r="BU14">
        <v>17384000</v>
      </c>
      <c r="BV14">
        <v>0</v>
      </c>
      <c r="BX14">
        <v>1152000</v>
      </c>
      <c r="BZ14">
        <v>2475000</v>
      </c>
      <c r="CA14">
        <v>-189662000</v>
      </c>
      <c r="CB14">
        <v>90161309</v>
      </c>
      <c r="CC14">
        <v>98991000</v>
      </c>
      <c r="CD14">
        <v>98991000</v>
      </c>
      <c r="CE14">
        <v>360892000</v>
      </c>
      <c r="CF14">
        <v>158243000</v>
      </c>
      <c r="CG14">
        <v>72872000</v>
      </c>
      <c r="CH14">
        <v>213559000</v>
      </c>
      <c r="CI14">
        <v>147333000</v>
      </c>
      <c r="CJ14">
        <v>254010000</v>
      </c>
      <c r="CK14">
        <v>101112000</v>
      </c>
      <c r="CN14">
        <v>60661000</v>
      </c>
      <c r="CY14">
        <v>29960000</v>
      </c>
      <c r="DB14">
        <v>1152000</v>
      </c>
    </row>
    <row r="15" spans="1:135" x14ac:dyDescent="0.3">
      <c r="A15" s="2" t="s">
        <v>231</v>
      </c>
      <c r="B15" t="s">
        <v>62</v>
      </c>
      <c r="C15">
        <v>2020</v>
      </c>
      <c r="D15" s="3">
        <v>44043</v>
      </c>
      <c r="E15" t="s">
        <v>227</v>
      </c>
      <c r="F15" t="s">
        <v>228</v>
      </c>
      <c r="BU15">
        <v>20101000</v>
      </c>
      <c r="DC15">
        <v>2468000</v>
      </c>
    </row>
    <row r="16" spans="1:135" x14ac:dyDescent="0.3">
      <c r="A16" s="2" t="s">
        <v>231</v>
      </c>
      <c r="B16" t="s">
        <v>62</v>
      </c>
      <c r="C16">
        <v>2021</v>
      </c>
      <c r="D16" s="3">
        <v>44408</v>
      </c>
      <c r="E16" t="s">
        <v>227</v>
      </c>
      <c r="F16" t="s">
        <v>228</v>
      </c>
      <c r="G16">
        <v>36193000</v>
      </c>
      <c r="H16">
        <v>86890000</v>
      </c>
      <c r="I16">
        <v>-151040000</v>
      </c>
      <c r="J16">
        <v>605439000</v>
      </c>
      <c r="M16">
        <v>48410000</v>
      </c>
      <c r="N16">
        <v>4128000</v>
      </c>
      <c r="O16">
        <v>30861000</v>
      </c>
      <c r="P16">
        <v>30861000</v>
      </c>
      <c r="Q16">
        <v>4128000</v>
      </c>
      <c r="R16">
        <v>500719000</v>
      </c>
      <c r="T16">
        <v>74330000</v>
      </c>
      <c r="U16">
        <v>287496000</v>
      </c>
      <c r="V16">
        <v>8841000</v>
      </c>
      <c r="X16">
        <v>8841000</v>
      </c>
      <c r="Y16">
        <v>66130000</v>
      </c>
      <c r="Z16">
        <v>66130000</v>
      </c>
      <c r="AA16">
        <v>203561000</v>
      </c>
      <c r="AE16">
        <v>347698000</v>
      </c>
      <c r="AF16">
        <v>616397000</v>
      </c>
      <c r="AH16">
        <v>230812000</v>
      </c>
      <c r="AJ16">
        <v>195000</v>
      </c>
      <c r="AK16">
        <v>80358000</v>
      </c>
      <c r="AL16">
        <v>701719000</v>
      </c>
      <c r="AP16">
        <v>15726000</v>
      </c>
      <c r="AR16">
        <v>39569000</v>
      </c>
      <c r="AS16">
        <v>201000000</v>
      </c>
      <c r="AT16">
        <v>240569000</v>
      </c>
      <c r="AW16">
        <v>170600000</v>
      </c>
      <c r="AY16">
        <v>170139000</v>
      </c>
      <c r="AZ16">
        <v>79772000</v>
      </c>
      <c r="BA16">
        <v>-115678000</v>
      </c>
      <c r="BB16">
        <v>1824000</v>
      </c>
      <c r="BC16">
        <v>31038000</v>
      </c>
      <c r="BD16">
        <v>9808000</v>
      </c>
      <c r="BF16">
        <v>21230000</v>
      </c>
      <c r="BG16">
        <v>26248495</v>
      </c>
      <c r="BH16">
        <v>18167000</v>
      </c>
      <c r="BJ16">
        <v>15466000</v>
      </c>
      <c r="BL16">
        <v>268699000</v>
      </c>
      <c r="BM16">
        <v>7622000</v>
      </c>
      <c r="BN16">
        <v>14507000</v>
      </c>
      <c r="BO16">
        <v>44486000</v>
      </c>
      <c r="BP16">
        <v>72868000</v>
      </c>
      <c r="BQ16">
        <v>38794000</v>
      </c>
      <c r="BR16">
        <v>113124000</v>
      </c>
      <c r="BT16">
        <v>0</v>
      </c>
      <c r="BU16">
        <v>18167000</v>
      </c>
      <c r="BV16">
        <v>0</v>
      </c>
      <c r="BW16">
        <v>62249000</v>
      </c>
      <c r="BX16">
        <v>158110000</v>
      </c>
      <c r="BY16">
        <v>-1648000</v>
      </c>
      <c r="CA16">
        <v>333001000</v>
      </c>
      <c r="CB16">
        <v>41281812</v>
      </c>
      <c r="CC16">
        <v>500719000</v>
      </c>
      <c r="CD16">
        <v>-115678000</v>
      </c>
      <c r="CE16">
        <v>993111000</v>
      </c>
      <c r="CF16">
        <v>701719000</v>
      </c>
      <c r="CG16">
        <v>249410000</v>
      </c>
      <c r="CH16">
        <v>500719000</v>
      </c>
      <c r="CI16">
        <v>492392000</v>
      </c>
      <c r="CJ16">
        <v>705615000</v>
      </c>
      <c r="CK16">
        <v>288831000</v>
      </c>
      <c r="CM16">
        <v>38338000</v>
      </c>
      <c r="CN16">
        <v>83935000</v>
      </c>
      <c r="CW16">
        <v>15033317</v>
      </c>
      <c r="CX16">
        <v>441849000</v>
      </c>
      <c r="DC16">
        <v>2601000</v>
      </c>
      <c r="DD16">
        <v>-20229000</v>
      </c>
      <c r="DF16">
        <v>2717000</v>
      </c>
    </row>
    <row r="17" spans="1:118" x14ac:dyDescent="0.3">
      <c r="A17" s="2" t="s">
        <v>231</v>
      </c>
      <c r="B17" t="s">
        <v>62</v>
      </c>
      <c r="C17">
        <v>2022</v>
      </c>
      <c r="D17" s="3">
        <v>44773</v>
      </c>
      <c r="E17" t="s">
        <v>227</v>
      </c>
      <c r="F17" t="s">
        <v>228</v>
      </c>
      <c r="G17">
        <v>44591000</v>
      </c>
      <c r="H17">
        <v>59922000</v>
      </c>
      <c r="I17">
        <v>-150832000</v>
      </c>
      <c r="J17">
        <v>625484000</v>
      </c>
      <c r="M17">
        <v>53108000</v>
      </c>
      <c r="N17">
        <v>109471000</v>
      </c>
      <c r="O17">
        <v>21654000</v>
      </c>
      <c r="P17">
        <v>21654000</v>
      </c>
      <c r="Q17">
        <v>4267000</v>
      </c>
      <c r="R17">
        <v>466585000</v>
      </c>
      <c r="T17">
        <v>59399000</v>
      </c>
      <c r="U17">
        <v>263331000</v>
      </c>
      <c r="V17">
        <v>8685000</v>
      </c>
      <c r="X17">
        <v>8685000</v>
      </c>
      <c r="Y17">
        <v>64601000</v>
      </c>
      <c r="Z17">
        <v>64601000</v>
      </c>
      <c r="AA17">
        <v>193457000</v>
      </c>
      <c r="AE17">
        <v>347692000</v>
      </c>
      <c r="AF17">
        <v>594995000</v>
      </c>
      <c r="AH17">
        <v>250962000</v>
      </c>
      <c r="AJ17">
        <v>172000</v>
      </c>
      <c r="AK17">
        <v>96317000</v>
      </c>
      <c r="AL17">
        <v>596585000</v>
      </c>
      <c r="AP17">
        <v>14260000</v>
      </c>
      <c r="AR17">
        <v>44423000</v>
      </c>
      <c r="AS17">
        <v>130000000</v>
      </c>
      <c r="AT17">
        <v>174423000</v>
      </c>
      <c r="AW17">
        <v>186935000</v>
      </c>
      <c r="AY17">
        <v>108346000</v>
      </c>
      <c r="AZ17">
        <v>100130000</v>
      </c>
      <c r="BA17">
        <v>-23206000</v>
      </c>
      <c r="BB17">
        <v>1014000</v>
      </c>
      <c r="BC17">
        <v>25330000</v>
      </c>
      <c r="BD17">
        <v>9975000</v>
      </c>
      <c r="BF17">
        <v>15355000</v>
      </c>
      <c r="BG17">
        <v>27639510</v>
      </c>
      <c r="BH17">
        <v>21649000</v>
      </c>
      <c r="BJ17">
        <v>13435000</v>
      </c>
      <c r="BL17">
        <v>247303000</v>
      </c>
      <c r="BM17">
        <v>14827000</v>
      </c>
      <c r="BN17">
        <v>6291000</v>
      </c>
      <c r="BO17">
        <v>49767000</v>
      </c>
      <c r="BP17">
        <v>66126000</v>
      </c>
      <c r="BQ17">
        <v>47337000</v>
      </c>
      <c r="BR17">
        <v>106736000</v>
      </c>
      <c r="BT17">
        <v>105204000</v>
      </c>
      <c r="BU17">
        <v>21649000</v>
      </c>
      <c r="BV17">
        <v>0</v>
      </c>
      <c r="BW17">
        <v>78478000</v>
      </c>
      <c r="BX17">
        <v>123711000</v>
      </c>
      <c r="BY17">
        <v>-2337000</v>
      </c>
      <c r="CA17">
        <v>278683000</v>
      </c>
      <c r="CB17">
        <v>42672827</v>
      </c>
      <c r="CC17">
        <v>571789000</v>
      </c>
      <c r="CD17">
        <v>-128410000</v>
      </c>
      <c r="CE17">
        <v>974297000</v>
      </c>
      <c r="CF17">
        <v>701789000</v>
      </c>
      <c r="CG17">
        <v>183108000</v>
      </c>
      <c r="CH17">
        <v>571789000</v>
      </c>
      <c r="CI17">
        <v>402508000</v>
      </c>
      <c r="CJ17">
        <v>710966000</v>
      </c>
      <c r="CK17">
        <v>209051000</v>
      </c>
      <c r="CM17">
        <v>40960000</v>
      </c>
      <c r="CN17">
        <v>69874000</v>
      </c>
      <c r="CW17">
        <v>15033317</v>
      </c>
      <c r="CX17">
        <v>441849000</v>
      </c>
      <c r="DC17">
        <v>2746000</v>
      </c>
      <c r="DD17">
        <v>-23121000</v>
      </c>
      <c r="DE17">
        <v>105204000</v>
      </c>
      <c r="DF17">
        <v>3007000</v>
      </c>
    </row>
    <row r="18" spans="1:118" x14ac:dyDescent="0.3">
      <c r="A18" s="2" t="s">
        <v>231</v>
      </c>
      <c r="B18" t="s">
        <v>62</v>
      </c>
      <c r="C18">
        <v>2023</v>
      </c>
      <c r="D18" s="3">
        <v>45138</v>
      </c>
      <c r="E18" t="s">
        <v>227</v>
      </c>
      <c r="F18" t="s">
        <v>228</v>
      </c>
      <c r="G18">
        <v>64241000</v>
      </c>
      <c r="H18">
        <v>52438000</v>
      </c>
      <c r="I18">
        <v>-150483000</v>
      </c>
      <c r="J18">
        <v>636925000</v>
      </c>
      <c r="M18">
        <v>50408000</v>
      </c>
      <c r="N18">
        <v>116521000</v>
      </c>
      <c r="O18">
        <v>18961000</v>
      </c>
      <c r="P18">
        <v>18961000</v>
      </c>
      <c r="Q18">
        <v>4310000</v>
      </c>
      <c r="R18">
        <v>438299000</v>
      </c>
      <c r="T18">
        <v>56035000</v>
      </c>
      <c r="U18">
        <v>305486000</v>
      </c>
      <c r="V18">
        <v>8645000</v>
      </c>
      <c r="W18">
        <v>4375000</v>
      </c>
      <c r="X18">
        <v>13020000</v>
      </c>
      <c r="Y18">
        <v>66351000</v>
      </c>
      <c r="Z18">
        <v>66351000</v>
      </c>
      <c r="AA18">
        <v>211970000</v>
      </c>
      <c r="AE18">
        <v>347692000</v>
      </c>
      <c r="AF18">
        <v>573599000</v>
      </c>
      <c r="AH18">
        <v>247922000</v>
      </c>
      <c r="AJ18">
        <v>1368000</v>
      </c>
      <c r="AK18">
        <v>105845000</v>
      </c>
      <c r="AL18">
        <v>602703000</v>
      </c>
      <c r="AP18">
        <v>9680000</v>
      </c>
      <c r="AR18">
        <v>41763000</v>
      </c>
      <c r="AS18">
        <v>160029000</v>
      </c>
      <c r="AT18">
        <v>201792000</v>
      </c>
      <c r="AW18">
        <v>193832000</v>
      </c>
      <c r="AY18">
        <v>145443000</v>
      </c>
      <c r="AZ18">
        <v>97439000</v>
      </c>
      <c r="BA18">
        <v>-23089000</v>
      </c>
      <c r="BB18">
        <v>2349000</v>
      </c>
      <c r="BC18">
        <v>27913000</v>
      </c>
      <c r="BD18">
        <v>18419000</v>
      </c>
      <c r="BF18">
        <v>9494000</v>
      </c>
      <c r="BG18">
        <v>28062954</v>
      </c>
      <c r="BH18">
        <v>17521000</v>
      </c>
      <c r="BI18">
        <v>4375000</v>
      </c>
      <c r="BJ18">
        <v>12323000</v>
      </c>
      <c r="BL18">
        <v>225907000</v>
      </c>
      <c r="BM18">
        <v>17364000</v>
      </c>
      <c r="BN18">
        <v>1844000</v>
      </c>
      <c r="BO18">
        <v>44410000</v>
      </c>
      <c r="BP18">
        <v>112810000</v>
      </c>
      <c r="BQ18">
        <v>64241000</v>
      </c>
      <c r="BR18">
        <v>120276000</v>
      </c>
      <c r="BT18">
        <v>112211000</v>
      </c>
      <c r="BV18">
        <v>0</v>
      </c>
      <c r="BW18">
        <v>87139000</v>
      </c>
      <c r="BX18">
        <v>163159000</v>
      </c>
      <c r="BY18">
        <v>-2089000</v>
      </c>
      <c r="CA18">
        <v>238913000</v>
      </c>
      <c r="CB18">
        <v>43096271</v>
      </c>
      <c r="CC18">
        <v>550510000</v>
      </c>
      <c r="CD18">
        <v>-135300000</v>
      </c>
      <c r="CE18">
        <v>996237000</v>
      </c>
      <c r="CF18">
        <v>710539000</v>
      </c>
      <c r="CG18">
        <v>214812000</v>
      </c>
      <c r="CH18">
        <v>550510000</v>
      </c>
      <c r="CI18">
        <v>445727000</v>
      </c>
      <c r="CJ18">
        <v>690751000</v>
      </c>
      <c r="CK18">
        <v>233757000</v>
      </c>
      <c r="CM18">
        <v>43365000</v>
      </c>
      <c r="CN18">
        <v>93516000</v>
      </c>
      <c r="CW18">
        <v>15033317</v>
      </c>
      <c r="CX18">
        <v>441849000</v>
      </c>
      <c r="DC18">
        <v>0</v>
      </c>
      <c r="DD18">
        <v>-24659000</v>
      </c>
      <c r="DE18">
        <v>112211000</v>
      </c>
      <c r="DF18">
        <v>2208000</v>
      </c>
    </row>
    <row r="19" spans="1:118" x14ac:dyDescent="0.3">
      <c r="A19" s="2" t="s">
        <v>231</v>
      </c>
      <c r="B19" t="s">
        <v>62</v>
      </c>
      <c r="C19">
        <v>2024</v>
      </c>
      <c r="D19" s="3">
        <v>45504</v>
      </c>
      <c r="E19" t="s">
        <v>227</v>
      </c>
      <c r="F19" t="s">
        <v>228</v>
      </c>
      <c r="G19">
        <v>42477000</v>
      </c>
      <c r="H19">
        <v>53108000</v>
      </c>
      <c r="I19">
        <v>-141121000</v>
      </c>
      <c r="J19">
        <v>640145000</v>
      </c>
      <c r="M19">
        <v>38127000</v>
      </c>
      <c r="N19">
        <v>184453000</v>
      </c>
      <c r="O19">
        <v>32433000</v>
      </c>
      <c r="P19">
        <v>32433000</v>
      </c>
      <c r="Q19">
        <v>4377000</v>
      </c>
      <c r="R19">
        <v>306253000</v>
      </c>
      <c r="T19">
        <v>56007000</v>
      </c>
      <c r="U19">
        <v>336551000</v>
      </c>
      <c r="V19">
        <v>7869000</v>
      </c>
      <c r="W19">
        <v>4050000</v>
      </c>
      <c r="X19">
        <v>11919000</v>
      </c>
      <c r="Y19">
        <v>65834000</v>
      </c>
      <c r="Z19">
        <v>65834000</v>
      </c>
      <c r="AA19">
        <v>183547000</v>
      </c>
      <c r="AE19">
        <v>284180000</v>
      </c>
      <c r="AF19">
        <v>479008000</v>
      </c>
      <c r="AH19">
        <v>220039000</v>
      </c>
      <c r="AJ19">
        <v>1072000</v>
      </c>
      <c r="AK19">
        <v>93136000</v>
      </c>
      <c r="AL19">
        <v>480789000</v>
      </c>
      <c r="AP19">
        <v>17175000</v>
      </c>
      <c r="AR19">
        <v>30258000</v>
      </c>
      <c r="AS19">
        <v>170486000</v>
      </c>
      <c r="AT19">
        <v>200744000</v>
      </c>
      <c r="AW19">
        <v>171274000</v>
      </c>
      <c r="AY19">
        <v>142103000</v>
      </c>
      <c r="AZ19">
        <v>78918000</v>
      </c>
      <c r="BA19">
        <v>7321000</v>
      </c>
      <c r="BB19">
        <v>3251000</v>
      </c>
      <c r="BC19">
        <v>27228000</v>
      </c>
      <c r="BD19">
        <v>21035000</v>
      </c>
      <c r="BF19">
        <v>6193000</v>
      </c>
      <c r="BG19">
        <v>28732792</v>
      </c>
      <c r="BH19">
        <v>15387000</v>
      </c>
      <c r="BI19">
        <v>4050000</v>
      </c>
      <c r="BJ19">
        <v>7310000</v>
      </c>
      <c r="BL19">
        <v>194828000</v>
      </c>
      <c r="BM19">
        <v>14706000</v>
      </c>
      <c r="BN19">
        <v>12355000</v>
      </c>
      <c r="BO19">
        <v>31590000</v>
      </c>
      <c r="BP19">
        <v>144419000</v>
      </c>
      <c r="BQ19">
        <v>42477000</v>
      </c>
      <c r="BR19">
        <v>98484000</v>
      </c>
      <c r="BT19">
        <v>180076000</v>
      </c>
      <c r="BV19">
        <v>0</v>
      </c>
      <c r="BW19">
        <v>72820000</v>
      </c>
      <c r="BX19">
        <v>195595000</v>
      </c>
      <c r="BY19">
        <v>-1932000</v>
      </c>
      <c r="CA19">
        <v>103580000</v>
      </c>
      <c r="CB19">
        <v>43766109</v>
      </c>
      <c r="CC19">
        <v>486329000</v>
      </c>
      <c r="CD19">
        <v>-172755000</v>
      </c>
      <c r="CE19">
        <v>912434000</v>
      </c>
      <c r="CF19">
        <v>656815000</v>
      </c>
      <c r="CG19">
        <v>212663000</v>
      </c>
      <c r="CH19">
        <v>486329000</v>
      </c>
      <c r="CI19">
        <v>426105000</v>
      </c>
      <c r="CJ19">
        <v>575883000</v>
      </c>
      <c r="CK19">
        <v>242558000</v>
      </c>
      <c r="CM19">
        <v>38587000</v>
      </c>
      <c r="CN19">
        <v>153004000</v>
      </c>
      <c r="CW19">
        <v>15033317</v>
      </c>
      <c r="CX19">
        <v>441849000</v>
      </c>
      <c r="DD19">
        <v>-18271000</v>
      </c>
      <c r="DE19">
        <v>180076000</v>
      </c>
      <c r="DF19">
        <v>2231000</v>
      </c>
    </row>
    <row r="20" spans="1:118" x14ac:dyDescent="0.3">
      <c r="A20" s="2" t="s">
        <v>232</v>
      </c>
      <c r="B20" t="s">
        <v>65</v>
      </c>
      <c r="C20">
        <v>2020</v>
      </c>
      <c r="D20" s="3">
        <v>44012</v>
      </c>
      <c r="E20" t="s">
        <v>227</v>
      </c>
      <c r="F20" t="s">
        <v>228</v>
      </c>
      <c r="W20">
        <v>519000</v>
      </c>
      <c r="X20">
        <v>519000</v>
      </c>
      <c r="AE20">
        <v>287000</v>
      </c>
      <c r="AS20">
        <v>2132000</v>
      </c>
      <c r="AY20">
        <v>1593000</v>
      </c>
      <c r="BC20">
        <v>20000</v>
      </c>
      <c r="BD20">
        <v>20000</v>
      </c>
      <c r="BI20">
        <v>519000</v>
      </c>
      <c r="BU20">
        <v>77000</v>
      </c>
      <c r="DH20">
        <v>0</v>
      </c>
    </row>
    <row r="21" spans="1:118" x14ac:dyDescent="0.3">
      <c r="A21" s="2" t="s">
        <v>232</v>
      </c>
      <c r="B21" t="s">
        <v>65</v>
      </c>
      <c r="C21">
        <v>2021</v>
      </c>
      <c r="D21" s="3">
        <v>44377</v>
      </c>
      <c r="E21" t="s">
        <v>227</v>
      </c>
      <c r="F21" t="s">
        <v>228</v>
      </c>
      <c r="G21">
        <v>1911000</v>
      </c>
      <c r="H21">
        <v>454000</v>
      </c>
      <c r="I21">
        <v>-691000</v>
      </c>
      <c r="J21">
        <v>1011000</v>
      </c>
      <c r="N21">
        <v>0</v>
      </c>
      <c r="O21">
        <v>1270000</v>
      </c>
      <c r="P21">
        <v>1270000</v>
      </c>
      <c r="Q21">
        <v>0</v>
      </c>
      <c r="R21">
        <v>-729000</v>
      </c>
      <c r="T21">
        <v>135000</v>
      </c>
      <c r="U21">
        <v>3353000</v>
      </c>
      <c r="W21">
        <v>827000</v>
      </c>
      <c r="X21">
        <v>827000</v>
      </c>
      <c r="Y21">
        <v>1373000</v>
      </c>
      <c r="Z21">
        <v>1373000</v>
      </c>
      <c r="AA21">
        <v>4731000</v>
      </c>
      <c r="AE21">
        <v>287000</v>
      </c>
      <c r="AF21">
        <v>1222000</v>
      </c>
      <c r="AG21">
        <v>810000</v>
      </c>
      <c r="AH21">
        <v>712000</v>
      </c>
      <c r="AK21">
        <v>1534000</v>
      </c>
      <c r="AL21">
        <v>1800000</v>
      </c>
      <c r="AM21">
        <v>0</v>
      </c>
      <c r="AP21">
        <v>202000</v>
      </c>
      <c r="AS21">
        <v>1702000</v>
      </c>
      <c r="AT21">
        <v>1702000</v>
      </c>
      <c r="AW21">
        <v>89000</v>
      </c>
      <c r="AY21">
        <v>1259000</v>
      </c>
      <c r="AZ21">
        <v>21000</v>
      </c>
      <c r="BA21">
        <v>-1951000</v>
      </c>
      <c r="BC21">
        <v>25000</v>
      </c>
      <c r="BD21">
        <v>25000</v>
      </c>
      <c r="BG21">
        <v>9866667</v>
      </c>
      <c r="BI21">
        <v>237000</v>
      </c>
      <c r="BL21">
        <v>935000</v>
      </c>
      <c r="BM21">
        <v>1133000</v>
      </c>
      <c r="BO21">
        <v>421000</v>
      </c>
      <c r="BQ21">
        <v>1911000</v>
      </c>
      <c r="BR21">
        <v>2046000</v>
      </c>
      <c r="BS21">
        <v>485000</v>
      </c>
      <c r="BU21">
        <v>95000</v>
      </c>
      <c r="BV21">
        <v>0</v>
      </c>
      <c r="BX21">
        <v>454000</v>
      </c>
      <c r="CA21">
        <v>-1740000</v>
      </c>
      <c r="CB21">
        <v>9866667</v>
      </c>
      <c r="CC21">
        <v>-729000</v>
      </c>
      <c r="CD21">
        <v>-1951000</v>
      </c>
      <c r="CE21">
        <v>5729000</v>
      </c>
      <c r="CF21">
        <v>973000</v>
      </c>
      <c r="CG21">
        <v>2529000</v>
      </c>
      <c r="CH21">
        <v>-729000</v>
      </c>
      <c r="CI21">
        <v>6458000</v>
      </c>
      <c r="CJ21">
        <v>2376000</v>
      </c>
      <c r="CK21">
        <v>1727000</v>
      </c>
      <c r="CN21">
        <v>-1378000</v>
      </c>
      <c r="CO21">
        <v>-356000</v>
      </c>
      <c r="CR21">
        <v>0</v>
      </c>
      <c r="CV21">
        <v>0</v>
      </c>
      <c r="DG21">
        <v>1270000</v>
      </c>
      <c r="DH21">
        <v>1272000</v>
      </c>
      <c r="DI21">
        <v>590000</v>
      </c>
    </row>
    <row r="22" spans="1:118" x14ac:dyDescent="0.3">
      <c r="A22" s="2" t="s">
        <v>232</v>
      </c>
      <c r="B22" t="s">
        <v>65</v>
      </c>
      <c r="C22">
        <v>2022</v>
      </c>
      <c r="D22" s="3">
        <v>44742</v>
      </c>
      <c r="E22" t="s">
        <v>227</v>
      </c>
      <c r="F22" t="s">
        <v>228</v>
      </c>
      <c r="G22">
        <v>1583000</v>
      </c>
      <c r="H22">
        <v>1762000</v>
      </c>
      <c r="I22">
        <v>-710000</v>
      </c>
      <c r="J22">
        <v>12500000</v>
      </c>
      <c r="M22">
        <v>0</v>
      </c>
      <c r="N22">
        <v>0</v>
      </c>
      <c r="O22">
        <v>2340000</v>
      </c>
      <c r="P22">
        <v>6703000</v>
      </c>
      <c r="Q22">
        <v>0</v>
      </c>
      <c r="R22">
        <v>9415000</v>
      </c>
      <c r="T22">
        <v>136000</v>
      </c>
      <c r="U22">
        <v>13362000</v>
      </c>
      <c r="V22">
        <v>0</v>
      </c>
      <c r="Y22">
        <v>3176000</v>
      </c>
      <c r="Z22">
        <v>3176000</v>
      </c>
      <c r="AA22">
        <v>5414000</v>
      </c>
      <c r="AE22">
        <v>287000</v>
      </c>
      <c r="AF22">
        <v>1126000</v>
      </c>
      <c r="AG22">
        <v>1900000</v>
      </c>
      <c r="AH22">
        <v>732000</v>
      </c>
      <c r="AK22">
        <v>4033000</v>
      </c>
      <c r="AL22">
        <v>9415000</v>
      </c>
      <c r="AM22">
        <v>325000</v>
      </c>
      <c r="AP22">
        <v>213000</v>
      </c>
      <c r="AR22">
        <v>0</v>
      </c>
      <c r="AT22">
        <v>0</v>
      </c>
      <c r="AW22">
        <v>92000</v>
      </c>
      <c r="AZ22">
        <v>22000</v>
      </c>
      <c r="BA22">
        <v>8289000</v>
      </c>
      <c r="BC22">
        <v>22000</v>
      </c>
      <c r="BD22">
        <v>22000</v>
      </c>
      <c r="BG22">
        <v>10828398</v>
      </c>
      <c r="BH22">
        <v>864000</v>
      </c>
      <c r="BL22">
        <v>839000</v>
      </c>
      <c r="BM22">
        <v>16000</v>
      </c>
      <c r="BO22">
        <v>427000</v>
      </c>
      <c r="BQ22">
        <v>1583000</v>
      </c>
      <c r="BR22">
        <v>1719000</v>
      </c>
      <c r="BS22">
        <v>519000</v>
      </c>
      <c r="BU22">
        <v>864000</v>
      </c>
      <c r="BV22">
        <v>0</v>
      </c>
      <c r="BX22">
        <v>1762000</v>
      </c>
      <c r="CA22">
        <v>-3085000</v>
      </c>
      <c r="CB22">
        <v>10828398</v>
      </c>
      <c r="CC22">
        <v>9415000</v>
      </c>
      <c r="CD22">
        <v>8289000</v>
      </c>
      <c r="CE22">
        <v>14851000</v>
      </c>
      <c r="CF22">
        <v>9415000</v>
      </c>
      <c r="CG22">
        <v>0</v>
      </c>
      <c r="CH22">
        <v>9415000</v>
      </c>
      <c r="CI22">
        <v>5436000</v>
      </c>
      <c r="CJ22">
        <v>1489000</v>
      </c>
      <c r="CK22">
        <v>22000</v>
      </c>
      <c r="CL22">
        <v>0</v>
      </c>
      <c r="CN22">
        <v>7948000</v>
      </c>
      <c r="CO22">
        <v>-138000</v>
      </c>
      <c r="CP22">
        <v>325000</v>
      </c>
      <c r="CR22">
        <v>325000</v>
      </c>
      <c r="CV22">
        <v>4363000</v>
      </c>
      <c r="DG22">
        <v>2340000</v>
      </c>
      <c r="DI22">
        <v>0</v>
      </c>
    </row>
    <row r="23" spans="1:118" x14ac:dyDescent="0.3">
      <c r="A23" s="2" t="s">
        <v>232</v>
      </c>
      <c r="B23" t="s">
        <v>65</v>
      </c>
      <c r="C23">
        <v>2023</v>
      </c>
      <c r="D23" s="3">
        <v>45107</v>
      </c>
      <c r="E23" t="s">
        <v>227</v>
      </c>
      <c r="F23" t="s">
        <v>228</v>
      </c>
      <c r="G23">
        <v>1507000</v>
      </c>
      <c r="H23">
        <v>905000</v>
      </c>
      <c r="I23">
        <v>-718000</v>
      </c>
      <c r="J23">
        <v>12462000</v>
      </c>
      <c r="M23">
        <v>431000</v>
      </c>
      <c r="N23">
        <v>0</v>
      </c>
      <c r="O23">
        <v>6616000</v>
      </c>
      <c r="P23">
        <v>6616000</v>
      </c>
      <c r="Q23">
        <v>0</v>
      </c>
      <c r="R23">
        <v>7579000</v>
      </c>
      <c r="T23">
        <v>411000</v>
      </c>
      <c r="U23">
        <v>12391000</v>
      </c>
      <c r="V23">
        <v>280000</v>
      </c>
      <c r="X23">
        <v>280000</v>
      </c>
      <c r="Y23">
        <v>3195000</v>
      </c>
      <c r="Z23">
        <v>3195000</v>
      </c>
      <c r="AA23">
        <v>5600000</v>
      </c>
      <c r="AB23">
        <v>139000</v>
      </c>
      <c r="AE23">
        <v>0</v>
      </c>
      <c r="AF23">
        <v>480000</v>
      </c>
      <c r="AG23">
        <v>1032000</v>
      </c>
      <c r="AH23">
        <v>1161000</v>
      </c>
      <c r="AK23">
        <v>4419000</v>
      </c>
      <c r="AL23">
        <v>7579000</v>
      </c>
      <c r="AM23">
        <v>0</v>
      </c>
      <c r="AP23">
        <v>213000</v>
      </c>
      <c r="AR23">
        <v>151000</v>
      </c>
      <c r="AT23">
        <v>151000</v>
      </c>
      <c r="AW23">
        <v>105000</v>
      </c>
      <c r="AZ23">
        <v>443000</v>
      </c>
      <c r="BA23">
        <v>7099000</v>
      </c>
      <c r="BC23">
        <v>0</v>
      </c>
      <c r="BD23">
        <v>0</v>
      </c>
      <c r="BG23">
        <v>10685778</v>
      </c>
      <c r="BH23">
        <v>451000</v>
      </c>
      <c r="BL23">
        <v>480000</v>
      </c>
      <c r="BM23">
        <v>16000</v>
      </c>
      <c r="BO23">
        <v>843000</v>
      </c>
      <c r="BQ23">
        <v>1534000</v>
      </c>
      <c r="BR23">
        <v>1945000</v>
      </c>
      <c r="BS23">
        <v>180000</v>
      </c>
      <c r="BU23">
        <v>451000</v>
      </c>
      <c r="BV23">
        <v>0</v>
      </c>
      <c r="BX23">
        <v>905000</v>
      </c>
      <c r="CA23">
        <v>-4883000</v>
      </c>
      <c r="CB23">
        <v>10685778</v>
      </c>
      <c r="CC23">
        <v>7579000</v>
      </c>
      <c r="CD23">
        <v>7099000</v>
      </c>
      <c r="CE23">
        <v>13330000</v>
      </c>
      <c r="CF23">
        <v>7579000</v>
      </c>
      <c r="CG23">
        <v>431000</v>
      </c>
      <c r="CH23">
        <v>7579000</v>
      </c>
      <c r="CI23">
        <v>5751000</v>
      </c>
      <c r="CJ23">
        <v>939000</v>
      </c>
      <c r="CK23">
        <v>151000</v>
      </c>
      <c r="CL23">
        <v>27000</v>
      </c>
      <c r="CN23">
        <v>6791000</v>
      </c>
      <c r="CO23">
        <v>-127000</v>
      </c>
      <c r="CR23">
        <v>0</v>
      </c>
      <c r="CV23">
        <v>0</v>
      </c>
      <c r="CW23">
        <v>0</v>
      </c>
      <c r="DG23">
        <v>6616000</v>
      </c>
    </row>
    <row r="24" spans="1:118" x14ac:dyDescent="0.3">
      <c r="A24" s="2" t="s">
        <v>232</v>
      </c>
      <c r="B24" t="s">
        <v>65</v>
      </c>
      <c r="C24">
        <v>2024</v>
      </c>
      <c r="D24" s="3">
        <v>45473</v>
      </c>
      <c r="E24" t="s">
        <v>227</v>
      </c>
      <c r="F24" t="s">
        <v>228</v>
      </c>
      <c r="G24">
        <v>2261000</v>
      </c>
      <c r="H24">
        <v>1048000</v>
      </c>
      <c r="I24">
        <v>-730000</v>
      </c>
      <c r="J24">
        <v>11965000</v>
      </c>
      <c r="M24">
        <v>151000</v>
      </c>
      <c r="N24">
        <v>0</v>
      </c>
      <c r="O24">
        <v>5278000</v>
      </c>
      <c r="P24">
        <v>5278000</v>
      </c>
      <c r="Q24">
        <v>0</v>
      </c>
      <c r="R24">
        <v>5710000</v>
      </c>
      <c r="T24">
        <v>527000</v>
      </c>
      <c r="U24">
        <v>9913000</v>
      </c>
      <c r="V24">
        <v>151000</v>
      </c>
      <c r="X24">
        <v>151000</v>
      </c>
      <c r="Y24">
        <v>1682000</v>
      </c>
      <c r="Z24">
        <v>1682000</v>
      </c>
      <c r="AA24">
        <v>4813000</v>
      </c>
      <c r="AF24">
        <v>422000</v>
      </c>
      <c r="AG24">
        <v>1426000</v>
      </c>
      <c r="AH24">
        <v>902000</v>
      </c>
      <c r="AK24">
        <v>3117000</v>
      </c>
      <c r="AL24">
        <v>5710000</v>
      </c>
      <c r="AP24">
        <v>213000</v>
      </c>
      <c r="AR24">
        <v>0</v>
      </c>
      <c r="AT24">
        <v>0</v>
      </c>
      <c r="AW24">
        <v>118000</v>
      </c>
      <c r="AZ24">
        <v>172000</v>
      </c>
      <c r="BA24">
        <v>5288000</v>
      </c>
      <c r="BG24">
        <v>9986850</v>
      </c>
      <c r="BH24">
        <v>470000</v>
      </c>
      <c r="BL24">
        <v>422000</v>
      </c>
      <c r="BM24">
        <v>16000</v>
      </c>
      <c r="BO24">
        <v>571000</v>
      </c>
      <c r="BQ24">
        <v>2275000</v>
      </c>
      <c r="BR24">
        <v>2802000</v>
      </c>
      <c r="BS24">
        <v>178000</v>
      </c>
      <c r="BV24">
        <v>0</v>
      </c>
      <c r="BX24">
        <v>1048000</v>
      </c>
      <c r="CA24">
        <v>-6255000</v>
      </c>
      <c r="CB24">
        <v>9986850</v>
      </c>
      <c r="CC24">
        <v>5710000</v>
      </c>
      <c r="CD24">
        <v>5288000</v>
      </c>
      <c r="CE24">
        <v>10523000</v>
      </c>
      <c r="CF24">
        <v>5710000</v>
      </c>
      <c r="CG24">
        <v>151000</v>
      </c>
      <c r="CH24">
        <v>5710000</v>
      </c>
      <c r="CI24">
        <v>4813000</v>
      </c>
      <c r="CJ24">
        <v>610000</v>
      </c>
      <c r="CK24">
        <v>0</v>
      </c>
      <c r="CL24">
        <v>14000</v>
      </c>
      <c r="CN24">
        <v>5100000</v>
      </c>
      <c r="CO24">
        <v>-378000</v>
      </c>
      <c r="DG24">
        <v>5278000</v>
      </c>
    </row>
    <row r="25" spans="1:118" x14ac:dyDescent="0.3">
      <c r="A25" s="2" t="s">
        <v>233</v>
      </c>
      <c r="B25" t="s">
        <v>68</v>
      </c>
      <c r="C25">
        <v>2020</v>
      </c>
      <c r="D25" s="3">
        <v>44196</v>
      </c>
      <c r="E25" t="s">
        <v>227</v>
      </c>
      <c r="F25" t="s">
        <v>228</v>
      </c>
      <c r="G25">
        <v>2368203</v>
      </c>
      <c r="H25">
        <v>47645</v>
      </c>
      <c r="I25">
        <v>-308429</v>
      </c>
      <c r="J25">
        <v>80330488</v>
      </c>
      <c r="M25">
        <v>56168</v>
      </c>
      <c r="N25">
        <v>2654</v>
      </c>
      <c r="O25">
        <v>26060733</v>
      </c>
      <c r="P25">
        <v>26060733</v>
      </c>
      <c r="Q25">
        <v>2654</v>
      </c>
      <c r="R25">
        <v>15083595</v>
      </c>
      <c r="S25">
        <v>0</v>
      </c>
      <c r="T25">
        <v>2353068</v>
      </c>
      <c r="U25">
        <v>27889513</v>
      </c>
      <c r="V25">
        <v>56168</v>
      </c>
      <c r="W25">
        <v>7063118</v>
      </c>
      <c r="X25">
        <v>7119286</v>
      </c>
      <c r="Y25">
        <v>165035</v>
      </c>
      <c r="Z25">
        <v>165035</v>
      </c>
      <c r="AA25">
        <v>12485304</v>
      </c>
      <c r="AC25">
        <v>68145</v>
      </c>
      <c r="AE25">
        <v>0</v>
      </c>
      <c r="AF25">
        <v>379530</v>
      </c>
      <c r="AG25">
        <v>47645</v>
      </c>
      <c r="AH25">
        <v>522578</v>
      </c>
      <c r="AJ25">
        <v>44579</v>
      </c>
      <c r="AK25">
        <v>1152105</v>
      </c>
      <c r="AL25">
        <v>23053254</v>
      </c>
      <c r="AM25">
        <v>0</v>
      </c>
      <c r="AP25">
        <v>28247</v>
      </c>
      <c r="AR25">
        <v>0</v>
      </c>
      <c r="AS25">
        <v>906541</v>
      </c>
      <c r="AT25">
        <v>906541</v>
      </c>
      <c r="AW25">
        <v>417871</v>
      </c>
      <c r="AZ25">
        <v>214149</v>
      </c>
      <c r="BA25">
        <v>14704065</v>
      </c>
      <c r="BG25">
        <v>26540769</v>
      </c>
      <c r="BI25">
        <v>59550</v>
      </c>
      <c r="BL25">
        <v>379530</v>
      </c>
      <c r="BO25">
        <v>76460</v>
      </c>
      <c r="BQ25">
        <v>2847915</v>
      </c>
      <c r="BR25">
        <v>5200983</v>
      </c>
      <c r="BU25">
        <v>629030</v>
      </c>
      <c r="BV25">
        <v>0</v>
      </c>
      <c r="BW25">
        <v>911753</v>
      </c>
      <c r="BX25">
        <v>47645</v>
      </c>
      <c r="CA25">
        <v>-65249547</v>
      </c>
      <c r="CB25">
        <v>26540769</v>
      </c>
      <c r="CC25">
        <v>15083595</v>
      </c>
      <c r="CD25">
        <v>14704065</v>
      </c>
      <c r="CE25">
        <v>28511769</v>
      </c>
      <c r="CF25">
        <v>15990136</v>
      </c>
      <c r="CG25">
        <v>8025827</v>
      </c>
      <c r="CH25">
        <v>15083595</v>
      </c>
      <c r="CI25">
        <v>13428174</v>
      </c>
      <c r="CJ25">
        <v>622256</v>
      </c>
      <c r="CK25">
        <v>942870</v>
      </c>
      <c r="CM25">
        <v>172207</v>
      </c>
      <c r="CN25">
        <v>15404209</v>
      </c>
      <c r="CO25">
        <v>0</v>
      </c>
      <c r="CR25">
        <v>0</v>
      </c>
      <c r="CT25">
        <v>36329</v>
      </c>
      <c r="CZ25">
        <v>28577</v>
      </c>
      <c r="DD25">
        <v>0</v>
      </c>
      <c r="DG25">
        <v>26060733</v>
      </c>
      <c r="DH25">
        <v>7003568</v>
      </c>
      <c r="DL25">
        <v>479712</v>
      </c>
    </row>
    <row r="26" spans="1:118" x14ac:dyDescent="0.3">
      <c r="A26" s="2" t="s">
        <v>233</v>
      </c>
      <c r="B26" t="s">
        <v>68</v>
      </c>
      <c r="C26">
        <v>2021</v>
      </c>
      <c r="D26" s="3">
        <v>44561</v>
      </c>
      <c r="E26" t="s">
        <v>227</v>
      </c>
      <c r="F26" t="s">
        <v>228</v>
      </c>
      <c r="G26">
        <v>2411085</v>
      </c>
      <c r="H26">
        <v>1213195</v>
      </c>
      <c r="I26">
        <v>-424662</v>
      </c>
      <c r="J26">
        <v>192502122</v>
      </c>
      <c r="M26">
        <v>792202</v>
      </c>
      <c r="N26">
        <v>4099</v>
      </c>
      <c r="O26">
        <v>40815123</v>
      </c>
      <c r="P26">
        <v>40815123</v>
      </c>
      <c r="Q26">
        <v>4099</v>
      </c>
      <c r="R26">
        <v>112232832</v>
      </c>
      <c r="S26">
        <v>627044</v>
      </c>
      <c r="T26">
        <v>430594</v>
      </c>
      <c r="U26">
        <v>44656273</v>
      </c>
      <c r="V26">
        <v>550525</v>
      </c>
      <c r="X26">
        <v>550525</v>
      </c>
      <c r="Y26">
        <v>512397</v>
      </c>
      <c r="Z26">
        <v>512397</v>
      </c>
      <c r="AA26">
        <v>4623914</v>
      </c>
      <c r="AC26">
        <v>60153</v>
      </c>
      <c r="AE26">
        <v>45026583</v>
      </c>
      <c r="AF26">
        <v>70196073</v>
      </c>
      <c r="AH26">
        <v>2292686</v>
      </c>
      <c r="AJ26">
        <v>0</v>
      </c>
      <c r="AK26">
        <v>1178345</v>
      </c>
      <c r="AL26">
        <v>112532832</v>
      </c>
      <c r="AM26">
        <v>500000</v>
      </c>
      <c r="AP26">
        <v>37401</v>
      </c>
      <c r="AR26">
        <v>241677</v>
      </c>
      <c r="AS26">
        <v>300000</v>
      </c>
      <c r="AT26">
        <v>541677</v>
      </c>
      <c r="AU26">
        <v>500000</v>
      </c>
      <c r="AW26">
        <v>563122</v>
      </c>
      <c r="AZ26">
        <v>1868024</v>
      </c>
      <c r="BA26">
        <v>42036759</v>
      </c>
      <c r="BG26">
        <v>40990604</v>
      </c>
      <c r="BL26">
        <v>25169490</v>
      </c>
      <c r="BO26">
        <v>1065119</v>
      </c>
      <c r="BQ26">
        <v>3130398</v>
      </c>
      <c r="BR26">
        <v>3560992</v>
      </c>
      <c r="BT26">
        <v>0</v>
      </c>
      <c r="BU26">
        <v>1449610</v>
      </c>
      <c r="BV26">
        <v>0</v>
      </c>
      <c r="BW26">
        <v>1153254</v>
      </c>
      <c r="BX26">
        <v>1213195</v>
      </c>
      <c r="CA26">
        <v>-80273389</v>
      </c>
      <c r="CB26">
        <v>40990604</v>
      </c>
      <c r="CC26">
        <v>112232832</v>
      </c>
      <c r="CD26">
        <v>42036759</v>
      </c>
      <c r="CE26">
        <v>117438575</v>
      </c>
      <c r="CF26">
        <v>112532832</v>
      </c>
      <c r="CG26">
        <v>1092202</v>
      </c>
      <c r="CH26">
        <v>112232832</v>
      </c>
      <c r="CI26">
        <v>5205743</v>
      </c>
      <c r="CJ26">
        <v>72782303</v>
      </c>
      <c r="CK26">
        <v>581829</v>
      </c>
      <c r="CM26">
        <v>65192</v>
      </c>
      <c r="CN26">
        <v>40032359</v>
      </c>
      <c r="CP26">
        <v>500000</v>
      </c>
      <c r="CR26">
        <v>500000</v>
      </c>
      <c r="CT26">
        <v>40152</v>
      </c>
      <c r="CZ26">
        <v>218206</v>
      </c>
      <c r="DD26">
        <v>-100254</v>
      </c>
      <c r="DG26">
        <v>40815123</v>
      </c>
      <c r="DH26">
        <v>0</v>
      </c>
      <c r="DK26">
        <v>0</v>
      </c>
      <c r="DL26">
        <v>719313</v>
      </c>
    </row>
    <row r="27" spans="1:118" x14ac:dyDescent="0.3">
      <c r="A27" s="2" t="s">
        <v>233</v>
      </c>
      <c r="B27" t="s">
        <v>68</v>
      </c>
      <c r="C27">
        <v>2022</v>
      </c>
      <c r="D27" s="3">
        <v>44926</v>
      </c>
      <c r="E27" t="s">
        <v>227</v>
      </c>
      <c r="F27" t="s">
        <v>228</v>
      </c>
      <c r="G27">
        <v>2965829</v>
      </c>
      <c r="H27">
        <v>104276</v>
      </c>
      <c r="I27">
        <v>-702886</v>
      </c>
      <c r="J27">
        <v>211733690</v>
      </c>
      <c r="M27">
        <v>3036908</v>
      </c>
      <c r="N27">
        <v>4411</v>
      </c>
      <c r="O27">
        <v>29775096</v>
      </c>
      <c r="P27">
        <v>29775096</v>
      </c>
      <c r="Q27">
        <v>4411</v>
      </c>
      <c r="R27">
        <v>58222907</v>
      </c>
      <c r="S27">
        <v>330541</v>
      </c>
      <c r="T27">
        <v>2752374</v>
      </c>
      <c r="U27">
        <v>35802002</v>
      </c>
      <c r="V27">
        <v>580593</v>
      </c>
      <c r="W27">
        <v>15849445</v>
      </c>
      <c r="X27">
        <v>16430038</v>
      </c>
      <c r="Y27">
        <v>61508</v>
      </c>
      <c r="Z27">
        <v>61508</v>
      </c>
      <c r="AA27">
        <v>22726368</v>
      </c>
      <c r="AC27">
        <v>142415</v>
      </c>
      <c r="AE27">
        <v>25606983</v>
      </c>
      <c r="AF27">
        <v>54470756</v>
      </c>
      <c r="AH27">
        <v>6657167</v>
      </c>
      <c r="AJ27">
        <v>176629</v>
      </c>
      <c r="AK27">
        <v>2173017</v>
      </c>
      <c r="AL27">
        <v>88571042</v>
      </c>
      <c r="AM27">
        <v>1500000</v>
      </c>
      <c r="AP27">
        <v>2093812</v>
      </c>
      <c r="AR27">
        <v>2456315</v>
      </c>
      <c r="AS27">
        <v>14498690</v>
      </c>
      <c r="AT27">
        <v>16955005</v>
      </c>
      <c r="AU27">
        <v>1500000</v>
      </c>
      <c r="AW27">
        <v>959676</v>
      </c>
      <c r="AX27">
        <v>0</v>
      </c>
      <c r="AY27">
        <v>573039</v>
      </c>
      <c r="AZ27">
        <v>5954281</v>
      </c>
      <c r="BA27">
        <v>3752151</v>
      </c>
      <c r="BC27">
        <v>0</v>
      </c>
      <c r="BD27">
        <v>0</v>
      </c>
      <c r="BG27">
        <v>44108661</v>
      </c>
      <c r="BH27">
        <v>498084</v>
      </c>
      <c r="BI27">
        <v>15849445</v>
      </c>
      <c r="BL27">
        <v>28863773</v>
      </c>
      <c r="BO27">
        <v>3273138</v>
      </c>
      <c r="BP27">
        <v>9687</v>
      </c>
      <c r="BQ27">
        <v>3482448</v>
      </c>
      <c r="BR27">
        <v>6234822</v>
      </c>
      <c r="BT27">
        <v>0</v>
      </c>
      <c r="BU27">
        <v>1106236</v>
      </c>
      <c r="BV27">
        <v>0</v>
      </c>
      <c r="BW27">
        <v>2041776</v>
      </c>
      <c r="BX27">
        <v>2104276</v>
      </c>
      <c r="BZ27">
        <v>0</v>
      </c>
      <c r="CA27">
        <v>-153515194</v>
      </c>
      <c r="CB27">
        <v>44108661</v>
      </c>
      <c r="CC27">
        <v>58222907</v>
      </c>
      <c r="CD27">
        <v>3752151</v>
      </c>
      <c r="CE27">
        <v>97945245</v>
      </c>
      <c r="CF27">
        <v>72721597</v>
      </c>
      <c r="CG27">
        <v>33385043</v>
      </c>
      <c r="CH27">
        <v>58222907</v>
      </c>
      <c r="CI27">
        <v>39722338</v>
      </c>
      <c r="CJ27">
        <v>62143243</v>
      </c>
      <c r="CK27">
        <v>16995970</v>
      </c>
      <c r="CM27">
        <v>89080</v>
      </c>
      <c r="CN27">
        <v>13075634</v>
      </c>
      <c r="CT27">
        <v>40965</v>
      </c>
      <c r="CZ27">
        <v>218206</v>
      </c>
      <c r="DB27">
        <v>0</v>
      </c>
      <c r="DD27">
        <v>-100254</v>
      </c>
      <c r="DG27">
        <v>29775096</v>
      </c>
      <c r="DJ27">
        <v>145293</v>
      </c>
      <c r="DK27">
        <v>2000000</v>
      </c>
      <c r="DL27">
        <v>516619</v>
      </c>
    </row>
    <row r="28" spans="1:118" x14ac:dyDescent="0.3">
      <c r="A28" s="2" t="s">
        <v>233</v>
      </c>
      <c r="B28" t="s">
        <v>68</v>
      </c>
      <c r="C28">
        <v>2023</v>
      </c>
      <c r="D28" s="3">
        <v>45291</v>
      </c>
      <c r="E28" t="s">
        <v>227</v>
      </c>
      <c r="F28" t="s">
        <v>228</v>
      </c>
      <c r="G28">
        <v>5177022</v>
      </c>
      <c r="H28">
        <v>3429974</v>
      </c>
      <c r="I28">
        <v>-3882824</v>
      </c>
      <c r="J28">
        <v>231488999</v>
      </c>
      <c r="M28">
        <v>6485809</v>
      </c>
      <c r="N28">
        <v>6194</v>
      </c>
      <c r="O28">
        <v>14979436</v>
      </c>
      <c r="P28">
        <v>14979436</v>
      </c>
      <c r="Q28">
        <v>6194</v>
      </c>
      <c r="R28">
        <v>33135127</v>
      </c>
      <c r="S28">
        <v>395340</v>
      </c>
      <c r="T28">
        <v>3587877</v>
      </c>
      <c r="U28">
        <v>23606239</v>
      </c>
      <c r="V28">
        <v>685099</v>
      </c>
      <c r="W28">
        <v>25692505</v>
      </c>
      <c r="X28">
        <v>26377604</v>
      </c>
      <c r="Y28">
        <v>797601</v>
      </c>
      <c r="Z28">
        <v>797601</v>
      </c>
      <c r="AA28">
        <v>35940104</v>
      </c>
      <c r="AC28">
        <v>4403</v>
      </c>
      <c r="AE28">
        <v>27751921</v>
      </c>
      <c r="AF28">
        <v>59081103</v>
      </c>
      <c r="AH28">
        <v>12760647</v>
      </c>
      <c r="AJ28">
        <v>652631</v>
      </c>
      <c r="AK28">
        <v>2186646</v>
      </c>
      <c r="AL28">
        <v>61939788</v>
      </c>
      <c r="AM28">
        <v>0</v>
      </c>
      <c r="AP28">
        <v>2534014</v>
      </c>
      <c r="AR28">
        <v>5800710</v>
      </c>
      <c r="AS28">
        <v>3112156</v>
      </c>
      <c r="AT28">
        <v>8912866</v>
      </c>
      <c r="AU28">
        <v>0</v>
      </c>
      <c r="AW28">
        <v>906182</v>
      </c>
      <c r="AX28">
        <v>11920694</v>
      </c>
      <c r="AY28">
        <v>13825225</v>
      </c>
      <c r="AZ28">
        <v>8877823</v>
      </c>
      <c r="BA28">
        <v>-25945976</v>
      </c>
      <c r="BC28">
        <v>2229047</v>
      </c>
      <c r="BD28">
        <v>2229047</v>
      </c>
      <c r="BG28">
        <v>61940878</v>
      </c>
      <c r="BH28">
        <v>398549</v>
      </c>
      <c r="BI28">
        <v>25692505</v>
      </c>
      <c r="BL28">
        <v>31329182</v>
      </c>
      <c r="BO28">
        <v>8925111</v>
      </c>
      <c r="BP28">
        <v>859224</v>
      </c>
      <c r="BQ28">
        <v>5177022</v>
      </c>
      <c r="BR28">
        <v>8764899</v>
      </c>
      <c r="BT28">
        <v>0</v>
      </c>
      <c r="BU28">
        <v>1477798</v>
      </c>
      <c r="BV28">
        <v>0</v>
      </c>
      <c r="BW28">
        <v>1499727</v>
      </c>
      <c r="BX28">
        <v>4521246</v>
      </c>
      <c r="BZ28">
        <v>42564</v>
      </c>
      <c r="CA28">
        <v>-198360066</v>
      </c>
      <c r="CB28">
        <v>61940878</v>
      </c>
      <c r="CC28">
        <v>33135127</v>
      </c>
      <c r="CD28">
        <v>-25945976</v>
      </c>
      <c r="CE28">
        <v>92164682</v>
      </c>
      <c r="CF28">
        <v>36247283</v>
      </c>
      <c r="CG28">
        <v>35290470</v>
      </c>
      <c r="CH28">
        <v>45055821</v>
      </c>
      <c r="CI28">
        <v>47108861</v>
      </c>
      <c r="CJ28">
        <v>68558443</v>
      </c>
      <c r="CK28">
        <v>11168757</v>
      </c>
      <c r="CM28">
        <v>782770</v>
      </c>
      <c r="CN28">
        <v>-12333865</v>
      </c>
      <c r="CT28">
        <v>26844</v>
      </c>
      <c r="CZ28">
        <v>599517</v>
      </c>
      <c r="DB28">
        <v>232048</v>
      </c>
      <c r="DD28">
        <v>-100254</v>
      </c>
      <c r="DG28">
        <v>14979436</v>
      </c>
      <c r="DJ28">
        <v>0</v>
      </c>
      <c r="DK28">
        <v>0</v>
      </c>
    </row>
    <row r="29" spans="1:118" x14ac:dyDescent="0.3">
      <c r="A29" s="2" t="s">
        <v>234</v>
      </c>
      <c r="B29" t="s">
        <v>71</v>
      </c>
      <c r="C29">
        <v>2020</v>
      </c>
      <c r="D29" s="3">
        <v>44196</v>
      </c>
      <c r="E29" t="s">
        <v>227</v>
      </c>
      <c r="F29" t="s">
        <v>228</v>
      </c>
      <c r="H29">
        <v>357055</v>
      </c>
      <c r="I29">
        <v>-656855</v>
      </c>
      <c r="J29">
        <v>2303815</v>
      </c>
      <c r="M29">
        <v>438223</v>
      </c>
      <c r="N29">
        <v>4839</v>
      </c>
      <c r="O29">
        <v>199536</v>
      </c>
      <c r="P29">
        <v>199536</v>
      </c>
      <c r="Q29">
        <v>4839</v>
      </c>
      <c r="R29">
        <v>440282</v>
      </c>
      <c r="U29">
        <v>1396053</v>
      </c>
      <c r="V29">
        <v>120014</v>
      </c>
      <c r="W29">
        <v>405592</v>
      </c>
      <c r="X29">
        <v>525606</v>
      </c>
      <c r="Y29">
        <v>15300</v>
      </c>
      <c r="Z29">
        <v>15300</v>
      </c>
      <c r="AA29">
        <v>654447</v>
      </c>
      <c r="AC29">
        <v>132205</v>
      </c>
      <c r="AE29">
        <v>120136</v>
      </c>
      <c r="AF29">
        <v>752345</v>
      </c>
      <c r="AG29">
        <v>482455</v>
      </c>
      <c r="AH29">
        <v>1293262</v>
      </c>
      <c r="AK29">
        <v>517338</v>
      </c>
      <c r="AL29">
        <v>2244448</v>
      </c>
      <c r="AM29">
        <v>0</v>
      </c>
      <c r="AR29">
        <v>318209</v>
      </c>
      <c r="AS29">
        <v>1398574</v>
      </c>
      <c r="AT29">
        <v>1716783</v>
      </c>
      <c r="AU29">
        <v>0</v>
      </c>
      <c r="AW29">
        <v>55692</v>
      </c>
      <c r="AY29">
        <v>1604630</v>
      </c>
      <c r="AZ29">
        <v>636407</v>
      </c>
      <c r="BA29">
        <v>-312063</v>
      </c>
      <c r="BC29">
        <v>0</v>
      </c>
      <c r="BD29">
        <v>0</v>
      </c>
      <c r="BG29">
        <v>4839448</v>
      </c>
      <c r="BI29">
        <v>205592</v>
      </c>
      <c r="BL29">
        <v>632209</v>
      </c>
      <c r="BO29">
        <v>1237570</v>
      </c>
      <c r="BR29">
        <v>113541</v>
      </c>
      <c r="BT29">
        <v>0</v>
      </c>
      <c r="BU29">
        <v>322124</v>
      </c>
      <c r="BW29">
        <v>325251</v>
      </c>
      <c r="BX29">
        <v>357055</v>
      </c>
      <c r="CA29">
        <v>-1868372</v>
      </c>
      <c r="CB29">
        <v>4839448</v>
      </c>
      <c r="CC29">
        <v>440282</v>
      </c>
      <c r="CD29">
        <v>-312063</v>
      </c>
      <c r="CE29">
        <v>2811512</v>
      </c>
      <c r="CF29">
        <v>1838856</v>
      </c>
      <c r="CG29">
        <v>2242389</v>
      </c>
      <c r="CH29">
        <v>440282</v>
      </c>
      <c r="CI29">
        <v>2371230</v>
      </c>
      <c r="CJ29">
        <v>1415459</v>
      </c>
      <c r="CK29">
        <v>1716783</v>
      </c>
      <c r="CM29">
        <v>129882</v>
      </c>
      <c r="CN29">
        <v>741606</v>
      </c>
      <c r="CO29">
        <v>-125400</v>
      </c>
      <c r="CZ29">
        <v>26707</v>
      </c>
      <c r="DD29">
        <v>-70000</v>
      </c>
      <c r="DI29">
        <v>200000</v>
      </c>
      <c r="DM29">
        <v>0</v>
      </c>
      <c r="DN29">
        <v>3726</v>
      </c>
    </row>
    <row r="30" spans="1:118" x14ac:dyDescent="0.3">
      <c r="A30" s="2" t="s">
        <v>234</v>
      </c>
      <c r="B30" t="s">
        <v>71</v>
      </c>
      <c r="C30">
        <v>2021</v>
      </c>
      <c r="D30" s="3">
        <v>44561</v>
      </c>
      <c r="E30" t="s">
        <v>227</v>
      </c>
      <c r="F30" t="s">
        <v>228</v>
      </c>
      <c r="H30">
        <v>1659878</v>
      </c>
      <c r="I30">
        <v>-757430</v>
      </c>
      <c r="J30">
        <v>35651088</v>
      </c>
      <c r="M30">
        <v>1238047</v>
      </c>
      <c r="N30">
        <v>9582</v>
      </c>
      <c r="O30">
        <v>18018874</v>
      </c>
      <c r="P30">
        <v>18018874</v>
      </c>
      <c r="Q30">
        <v>9582</v>
      </c>
      <c r="R30">
        <v>29033493</v>
      </c>
      <c r="U30">
        <v>24282807</v>
      </c>
      <c r="V30">
        <v>425259</v>
      </c>
      <c r="W30">
        <v>129876</v>
      </c>
      <c r="X30">
        <v>555135</v>
      </c>
      <c r="Y30">
        <v>253909</v>
      </c>
      <c r="Z30">
        <v>253909</v>
      </c>
      <c r="AA30">
        <v>3815378</v>
      </c>
      <c r="AC30">
        <v>4452885</v>
      </c>
      <c r="AE30">
        <v>4817019</v>
      </c>
      <c r="AF30">
        <v>8101101</v>
      </c>
      <c r="AG30">
        <v>1699258</v>
      </c>
      <c r="AH30">
        <v>3228306</v>
      </c>
      <c r="AK30">
        <v>4192812</v>
      </c>
      <c r="AL30">
        <v>29363860</v>
      </c>
      <c r="AM30">
        <v>250000</v>
      </c>
      <c r="AP30">
        <v>0</v>
      </c>
      <c r="AR30">
        <v>812788</v>
      </c>
      <c r="AS30">
        <v>200491</v>
      </c>
      <c r="AT30">
        <v>1013279</v>
      </c>
      <c r="AU30">
        <v>250000</v>
      </c>
      <c r="AW30">
        <v>194154</v>
      </c>
      <c r="AZ30">
        <v>2470876</v>
      </c>
      <c r="BA30">
        <v>20932392</v>
      </c>
      <c r="BC30">
        <v>1365038</v>
      </c>
      <c r="BD30">
        <v>1365038</v>
      </c>
      <c r="BG30">
        <v>9582113</v>
      </c>
      <c r="BI30">
        <v>129876</v>
      </c>
      <c r="BL30">
        <v>3284082</v>
      </c>
      <c r="BN30">
        <v>1365038</v>
      </c>
      <c r="BO30">
        <v>3034152</v>
      </c>
      <c r="BP30">
        <v>201215</v>
      </c>
      <c r="BR30">
        <v>3006334</v>
      </c>
      <c r="BT30">
        <v>0</v>
      </c>
      <c r="BU30">
        <v>210028</v>
      </c>
      <c r="BV30">
        <v>0</v>
      </c>
      <c r="BW30">
        <v>609841</v>
      </c>
      <c r="BX30">
        <v>1861093</v>
      </c>
      <c r="CA30">
        <v>-6627177</v>
      </c>
      <c r="CB30">
        <v>9582113</v>
      </c>
      <c r="CC30">
        <v>29033493</v>
      </c>
      <c r="CD30">
        <v>20932392</v>
      </c>
      <c r="CE30">
        <v>35227188</v>
      </c>
      <c r="CF30">
        <v>29233984</v>
      </c>
      <c r="CG30">
        <v>1568414</v>
      </c>
      <c r="CH30">
        <v>29033493</v>
      </c>
      <c r="CI30">
        <v>6193695</v>
      </c>
      <c r="CJ30">
        <v>10944381</v>
      </c>
      <c r="CK30">
        <v>2378317</v>
      </c>
      <c r="CM30">
        <v>162072</v>
      </c>
      <c r="CN30">
        <v>20467429</v>
      </c>
      <c r="CO30">
        <v>-39380</v>
      </c>
      <c r="CV30">
        <v>0</v>
      </c>
      <c r="CZ30">
        <v>122404</v>
      </c>
      <c r="DD30">
        <v>-1031986</v>
      </c>
      <c r="DI30">
        <v>0</v>
      </c>
      <c r="DM30">
        <v>250000</v>
      </c>
    </row>
    <row r="31" spans="1:118" x14ac:dyDescent="0.3">
      <c r="A31" s="2" t="s">
        <v>234</v>
      </c>
      <c r="B31" t="s">
        <v>71</v>
      </c>
      <c r="C31">
        <v>2022</v>
      </c>
      <c r="D31" s="3">
        <v>44926</v>
      </c>
      <c r="E31" t="s">
        <v>227</v>
      </c>
      <c r="F31" t="s">
        <v>228</v>
      </c>
      <c r="H31">
        <v>1801769</v>
      </c>
      <c r="I31">
        <v>-1005707</v>
      </c>
      <c r="J31">
        <v>36050161</v>
      </c>
      <c r="M31">
        <v>4438127</v>
      </c>
      <c r="N31">
        <v>9635</v>
      </c>
      <c r="O31">
        <v>13290222</v>
      </c>
      <c r="P31">
        <v>13537672</v>
      </c>
      <c r="Q31">
        <v>9635</v>
      </c>
      <c r="R31">
        <v>28755512</v>
      </c>
      <c r="U31">
        <v>22166197</v>
      </c>
      <c r="V31">
        <v>619859</v>
      </c>
      <c r="W31">
        <v>144358</v>
      </c>
      <c r="X31">
        <v>764217</v>
      </c>
      <c r="Y31">
        <v>210848</v>
      </c>
      <c r="Z31">
        <v>210848</v>
      </c>
      <c r="AA31">
        <v>4016257</v>
      </c>
      <c r="AC31">
        <v>6658166</v>
      </c>
      <c r="AE31">
        <v>4696883</v>
      </c>
      <c r="AF31">
        <v>7830991</v>
      </c>
      <c r="AG31">
        <v>1801769</v>
      </c>
      <c r="AH31">
        <v>7226718</v>
      </c>
      <c r="AK31">
        <v>6632121</v>
      </c>
      <c r="AL31">
        <v>28989467</v>
      </c>
      <c r="AM31">
        <v>348250</v>
      </c>
      <c r="AP31">
        <v>78042</v>
      </c>
      <c r="AR31">
        <v>3818268</v>
      </c>
      <c r="AS31">
        <v>89597</v>
      </c>
      <c r="AT31">
        <v>3907865</v>
      </c>
      <c r="AU31">
        <v>348250</v>
      </c>
      <c r="AW31">
        <v>366562</v>
      </c>
      <c r="AZ31">
        <v>6221011</v>
      </c>
      <c r="BA31">
        <v>20924521</v>
      </c>
      <c r="BG31">
        <v>9634613</v>
      </c>
      <c r="BI31">
        <v>144358</v>
      </c>
      <c r="BL31">
        <v>3134108</v>
      </c>
      <c r="BN31">
        <v>2180826</v>
      </c>
      <c r="BO31">
        <v>6782114</v>
      </c>
      <c r="BR31">
        <v>860366</v>
      </c>
      <c r="BT31">
        <v>0</v>
      </c>
      <c r="BU31">
        <v>194635</v>
      </c>
      <c r="BV31">
        <v>0</v>
      </c>
      <c r="BW31">
        <v>872184</v>
      </c>
      <c r="BX31">
        <v>1801769</v>
      </c>
      <c r="CA31">
        <v>-7304284</v>
      </c>
      <c r="CB31">
        <v>9634613</v>
      </c>
      <c r="CC31">
        <v>28755512</v>
      </c>
      <c r="CD31">
        <v>20924521</v>
      </c>
      <c r="CE31">
        <v>36679634</v>
      </c>
      <c r="CF31">
        <v>28845109</v>
      </c>
      <c r="CG31">
        <v>4672082</v>
      </c>
      <c r="CH31">
        <v>28755512</v>
      </c>
      <c r="CI31">
        <v>7924122</v>
      </c>
      <c r="CJ31">
        <v>14513437</v>
      </c>
      <c r="CK31">
        <v>3907865</v>
      </c>
      <c r="CM31">
        <v>229771</v>
      </c>
      <c r="CN31">
        <v>18149940</v>
      </c>
      <c r="CO31">
        <v>0</v>
      </c>
      <c r="CV31">
        <v>247450</v>
      </c>
      <c r="CZ31">
        <v>113185</v>
      </c>
      <c r="DD31">
        <v>-1128000</v>
      </c>
      <c r="DM31">
        <v>348250</v>
      </c>
    </row>
    <row r="32" spans="1:118" x14ac:dyDescent="0.3">
      <c r="A32" s="2" t="s">
        <v>234</v>
      </c>
      <c r="B32" t="s">
        <v>71</v>
      </c>
      <c r="C32">
        <v>2023</v>
      </c>
      <c r="D32" s="3">
        <v>45291</v>
      </c>
      <c r="E32" t="s">
        <v>227</v>
      </c>
      <c r="F32" t="s">
        <v>228</v>
      </c>
      <c r="AU32">
        <v>348250</v>
      </c>
      <c r="BG32">
        <v>9714613</v>
      </c>
      <c r="CB32">
        <v>9714613</v>
      </c>
      <c r="DM32">
        <v>348250</v>
      </c>
    </row>
    <row r="33" spans="1:125" x14ac:dyDescent="0.3">
      <c r="A33" s="2" t="s">
        <v>235</v>
      </c>
      <c r="B33" t="s">
        <v>74</v>
      </c>
      <c r="C33">
        <v>2020</v>
      </c>
      <c r="D33" s="3">
        <v>44196</v>
      </c>
      <c r="E33" t="s">
        <v>227</v>
      </c>
      <c r="F33" t="s">
        <v>228</v>
      </c>
      <c r="G33">
        <v>49929000</v>
      </c>
      <c r="H33">
        <v>98827000</v>
      </c>
      <c r="I33">
        <v>-269314000</v>
      </c>
      <c r="J33">
        <v>281466000</v>
      </c>
      <c r="L33">
        <v>103311000</v>
      </c>
      <c r="N33">
        <v>797000</v>
      </c>
      <c r="O33">
        <v>60161000</v>
      </c>
      <c r="P33">
        <v>63292000</v>
      </c>
      <c r="Q33">
        <v>797000</v>
      </c>
      <c r="R33">
        <v>372944000</v>
      </c>
      <c r="T33">
        <v>28871000</v>
      </c>
      <c r="U33">
        <v>317418000</v>
      </c>
      <c r="Y33">
        <v>14092000</v>
      </c>
      <c r="Z33">
        <v>14092000</v>
      </c>
      <c r="AA33">
        <v>94193000</v>
      </c>
      <c r="AC33">
        <v>77655000</v>
      </c>
      <c r="AD33">
        <v>-11639000</v>
      </c>
      <c r="AE33">
        <v>6968000</v>
      </c>
      <c r="AF33">
        <v>30438000</v>
      </c>
      <c r="AG33">
        <v>98865000</v>
      </c>
      <c r="AH33">
        <v>331713000</v>
      </c>
      <c r="AI33">
        <v>1301000</v>
      </c>
      <c r="AK33">
        <v>125457000</v>
      </c>
      <c r="AL33">
        <v>372944000</v>
      </c>
      <c r="AM33">
        <v>80130000</v>
      </c>
      <c r="AO33">
        <v>4575000</v>
      </c>
      <c r="AW33">
        <v>90907000</v>
      </c>
      <c r="AZ33">
        <v>62399000</v>
      </c>
      <c r="BA33">
        <v>342506000</v>
      </c>
      <c r="BB33">
        <v>9869000</v>
      </c>
      <c r="BC33">
        <v>32754000</v>
      </c>
      <c r="BD33">
        <v>6888000</v>
      </c>
      <c r="BE33">
        <v>9869000</v>
      </c>
      <c r="BG33">
        <v>48241000</v>
      </c>
      <c r="BH33">
        <v>8293000</v>
      </c>
      <c r="BL33">
        <v>23470000</v>
      </c>
      <c r="BM33">
        <v>25425000</v>
      </c>
      <c r="BN33">
        <v>7124000</v>
      </c>
      <c r="BO33">
        <v>132920000</v>
      </c>
      <c r="BP33">
        <v>21531000</v>
      </c>
      <c r="BQ33">
        <v>51230000</v>
      </c>
      <c r="BR33">
        <v>80101000</v>
      </c>
      <c r="BU33">
        <v>8293000</v>
      </c>
      <c r="BV33">
        <v>0</v>
      </c>
      <c r="BW33">
        <v>47026000</v>
      </c>
      <c r="BX33">
        <v>120358000</v>
      </c>
      <c r="BZ33">
        <v>18000</v>
      </c>
      <c r="CA33">
        <v>781813000</v>
      </c>
      <c r="CB33">
        <v>79521000</v>
      </c>
      <c r="CC33">
        <v>372944000</v>
      </c>
      <c r="CD33">
        <v>342506000</v>
      </c>
      <c r="CE33">
        <v>525679000</v>
      </c>
      <c r="CF33">
        <v>372944000</v>
      </c>
      <c r="CH33">
        <v>372944000</v>
      </c>
      <c r="CI33">
        <v>152735000</v>
      </c>
      <c r="CJ33">
        <v>208261000</v>
      </c>
      <c r="CK33">
        <v>58542000</v>
      </c>
      <c r="CL33">
        <v>1301000</v>
      </c>
      <c r="CM33">
        <v>776000</v>
      </c>
      <c r="CN33">
        <v>223225000</v>
      </c>
      <c r="CO33">
        <v>-38000</v>
      </c>
      <c r="CV33">
        <v>3131000</v>
      </c>
      <c r="CW33">
        <v>31280000</v>
      </c>
      <c r="CX33">
        <v>679493000</v>
      </c>
      <c r="DO33">
        <v>18664000</v>
      </c>
      <c r="DP33">
        <v>18664000</v>
      </c>
    </row>
    <row r="34" spans="1:125" x14ac:dyDescent="0.3">
      <c r="A34" s="2" t="s">
        <v>235</v>
      </c>
      <c r="B34" t="s">
        <v>74</v>
      </c>
      <c r="C34">
        <v>2021</v>
      </c>
      <c r="D34" s="3">
        <v>44561</v>
      </c>
      <c r="E34" t="s">
        <v>227</v>
      </c>
      <c r="F34" t="s">
        <v>228</v>
      </c>
      <c r="G34">
        <v>102489000</v>
      </c>
      <c r="H34">
        <v>158742000</v>
      </c>
      <c r="I34">
        <v>-279506000</v>
      </c>
      <c r="J34">
        <v>288946000</v>
      </c>
      <c r="L34">
        <v>103735000</v>
      </c>
      <c r="M34">
        <v>3269000</v>
      </c>
      <c r="N34">
        <v>797000</v>
      </c>
      <c r="O34">
        <v>56603000</v>
      </c>
      <c r="P34">
        <v>56953000</v>
      </c>
      <c r="Q34">
        <v>797000</v>
      </c>
      <c r="R34">
        <v>357102000</v>
      </c>
      <c r="T34">
        <v>28573000</v>
      </c>
      <c r="U34">
        <v>376325000</v>
      </c>
      <c r="Y34">
        <v>17737000</v>
      </c>
      <c r="Z34">
        <v>17737000</v>
      </c>
      <c r="AA34">
        <v>155359000</v>
      </c>
      <c r="AC34">
        <v>63039000</v>
      </c>
      <c r="AD34">
        <v>-11914000</v>
      </c>
      <c r="AE34">
        <v>6968000</v>
      </c>
      <c r="AF34">
        <v>26261000</v>
      </c>
      <c r="AG34">
        <v>158742000</v>
      </c>
      <c r="AH34">
        <v>335272000</v>
      </c>
      <c r="AI34">
        <v>6560000</v>
      </c>
      <c r="AK34">
        <v>139891000</v>
      </c>
      <c r="AL34">
        <v>357102000</v>
      </c>
      <c r="AM34">
        <v>70615000</v>
      </c>
      <c r="AO34">
        <v>4575000</v>
      </c>
      <c r="AR34">
        <v>3269000</v>
      </c>
      <c r="AT34">
        <v>3269000</v>
      </c>
      <c r="AW34">
        <v>92191000</v>
      </c>
      <c r="AX34">
        <v>0</v>
      </c>
      <c r="AZ34">
        <v>55766000</v>
      </c>
      <c r="BA34">
        <v>330841000</v>
      </c>
      <c r="BB34">
        <v>9079000</v>
      </c>
      <c r="BC34">
        <v>40654000</v>
      </c>
      <c r="BD34">
        <v>9271000</v>
      </c>
      <c r="BE34">
        <v>9079000</v>
      </c>
      <c r="BF34">
        <v>0</v>
      </c>
      <c r="BG34">
        <v>49063000</v>
      </c>
      <c r="BH34">
        <v>9296000</v>
      </c>
      <c r="BK34">
        <v>-11914000</v>
      </c>
      <c r="BL34">
        <v>19293000</v>
      </c>
      <c r="BM34">
        <v>30971000</v>
      </c>
      <c r="BN34">
        <v>1231000</v>
      </c>
      <c r="BO34">
        <v>134771000</v>
      </c>
      <c r="BP34">
        <v>11228000</v>
      </c>
      <c r="BQ34">
        <v>109049000</v>
      </c>
      <c r="BR34">
        <v>137622000</v>
      </c>
      <c r="BU34">
        <v>9296000</v>
      </c>
      <c r="BV34">
        <v>0</v>
      </c>
      <c r="BW34">
        <v>74709000</v>
      </c>
      <c r="BX34">
        <v>169970000</v>
      </c>
      <c r="BZ34">
        <v>215000</v>
      </c>
      <c r="CA34">
        <v>740820000</v>
      </c>
      <c r="CB34">
        <v>79653000</v>
      </c>
      <c r="CC34">
        <v>357102000</v>
      </c>
      <c r="CD34">
        <v>330841000</v>
      </c>
      <c r="CE34">
        <v>569017000</v>
      </c>
      <c r="CF34">
        <v>357102000</v>
      </c>
      <c r="CG34">
        <v>3269000</v>
      </c>
      <c r="CH34">
        <v>357102000</v>
      </c>
      <c r="CI34">
        <v>211915000</v>
      </c>
      <c r="CJ34">
        <v>192692000</v>
      </c>
      <c r="CK34">
        <v>56556000</v>
      </c>
      <c r="CL34">
        <v>6560000</v>
      </c>
      <c r="CM34">
        <v>2143000</v>
      </c>
      <c r="CN34">
        <v>220966000</v>
      </c>
      <c r="CO34">
        <v>0</v>
      </c>
      <c r="CP34">
        <v>29717000</v>
      </c>
      <c r="CR34">
        <v>29717000</v>
      </c>
      <c r="CU34">
        <v>40898000</v>
      </c>
      <c r="CV34">
        <v>350000</v>
      </c>
      <c r="CW34">
        <v>30590000</v>
      </c>
      <c r="CX34">
        <v>661547000</v>
      </c>
      <c r="DH34">
        <v>0</v>
      </c>
      <c r="DI34">
        <v>0</v>
      </c>
      <c r="DO34">
        <v>11402000</v>
      </c>
      <c r="DP34">
        <v>11402000</v>
      </c>
      <c r="DQ34">
        <v>-11914000</v>
      </c>
    </row>
    <row r="35" spans="1:125" x14ac:dyDescent="0.3">
      <c r="A35" s="2" t="s">
        <v>235</v>
      </c>
      <c r="B35" t="s">
        <v>74</v>
      </c>
      <c r="C35">
        <v>2022</v>
      </c>
      <c r="D35" s="3">
        <v>44926</v>
      </c>
      <c r="E35" t="s">
        <v>227</v>
      </c>
      <c r="F35" t="s">
        <v>228</v>
      </c>
      <c r="G35">
        <v>237699000</v>
      </c>
      <c r="H35">
        <v>279435000</v>
      </c>
      <c r="I35">
        <v>-299101000</v>
      </c>
      <c r="J35">
        <v>895834000</v>
      </c>
      <c r="L35">
        <v>130793000</v>
      </c>
      <c r="M35">
        <v>22807000</v>
      </c>
      <c r="N35">
        <v>781000</v>
      </c>
      <c r="O35">
        <v>108644000</v>
      </c>
      <c r="P35">
        <v>108984000</v>
      </c>
      <c r="Q35">
        <v>781000</v>
      </c>
      <c r="R35">
        <v>973954000</v>
      </c>
      <c r="T35">
        <v>80117000</v>
      </c>
      <c r="U35">
        <v>882358000</v>
      </c>
      <c r="W35">
        <v>60534000</v>
      </c>
      <c r="X35">
        <v>60534000</v>
      </c>
      <c r="Y35">
        <v>41193000</v>
      </c>
      <c r="Z35">
        <v>41193000</v>
      </c>
      <c r="AA35">
        <v>428575000</v>
      </c>
      <c r="AC35">
        <v>229098000</v>
      </c>
      <c r="AD35">
        <v>26126000</v>
      </c>
      <c r="AE35">
        <v>381724000</v>
      </c>
      <c r="AF35">
        <v>782935000</v>
      </c>
      <c r="AG35">
        <v>279484000</v>
      </c>
      <c r="AH35">
        <v>409800000</v>
      </c>
      <c r="AI35">
        <v>9032000</v>
      </c>
      <c r="AK35">
        <v>427531000</v>
      </c>
      <c r="AL35">
        <v>1094488000</v>
      </c>
      <c r="AM35">
        <v>32665000</v>
      </c>
      <c r="AO35">
        <v>5364000</v>
      </c>
      <c r="AR35">
        <v>22807000</v>
      </c>
      <c r="AS35">
        <v>60000000</v>
      </c>
      <c r="AT35">
        <v>82807000</v>
      </c>
      <c r="AW35">
        <v>102858000</v>
      </c>
      <c r="AX35">
        <v>329659000</v>
      </c>
      <c r="AY35">
        <v>11890000</v>
      </c>
      <c r="AZ35">
        <v>110699000</v>
      </c>
      <c r="BA35">
        <v>191019000</v>
      </c>
      <c r="BB35">
        <v>67839000</v>
      </c>
      <c r="BC35">
        <v>107536000</v>
      </c>
      <c r="BD35">
        <v>19239000</v>
      </c>
      <c r="BE35">
        <v>67839000</v>
      </c>
      <c r="BF35">
        <v>61629000</v>
      </c>
      <c r="BG35">
        <v>77889000</v>
      </c>
      <c r="BH35">
        <v>33577000</v>
      </c>
      <c r="BI35">
        <v>35936000</v>
      </c>
      <c r="BK35">
        <v>26126000</v>
      </c>
      <c r="BL35">
        <v>401211000</v>
      </c>
      <c r="BM35">
        <v>66998000</v>
      </c>
      <c r="BN35">
        <v>10339000</v>
      </c>
      <c r="BO35">
        <v>170785000</v>
      </c>
      <c r="BP35">
        <v>32831000</v>
      </c>
      <c r="BQ35">
        <v>246731000</v>
      </c>
      <c r="BR35">
        <v>326848000</v>
      </c>
      <c r="BU35">
        <v>33577000</v>
      </c>
      <c r="BV35">
        <v>0</v>
      </c>
      <c r="BW35">
        <v>186346000</v>
      </c>
      <c r="BX35">
        <v>312266000</v>
      </c>
      <c r="BZ35">
        <v>0</v>
      </c>
      <c r="CA35">
        <v>55338000</v>
      </c>
      <c r="CB35">
        <v>78087000</v>
      </c>
      <c r="CC35">
        <v>973954000</v>
      </c>
      <c r="CD35">
        <v>191019000</v>
      </c>
      <c r="CE35">
        <v>1943494000</v>
      </c>
      <c r="CF35">
        <v>1033954000</v>
      </c>
      <c r="CG35">
        <v>143341000</v>
      </c>
      <c r="CH35">
        <v>1303613000</v>
      </c>
      <c r="CI35">
        <v>639881000</v>
      </c>
      <c r="CJ35">
        <v>1061136000</v>
      </c>
      <c r="CK35">
        <v>211306000</v>
      </c>
      <c r="CL35">
        <v>9032000</v>
      </c>
      <c r="CM35">
        <v>12087000</v>
      </c>
      <c r="CN35">
        <v>453783000</v>
      </c>
      <c r="CO35">
        <v>-49000</v>
      </c>
      <c r="CP35">
        <v>8913000</v>
      </c>
      <c r="CR35">
        <v>8913000</v>
      </c>
      <c r="CU35">
        <v>23752000</v>
      </c>
      <c r="CV35">
        <v>340000</v>
      </c>
      <c r="CW35">
        <v>198000</v>
      </c>
      <c r="CX35">
        <v>4125000</v>
      </c>
      <c r="DB35">
        <v>0</v>
      </c>
      <c r="DH35">
        <v>24598000</v>
      </c>
      <c r="DI35">
        <v>95936000</v>
      </c>
      <c r="DO35">
        <v>10624000</v>
      </c>
      <c r="DP35">
        <v>10624000</v>
      </c>
      <c r="DQ35">
        <v>26126000</v>
      </c>
    </row>
    <row r="36" spans="1:125" x14ac:dyDescent="0.3">
      <c r="A36" s="2" t="s">
        <v>235</v>
      </c>
      <c r="B36" t="s">
        <v>74</v>
      </c>
      <c r="C36">
        <v>2023</v>
      </c>
      <c r="D36" s="3">
        <v>45291</v>
      </c>
      <c r="E36" t="s">
        <v>227</v>
      </c>
      <c r="F36" t="s">
        <v>228</v>
      </c>
      <c r="G36">
        <v>162922000</v>
      </c>
      <c r="H36">
        <v>216445000</v>
      </c>
      <c r="I36">
        <v>-325951000</v>
      </c>
      <c r="J36">
        <v>795304000</v>
      </c>
      <c r="L36">
        <v>137453000</v>
      </c>
      <c r="M36">
        <v>31420000</v>
      </c>
      <c r="N36">
        <v>790000</v>
      </c>
      <c r="O36">
        <v>87167000</v>
      </c>
      <c r="P36">
        <v>87167000</v>
      </c>
      <c r="Q36">
        <v>790000</v>
      </c>
      <c r="R36">
        <v>593822000</v>
      </c>
      <c r="T36">
        <v>64637000</v>
      </c>
      <c r="U36">
        <v>736856000</v>
      </c>
      <c r="Y36">
        <v>46731000</v>
      </c>
      <c r="Z36">
        <v>46731000</v>
      </c>
      <c r="AA36">
        <v>279511000</v>
      </c>
      <c r="AC36">
        <v>192916000</v>
      </c>
      <c r="AD36">
        <v>47461000</v>
      </c>
      <c r="AE36">
        <v>353415000</v>
      </c>
      <c r="AF36">
        <v>681400000</v>
      </c>
      <c r="AG36">
        <v>216845000</v>
      </c>
      <c r="AH36">
        <v>448971000</v>
      </c>
      <c r="AI36">
        <v>5221000</v>
      </c>
      <c r="AK36">
        <v>362295000</v>
      </c>
      <c r="AL36">
        <v>788822000</v>
      </c>
      <c r="AM36">
        <v>27743000</v>
      </c>
      <c r="AO36">
        <v>5242000</v>
      </c>
      <c r="AR36">
        <v>31420000</v>
      </c>
      <c r="AS36">
        <v>195000000</v>
      </c>
      <c r="AT36">
        <v>226420000</v>
      </c>
      <c r="AW36">
        <v>122940000</v>
      </c>
      <c r="AX36">
        <v>451756000</v>
      </c>
      <c r="AY36">
        <v>107833000</v>
      </c>
      <c r="AZ36">
        <v>123020000</v>
      </c>
      <c r="BA36">
        <v>-87578000</v>
      </c>
      <c r="BB36">
        <v>25787000</v>
      </c>
      <c r="BC36">
        <v>89803000</v>
      </c>
      <c r="BD36">
        <v>25109000</v>
      </c>
      <c r="BE36">
        <v>25787000</v>
      </c>
      <c r="BF36">
        <v>35655000</v>
      </c>
      <c r="BG36">
        <v>78674000</v>
      </c>
      <c r="BH36">
        <v>45566000</v>
      </c>
      <c r="BK36">
        <v>47461000</v>
      </c>
      <c r="BL36">
        <v>327985000</v>
      </c>
      <c r="BM36">
        <v>87706000</v>
      </c>
      <c r="BN36">
        <v>28657000</v>
      </c>
      <c r="BO36">
        <v>183336000</v>
      </c>
      <c r="BP36">
        <v>17450000</v>
      </c>
      <c r="BQ36">
        <v>168143000</v>
      </c>
      <c r="BR36">
        <v>232780000</v>
      </c>
      <c r="BV36">
        <v>0</v>
      </c>
      <c r="BW36">
        <v>152140000</v>
      </c>
      <c r="BX36">
        <v>241828000</v>
      </c>
      <c r="CA36">
        <v>-243908000</v>
      </c>
      <c r="CB36">
        <v>78971000</v>
      </c>
      <c r="CC36">
        <v>593822000</v>
      </c>
      <c r="CD36">
        <v>-87578000</v>
      </c>
      <c r="CE36">
        <v>1682512000</v>
      </c>
      <c r="CF36">
        <v>788822000</v>
      </c>
      <c r="CG36">
        <v>226420000</v>
      </c>
      <c r="CH36">
        <v>1045578000</v>
      </c>
      <c r="CI36">
        <v>636934000</v>
      </c>
      <c r="CJ36">
        <v>945656000</v>
      </c>
      <c r="CK36">
        <v>357423000</v>
      </c>
      <c r="CL36">
        <v>5221000</v>
      </c>
      <c r="CM36">
        <v>17239000</v>
      </c>
      <c r="CN36">
        <v>457345000</v>
      </c>
      <c r="CO36">
        <v>-400000</v>
      </c>
      <c r="CR36">
        <v>0</v>
      </c>
      <c r="CU36">
        <v>27743000</v>
      </c>
      <c r="CV36">
        <v>0</v>
      </c>
      <c r="CW36">
        <v>297000</v>
      </c>
      <c r="CX36">
        <v>5825000</v>
      </c>
      <c r="DB36">
        <v>7933000</v>
      </c>
      <c r="DH36">
        <v>0</v>
      </c>
      <c r="DO36">
        <v>12543000</v>
      </c>
      <c r="DP36">
        <v>12543000</v>
      </c>
      <c r="DQ36">
        <v>47461000</v>
      </c>
    </row>
    <row r="37" spans="1:125" x14ac:dyDescent="0.3">
      <c r="A37" s="2" t="s">
        <v>236</v>
      </c>
      <c r="B37" t="s">
        <v>77</v>
      </c>
      <c r="C37">
        <v>2020</v>
      </c>
      <c r="D37" s="3">
        <v>44196</v>
      </c>
      <c r="E37" t="s">
        <v>227</v>
      </c>
      <c r="F37" t="s">
        <v>237</v>
      </c>
      <c r="G37">
        <v>5393000</v>
      </c>
      <c r="H37">
        <v>40111000</v>
      </c>
      <c r="I37">
        <v>-2505868000</v>
      </c>
      <c r="L37">
        <v>91738000</v>
      </c>
      <c r="M37">
        <v>29051000</v>
      </c>
      <c r="N37">
        <v>155698000</v>
      </c>
      <c r="O37">
        <v>818378000</v>
      </c>
      <c r="P37">
        <v>818826000</v>
      </c>
      <c r="Q37">
        <v>155698000</v>
      </c>
      <c r="R37">
        <v>1459936000</v>
      </c>
      <c r="S37">
        <v>89754000</v>
      </c>
      <c r="T37">
        <v>12046000</v>
      </c>
      <c r="U37">
        <v>893615000</v>
      </c>
      <c r="V37">
        <v>2131000</v>
      </c>
      <c r="X37">
        <v>2131000</v>
      </c>
      <c r="Y37">
        <v>81759000</v>
      </c>
      <c r="Z37">
        <v>81759000</v>
      </c>
      <c r="AA37">
        <v>162126000</v>
      </c>
      <c r="AB37">
        <v>790000</v>
      </c>
      <c r="AD37">
        <v>37724000</v>
      </c>
      <c r="AE37">
        <v>2446603000</v>
      </c>
      <c r="AF37">
        <v>3225793000</v>
      </c>
      <c r="AG37">
        <v>47368000</v>
      </c>
      <c r="AH37">
        <v>3824394000</v>
      </c>
      <c r="AI37">
        <v>7326000</v>
      </c>
      <c r="AJ37">
        <v>12046000</v>
      </c>
      <c r="AK37">
        <v>5224000</v>
      </c>
      <c r="AL37">
        <v>4647088000</v>
      </c>
      <c r="AQ37">
        <v>3145000</v>
      </c>
      <c r="AR37">
        <v>26920000</v>
      </c>
      <c r="AS37">
        <v>3187152000</v>
      </c>
      <c r="AT37">
        <v>3214072000</v>
      </c>
      <c r="AX37">
        <v>0</v>
      </c>
      <c r="AY37">
        <v>2368774000</v>
      </c>
      <c r="AZ37">
        <v>1318526000</v>
      </c>
      <c r="BA37">
        <v>-1765857000</v>
      </c>
      <c r="BB37">
        <v>80687000</v>
      </c>
      <c r="BC37">
        <v>658256000</v>
      </c>
      <c r="BD37">
        <v>332363000</v>
      </c>
      <c r="BE37">
        <v>79912000</v>
      </c>
      <c r="BF37">
        <v>325893000</v>
      </c>
      <c r="BG37">
        <v>11907246</v>
      </c>
      <c r="BH37">
        <v>8301000</v>
      </c>
      <c r="BJ37">
        <v>26668000</v>
      </c>
      <c r="BL37">
        <v>779190000</v>
      </c>
      <c r="BM37">
        <v>277000</v>
      </c>
      <c r="BN37">
        <v>30051000</v>
      </c>
      <c r="BO37">
        <v>3642902000</v>
      </c>
      <c r="BP37">
        <v>11817000</v>
      </c>
      <c r="BQ37">
        <v>38732000</v>
      </c>
      <c r="BR37">
        <v>50778000</v>
      </c>
      <c r="BU37">
        <v>5942000</v>
      </c>
      <c r="BV37">
        <v>0</v>
      </c>
      <c r="BX37">
        <v>55044000</v>
      </c>
      <c r="CA37">
        <v>1266514000</v>
      </c>
      <c r="CB37">
        <v>11907246</v>
      </c>
      <c r="CC37">
        <v>1459936000</v>
      </c>
      <c r="CD37">
        <v>-1765857000</v>
      </c>
      <c r="CE37">
        <v>5581193000</v>
      </c>
      <c r="CF37">
        <v>4647088000</v>
      </c>
      <c r="CG37">
        <v>3216203000</v>
      </c>
      <c r="CH37">
        <v>1459936000</v>
      </c>
      <c r="CI37">
        <v>4121257000</v>
      </c>
      <c r="CJ37">
        <v>4687578000</v>
      </c>
      <c r="CK37">
        <v>3959131000</v>
      </c>
      <c r="CL37">
        <v>8641000</v>
      </c>
      <c r="CM37">
        <v>4100000</v>
      </c>
      <c r="CN37">
        <v>731489000</v>
      </c>
      <c r="CO37">
        <v>-7257000</v>
      </c>
      <c r="CS37">
        <v>25716000</v>
      </c>
      <c r="CV37">
        <v>448000</v>
      </c>
      <c r="CY37">
        <v>5448000</v>
      </c>
      <c r="CZ37">
        <v>6313000</v>
      </c>
      <c r="DB37">
        <v>3116000</v>
      </c>
      <c r="DF37">
        <v>175000</v>
      </c>
      <c r="DG37">
        <v>687967000</v>
      </c>
      <c r="DJ37">
        <v>278000</v>
      </c>
      <c r="DL37">
        <v>24698000</v>
      </c>
      <c r="DN37">
        <v>1124000</v>
      </c>
      <c r="DO37">
        <v>47984000</v>
      </c>
      <c r="DR37">
        <v>130411000</v>
      </c>
      <c r="DS37">
        <v>0</v>
      </c>
      <c r="DT37">
        <v>30266000</v>
      </c>
    </row>
    <row r="38" spans="1:125" x14ac:dyDescent="0.3">
      <c r="A38" s="2" t="s">
        <v>236</v>
      </c>
      <c r="B38" t="s">
        <v>77</v>
      </c>
      <c r="C38">
        <v>2021</v>
      </c>
      <c r="D38" s="3">
        <v>44561</v>
      </c>
      <c r="E38" t="s">
        <v>227</v>
      </c>
      <c r="F38" t="s">
        <v>237</v>
      </c>
      <c r="G38">
        <v>3456000</v>
      </c>
      <c r="H38">
        <v>95542000</v>
      </c>
      <c r="I38">
        <v>-2640262000</v>
      </c>
      <c r="L38">
        <v>85735000</v>
      </c>
      <c r="M38">
        <v>35678000</v>
      </c>
      <c r="N38">
        <v>42841000</v>
      </c>
      <c r="O38">
        <v>1449593000</v>
      </c>
      <c r="P38">
        <v>1450454000</v>
      </c>
      <c r="Q38">
        <v>42841000</v>
      </c>
      <c r="R38">
        <v>415674000</v>
      </c>
      <c r="S38">
        <v>390540000</v>
      </c>
      <c r="T38">
        <v>19814000</v>
      </c>
      <c r="U38">
        <v>1617435000</v>
      </c>
      <c r="V38">
        <v>1949000</v>
      </c>
      <c r="X38">
        <v>1949000</v>
      </c>
      <c r="Y38">
        <v>78157000</v>
      </c>
      <c r="Z38">
        <v>78157000</v>
      </c>
      <c r="AA38">
        <v>181955000</v>
      </c>
      <c r="AB38">
        <v>991000</v>
      </c>
      <c r="AD38">
        <v>22804000</v>
      </c>
      <c r="AE38">
        <v>2446603000</v>
      </c>
      <c r="AF38">
        <v>3209262000</v>
      </c>
      <c r="AG38">
        <v>100758000</v>
      </c>
      <c r="AH38">
        <v>4069950000</v>
      </c>
      <c r="AI38">
        <v>5622000</v>
      </c>
      <c r="AJ38">
        <v>19814000</v>
      </c>
      <c r="AK38">
        <v>16982000</v>
      </c>
      <c r="AL38">
        <v>4208271000</v>
      </c>
      <c r="AM38">
        <v>16348000</v>
      </c>
      <c r="AQ38">
        <v>2402000</v>
      </c>
      <c r="AR38">
        <v>33729000</v>
      </c>
      <c r="AS38">
        <v>3792597000</v>
      </c>
      <c r="AT38">
        <v>3826326000</v>
      </c>
      <c r="AX38">
        <v>1280619000</v>
      </c>
      <c r="AY38">
        <v>2343004000</v>
      </c>
      <c r="AZ38">
        <v>1429688000</v>
      </c>
      <c r="BA38">
        <v>-2793588000</v>
      </c>
      <c r="BB38">
        <v>46698000</v>
      </c>
      <c r="BC38">
        <v>586244000</v>
      </c>
      <c r="BD38">
        <v>289926000</v>
      </c>
      <c r="BE38">
        <v>46187000</v>
      </c>
      <c r="BF38">
        <v>296318000</v>
      </c>
      <c r="BG38">
        <v>12020087</v>
      </c>
      <c r="BH38">
        <v>17387000</v>
      </c>
      <c r="BJ38">
        <v>19479000</v>
      </c>
      <c r="BL38">
        <v>762659000</v>
      </c>
      <c r="BM38">
        <v>302000</v>
      </c>
      <c r="BN38">
        <v>23835000</v>
      </c>
      <c r="BO38">
        <v>3593675000</v>
      </c>
      <c r="BP38">
        <v>27156000</v>
      </c>
      <c r="BQ38">
        <v>61565000</v>
      </c>
      <c r="BR38">
        <v>81379000</v>
      </c>
      <c r="BU38">
        <v>6431000</v>
      </c>
      <c r="BV38">
        <v>0</v>
      </c>
      <c r="BX38">
        <v>125917000</v>
      </c>
      <c r="CA38">
        <v>350029000</v>
      </c>
      <c r="CB38">
        <v>12020087</v>
      </c>
      <c r="CC38">
        <v>415674000</v>
      </c>
      <c r="CD38">
        <v>-2793588000</v>
      </c>
      <c r="CE38">
        <v>6362451000</v>
      </c>
      <c r="CF38">
        <v>4208271000</v>
      </c>
      <c r="CG38">
        <v>3828275000</v>
      </c>
      <c r="CH38">
        <v>1696293000</v>
      </c>
      <c r="CI38">
        <v>4666158000</v>
      </c>
      <c r="CJ38">
        <v>4745016000</v>
      </c>
      <c r="CK38">
        <v>4484203000</v>
      </c>
      <c r="CL38">
        <v>6937000</v>
      </c>
      <c r="CM38">
        <v>15400000</v>
      </c>
      <c r="CN38">
        <v>1435480000</v>
      </c>
      <c r="CO38">
        <v>-5216000</v>
      </c>
      <c r="CP38">
        <v>16348000</v>
      </c>
      <c r="CR38">
        <v>16348000</v>
      </c>
      <c r="CS38">
        <v>26814000</v>
      </c>
      <c r="CV38">
        <v>861000</v>
      </c>
      <c r="CY38">
        <v>0</v>
      </c>
      <c r="CZ38">
        <v>1109000</v>
      </c>
      <c r="DB38">
        <v>3219000</v>
      </c>
      <c r="DF38">
        <v>175000</v>
      </c>
      <c r="DG38">
        <v>1368559000</v>
      </c>
      <c r="DJ38">
        <v>264000</v>
      </c>
      <c r="DL38">
        <v>51172000</v>
      </c>
      <c r="DN38">
        <v>1582000</v>
      </c>
      <c r="DO38">
        <v>45221000</v>
      </c>
      <c r="DR38">
        <v>81034000</v>
      </c>
      <c r="DS38">
        <v>30105000</v>
      </c>
      <c r="DT38">
        <v>1038000</v>
      </c>
    </row>
    <row r="39" spans="1:125" x14ac:dyDescent="0.3">
      <c r="A39" s="2" t="s">
        <v>236</v>
      </c>
      <c r="B39" t="s">
        <v>77</v>
      </c>
      <c r="C39">
        <v>2022</v>
      </c>
      <c r="D39" s="3">
        <v>44926</v>
      </c>
      <c r="E39" t="s">
        <v>227</v>
      </c>
      <c r="F39" t="s">
        <v>237</v>
      </c>
      <c r="G39">
        <v>1976000</v>
      </c>
      <c r="H39">
        <v>29251000</v>
      </c>
      <c r="I39">
        <v>-2845280000</v>
      </c>
      <c r="L39">
        <v>86220000</v>
      </c>
      <c r="M39">
        <v>34106000</v>
      </c>
      <c r="N39">
        <v>46554000</v>
      </c>
      <c r="O39">
        <v>1677792000</v>
      </c>
      <c r="P39">
        <v>1678307000</v>
      </c>
      <c r="Q39">
        <v>46554000</v>
      </c>
      <c r="R39">
        <v>481436000</v>
      </c>
      <c r="S39">
        <v>470235000</v>
      </c>
      <c r="T39">
        <v>38536000</v>
      </c>
      <c r="U39">
        <v>1788288000</v>
      </c>
      <c r="V39">
        <v>2120000</v>
      </c>
      <c r="X39">
        <v>2120000</v>
      </c>
      <c r="Y39">
        <v>66828000</v>
      </c>
      <c r="Z39">
        <v>66828000</v>
      </c>
      <c r="AA39">
        <v>171396000</v>
      </c>
      <c r="AB39">
        <v>975000</v>
      </c>
      <c r="AD39">
        <v>78609000</v>
      </c>
      <c r="AE39">
        <v>2446603000</v>
      </c>
      <c r="AF39">
        <v>3203481000</v>
      </c>
      <c r="AG39">
        <v>34152000</v>
      </c>
      <c r="AH39">
        <v>4209364000</v>
      </c>
      <c r="AI39">
        <v>3476000</v>
      </c>
      <c r="AJ39">
        <v>38536000</v>
      </c>
      <c r="AK39">
        <v>2023000</v>
      </c>
      <c r="AL39">
        <v>4331517000</v>
      </c>
      <c r="AM39">
        <v>10476000</v>
      </c>
      <c r="AQ39">
        <v>2453000</v>
      </c>
      <c r="AR39">
        <v>31986000</v>
      </c>
      <c r="AS39">
        <v>3850081000</v>
      </c>
      <c r="AT39">
        <v>3882067000</v>
      </c>
      <c r="AX39">
        <v>1358716000</v>
      </c>
      <c r="AY39">
        <v>2172289000</v>
      </c>
      <c r="AZ39">
        <v>1364084000</v>
      </c>
      <c r="BA39">
        <v>-2722045000</v>
      </c>
      <c r="BB39">
        <v>50231000</v>
      </c>
      <c r="BC39">
        <v>530825000</v>
      </c>
      <c r="BD39">
        <v>259579000</v>
      </c>
      <c r="BE39">
        <v>49984000</v>
      </c>
      <c r="BF39">
        <v>271246000</v>
      </c>
      <c r="BG39">
        <v>12805291</v>
      </c>
      <c r="BH39">
        <v>33695000</v>
      </c>
      <c r="BJ39">
        <v>14591000</v>
      </c>
      <c r="BL39">
        <v>756878000</v>
      </c>
      <c r="BM39">
        <v>302000</v>
      </c>
      <c r="BN39">
        <v>19663000</v>
      </c>
      <c r="BO39">
        <v>3652909000</v>
      </c>
      <c r="BP39">
        <v>11997000</v>
      </c>
      <c r="BQ39">
        <v>48346000</v>
      </c>
      <c r="BR39">
        <v>86882000</v>
      </c>
      <c r="BT39">
        <v>0</v>
      </c>
      <c r="BU39">
        <v>14342000</v>
      </c>
      <c r="BV39">
        <v>0</v>
      </c>
      <c r="BX39">
        <v>59657000</v>
      </c>
      <c r="CA39">
        <v>356273000</v>
      </c>
      <c r="CB39">
        <v>12805291</v>
      </c>
      <c r="CC39">
        <v>481436000</v>
      </c>
      <c r="CD39">
        <v>-2722045000</v>
      </c>
      <c r="CE39">
        <v>6479593000</v>
      </c>
      <c r="CF39">
        <v>4331517000</v>
      </c>
      <c r="CG39">
        <v>3884187000</v>
      </c>
      <c r="CH39">
        <v>1840152000</v>
      </c>
      <c r="CI39">
        <v>4639441000</v>
      </c>
      <c r="CJ39">
        <v>4691305000</v>
      </c>
      <c r="CK39">
        <v>4468045000</v>
      </c>
      <c r="CL39">
        <v>4791000</v>
      </c>
      <c r="CM39">
        <v>200000</v>
      </c>
      <c r="CN39">
        <v>1616892000</v>
      </c>
      <c r="CO39">
        <v>-4901000</v>
      </c>
      <c r="CP39">
        <v>10476000</v>
      </c>
      <c r="CR39">
        <v>10476000</v>
      </c>
      <c r="CS39">
        <v>24963000</v>
      </c>
      <c r="CV39">
        <v>515000</v>
      </c>
      <c r="CZ39">
        <v>932000</v>
      </c>
      <c r="DB39">
        <v>18409000</v>
      </c>
      <c r="DF39">
        <v>175000</v>
      </c>
      <c r="DG39">
        <v>1669257000</v>
      </c>
      <c r="DJ39">
        <v>264000</v>
      </c>
      <c r="DL39">
        <v>41579000</v>
      </c>
      <c r="DN39">
        <v>1823000</v>
      </c>
      <c r="DO39">
        <v>32862000</v>
      </c>
      <c r="DR39">
        <v>8535000</v>
      </c>
      <c r="DS39">
        <v>47312000</v>
      </c>
      <c r="DT39">
        <v>0</v>
      </c>
    </row>
    <row r="40" spans="1:125" x14ac:dyDescent="0.3">
      <c r="A40" s="2" t="s">
        <v>236</v>
      </c>
      <c r="B40" t="s">
        <v>77</v>
      </c>
      <c r="C40">
        <v>2023</v>
      </c>
      <c r="D40" s="3">
        <v>45291</v>
      </c>
      <c r="E40" t="s">
        <v>227</v>
      </c>
      <c r="F40" t="s">
        <v>237</v>
      </c>
      <c r="G40">
        <v>4570000</v>
      </c>
      <c r="H40">
        <v>47557000</v>
      </c>
      <c r="I40">
        <v>-3025820000</v>
      </c>
      <c r="L40">
        <v>87382000</v>
      </c>
      <c r="M40">
        <v>33339000</v>
      </c>
      <c r="N40">
        <v>51252000</v>
      </c>
      <c r="O40">
        <v>1669089000</v>
      </c>
      <c r="P40">
        <v>1669720000</v>
      </c>
      <c r="Q40">
        <v>51252000</v>
      </c>
      <c r="R40">
        <v>661918000</v>
      </c>
      <c r="S40">
        <v>554141000</v>
      </c>
      <c r="T40">
        <v>21719000</v>
      </c>
      <c r="U40">
        <v>1816688000</v>
      </c>
      <c r="V40">
        <v>2217000</v>
      </c>
      <c r="X40">
        <v>2217000</v>
      </c>
      <c r="Y40">
        <v>55111000</v>
      </c>
      <c r="Z40">
        <v>55111000</v>
      </c>
      <c r="AA40">
        <v>137727000</v>
      </c>
      <c r="AB40">
        <v>231000</v>
      </c>
      <c r="AD40">
        <v>76608000</v>
      </c>
      <c r="AE40">
        <v>2446603000</v>
      </c>
      <c r="AF40">
        <v>3139359000</v>
      </c>
      <c r="AG40">
        <v>54024000</v>
      </c>
      <c r="AH40">
        <v>4286118000</v>
      </c>
      <c r="AI40">
        <v>1921000</v>
      </c>
      <c r="AJ40">
        <v>21719000</v>
      </c>
      <c r="AK40">
        <v>4317000</v>
      </c>
      <c r="AL40">
        <v>3858937000</v>
      </c>
      <c r="AQ40">
        <v>2463000</v>
      </c>
      <c r="AR40">
        <v>31122000</v>
      </c>
      <c r="AS40">
        <v>3197019000</v>
      </c>
      <c r="AT40">
        <v>3228141000</v>
      </c>
      <c r="AX40">
        <v>1737065000</v>
      </c>
      <c r="AY40">
        <v>1527930000</v>
      </c>
      <c r="AZ40">
        <v>1260298000</v>
      </c>
      <c r="BA40">
        <v>-2477441000</v>
      </c>
      <c r="BB40">
        <v>2954000</v>
      </c>
      <c r="BC40">
        <v>459576000</v>
      </c>
      <c r="BD40">
        <v>224329000</v>
      </c>
      <c r="BE40">
        <v>2954000</v>
      </c>
      <c r="BF40">
        <v>235247000</v>
      </c>
      <c r="BG40">
        <v>13610342</v>
      </c>
      <c r="BH40">
        <v>40998000</v>
      </c>
      <c r="BJ40">
        <v>11587000</v>
      </c>
      <c r="BL40">
        <v>692756000</v>
      </c>
      <c r="BM40">
        <v>302000</v>
      </c>
      <c r="BN40">
        <v>14938000</v>
      </c>
      <c r="BO40">
        <v>3644595000</v>
      </c>
      <c r="BP40">
        <v>30732000</v>
      </c>
      <c r="BQ40">
        <v>46862000</v>
      </c>
      <c r="BR40">
        <v>68581000</v>
      </c>
      <c r="BT40">
        <v>0</v>
      </c>
      <c r="BU40">
        <v>6607000</v>
      </c>
      <c r="BV40">
        <v>0</v>
      </c>
      <c r="BX40">
        <v>94799000</v>
      </c>
      <c r="CA40">
        <v>534058000</v>
      </c>
      <c r="CB40">
        <v>13610342</v>
      </c>
      <c r="CC40">
        <v>661918000</v>
      </c>
      <c r="CD40">
        <v>-2477441000</v>
      </c>
      <c r="CE40">
        <v>6274355000</v>
      </c>
      <c r="CF40">
        <v>3858937000</v>
      </c>
      <c r="CG40">
        <v>3230358000</v>
      </c>
      <c r="CH40">
        <v>2398983000</v>
      </c>
      <c r="CI40">
        <v>3875372000</v>
      </c>
      <c r="CJ40">
        <v>4457667000</v>
      </c>
      <c r="CK40">
        <v>3737645000</v>
      </c>
      <c r="CL40">
        <v>3236000</v>
      </c>
      <c r="CM40">
        <v>2800000</v>
      </c>
      <c r="CN40">
        <v>1678961000</v>
      </c>
      <c r="CO40">
        <v>-6467000</v>
      </c>
      <c r="CS40">
        <v>13132000</v>
      </c>
      <c r="CV40">
        <v>631000</v>
      </c>
      <c r="CZ40">
        <v>998000</v>
      </c>
      <c r="DB40">
        <v>16510000</v>
      </c>
      <c r="DF40">
        <v>175000</v>
      </c>
      <c r="DG40">
        <v>1423902000</v>
      </c>
      <c r="DJ40">
        <v>247000</v>
      </c>
      <c r="DL40">
        <v>39056000</v>
      </c>
      <c r="DN40">
        <v>1517000</v>
      </c>
      <c r="DO40">
        <v>32352000</v>
      </c>
      <c r="DR40">
        <v>245187000</v>
      </c>
      <c r="DS40">
        <v>40624000</v>
      </c>
    </row>
    <row r="41" spans="1:125" x14ac:dyDescent="0.3">
      <c r="A41" s="2" t="s">
        <v>238</v>
      </c>
      <c r="B41" t="s">
        <v>80</v>
      </c>
      <c r="C41">
        <v>2020</v>
      </c>
      <c r="D41" s="3">
        <v>44196</v>
      </c>
      <c r="E41" t="s">
        <v>227</v>
      </c>
      <c r="F41" t="s">
        <v>228</v>
      </c>
      <c r="G41">
        <v>29482000</v>
      </c>
      <c r="H41">
        <v>43042000</v>
      </c>
      <c r="I41">
        <v>-142434000</v>
      </c>
      <c r="J41">
        <v>354685000</v>
      </c>
      <c r="L41">
        <v>88280000</v>
      </c>
      <c r="M41">
        <v>9038000</v>
      </c>
      <c r="N41">
        <v>25000</v>
      </c>
      <c r="O41">
        <v>43425000</v>
      </c>
      <c r="P41">
        <v>43425000</v>
      </c>
      <c r="Q41">
        <v>25000</v>
      </c>
      <c r="R41">
        <v>277891000</v>
      </c>
      <c r="S41">
        <v>33342000</v>
      </c>
      <c r="T41">
        <v>14900000</v>
      </c>
      <c r="U41">
        <v>209169000</v>
      </c>
      <c r="V41">
        <v>1030000</v>
      </c>
      <c r="W41">
        <v>54125000</v>
      </c>
      <c r="X41">
        <v>55155000</v>
      </c>
      <c r="Y41">
        <v>303000</v>
      </c>
      <c r="Z41">
        <v>303000</v>
      </c>
      <c r="AA41">
        <v>103148000</v>
      </c>
      <c r="AC41">
        <v>32298000</v>
      </c>
      <c r="AD41">
        <v>11690000</v>
      </c>
      <c r="AF41">
        <v>9853000</v>
      </c>
      <c r="AG41">
        <v>43104000</v>
      </c>
      <c r="AH41">
        <v>403235000</v>
      </c>
      <c r="AJ41">
        <v>1256000</v>
      </c>
      <c r="AK41">
        <v>110397000</v>
      </c>
      <c r="AL41">
        <v>423774000</v>
      </c>
      <c r="AO41">
        <v>1907000</v>
      </c>
      <c r="AR41">
        <v>8008000</v>
      </c>
      <c r="AS41">
        <v>91758000</v>
      </c>
      <c r="AT41">
        <v>99766000</v>
      </c>
      <c r="AW41">
        <v>271889000</v>
      </c>
      <c r="AY41">
        <v>102458000</v>
      </c>
      <c r="AZ41">
        <v>260801000</v>
      </c>
      <c r="BA41">
        <v>268038000</v>
      </c>
      <c r="BB41">
        <v>0</v>
      </c>
      <c r="BE41">
        <v>0</v>
      </c>
      <c r="BG41">
        <v>25110000</v>
      </c>
      <c r="BH41">
        <v>5213000</v>
      </c>
      <c r="BI41">
        <v>38265000</v>
      </c>
      <c r="BK41">
        <v>11690000</v>
      </c>
      <c r="BL41">
        <v>9853000</v>
      </c>
      <c r="BM41">
        <v>982000</v>
      </c>
      <c r="BO41">
        <v>7817000</v>
      </c>
      <c r="BQ41">
        <v>29733000</v>
      </c>
      <c r="BR41">
        <v>44633000</v>
      </c>
      <c r="BS41">
        <v>3057000</v>
      </c>
      <c r="BT41">
        <v>0</v>
      </c>
      <c r="BU41">
        <v>2000</v>
      </c>
      <c r="BV41">
        <v>0</v>
      </c>
      <c r="BW41">
        <v>25555000</v>
      </c>
      <c r="BX41">
        <v>43443000</v>
      </c>
      <c r="BZ41">
        <v>6689000</v>
      </c>
      <c r="CA41">
        <v>-88509000</v>
      </c>
      <c r="CB41">
        <v>25110000</v>
      </c>
      <c r="CC41">
        <v>277891000</v>
      </c>
      <c r="CD41">
        <v>268038000</v>
      </c>
      <c r="CE41">
        <v>480805000</v>
      </c>
      <c r="CF41">
        <v>369649000</v>
      </c>
      <c r="CG41">
        <v>154921000</v>
      </c>
      <c r="CH41">
        <v>277891000</v>
      </c>
      <c r="CI41">
        <v>202914000</v>
      </c>
      <c r="CJ41">
        <v>271636000</v>
      </c>
      <c r="CK41">
        <v>99766000</v>
      </c>
      <c r="CL41">
        <v>251000</v>
      </c>
      <c r="CM41">
        <v>52544000</v>
      </c>
      <c r="CN41">
        <v>106021000</v>
      </c>
      <c r="CO41">
        <v>-62000</v>
      </c>
      <c r="DH41">
        <v>15860000</v>
      </c>
      <c r="DK41">
        <v>401000</v>
      </c>
    </row>
    <row r="42" spans="1:125" x14ac:dyDescent="0.3">
      <c r="A42" s="2" t="s">
        <v>238</v>
      </c>
      <c r="B42" t="s">
        <v>80</v>
      </c>
      <c r="C42">
        <v>2021</v>
      </c>
      <c r="D42" s="3">
        <v>44561</v>
      </c>
      <c r="E42" t="s">
        <v>227</v>
      </c>
      <c r="F42" t="s">
        <v>228</v>
      </c>
      <c r="G42">
        <v>34402000</v>
      </c>
      <c r="H42">
        <v>47944000</v>
      </c>
      <c r="I42">
        <v>-167772000</v>
      </c>
      <c r="J42">
        <v>381143000</v>
      </c>
      <c r="L42">
        <v>89698000</v>
      </c>
      <c r="M42">
        <v>8333000</v>
      </c>
      <c r="N42">
        <v>27000</v>
      </c>
      <c r="O42">
        <v>34656000</v>
      </c>
      <c r="P42">
        <v>34656000</v>
      </c>
      <c r="Q42">
        <v>27000</v>
      </c>
      <c r="R42">
        <v>254570000</v>
      </c>
      <c r="S42">
        <v>33705000</v>
      </c>
      <c r="T42">
        <v>10024000</v>
      </c>
      <c r="U42">
        <v>194079000</v>
      </c>
      <c r="V42">
        <v>1081000</v>
      </c>
      <c r="W42">
        <v>57887000</v>
      </c>
      <c r="X42">
        <v>58968000</v>
      </c>
      <c r="Y42">
        <v>195000</v>
      </c>
      <c r="Z42">
        <v>0</v>
      </c>
      <c r="AA42">
        <v>108957000</v>
      </c>
      <c r="AC42">
        <v>21519000</v>
      </c>
      <c r="AD42">
        <v>16071000</v>
      </c>
      <c r="AF42">
        <v>9692000</v>
      </c>
      <c r="AG42">
        <v>47974000</v>
      </c>
      <c r="AH42">
        <v>417942000</v>
      </c>
      <c r="AJ42">
        <v>1475000</v>
      </c>
      <c r="AK42">
        <v>92516000</v>
      </c>
      <c r="AL42">
        <v>396137000</v>
      </c>
      <c r="AO42">
        <v>1907000</v>
      </c>
      <c r="AR42">
        <v>7252000</v>
      </c>
      <c r="AS42">
        <v>83680000</v>
      </c>
      <c r="AT42">
        <v>90932000</v>
      </c>
      <c r="AW42">
        <v>285497000</v>
      </c>
      <c r="AY42">
        <v>106911000</v>
      </c>
      <c r="AZ42">
        <v>250170000</v>
      </c>
      <c r="BA42">
        <v>244878000</v>
      </c>
      <c r="BG42">
        <v>27323000</v>
      </c>
      <c r="BH42">
        <v>4334000</v>
      </c>
      <c r="BI42">
        <v>49689000</v>
      </c>
      <c r="BK42">
        <v>16071000</v>
      </c>
      <c r="BL42">
        <v>9692000</v>
      </c>
      <c r="BM42">
        <v>518000</v>
      </c>
      <c r="BO42">
        <v>7135000</v>
      </c>
      <c r="BQ42">
        <v>36299000</v>
      </c>
      <c r="BR42">
        <v>46323000</v>
      </c>
      <c r="BS42">
        <v>3471000</v>
      </c>
      <c r="BT42">
        <v>0</v>
      </c>
      <c r="BU42">
        <v>1000</v>
      </c>
      <c r="BV42">
        <v>0</v>
      </c>
      <c r="BW42">
        <v>29469000</v>
      </c>
      <c r="BX42">
        <v>56092000</v>
      </c>
      <c r="BZ42">
        <v>6480000</v>
      </c>
      <c r="CA42">
        <v>-142671000</v>
      </c>
      <c r="CB42">
        <v>27323000</v>
      </c>
      <c r="CC42">
        <v>254570000</v>
      </c>
      <c r="CD42">
        <v>244878000</v>
      </c>
      <c r="CE42">
        <v>454459000</v>
      </c>
      <c r="CF42">
        <v>338250000</v>
      </c>
      <c r="CG42">
        <v>149900000</v>
      </c>
      <c r="CH42">
        <v>254570000</v>
      </c>
      <c r="CI42">
        <v>199889000</v>
      </c>
      <c r="CJ42">
        <v>260380000</v>
      </c>
      <c r="CK42">
        <v>90932000</v>
      </c>
      <c r="CL42">
        <v>1897000</v>
      </c>
      <c r="CM42">
        <v>41528000</v>
      </c>
      <c r="CN42">
        <v>85122000</v>
      </c>
      <c r="CO42">
        <v>-30000</v>
      </c>
      <c r="DH42">
        <v>8198000</v>
      </c>
      <c r="DK42">
        <v>8148000</v>
      </c>
    </row>
    <row r="43" spans="1:125" x14ac:dyDescent="0.3">
      <c r="A43" s="2" t="s">
        <v>238</v>
      </c>
      <c r="B43" t="s">
        <v>80</v>
      </c>
      <c r="C43">
        <v>2022</v>
      </c>
      <c r="D43" s="3">
        <v>44926</v>
      </c>
      <c r="E43" t="s">
        <v>227</v>
      </c>
      <c r="F43" t="s">
        <v>228</v>
      </c>
      <c r="G43">
        <v>47845000</v>
      </c>
      <c r="H43">
        <v>61175000</v>
      </c>
      <c r="I43">
        <v>-177519000</v>
      </c>
      <c r="J43">
        <v>391526000</v>
      </c>
      <c r="L43">
        <v>86372000</v>
      </c>
      <c r="M43">
        <v>6609000</v>
      </c>
      <c r="N43">
        <v>29000</v>
      </c>
      <c r="O43">
        <v>24685000</v>
      </c>
      <c r="P43">
        <v>24685000</v>
      </c>
      <c r="Q43">
        <v>29000</v>
      </c>
      <c r="R43">
        <v>184670000</v>
      </c>
      <c r="S43">
        <v>30434000</v>
      </c>
      <c r="T43">
        <v>13153000</v>
      </c>
      <c r="U43">
        <v>183164000</v>
      </c>
      <c r="V43">
        <v>1104000</v>
      </c>
      <c r="W43">
        <v>69411000</v>
      </c>
      <c r="X43">
        <v>70515000</v>
      </c>
      <c r="Y43">
        <v>3216000</v>
      </c>
      <c r="Z43">
        <v>3000000</v>
      </c>
      <c r="AA43">
        <v>138582000</v>
      </c>
      <c r="AC43">
        <v>26794000</v>
      </c>
      <c r="AD43">
        <v>2183000</v>
      </c>
      <c r="AF43">
        <v>8937000</v>
      </c>
      <c r="AG43">
        <v>61203000</v>
      </c>
      <c r="AH43">
        <v>393295000</v>
      </c>
      <c r="AJ43">
        <v>1597000</v>
      </c>
      <c r="AK43">
        <v>79679000</v>
      </c>
      <c r="AL43">
        <v>333587000</v>
      </c>
      <c r="AO43">
        <v>1907000</v>
      </c>
      <c r="AR43">
        <v>5505000</v>
      </c>
      <c r="AS43">
        <v>79506000</v>
      </c>
      <c r="AT43">
        <v>85011000</v>
      </c>
      <c r="AW43">
        <v>268990000</v>
      </c>
      <c r="AY43">
        <v>124232000</v>
      </c>
      <c r="AZ43">
        <v>215776000</v>
      </c>
      <c r="BA43">
        <v>175733000</v>
      </c>
      <c r="BG43">
        <v>28622000</v>
      </c>
      <c r="BH43">
        <v>6384000</v>
      </c>
      <c r="BI43">
        <v>57074000</v>
      </c>
      <c r="BJ43">
        <v>-3000000</v>
      </c>
      <c r="BK43">
        <v>2183000</v>
      </c>
      <c r="BL43">
        <v>8937000</v>
      </c>
      <c r="BM43">
        <v>386000</v>
      </c>
      <c r="BO43">
        <v>5592000</v>
      </c>
      <c r="BQ43">
        <v>48433000</v>
      </c>
      <c r="BR43">
        <v>61586000</v>
      </c>
      <c r="BS43">
        <v>3265000</v>
      </c>
      <c r="BT43">
        <v>0</v>
      </c>
      <c r="BU43">
        <v>0</v>
      </c>
      <c r="BV43">
        <v>0</v>
      </c>
      <c r="BW43">
        <v>25732000</v>
      </c>
      <c r="BX43">
        <v>61514000</v>
      </c>
      <c r="BZ43">
        <v>10902000</v>
      </c>
      <c r="CA43">
        <v>-209068000</v>
      </c>
      <c r="CB43">
        <v>28622000</v>
      </c>
      <c r="CC43">
        <v>184670000</v>
      </c>
      <c r="CD43">
        <v>175733000</v>
      </c>
      <c r="CE43">
        <v>408263000</v>
      </c>
      <c r="CF43">
        <v>264176000</v>
      </c>
      <c r="CG43">
        <v>155526000</v>
      </c>
      <c r="CH43">
        <v>184670000</v>
      </c>
      <c r="CI43">
        <v>223593000</v>
      </c>
      <c r="CJ43">
        <v>225099000</v>
      </c>
      <c r="CK43">
        <v>85011000</v>
      </c>
      <c r="CL43">
        <v>588000</v>
      </c>
      <c r="CM43">
        <v>39563000</v>
      </c>
      <c r="CN43">
        <v>44582000</v>
      </c>
      <c r="CO43">
        <v>-28000</v>
      </c>
      <c r="DD43">
        <v>-12410000</v>
      </c>
      <c r="DH43">
        <v>12337000</v>
      </c>
      <c r="DK43">
        <v>339000</v>
      </c>
    </row>
    <row r="44" spans="1:125" x14ac:dyDescent="0.3">
      <c r="A44" s="2" t="s">
        <v>238</v>
      </c>
      <c r="B44" t="s">
        <v>80</v>
      </c>
      <c r="C44">
        <v>2023</v>
      </c>
      <c r="D44" s="3">
        <v>45291</v>
      </c>
      <c r="E44" t="s">
        <v>227</v>
      </c>
      <c r="F44" t="s">
        <v>228</v>
      </c>
      <c r="G44">
        <v>32892000</v>
      </c>
      <c r="H44">
        <v>48071000</v>
      </c>
      <c r="I44">
        <v>-194086000</v>
      </c>
      <c r="J44">
        <v>478972000</v>
      </c>
      <c r="L44">
        <v>86534000</v>
      </c>
      <c r="M44">
        <v>5875000</v>
      </c>
      <c r="N44">
        <v>38000</v>
      </c>
      <c r="O44">
        <v>45366000</v>
      </c>
      <c r="P44">
        <v>45366000</v>
      </c>
      <c r="Q44">
        <v>38000</v>
      </c>
      <c r="R44">
        <v>214869000</v>
      </c>
      <c r="S44">
        <v>29939000</v>
      </c>
      <c r="T44">
        <v>14241000</v>
      </c>
      <c r="U44">
        <v>172605000</v>
      </c>
      <c r="V44">
        <v>1149000</v>
      </c>
      <c r="W44">
        <v>38965000</v>
      </c>
      <c r="X44">
        <v>40114000</v>
      </c>
      <c r="Y44">
        <v>1990000</v>
      </c>
      <c r="Z44">
        <v>1803000</v>
      </c>
      <c r="AA44">
        <v>93358000</v>
      </c>
      <c r="AC44">
        <v>22452000</v>
      </c>
      <c r="AD44">
        <v>975000</v>
      </c>
      <c r="AF44">
        <v>8658000</v>
      </c>
      <c r="AG44">
        <v>48074000</v>
      </c>
      <c r="AH44">
        <v>399429000</v>
      </c>
      <c r="AJ44">
        <v>341000</v>
      </c>
      <c r="AK44">
        <v>63866000</v>
      </c>
      <c r="AL44">
        <v>330067000</v>
      </c>
      <c r="AO44">
        <v>1907000</v>
      </c>
      <c r="AR44">
        <v>4726000</v>
      </c>
      <c r="AS44">
        <v>76233000</v>
      </c>
      <c r="AT44">
        <v>80959000</v>
      </c>
      <c r="AW44">
        <v>276023000</v>
      </c>
      <c r="AY44">
        <v>69832000</v>
      </c>
      <c r="AZ44">
        <v>205343000</v>
      </c>
      <c r="BA44">
        <v>206211000</v>
      </c>
      <c r="BG44">
        <v>38148000</v>
      </c>
      <c r="BH44">
        <v>5349000</v>
      </c>
      <c r="BI44">
        <v>23483000</v>
      </c>
      <c r="BK44">
        <v>975000</v>
      </c>
      <c r="BL44">
        <v>8658000</v>
      </c>
      <c r="BM44">
        <v>2580000</v>
      </c>
      <c r="BO44">
        <v>5026000</v>
      </c>
      <c r="BQ44">
        <v>33637000</v>
      </c>
      <c r="BR44">
        <v>47878000</v>
      </c>
      <c r="BS44">
        <v>3376000</v>
      </c>
      <c r="BT44">
        <v>0</v>
      </c>
      <c r="BU44">
        <v>3000</v>
      </c>
      <c r="BV44">
        <v>0</v>
      </c>
      <c r="BW44">
        <v>22128000</v>
      </c>
      <c r="BX44">
        <v>48290000</v>
      </c>
      <c r="BZ44">
        <v>9731000</v>
      </c>
      <c r="CA44">
        <v>-265116000</v>
      </c>
      <c r="CB44">
        <v>38148000</v>
      </c>
      <c r="CC44">
        <v>214869000</v>
      </c>
      <c r="CD44">
        <v>206211000</v>
      </c>
      <c r="CE44">
        <v>389186000</v>
      </c>
      <c r="CF44">
        <v>291102000</v>
      </c>
      <c r="CG44">
        <v>121073000</v>
      </c>
      <c r="CH44">
        <v>214869000</v>
      </c>
      <c r="CI44">
        <v>174317000</v>
      </c>
      <c r="CJ44">
        <v>216581000</v>
      </c>
      <c r="CK44">
        <v>80959000</v>
      </c>
      <c r="CL44">
        <v>745000</v>
      </c>
      <c r="CM44">
        <v>33792000</v>
      </c>
      <c r="CN44">
        <v>79247000</v>
      </c>
      <c r="CO44">
        <v>-3000</v>
      </c>
      <c r="DD44">
        <v>-14506000</v>
      </c>
      <c r="DH44">
        <v>15482000</v>
      </c>
      <c r="DK44">
        <v>219000</v>
      </c>
    </row>
    <row r="45" spans="1:125" x14ac:dyDescent="0.3">
      <c r="A45" s="2" t="s">
        <v>239</v>
      </c>
      <c r="B45" t="s">
        <v>83</v>
      </c>
      <c r="C45">
        <v>2020</v>
      </c>
      <c r="D45" s="3">
        <v>44135</v>
      </c>
      <c r="E45" t="s">
        <v>227</v>
      </c>
      <c r="F45" t="s">
        <v>228</v>
      </c>
      <c r="K45">
        <v>77000000</v>
      </c>
      <c r="AG45">
        <v>3227000000</v>
      </c>
      <c r="BT45">
        <v>0</v>
      </c>
      <c r="BZ45">
        <v>388000000</v>
      </c>
      <c r="CO45">
        <v>-46000000</v>
      </c>
      <c r="DS45">
        <v>1046000000</v>
      </c>
    </row>
    <row r="46" spans="1:125" x14ac:dyDescent="0.3">
      <c r="A46" s="2" t="s">
        <v>239</v>
      </c>
      <c r="B46" t="s">
        <v>83</v>
      </c>
      <c r="C46">
        <v>2021</v>
      </c>
      <c r="D46" s="3">
        <v>44500</v>
      </c>
      <c r="E46" t="s">
        <v>227</v>
      </c>
      <c r="F46" t="s">
        <v>228</v>
      </c>
      <c r="G46">
        <v>7004000000</v>
      </c>
      <c r="H46">
        <v>3796000000</v>
      </c>
      <c r="I46">
        <v>-5949000000</v>
      </c>
      <c r="J46">
        <v>28470000000</v>
      </c>
      <c r="L46">
        <v>1751000000</v>
      </c>
      <c r="M46">
        <v>1130000000</v>
      </c>
      <c r="N46">
        <v>13000000</v>
      </c>
      <c r="O46">
        <v>3996000000</v>
      </c>
      <c r="P46">
        <v>3996000000</v>
      </c>
      <c r="Q46">
        <v>13000000</v>
      </c>
      <c r="R46">
        <v>19971000000</v>
      </c>
      <c r="T46">
        <v>3629000000</v>
      </c>
      <c r="U46">
        <v>18878000000</v>
      </c>
      <c r="V46">
        <v>192000000</v>
      </c>
      <c r="W46">
        <v>3552000000</v>
      </c>
      <c r="X46">
        <v>3744000000</v>
      </c>
      <c r="Y46">
        <v>3408000000</v>
      </c>
      <c r="Z46">
        <v>3408000000</v>
      </c>
      <c r="AA46">
        <v>20687000000</v>
      </c>
      <c r="AC46">
        <v>1593000000</v>
      </c>
      <c r="AD46">
        <v>-2915000000</v>
      </c>
      <c r="AE46">
        <v>18306000000</v>
      </c>
      <c r="AF46">
        <v>19328000000</v>
      </c>
      <c r="AG46">
        <v>3796000000</v>
      </c>
      <c r="AH46">
        <v>12446000000</v>
      </c>
      <c r="AI46">
        <v>169000000</v>
      </c>
      <c r="AK46">
        <v>4511000000</v>
      </c>
      <c r="AL46">
        <v>33419000000</v>
      </c>
      <c r="AM46">
        <v>2210000000</v>
      </c>
      <c r="AO46">
        <v>76000000</v>
      </c>
      <c r="AR46">
        <v>938000000</v>
      </c>
      <c r="AS46">
        <v>9896000000</v>
      </c>
      <c r="AT46">
        <v>10834000000</v>
      </c>
      <c r="AU46">
        <v>2210000000</v>
      </c>
      <c r="AW46">
        <v>9735000000</v>
      </c>
      <c r="AX46">
        <v>46000000</v>
      </c>
      <c r="AY46">
        <v>9452000000</v>
      </c>
      <c r="AZ46">
        <v>6497000000</v>
      </c>
      <c r="BA46">
        <v>643000000</v>
      </c>
      <c r="BB46">
        <v>2023000000</v>
      </c>
      <c r="BC46">
        <v>3466000000</v>
      </c>
      <c r="BD46">
        <v>2972000000</v>
      </c>
      <c r="BE46">
        <v>2023000000</v>
      </c>
      <c r="BF46">
        <v>494000000</v>
      </c>
      <c r="BG46">
        <v>1295000000</v>
      </c>
      <c r="BH46">
        <v>2460000000</v>
      </c>
      <c r="BI46">
        <v>2613000000</v>
      </c>
      <c r="BK46">
        <v>-2915000000</v>
      </c>
      <c r="BL46">
        <v>1022000000</v>
      </c>
      <c r="BM46">
        <v>1827000000</v>
      </c>
      <c r="BN46">
        <v>834000000</v>
      </c>
      <c r="BO46">
        <v>884000000</v>
      </c>
      <c r="BP46">
        <v>4138000000</v>
      </c>
      <c r="BQ46">
        <v>8128000000</v>
      </c>
      <c r="BR46">
        <v>11757000000</v>
      </c>
      <c r="BS46">
        <v>1778000000</v>
      </c>
      <c r="BV46">
        <v>0</v>
      </c>
      <c r="BW46">
        <v>2918000000</v>
      </c>
      <c r="BX46">
        <v>7911000000</v>
      </c>
      <c r="BY46">
        <v>-23000000</v>
      </c>
      <c r="BZ46">
        <v>336000000</v>
      </c>
      <c r="CA46">
        <v>-5597000000</v>
      </c>
      <c r="CB46">
        <v>1295000000</v>
      </c>
      <c r="CC46">
        <v>19971000000</v>
      </c>
      <c r="CD46">
        <v>643000000</v>
      </c>
      <c r="CE46">
        <v>57699000000</v>
      </c>
      <c r="CF46">
        <v>29867000000</v>
      </c>
      <c r="CG46">
        <v>14578000000</v>
      </c>
      <c r="CH46">
        <v>20017000000</v>
      </c>
      <c r="CI46">
        <v>37682000000</v>
      </c>
      <c r="CJ46">
        <v>38821000000</v>
      </c>
      <c r="CK46">
        <v>16995000000</v>
      </c>
      <c r="CL46">
        <v>951000000</v>
      </c>
      <c r="CN46">
        <v>-1809000000</v>
      </c>
      <c r="CO46">
        <v>-23000000</v>
      </c>
      <c r="CS46">
        <v>5038000000</v>
      </c>
      <c r="CZ46">
        <v>1898000000</v>
      </c>
      <c r="DF46">
        <v>365000000</v>
      </c>
      <c r="DH46">
        <v>234000000</v>
      </c>
      <c r="DL46">
        <v>173000000</v>
      </c>
      <c r="DO46">
        <v>1496000000</v>
      </c>
      <c r="DP46">
        <v>1496000000</v>
      </c>
      <c r="DS46">
        <v>1898000000</v>
      </c>
      <c r="DU46">
        <v>705000000</v>
      </c>
    </row>
    <row r="47" spans="1:125" x14ac:dyDescent="0.3">
      <c r="A47" s="2" t="s">
        <v>239</v>
      </c>
      <c r="B47" t="s">
        <v>83</v>
      </c>
      <c r="C47">
        <v>2022</v>
      </c>
      <c r="D47" s="3">
        <v>44865</v>
      </c>
      <c r="E47" t="s">
        <v>227</v>
      </c>
      <c r="F47" t="s">
        <v>228</v>
      </c>
      <c r="G47">
        <v>8717000000</v>
      </c>
      <c r="H47">
        <v>3881000000</v>
      </c>
      <c r="I47">
        <v>-5522000000</v>
      </c>
      <c r="J47">
        <v>28299000000</v>
      </c>
      <c r="L47">
        <v>1503000000</v>
      </c>
      <c r="M47">
        <v>1019000000</v>
      </c>
      <c r="N47">
        <v>13000000</v>
      </c>
      <c r="O47">
        <v>4163000000</v>
      </c>
      <c r="P47">
        <v>4163000000</v>
      </c>
      <c r="Q47">
        <v>13000000</v>
      </c>
      <c r="R47">
        <v>19864000000</v>
      </c>
      <c r="T47">
        <v>3239000000</v>
      </c>
      <c r="U47">
        <v>20506000000</v>
      </c>
      <c r="V47">
        <v>168000000</v>
      </c>
      <c r="W47">
        <v>4612000000</v>
      </c>
      <c r="X47">
        <v>4780000000</v>
      </c>
      <c r="Y47">
        <v>3451000000</v>
      </c>
      <c r="Z47">
        <v>3451000000</v>
      </c>
      <c r="AA47">
        <v>23174000000</v>
      </c>
      <c r="AC47">
        <v>2187000000</v>
      </c>
      <c r="AD47">
        <v>-3098000000</v>
      </c>
      <c r="AE47">
        <v>17403000000</v>
      </c>
      <c r="AF47">
        <v>18136000000</v>
      </c>
      <c r="AG47">
        <v>3881000000</v>
      </c>
      <c r="AH47">
        <v>12160000000</v>
      </c>
      <c r="AI47">
        <v>176000000</v>
      </c>
      <c r="AK47">
        <v>5161000000</v>
      </c>
      <c r="AL47">
        <v>32329000000</v>
      </c>
      <c r="AM47">
        <v>2160000000</v>
      </c>
      <c r="AO47">
        <v>74000000</v>
      </c>
      <c r="AR47">
        <v>851000000</v>
      </c>
      <c r="AS47">
        <v>7853000000</v>
      </c>
      <c r="AT47">
        <v>8704000000</v>
      </c>
      <c r="AU47">
        <v>2160000000</v>
      </c>
      <c r="AW47">
        <v>9729000000</v>
      </c>
      <c r="AX47">
        <v>45000000</v>
      </c>
      <c r="AY47">
        <v>8302000000</v>
      </c>
      <c r="AZ47">
        <v>6638000000</v>
      </c>
      <c r="BA47">
        <v>1728000000</v>
      </c>
      <c r="BB47">
        <v>2127000000</v>
      </c>
      <c r="BC47">
        <v>3275000000</v>
      </c>
      <c r="BD47">
        <v>2955000000</v>
      </c>
      <c r="BE47">
        <v>2127000000</v>
      </c>
      <c r="BF47">
        <v>320000000</v>
      </c>
      <c r="BG47">
        <v>1281000000</v>
      </c>
      <c r="BH47">
        <v>3559000000</v>
      </c>
      <c r="BI47">
        <v>3876000000</v>
      </c>
      <c r="BK47">
        <v>-3098000000</v>
      </c>
      <c r="BL47">
        <v>733000000</v>
      </c>
      <c r="BM47">
        <v>1757000000</v>
      </c>
      <c r="BN47">
        <v>846000000</v>
      </c>
      <c r="BO47">
        <v>854000000</v>
      </c>
      <c r="BP47">
        <v>3767000000</v>
      </c>
      <c r="BQ47">
        <v>10303000000</v>
      </c>
      <c r="BR47">
        <v>13542000000</v>
      </c>
      <c r="BS47">
        <v>1401000000</v>
      </c>
      <c r="BV47">
        <v>0</v>
      </c>
      <c r="BW47">
        <v>2974000000</v>
      </c>
      <c r="BX47">
        <v>7623000000</v>
      </c>
      <c r="BY47">
        <v>-25000000</v>
      </c>
      <c r="BZ47">
        <v>600000000</v>
      </c>
      <c r="CA47">
        <v>-5350000000</v>
      </c>
      <c r="CB47">
        <v>1281000000</v>
      </c>
      <c r="CC47">
        <v>19864000000</v>
      </c>
      <c r="CD47">
        <v>1728000000</v>
      </c>
      <c r="CE47">
        <v>57123000000</v>
      </c>
      <c r="CF47">
        <v>27717000000</v>
      </c>
      <c r="CG47">
        <v>13484000000</v>
      </c>
      <c r="CH47">
        <v>19909000000</v>
      </c>
      <c r="CI47">
        <v>37214000000</v>
      </c>
      <c r="CJ47">
        <v>36617000000</v>
      </c>
      <c r="CK47">
        <v>14040000000</v>
      </c>
      <c r="CL47">
        <v>1078000000</v>
      </c>
      <c r="CN47">
        <v>-2668000000</v>
      </c>
      <c r="CO47">
        <v>-25000000</v>
      </c>
      <c r="CS47">
        <v>4512000000</v>
      </c>
      <c r="CZ47">
        <v>1287000000</v>
      </c>
      <c r="DF47">
        <v>271000000</v>
      </c>
      <c r="DH47">
        <v>194000000</v>
      </c>
      <c r="DL47">
        <v>508000000</v>
      </c>
      <c r="DO47">
        <v>944000000</v>
      </c>
      <c r="DP47">
        <v>944000000</v>
      </c>
      <c r="DS47">
        <v>1287000000</v>
      </c>
      <c r="DU47">
        <v>542000000</v>
      </c>
    </row>
    <row r="48" spans="1:125" x14ac:dyDescent="0.3">
      <c r="A48" s="2" t="s">
        <v>239</v>
      </c>
      <c r="B48" t="s">
        <v>83</v>
      </c>
      <c r="C48">
        <v>2023</v>
      </c>
      <c r="D48" s="3">
        <v>45230</v>
      </c>
      <c r="E48" t="s">
        <v>227</v>
      </c>
      <c r="F48" t="s">
        <v>228</v>
      </c>
      <c r="G48">
        <v>7136000000</v>
      </c>
      <c r="H48">
        <v>3254000000</v>
      </c>
      <c r="I48">
        <v>-5980000000</v>
      </c>
      <c r="J48">
        <v>28199000000</v>
      </c>
      <c r="K48">
        <v>0</v>
      </c>
      <c r="L48">
        <v>1521000000</v>
      </c>
      <c r="M48">
        <v>1160000000</v>
      </c>
      <c r="N48">
        <v>13000000</v>
      </c>
      <c r="O48">
        <v>4270000000</v>
      </c>
      <c r="P48">
        <v>4270000000</v>
      </c>
      <c r="Q48">
        <v>13000000</v>
      </c>
      <c r="R48">
        <v>21182000000</v>
      </c>
      <c r="T48">
        <v>2762000000</v>
      </c>
      <c r="U48">
        <v>18948000000</v>
      </c>
      <c r="V48">
        <v>194000000</v>
      </c>
      <c r="W48">
        <v>4868000000</v>
      </c>
      <c r="X48">
        <v>5062000000</v>
      </c>
      <c r="Y48">
        <v>4050000000</v>
      </c>
      <c r="Z48">
        <v>4050000000</v>
      </c>
      <c r="AA48">
        <v>21882000000</v>
      </c>
      <c r="AC48">
        <v>1667000000</v>
      </c>
      <c r="AD48">
        <v>-3084000000</v>
      </c>
      <c r="AE48">
        <v>17988000000</v>
      </c>
      <c r="AF48">
        <v>18642000000</v>
      </c>
      <c r="AG48">
        <v>3254000000</v>
      </c>
      <c r="AH48">
        <v>12949000000</v>
      </c>
      <c r="AI48">
        <v>155000000</v>
      </c>
      <c r="AK48">
        <v>4607000000</v>
      </c>
      <c r="AL48">
        <v>33537000000</v>
      </c>
      <c r="AM48">
        <v>2197000000</v>
      </c>
      <c r="AO48">
        <v>66000000</v>
      </c>
      <c r="AR48">
        <v>966000000</v>
      </c>
      <c r="AS48">
        <v>7487000000</v>
      </c>
      <c r="AT48">
        <v>8453000000</v>
      </c>
      <c r="AU48">
        <v>2197000000</v>
      </c>
      <c r="AW48">
        <v>10382000000</v>
      </c>
      <c r="AX48">
        <v>56000000</v>
      </c>
      <c r="AY48">
        <v>8085000000</v>
      </c>
      <c r="AZ48">
        <v>6969000000</v>
      </c>
      <c r="BA48">
        <v>2540000000</v>
      </c>
      <c r="BB48">
        <v>2264000000</v>
      </c>
      <c r="BC48">
        <v>3607000000</v>
      </c>
      <c r="BD48">
        <v>3281000000</v>
      </c>
      <c r="BE48">
        <v>2264000000</v>
      </c>
      <c r="BF48">
        <v>326000000</v>
      </c>
      <c r="BG48">
        <v>1282630000</v>
      </c>
      <c r="BH48">
        <v>3047000000</v>
      </c>
      <c r="BI48">
        <v>4022000000</v>
      </c>
      <c r="BK48">
        <v>-3084000000</v>
      </c>
      <c r="BL48">
        <v>654000000</v>
      </c>
      <c r="BM48">
        <v>1792000000</v>
      </c>
      <c r="BN48">
        <v>899000000</v>
      </c>
      <c r="BO48">
        <v>980000000</v>
      </c>
      <c r="BP48">
        <v>3807000000</v>
      </c>
      <c r="BQ48">
        <v>8284000000</v>
      </c>
      <c r="BR48">
        <v>11046000000</v>
      </c>
      <c r="BS48">
        <v>1724000000</v>
      </c>
      <c r="BT48">
        <v>0</v>
      </c>
      <c r="BV48">
        <v>0</v>
      </c>
      <c r="BW48">
        <v>2940000000</v>
      </c>
      <c r="BX48">
        <v>7024000000</v>
      </c>
      <c r="BY48">
        <v>-37000000</v>
      </c>
      <c r="CA48">
        <v>-3946000000</v>
      </c>
      <c r="CB48">
        <v>1282630000</v>
      </c>
      <c r="CC48">
        <v>21182000000</v>
      </c>
      <c r="CD48">
        <v>2540000000</v>
      </c>
      <c r="CE48">
        <v>57153000000</v>
      </c>
      <c r="CF48">
        <v>28669000000</v>
      </c>
      <c r="CG48">
        <v>13515000000</v>
      </c>
      <c r="CH48">
        <v>21238000000</v>
      </c>
      <c r="CI48">
        <v>35915000000</v>
      </c>
      <c r="CJ48">
        <v>38205000000</v>
      </c>
      <c r="CK48">
        <v>14033000000</v>
      </c>
      <c r="CL48">
        <v>941000000</v>
      </c>
      <c r="CN48">
        <v>-2934000000</v>
      </c>
      <c r="CO48">
        <v>-37000000</v>
      </c>
      <c r="CS48">
        <v>5028000000</v>
      </c>
      <c r="CW48">
        <v>0</v>
      </c>
      <c r="CZ48">
        <v>1313000000</v>
      </c>
      <c r="DF48">
        <v>233000000</v>
      </c>
      <c r="DH48">
        <v>167000000</v>
      </c>
      <c r="DL48">
        <v>207000000</v>
      </c>
      <c r="DO48">
        <v>841000000</v>
      </c>
      <c r="DP48">
        <v>841000000</v>
      </c>
      <c r="DU48">
        <v>679000000</v>
      </c>
    </row>
    <row r="49" spans="1:129" x14ac:dyDescent="0.3">
      <c r="A49" s="2" t="s">
        <v>239</v>
      </c>
      <c r="B49" t="s">
        <v>83</v>
      </c>
      <c r="C49">
        <v>2024</v>
      </c>
      <c r="D49" s="3">
        <v>45596</v>
      </c>
      <c r="E49" t="s">
        <v>227</v>
      </c>
      <c r="F49" t="s">
        <v>228</v>
      </c>
      <c r="G49">
        <v>11064000000</v>
      </c>
      <c r="H49">
        <v>3236000000</v>
      </c>
      <c r="I49">
        <v>-6490000000</v>
      </c>
      <c r="J49">
        <v>29848000000</v>
      </c>
      <c r="K49">
        <v>1000000</v>
      </c>
      <c r="L49">
        <v>1696000000</v>
      </c>
      <c r="M49">
        <v>1570000000</v>
      </c>
      <c r="N49">
        <v>13000000</v>
      </c>
      <c r="O49">
        <v>14846000000</v>
      </c>
      <c r="P49">
        <v>14846000000</v>
      </c>
      <c r="Q49">
        <v>13000000</v>
      </c>
      <c r="R49">
        <v>24816000000</v>
      </c>
      <c r="T49">
        <v>3029000000</v>
      </c>
      <c r="U49">
        <v>33457000000</v>
      </c>
      <c r="V49">
        <v>261000000</v>
      </c>
      <c r="W49">
        <v>4742000000</v>
      </c>
      <c r="X49">
        <v>5003000000</v>
      </c>
      <c r="Y49">
        <v>4193000000</v>
      </c>
      <c r="Z49">
        <v>4193000000</v>
      </c>
      <c r="AA49">
        <v>25973000000</v>
      </c>
      <c r="AC49">
        <v>2369000000</v>
      </c>
      <c r="AD49">
        <v>-2977000000</v>
      </c>
      <c r="AE49">
        <v>18086000000</v>
      </c>
      <c r="AF49">
        <v>18596000000</v>
      </c>
      <c r="AH49">
        <v>13562000000</v>
      </c>
      <c r="AI49">
        <v>284000000</v>
      </c>
      <c r="AK49">
        <v>7810000000</v>
      </c>
      <c r="AL49">
        <v>43062000000</v>
      </c>
      <c r="AM49">
        <v>929000000</v>
      </c>
      <c r="AO49">
        <v>66000000</v>
      </c>
      <c r="AR49">
        <v>1309000000</v>
      </c>
      <c r="AS49">
        <v>13504000000</v>
      </c>
      <c r="AT49">
        <v>14813000000</v>
      </c>
      <c r="AU49">
        <v>929000000</v>
      </c>
      <c r="AW49">
        <v>10392000000</v>
      </c>
      <c r="AX49">
        <v>64000000</v>
      </c>
      <c r="AY49">
        <v>3400000000</v>
      </c>
      <c r="AZ49">
        <v>7072000000</v>
      </c>
      <c r="BA49">
        <v>6220000000</v>
      </c>
      <c r="BB49">
        <v>2396000000</v>
      </c>
      <c r="BC49">
        <v>3951000000</v>
      </c>
      <c r="BD49">
        <v>3578000000</v>
      </c>
      <c r="BE49">
        <v>2396000000</v>
      </c>
      <c r="BF49">
        <v>373000000</v>
      </c>
      <c r="BG49">
        <v>1297258235</v>
      </c>
      <c r="BH49">
        <v>3380000000</v>
      </c>
      <c r="BI49">
        <v>3969000000</v>
      </c>
      <c r="BJ49">
        <v>32000000</v>
      </c>
      <c r="BK49">
        <v>-2977000000</v>
      </c>
      <c r="BL49">
        <v>510000000</v>
      </c>
      <c r="BM49">
        <v>1674000000</v>
      </c>
      <c r="BN49">
        <v>623000000</v>
      </c>
      <c r="BO49">
        <v>1408000000</v>
      </c>
      <c r="BP49">
        <v>4194000000</v>
      </c>
      <c r="BQ49">
        <v>12360000000</v>
      </c>
      <c r="BR49">
        <v>15389000000</v>
      </c>
      <c r="BS49">
        <v>1356000000</v>
      </c>
      <c r="BT49">
        <v>0</v>
      </c>
      <c r="BV49">
        <v>0</v>
      </c>
      <c r="BW49">
        <v>5441000000</v>
      </c>
      <c r="BX49">
        <v>7420000000</v>
      </c>
      <c r="BY49">
        <v>-10000000</v>
      </c>
      <c r="CA49">
        <v>-2068000000</v>
      </c>
      <c r="CB49">
        <v>1297258235</v>
      </c>
      <c r="CC49">
        <v>24816000000</v>
      </c>
      <c r="CD49">
        <v>6220000000</v>
      </c>
      <c r="CE49">
        <v>71262000000</v>
      </c>
      <c r="CF49">
        <v>38320000000</v>
      </c>
      <c r="CG49">
        <v>19816000000</v>
      </c>
      <c r="CH49">
        <v>24880000000</v>
      </c>
      <c r="CI49">
        <v>46382000000</v>
      </c>
      <c r="CJ49">
        <v>37805000000</v>
      </c>
      <c r="CK49">
        <v>20409000000</v>
      </c>
      <c r="CL49">
        <v>1206000000</v>
      </c>
      <c r="CN49">
        <v>7484000000</v>
      </c>
      <c r="CS49">
        <v>5583000000</v>
      </c>
      <c r="CZ49">
        <v>1555000000</v>
      </c>
      <c r="DF49">
        <v>163000000</v>
      </c>
      <c r="DH49">
        <v>124000000</v>
      </c>
      <c r="DL49">
        <v>90000000</v>
      </c>
      <c r="DO49">
        <v>859000000</v>
      </c>
      <c r="DP49">
        <v>859000000</v>
      </c>
      <c r="DU49">
        <v>649000000</v>
      </c>
    </row>
    <row r="50" spans="1:129" x14ac:dyDescent="0.3">
      <c r="A50" s="2" t="s">
        <v>240</v>
      </c>
      <c r="B50" t="s">
        <v>0</v>
      </c>
      <c r="C50">
        <v>2020</v>
      </c>
      <c r="D50" s="3">
        <v>44196</v>
      </c>
      <c r="E50" t="s">
        <v>227</v>
      </c>
      <c r="F50" t="s">
        <v>228</v>
      </c>
      <c r="G50">
        <v>3368000</v>
      </c>
      <c r="H50">
        <v>2730000</v>
      </c>
      <c r="I50">
        <v>-15848000</v>
      </c>
      <c r="J50">
        <v>19920000</v>
      </c>
      <c r="L50">
        <v>20330000</v>
      </c>
      <c r="M50">
        <v>27299000</v>
      </c>
      <c r="N50">
        <v>8000</v>
      </c>
      <c r="O50">
        <v>52792000</v>
      </c>
      <c r="P50">
        <v>52792000</v>
      </c>
      <c r="Q50">
        <v>8000</v>
      </c>
      <c r="R50">
        <v>-166708000</v>
      </c>
      <c r="S50">
        <v>10177000</v>
      </c>
      <c r="T50">
        <v>6571000</v>
      </c>
      <c r="U50">
        <v>93114000</v>
      </c>
      <c r="Y50">
        <v>26132000</v>
      </c>
      <c r="Z50">
        <v>26132000</v>
      </c>
      <c r="AA50">
        <v>48419000</v>
      </c>
      <c r="AC50">
        <v>0</v>
      </c>
      <c r="AD50">
        <v>1055000</v>
      </c>
      <c r="AE50">
        <v>3133000</v>
      </c>
      <c r="AF50">
        <v>14482000</v>
      </c>
      <c r="AH50">
        <v>92582000</v>
      </c>
      <c r="AK50">
        <v>26135000</v>
      </c>
      <c r="AL50">
        <v>-166708000</v>
      </c>
      <c r="AR50">
        <v>27299000</v>
      </c>
      <c r="AT50">
        <v>27299000</v>
      </c>
      <c r="AW50">
        <v>27591000</v>
      </c>
      <c r="AZ50">
        <v>76734000</v>
      </c>
      <c r="BA50">
        <v>-181190000</v>
      </c>
      <c r="BB50">
        <v>2398000</v>
      </c>
      <c r="BC50">
        <v>0</v>
      </c>
      <c r="BE50">
        <v>2398000</v>
      </c>
      <c r="BF50">
        <v>0</v>
      </c>
      <c r="BG50">
        <v>447919591</v>
      </c>
      <c r="BH50">
        <v>914000</v>
      </c>
      <c r="BJ50">
        <v>7766000</v>
      </c>
      <c r="BK50">
        <v>1055000</v>
      </c>
      <c r="BL50">
        <v>11349000</v>
      </c>
      <c r="BM50">
        <v>1141000</v>
      </c>
      <c r="BN50">
        <v>3899000</v>
      </c>
      <c r="BO50">
        <v>34484000</v>
      </c>
      <c r="BP50">
        <v>7915000</v>
      </c>
      <c r="BQ50">
        <v>7950000</v>
      </c>
      <c r="BR50">
        <v>14521000</v>
      </c>
      <c r="BS50">
        <v>4582000</v>
      </c>
      <c r="BU50">
        <v>2628000</v>
      </c>
      <c r="BV50">
        <v>0</v>
      </c>
      <c r="BW50">
        <v>14023000</v>
      </c>
      <c r="BX50">
        <v>10645000</v>
      </c>
      <c r="CA50">
        <v>-187691000</v>
      </c>
      <c r="CB50">
        <v>447919591</v>
      </c>
      <c r="CC50">
        <v>-166708000</v>
      </c>
      <c r="CD50">
        <v>-181190000</v>
      </c>
      <c r="CE50">
        <v>187869000</v>
      </c>
      <c r="CF50">
        <v>-166708000</v>
      </c>
      <c r="CG50">
        <v>27299000</v>
      </c>
      <c r="CH50">
        <v>-166708000</v>
      </c>
      <c r="CI50">
        <v>354577000</v>
      </c>
      <c r="CJ50">
        <v>94755000</v>
      </c>
      <c r="CK50">
        <v>306158000</v>
      </c>
      <c r="CM50">
        <v>12112000</v>
      </c>
      <c r="CN50">
        <v>44695000</v>
      </c>
      <c r="CY50">
        <v>0</v>
      </c>
      <c r="DJ50">
        <v>2045000</v>
      </c>
      <c r="DL50">
        <v>4582000</v>
      </c>
      <c r="DV50">
        <v>274960000</v>
      </c>
    </row>
    <row r="51" spans="1:129" x14ac:dyDescent="0.3">
      <c r="A51" s="2" t="s">
        <v>240</v>
      </c>
      <c r="B51" t="s">
        <v>0</v>
      </c>
      <c r="C51">
        <v>2021</v>
      </c>
      <c r="D51" s="3">
        <v>44561</v>
      </c>
      <c r="E51" t="s">
        <v>227</v>
      </c>
      <c r="F51" t="s">
        <v>228</v>
      </c>
      <c r="G51">
        <v>3489000</v>
      </c>
      <c r="H51">
        <v>13957000</v>
      </c>
      <c r="I51">
        <v>-22191000</v>
      </c>
      <c r="J51">
        <v>1002106000</v>
      </c>
      <c r="L51">
        <v>25075000</v>
      </c>
      <c r="M51">
        <v>28302000</v>
      </c>
      <c r="N51">
        <v>45000</v>
      </c>
      <c r="O51">
        <v>690959000</v>
      </c>
      <c r="P51">
        <v>690959000</v>
      </c>
      <c r="Q51">
        <v>45000</v>
      </c>
      <c r="R51">
        <v>698448000</v>
      </c>
      <c r="S51">
        <v>22379000</v>
      </c>
      <c r="T51">
        <v>10977000</v>
      </c>
      <c r="U51">
        <v>774764000</v>
      </c>
      <c r="W51">
        <v>2827000</v>
      </c>
      <c r="X51">
        <v>2827000</v>
      </c>
      <c r="Y51">
        <v>59749000</v>
      </c>
      <c r="Z51">
        <v>59749000</v>
      </c>
      <c r="AA51">
        <v>96307000</v>
      </c>
      <c r="AC51">
        <v>2221000</v>
      </c>
      <c r="AD51">
        <v>1308000</v>
      </c>
      <c r="AE51">
        <v>43308000</v>
      </c>
      <c r="AF51">
        <v>100795000</v>
      </c>
      <c r="AH51">
        <v>115954000</v>
      </c>
      <c r="AK51">
        <v>47904000</v>
      </c>
      <c r="AL51">
        <v>798572000</v>
      </c>
      <c r="AM51">
        <v>0</v>
      </c>
      <c r="AR51">
        <v>28302000</v>
      </c>
      <c r="AS51">
        <v>97297000</v>
      </c>
      <c r="AT51">
        <v>125599000</v>
      </c>
      <c r="AW51">
        <v>30465000</v>
      </c>
      <c r="AZ51">
        <v>93763000</v>
      </c>
      <c r="BA51">
        <v>597653000</v>
      </c>
      <c r="BB51">
        <v>5859000</v>
      </c>
      <c r="BC51">
        <v>466000</v>
      </c>
      <c r="BE51">
        <v>5859000</v>
      </c>
      <c r="BF51">
        <v>466000</v>
      </c>
      <c r="BG51">
        <v>450180479</v>
      </c>
      <c r="BH51">
        <v>2104000</v>
      </c>
      <c r="BI51">
        <v>2827000</v>
      </c>
      <c r="BJ51">
        <v>10999000</v>
      </c>
      <c r="BK51">
        <v>1308000</v>
      </c>
      <c r="BL51">
        <v>57487000</v>
      </c>
      <c r="BM51">
        <v>5666000</v>
      </c>
      <c r="BN51">
        <v>1800000</v>
      </c>
      <c r="BO51">
        <v>38035000</v>
      </c>
      <c r="BP51">
        <v>5053000</v>
      </c>
      <c r="BQ51">
        <v>11755000</v>
      </c>
      <c r="BR51">
        <v>22732000</v>
      </c>
      <c r="BS51">
        <v>8266000</v>
      </c>
      <c r="BU51">
        <v>14787000</v>
      </c>
      <c r="BV51">
        <v>0</v>
      </c>
      <c r="BW51">
        <v>21517000</v>
      </c>
      <c r="BX51">
        <v>19010000</v>
      </c>
      <c r="CA51">
        <v>-305011000</v>
      </c>
      <c r="CB51">
        <v>450180479</v>
      </c>
      <c r="CC51">
        <v>698448000</v>
      </c>
      <c r="CD51">
        <v>597653000</v>
      </c>
      <c r="CE51">
        <v>980847000</v>
      </c>
      <c r="CF51">
        <v>795745000</v>
      </c>
      <c r="CG51">
        <v>128426000</v>
      </c>
      <c r="CH51">
        <v>698448000</v>
      </c>
      <c r="CI51">
        <v>282399000</v>
      </c>
      <c r="CJ51">
        <v>206083000</v>
      </c>
      <c r="CK51">
        <v>186092000</v>
      </c>
      <c r="CM51">
        <v>24166000</v>
      </c>
      <c r="CN51">
        <v>678457000</v>
      </c>
      <c r="CR51">
        <v>0</v>
      </c>
      <c r="CV51">
        <v>0</v>
      </c>
      <c r="CY51">
        <v>58227000</v>
      </c>
      <c r="DJ51">
        <v>2490000</v>
      </c>
      <c r="DL51">
        <v>8266000</v>
      </c>
      <c r="DV51">
        <v>0</v>
      </c>
    </row>
    <row r="52" spans="1:129" x14ac:dyDescent="0.3">
      <c r="A52" s="2" t="s">
        <v>240</v>
      </c>
      <c r="B52" t="s">
        <v>0</v>
      </c>
      <c r="C52">
        <v>2022</v>
      </c>
      <c r="D52" s="3">
        <v>44926</v>
      </c>
      <c r="E52" t="s">
        <v>227</v>
      </c>
      <c r="F52" t="s">
        <v>228</v>
      </c>
      <c r="G52">
        <v>12084000</v>
      </c>
      <c r="H52">
        <v>36572000</v>
      </c>
      <c r="I52">
        <v>-36389000</v>
      </c>
      <c r="J52">
        <v>1112977000</v>
      </c>
      <c r="K52">
        <v>0</v>
      </c>
      <c r="L52">
        <v>36493000</v>
      </c>
      <c r="M52">
        <v>49834000</v>
      </c>
      <c r="N52">
        <v>48000</v>
      </c>
      <c r="O52">
        <v>242515000</v>
      </c>
      <c r="P52">
        <v>471791000</v>
      </c>
      <c r="Q52">
        <v>48000</v>
      </c>
      <c r="R52">
        <v>673206000</v>
      </c>
      <c r="S52">
        <v>26771000</v>
      </c>
      <c r="T52">
        <v>8723000</v>
      </c>
      <c r="U52">
        <v>662294000</v>
      </c>
      <c r="W52">
        <v>2906000</v>
      </c>
      <c r="X52">
        <v>2906000</v>
      </c>
      <c r="Y52">
        <v>108344000</v>
      </c>
      <c r="Z52">
        <v>108344000</v>
      </c>
      <c r="AA52">
        <v>162940000</v>
      </c>
      <c r="AC52">
        <v>8242000</v>
      </c>
      <c r="AD52">
        <v>1136000</v>
      </c>
      <c r="AE52">
        <v>71020000</v>
      </c>
      <c r="AF52">
        <v>150712000</v>
      </c>
      <c r="AH52">
        <v>188756000</v>
      </c>
      <c r="AK52">
        <v>92279000</v>
      </c>
      <c r="AL52">
        <v>776155000</v>
      </c>
      <c r="AM52">
        <v>9193000</v>
      </c>
      <c r="AR52">
        <v>49834000</v>
      </c>
      <c r="AS52">
        <v>100043000</v>
      </c>
      <c r="AT52">
        <v>149877000</v>
      </c>
      <c r="AW52">
        <v>61817000</v>
      </c>
      <c r="AZ52">
        <v>152367000</v>
      </c>
      <c r="BA52">
        <v>522494000</v>
      </c>
      <c r="BB52">
        <v>3898000</v>
      </c>
      <c r="BC52">
        <v>95000</v>
      </c>
      <c r="BE52">
        <v>3898000</v>
      </c>
      <c r="BF52">
        <v>95000</v>
      </c>
      <c r="BG52">
        <v>475356517</v>
      </c>
      <c r="BH52">
        <v>7632000</v>
      </c>
      <c r="BI52">
        <v>2906000</v>
      </c>
      <c r="BJ52">
        <v>22249000</v>
      </c>
      <c r="BK52">
        <v>1136000</v>
      </c>
      <c r="BL52">
        <v>79692000</v>
      </c>
      <c r="BM52">
        <v>10659000</v>
      </c>
      <c r="BN52">
        <v>3005000</v>
      </c>
      <c r="BO52">
        <v>63675000</v>
      </c>
      <c r="BP52">
        <v>10894000</v>
      </c>
      <c r="BQ52">
        <v>20718000</v>
      </c>
      <c r="BR52">
        <v>29441000</v>
      </c>
      <c r="BU52">
        <v>43126000</v>
      </c>
      <c r="BV52">
        <v>0</v>
      </c>
      <c r="BW52">
        <v>33376000</v>
      </c>
      <c r="BX52">
        <v>47466000</v>
      </c>
      <c r="CA52">
        <v>-440955000</v>
      </c>
      <c r="CB52">
        <v>475356517</v>
      </c>
      <c r="CC52">
        <v>673206000</v>
      </c>
      <c r="CD52">
        <v>522494000</v>
      </c>
      <c r="CE52">
        <v>989123000</v>
      </c>
      <c r="CF52">
        <v>773249000</v>
      </c>
      <c r="CG52">
        <v>152783000</v>
      </c>
      <c r="CH52">
        <v>673206000</v>
      </c>
      <c r="CI52">
        <v>315917000</v>
      </c>
      <c r="CJ52">
        <v>326829000</v>
      </c>
      <c r="CK52">
        <v>152977000</v>
      </c>
      <c r="CM52">
        <v>50661000</v>
      </c>
      <c r="CN52">
        <v>499354000</v>
      </c>
      <c r="CP52">
        <v>9193000</v>
      </c>
      <c r="CR52">
        <v>9193000</v>
      </c>
      <c r="CV52">
        <v>229276000</v>
      </c>
      <c r="CY52">
        <v>0</v>
      </c>
      <c r="DL52">
        <v>8634000</v>
      </c>
    </row>
    <row r="53" spans="1:129" x14ac:dyDescent="0.3">
      <c r="A53" s="2" t="s">
        <v>240</v>
      </c>
      <c r="B53" t="s">
        <v>0</v>
      </c>
      <c r="C53">
        <v>2023</v>
      </c>
      <c r="D53" s="3">
        <v>45291</v>
      </c>
      <c r="E53" t="s">
        <v>227</v>
      </c>
      <c r="F53" t="s">
        <v>228</v>
      </c>
      <c r="G53">
        <v>29303000</v>
      </c>
      <c r="H53">
        <v>35176000</v>
      </c>
      <c r="I53">
        <v>-49110000</v>
      </c>
      <c r="J53">
        <v>1176484000</v>
      </c>
      <c r="K53">
        <v>9016000</v>
      </c>
      <c r="L53">
        <v>59730000</v>
      </c>
      <c r="M53">
        <v>71337000</v>
      </c>
      <c r="N53">
        <v>49000</v>
      </c>
      <c r="O53">
        <v>162518000</v>
      </c>
      <c r="P53">
        <v>244773000</v>
      </c>
      <c r="Q53">
        <v>49000</v>
      </c>
      <c r="R53">
        <v>554544000</v>
      </c>
      <c r="S53">
        <v>25999000</v>
      </c>
      <c r="T53">
        <v>5590000</v>
      </c>
      <c r="U53">
        <v>476722000</v>
      </c>
      <c r="W53">
        <v>17764000</v>
      </c>
      <c r="X53">
        <v>17764000</v>
      </c>
      <c r="Y53">
        <v>139338000</v>
      </c>
      <c r="Z53">
        <v>139338000</v>
      </c>
      <c r="AA53">
        <v>223373000</v>
      </c>
      <c r="AC53">
        <v>9167000</v>
      </c>
      <c r="AD53">
        <v>1537000</v>
      </c>
      <c r="AE53">
        <v>71020000</v>
      </c>
      <c r="AF53">
        <v>139114000</v>
      </c>
      <c r="AH53">
        <v>268907000</v>
      </c>
      <c r="AK53">
        <v>107857000</v>
      </c>
      <c r="AL53">
        <v>659895000</v>
      </c>
      <c r="AM53">
        <v>79247000</v>
      </c>
      <c r="AR53">
        <v>71337000</v>
      </c>
      <c r="AS53">
        <v>87587000</v>
      </c>
      <c r="AT53">
        <v>158924000</v>
      </c>
      <c r="AW53">
        <v>94597000</v>
      </c>
      <c r="AZ53">
        <v>219797000</v>
      </c>
      <c r="BA53">
        <v>415430000</v>
      </c>
      <c r="BB53">
        <v>3501000</v>
      </c>
      <c r="BC53">
        <v>426000</v>
      </c>
      <c r="BE53">
        <v>3501000</v>
      </c>
      <c r="BF53">
        <v>426000</v>
      </c>
      <c r="BG53">
        <v>488923055</v>
      </c>
      <c r="BH53">
        <v>5245000</v>
      </c>
      <c r="BI53">
        <v>17764000</v>
      </c>
      <c r="BJ53">
        <v>15036000</v>
      </c>
      <c r="BK53">
        <v>1537000</v>
      </c>
      <c r="BL53">
        <v>68094000</v>
      </c>
      <c r="BM53">
        <v>22830000</v>
      </c>
      <c r="BN53">
        <v>3944000</v>
      </c>
      <c r="BO53">
        <v>88581000</v>
      </c>
      <c r="BP53">
        <v>26624000</v>
      </c>
      <c r="BQ53">
        <v>45645000</v>
      </c>
      <c r="BR53">
        <v>51235000</v>
      </c>
      <c r="BU53">
        <v>48031000</v>
      </c>
      <c r="BV53">
        <v>0</v>
      </c>
      <c r="BW53">
        <v>45062000</v>
      </c>
      <c r="BX53">
        <v>61800000</v>
      </c>
      <c r="CA53">
        <v>-623526000</v>
      </c>
      <c r="CB53">
        <v>488923055</v>
      </c>
      <c r="CC53">
        <v>554544000</v>
      </c>
      <c r="CD53">
        <v>415430000</v>
      </c>
      <c r="CE53">
        <v>941211000</v>
      </c>
      <c r="CF53">
        <v>642131000</v>
      </c>
      <c r="CG53">
        <v>176688000</v>
      </c>
      <c r="CH53">
        <v>554544000</v>
      </c>
      <c r="CI53">
        <v>386667000</v>
      </c>
      <c r="CJ53">
        <v>464489000</v>
      </c>
      <c r="CK53">
        <v>163294000</v>
      </c>
      <c r="CM53">
        <v>53628000</v>
      </c>
      <c r="CN53">
        <v>253349000</v>
      </c>
      <c r="CP53">
        <v>79247000</v>
      </c>
      <c r="CR53">
        <v>79247000</v>
      </c>
      <c r="CV53">
        <v>82255000</v>
      </c>
      <c r="CW53">
        <v>0</v>
      </c>
      <c r="DL53">
        <v>16342000</v>
      </c>
    </row>
    <row r="54" spans="1:129" x14ac:dyDescent="0.3">
      <c r="A54" s="2" t="s">
        <v>241</v>
      </c>
      <c r="B54" t="s">
        <v>4</v>
      </c>
      <c r="C54">
        <v>2020</v>
      </c>
      <c r="D54" s="3">
        <v>44196</v>
      </c>
      <c r="E54" t="s">
        <v>227</v>
      </c>
      <c r="F54" t="s">
        <v>228</v>
      </c>
      <c r="G54">
        <v>11959000</v>
      </c>
      <c r="H54">
        <v>702000</v>
      </c>
      <c r="I54">
        <v>-1340000</v>
      </c>
      <c r="J54">
        <v>14168000</v>
      </c>
      <c r="M54">
        <v>3333000</v>
      </c>
      <c r="N54">
        <v>1000</v>
      </c>
      <c r="O54">
        <v>23926000</v>
      </c>
      <c r="P54">
        <v>23926000</v>
      </c>
      <c r="Q54">
        <v>1000</v>
      </c>
      <c r="R54">
        <v>-16365000</v>
      </c>
      <c r="S54">
        <v>20000</v>
      </c>
      <c r="U54">
        <v>32405000</v>
      </c>
      <c r="V54">
        <v>448000</v>
      </c>
      <c r="W54">
        <v>1220000</v>
      </c>
      <c r="X54">
        <v>1668000</v>
      </c>
      <c r="Y54">
        <v>32210000</v>
      </c>
      <c r="Z54">
        <v>32210000</v>
      </c>
      <c r="AA54">
        <v>47048000</v>
      </c>
      <c r="AH54">
        <v>6974000</v>
      </c>
      <c r="AL54">
        <v>-14559000</v>
      </c>
      <c r="AP54">
        <v>3643000</v>
      </c>
      <c r="AR54">
        <v>2885000</v>
      </c>
      <c r="AS54">
        <v>586000</v>
      </c>
      <c r="AT54">
        <v>3471000</v>
      </c>
      <c r="AW54">
        <v>3311000</v>
      </c>
      <c r="AX54">
        <v>1351000</v>
      </c>
      <c r="AZ54">
        <v>5634000</v>
      </c>
      <c r="BA54">
        <v>-16365000</v>
      </c>
      <c r="BC54">
        <v>2534000</v>
      </c>
      <c r="BD54">
        <v>2534000</v>
      </c>
      <c r="BG54">
        <v>18070265</v>
      </c>
      <c r="BH54">
        <v>448000</v>
      </c>
      <c r="BI54">
        <v>1220000</v>
      </c>
      <c r="BJ54">
        <v>1211000</v>
      </c>
      <c r="BO54">
        <v>2123000</v>
      </c>
      <c r="BP54">
        <v>7153000</v>
      </c>
      <c r="BQ54">
        <v>11959000</v>
      </c>
      <c r="BR54">
        <v>11959000</v>
      </c>
      <c r="BV54">
        <v>0</v>
      </c>
      <c r="BX54">
        <v>7969000</v>
      </c>
      <c r="BZ54">
        <v>62000</v>
      </c>
      <c r="CA54">
        <v>-30534000</v>
      </c>
      <c r="CB54">
        <v>18070265</v>
      </c>
      <c r="CC54">
        <v>-16365000</v>
      </c>
      <c r="CD54">
        <v>-16365000</v>
      </c>
      <c r="CE54">
        <v>38039000</v>
      </c>
      <c r="CF54">
        <v>-15779000</v>
      </c>
      <c r="CG54">
        <v>5139000</v>
      </c>
      <c r="CH54">
        <v>-15014000</v>
      </c>
      <c r="CI54">
        <v>53053000</v>
      </c>
      <c r="CJ54">
        <v>5634000</v>
      </c>
      <c r="CK54">
        <v>6005000</v>
      </c>
      <c r="CN54">
        <v>-14643000</v>
      </c>
      <c r="CY54">
        <v>0</v>
      </c>
      <c r="DW54">
        <v>114000</v>
      </c>
      <c r="DX54">
        <v>61000</v>
      </c>
    </row>
    <row r="55" spans="1:129" x14ac:dyDescent="0.3">
      <c r="A55" s="2" t="s">
        <v>241</v>
      </c>
      <c r="B55" t="s">
        <v>4</v>
      </c>
      <c r="C55">
        <v>2021</v>
      </c>
      <c r="D55" s="3">
        <v>44561</v>
      </c>
      <c r="E55" t="s">
        <v>227</v>
      </c>
      <c r="F55" t="s">
        <v>228</v>
      </c>
      <c r="G55">
        <v>2876000</v>
      </c>
      <c r="H55">
        <v>3390000</v>
      </c>
      <c r="I55">
        <v>-2123000</v>
      </c>
      <c r="J55">
        <v>14337000</v>
      </c>
      <c r="M55">
        <v>2885000</v>
      </c>
      <c r="N55">
        <v>1000</v>
      </c>
      <c r="O55">
        <v>29289000</v>
      </c>
      <c r="P55">
        <v>29289000</v>
      </c>
      <c r="Q55">
        <v>1000</v>
      </c>
      <c r="R55">
        <v>-51844000</v>
      </c>
      <c r="S55">
        <v>2282000</v>
      </c>
      <c r="T55">
        <v>5984000</v>
      </c>
      <c r="U55">
        <v>35771000</v>
      </c>
      <c r="V55">
        <v>514000</v>
      </c>
      <c r="W55">
        <v>12108000</v>
      </c>
      <c r="X55">
        <v>12622000</v>
      </c>
      <c r="Y55">
        <v>31644000</v>
      </c>
      <c r="Z55">
        <v>31644000</v>
      </c>
      <c r="AA55">
        <v>68419000</v>
      </c>
      <c r="AB55">
        <v>12001000</v>
      </c>
      <c r="AG55">
        <v>3390000</v>
      </c>
      <c r="AH55">
        <v>9801000</v>
      </c>
      <c r="AL55">
        <v>-39736000</v>
      </c>
      <c r="AP55">
        <v>3356000</v>
      </c>
      <c r="AR55">
        <v>2371000</v>
      </c>
      <c r="AT55">
        <v>2371000</v>
      </c>
      <c r="AV55">
        <v>10530000</v>
      </c>
      <c r="AW55">
        <v>4163000</v>
      </c>
      <c r="AX55">
        <v>0</v>
      </c>
      <c r="AZ55">
        <v>7678000</v>
      </c>
      <c r="BA55">
        <v>-51844000</v>
      </c>
      <c r="BB55">
        <v>0</v>
      </c>
      <c r="BC55">
        <v>10530000</v>
      </c>
      <c r="BD55">
        <v>10530000</v>
      </c>
      <c r="BE55">
        <v>0</v>
      </c>
      <c r="BG55">
        <v>18070265</v>
      </c>
      <c r="BH55">
        <v>1186000</v>
      </c>
      <c r="BI55">
        <v>12108000</v>
      </c>
      <c r="BJ55">
        <v>3292000</v>
      </c>
      <c r="BO55">
        <v>1829000</v>
      </c>
      <c r="BP55">
        <v>44000</v>
      </c>
      <c r="BQ55">
        <v>2876000</v>
      </c>
      <c r="BR55">
        <v>8860000</v>
      </c>
      <c r="BV55">
        <v>0</v>
      </c>
      <c r="BX55">
        <v>3434000</v>
      </c>
      <c r="BZ55">
        <v>62000</v>
      </c>
      <c r="CA55">
        <v>-66182000</v>
      </c>
      <c r="CB55">
        <v>18070265</v>
      </c>
      <c r="CC55">
        <v>-51844000</v>
      </c>
      <c r="CD55">
        <v>-51844000</v>
      </c>
      <c r="CE55">
        <v>43449000</v>
      </c>
      <c r="CF55">
        <v>-51844000</v>
      </c>
      <c r="CG55">
        <v>14993000</v>
      </c>
      <c r="CH55">
        <v>-51844000</v>
      </c>
      <c r="CI55">
        <v>95293000</v>
      </c>
      <c r="CJ55">
        <v>7678000</v>
      </c>
      <c r="CK55">
        <v>26874000</v>
      </c>
      <c r="CN55">
        <v>-32648000</v>
      </c>
      <c r="CO55">
        <v>0</v>
      </c>
      <c r="CY55">
        <v>13973000</v>
      </c>
      <c r="DJ55">
        <v>1800000</v>
      </c>
      <c r="DW55">
        <v>0</v>
      </c>
      <c r="DX55">
        <v>218000</v>
      </c>
    </row>
    <row r="56" spans="1:129" x14ac:dyDescent="0.3">
      <c r="A56" s="2" t="s">
        <v>241</v>
      </c>
      <c r="B56" t="s">
        <v>4</v>
      </c>
      <c r="C56">
        <v>2022</v>
      </c>
      <c r="D56" s="3">
        <v>44926</v>
      </c>
      <c r="E56" t="s">
        <v>227</v>
      </c>
      <c r="F56" t="s">
        <v>228</v>
      </c>
      <c r="G56">
        <v>6523000</v>
      </c>
      <c r="H56">
        <v>1302000</v>
      </c>
      <c r="I56">
        <v>-2922000</v>
      </c>
      <c r="J56">
        <v>14967000</v>
      </c>
      <c r="M56">
        <v>5803000</v>
      </c>
      <c r="N56">
        <v>1000</v>
      </c>
      <c r="O56">
        <v>25764000</v>
      </c>
      <c r="P56">
        <v>25764000</v>
      </c>
      <c r="Q56">
        <v>1000</v>
      </c>
      <c r="R56">
        <v>-57619000</v>
      </c>
      <c r="S56">
        <v>17747000</v>
      </c>
      <c r="T56">
        <v>6705000</v>
      </c>
      <c r="U56">
        <v>40992000</v>
      </c>
      <c r="V56">
        <v>725000</v>
      </c>
      <c r="W56">
        <v>16098000</v>
      </c>
      <c r="X56">
        <v>16823000</v>
      </c>
      <c r="Y56">
        <v>39831000</v>
      </c>
      <c r="Z56">
        <v>39831000</v>
      </c>
      <c r="AA56">
        <v>95180000</v>
      </c>
      <c r="AB56">
        <v>10120000</v>
      </c>
      <c r="AG56">
        <v>2138000</v>
      </c>
      <c r="AH56">
        <v>28927000</v>
      </c>
      <c r="AL56">
        <v>-37658000</v>
      </c>
      <c r="AP56">
        <v>6373000</v>
      </c>
      <c r="AR56">
        <v>5078000</v>
      </c>
      <c r="AS56">
        <v>3863000</v>
      </c>
      <c r="AT56">
        <v>8941000</v>
      </c>
      <c r="AV56">
        <v>2188000</v>
      </c>
      <c r="AW56">
        <v>4807000</v>
      </c>
      <c r="AX56">
        <v>0</v>
      </c>
      <c r="AZ56">
        <v>26005000</v>
      </c>
      <c r="BA56">
        <v>-57619000</v>
      </c>
      <c r="BB56">
        <v>7000</v>
      </c>
      <c r="BE56">
        <v>7000</v>
      </c>
      <c r="BG56">
        <v>18070265</v>
      </c>
      <c r="BH56">
        <v>6884000</v>
      </c>
      <c r="BI56">
        <v>16098000</v>
      </c>
      <c r="BJ56">
        <v>15178000</v>
      </c>
      <c r="BO56">
        <v>4829000</v>
      </c>
      <c r="BP56">
        <v>347000</v>
      </c>
      <c r="BQ56">
        <v>6523000</v>
      </c>
      <c r="BR56">
        <v>13228000</v>
      </c>
      <c r="BT56">
        <v>0</v>
      </c>
      <c r="BV56">
        <v>0</v>
      </c>
      <c r="BX56">
        <v>1649000</v>
      </c>
      <c r="BZ56">
        <v>62000</v>
      </c>
      <c r="CA56">
        <v>-72587000</v>
      </c>
      <c r="CB56">
        <v>18070265</v>
      </c>
      <c r="CC56">
        <v>-57619000</v>
      </c>
      <c r="CD56">
        <v>-57619000</v>
      </c>
      <c r="CE56">
        <v>67004000</v>
      </c>
      <c r="CF56">
        <v>-53756000</v>
      </c>
      <c r="CG56">
        <v>25764000</v>
      </c>
      <c r="CH56">
        <v>-57619000</v>
      </c>
      <c r="CI56">
        <v>124623000</v>
      </c>
      <c r="CJ56">
        <v>26012000</v>
      </c>
      <c r="CK56">
        <v>29443000</v>
      </c>
      <c r="CN56">
        <v>-54188000</v>
      </c>
      <c r="CO56">
        <v>-836000</v>
      </c>
      <c r="CX56">
        <v>0</v>
      </c>
      <c r="CY56">
        <v>18314000</v>
      </c>
      <c r="DJ56">
        <v>6633000</v>
      </c>
      <c r="DV56">
        <v>0</v>
      </c>
      <c r="DX56">
        <v>442000</v>
      </c>
    </row>
    <row r="57" spans="1:129" x14ac:dyDescent="0.3">
      <c r="A57" s="2" t="s">
        <v>241</v>
      </c>
      <c r="B57" t="s">
        <v>4</v>
      </c>
      <c r="C57">
        <v>2023</v>
      </c>
      <c r="D57" s="3">
        <v>45291</v>
      </c>
      <c r="E57" t="s">
        <v>227</v>
      </c>
      <c r="F57" t="s">
        <v>228</v>
      </c>
      <c r="G57">
        <v>20264000</v>
      </c>
      <c r="H57">
        <v>16881000</v>
      </c>
      <c r="I57">
        <v>-2877000</v>
      </c>
      <c r="J57">
        <v>0</v>
      </c>
      <c r="M57">
        <v>35475000</v>
      </c>
      <c r="N57">
        <v>28210000</v>
      </c>
      <c r="O57">
        <v>4498000</v>
      </c>
      <c r="P57">
        <v>4498000</v>
      </c>
      <c r="Q57">
        <v>9000</v>
      </c>
      <c r="R57">
        <v>-263282000</v>
      </c>
      <c r="S57">
        <v>13795000</v>
      </c>
      <c r="T57">
        <v>13018000</v>
      </c>
      <c r="U57">
        <v>31611000</v>
      </c>
      <c r="V57">
        <v>4858000</v>
      </c>
      <c r="W57">
        <v>8000000</v>
      </c>
      <c r="X57">
        <v>12858000</v>
      </c>
      <c r="Y57">
        <v>22926000</v>
      </c>
      <c r="Z57">
        <v>22926000</v>
      </c>
      <c r="AA57">
        <v>83380000</v>
      </c>
      <c r="AB57">
        <v>9567000</v>
      </c>
      <c r="AG57">
        <v>16881000</v>
      </c>
      <c r="AH57">
        <v>57174000</v>
      </c>
      <c r="AL57">
        <v>-255282000</v>
      </c>
      <c r="AP57">
        <v>35853000</v>
      </c>
      <c r="AR57">
        <v>30617000</v>
      </c>
      <c r="AT57">
        <v>30617000</v>
      </c>
      <c r="AW57">
        <v>7431000</v>
      </c>
      <c r="AX57">
        <v>181662000</v>
      </c>
      <c r="AY57">
        <v>3502000</v>
      </c>
      <c r="AZ57">
        <v>54297000</v>
      </c>
      <c r="BA57">
        <v>-235081000</v>
      </c>
      <c r="BB57">
        <v>0</v>
      </c>
      <c r="BE57">
        <v>0</v>
      </c>
      <c r="BG57">
        <v>21029876</v>
      </c>
      <c r="BH57">
        <v>3681000</v>
      </c>
      <c r="BI57">
        <v>8000000</v>
      </c>
      <c r="BJ57">
        <v>4747000</v>
      </c>
      <c r="BN57">
        <v>14036000</v>
      </c>
      <c r="BO57">
        <v>95000</v>
      </c>
      <c r="BP57">
        <v>6146000</v>
      </c>
      <c r="BQ57">
        <v>20264000</v>
      </c>
      <c r="BR57">
        <v>33282000</v>
      </c>
      <c r="BT57">
        <v>28201000</v>
      </c>
      <c r="BV57">
        <v>0</v>
      </c>
      <c r="BX57">
        <v>23027000</v>
      </c>
      <c r="BZ57">
        <v>62000</v>
      </c>
      <c r="CA57">
        <v>-250466000</v>
      </c>
      <c r="CB57">
        <v>22279876</v>
      </c>
      <c r="CC57">
        <v>-235081000</v>
      </c>
      <c r="CD57">
        <v>-263282000</v>
      </c>
      <c r="CE57">
        <v>85908000</v>
      </c>
      <c r="CF57">
        <v>-235081000</v>
      </c>
      <c r="CG57">
        <v>43475000</v>
      </c>
      <c r="CH57">
        <v>-53419000</v>
      </c>
      <c r="CI57">
        <v>139327000</v>
      </c>
      <c r="CJ57">
        <v>54297000</v>
      </c>
      <c r="CK57">
        <v>55947000</v>
      </c>
      <c r="CN57">
        <v>-51769000</v>
      </c>
      <c r="CO57">
        <v>0</v>
      </c>
      <c r="CW57">
        <v>1250000</v>
      </c>
      <c r="CX57">
        <v>12825000</v>
      </c>
      <c r="CY57">
        <v>11294000</v>
      </c>
      <c r="DE57">
        <v>28201000</v>
      </c>
      <c r="DJ57">
        <v>343000</v>
      </c>
      <c r="DV57">
        <v>28201000</v>
      </c>
      <c r="DX57">
        <v>3493000</v>
      </c>
    </row>
    <row r="58" spans="1:129" x14ac:dyDescent="0.3">
      <c r="A58" s="2" t="s">
        <v>242</v>
      </c>
      <c r="B58" t="s">
        <v>7</v>
      </c>
      <c r="C58">
        <v>2020</v>
      </c>
      <c r="D58" s="3">
        <v>44196</v>
      </c>
      <c r="E58" t="s">
        <v>227</v>
      </c>
      <c r="F58" t="s">
        <v>228</v>
      </c>
      <c r="G58">
        <v>2100000</v>
      </c>
      <c r="I58">
        <v>-100000</v>
      </c>
      <c r="J58">
        <v>61700000</v>
      </c>
      <c r="M58">
        <v>2300000</v>
      </c>
      <c r="N58">
        <v>0</v>
      </c>
      <c r="O58">
        <v>36600000</v>
      </c>
      <c r="P58">
        <v>36600000</v>
      </c>
      <c r="Q58">
        <v>0</v>
      </c>
      <c r="R58">
        <v>35900000</v>
      </c>
      <c r="T58">
        <v>0</v>
      </c>
      <c r="U58">
        <v>37400000</v>
      </c>
      <c r="V58">
        <v>800000</v>
      </c>
      <c r="W58">
        <v>600000</v>
      </c>
      <c r="X58">
        <v>1400000</v>
      </c>
      <c r="AA58">
        <v>3800000</v>
      </c>
      <c r="AF58">
        <v>500000</v>
      </c>
      <c r="AH58">
        <v>4000000</v>
      </c>
      <c r="AL58">
        <v>36800000</v>
      </c>
      <c r="AP58">
        <v>100000</v>
      </c>
      <c r="AR58">
        <v>1500000</v>
      </c>
      <c r="AS58">
        <v>300000</v>
      </c>
      <c r="AT58">
        <v>1800000</v>
      </c>
      <c r="AW58">
        <v>1500000</v>
      </c>
      <c r="AZ58">
        <v>3900000</v>
      </c>
      <c r="BA58">
        <v>35400000</v>
      </c>
      <c r="BG58">
        <v>236889750</v>
      </c>
      <c r="BI58">
        <v>600000</v>
      </c>
      <c r="BJ58">
        <v>100000</v>
      </c>
      <c r="BN58">
        <v>300000</v>
      </c>
      <c r="BO58">
        <v>2400000</v>
      </c>
      <c r="BQ58">
        <v>2100000</v>
      </c>
      <c r="BR58">
        <v>2100000</v>
      </c>
      <c r="BS58">
        <v>200000</v>
      </c>
      <c r="BT58">
        <v>0</v>
      </c>
      <c r="BU58">
        <v>800000</v>
      </c>
      <c r="BV58">
        <v>0</v>
      </c>
      <c r="CA58">
        <v>-25800000</v>
      </c>
      <c r="CB58">
        <v>236889750</v>
      </c>
      <c r="CC58">
        <v>35900000</v>
      </c>
      <c r="CD58">
        <v>35400000</v>
      </c>
      <c r="CE58">
        <v>41800000</v>
      </c>
      <c r="CF58">
        <v>36200000</v>
      </c>
      <c r="CG58">
        <v>3200000</v>
      </c>
      <c r="CH58">
        <v>35900000</v>
      </c>
      <c r="CI58">
        <v>5900000</v>
      </c>
      <c r="CJ58">
        <v>4400000</v>
      </c>
      <c r="CK58">
        <v>2100000</v>
      </c>
      <c r="CL58">
        <v>0</v>
      </c>
      <c r="CN58">
        <v>33600000</v>
      </c>
      <c r="CY58">
        <v>0</v>
      </c>
    </row>
    <row r="59" spans="1:129" x14ac:dyDescent="0.3">
      <c r="A59" s="2" t="s">
        <v>242</v>
      </c>
      <c r="B59" t="s">
        <v>7</v>
      </c>
      <c r="C59">
        <v>2021</v>
      </c>
      <c r="D59" s="3">
        <v>44561</v>
      </c>
      <c r="E59" t="s">
        <v>227</v>
      </c>
      <c r="F59" t="s">
        <v>228</v>
      </c>
      <c r="G59">
        <v>3400000</v>
      </c>
      <c r="I59">
        <v>-1400000</v>
      </c>
      <c r="J59">
        <v>1072500000</v>
      </c>
      <c r="M59">
        <v>4300000</v>
      </c>
      <c r="N59">
        <v>0</v>
      </c>
      <c r="O59">
        <v>746600000</v>
      </c>
      <c r="P59">
        <v>746600000</v>
      </c>
      <c r="Q59">
        <v>0</v>
      </c>
      <c r="R59">
        <v>698900000</v>
      </c>
      <c r="S59">
        <v>0</v>
      </c>
      <c r="T59">
        <v>8500000</v>
      </c>
      <c r="U59">
        <v>754800000</v>
      </c>
      <c r="V59">
        <v>3100000</v>
      </c>
      <c r="W59">
        <v>9500000</v>
      </c>
      <c r="X59">
        <v>12600000</v>
      </c>
      <c r="AA59">
        <v>28300000</v>
      </c>
      <c r="AD59">
        <v>0</v>
      </c>
      <c r="AF59">
        <v>500000</v>
      </c>
      <c r="AH59">
        <v>11800000</v>
      </c>
      <c r="AL59">
        <v>717700000</v>
      </c>
      <c r="AP59">
        <v>1000000</v>
      </c>
      <c r="AR59">
        <v>1200000</v>
      </c>
      <c r="AS59">
        <v>9300000</v>
      </c>
      <c r="AT59">
        <v>10500000</v>
      </c>
      <c r="AW59">
        <v>5800000</v>
      </c>
      <c r="AZ59">
        <v>10400000</v>
      </c>
      <c r="BA59">
        <v>698400000</v>
      </c>
      <c r="BG59">
        <v>237727536</v>
      </c>
      <c r="BH59">
        <v>300000</v>
      </c>
      <c r="BI59">
        <v>9500000</v>
      </c>
      <c r="BJ59">
        <v>600000</v>
      </c>
      <c r="BM59">
        <v>2700000</v>
      </c>
      <c r="BN59">
        <v>400000</v>
      </c>
      <c r="BO59">
        <v>5000000</v>
      </c>
      <c r="BQ59">
        <v>4000000</v>
      </c>
      <c r="BR59">
        <v>12500000</v>
      </c>
      <c r="BS59">
        <v>2600000</v>
      </c>
      <c r="BT59">
        <v>0</v>
      </c>
      <c r="BU59">
        <v>7600000</v>
      </c>
      <c r="BV59">
        <v>0</v>
      </c>
      <c r="BZ59">
        <v>300000</v>
      </c>
      <c r="CA59">
        <v>-373600000</v>
      </c>
      <c r="CB59">
        <v>237727536</v>
      </c>
      <c r="CC59">
        <v>698900000</v>
      </c>
      <c r="CD59">
        <v>698400000</v>
      </c>
      <c r="CE59">
        <v>768400000</v>
      </c>
      <c r="CF59">
        <v>708200000</v>
      </c>
      <c r="CG59">
        <v>23100000</v>
      </c>
      <c r="CH59">
        <v>698900000</v>
      </c>
      <c r="CI59">
        <v>69500000</v>
      </c>
      <c r="CJ59">
        <v>13600000</v>
      </c>
      <c r="CK59">
        <v>41200000</v>
      </c>
      <c r="CL59">
        <v>600000</v>
      </c>
      <c r="CN59">
        <v>726500000</v>
      </c>
      <c r="CV59">
        <v>0</v>
      </c>
      <c r="CY59">
        <v>30300000</v>
      </c>
    </row>
    <row r="60" spans="1:129" x14ac:dyDescent="0.3">
      <c r="A60" s="2" t="s">
        <v>242</v>
      </c>
      <c r="B60" t="s">
        <v>7</v>
      </c>
      <c r="C60">
        <v>2022</v>
      </c>
      <c r="D60" s="3">
        <v>44926</v>
      </c>
      <c r="E60" t="s">
        <v>227</v>
      </c>
      <c r="F60" t="s">
        <v>228</v>
      </c>
      <c r="G60">
        <v>3600000</v>
      </c>
      <c r="I60">
        <v>-3600000</v>
      </c>
      <c r="J60">
        <v>1185000000</v>
      </c>
      <c r="M60">
        <v>12900000</v>
      </c>
      <c r="N60">
        <v>0</v>
      </c>
      <c r="O60">
        <v>69400000</v>
      </c>
      <c r="P60">
        <v>531200000</v>
      </c>
      <c r="Q60">
        <v>0</v>
      </c>
      <c r="R60">
        <v>493300000</v>
      </c>
      <c r="S60">
        <v>4800000</v>
      </c>
      <c r="T60">
        <v>27500000</v>
      </c>
      <c r="U60">
        <v>545500000</v>
      </c>
      <c r="V60">
        <v>3700000</v>
      </c>
      <c r="W60">
        <v>9300000</v>
      </c>
      <c r="X60">
        <v>13000000</v>
      </c>
      <c r="AA60">
        <v>53300000</v>
      </c>
      <c r="AD60">
        <v>-800000</v>
      </c>
      <c r="AF60">
        <v>400000</v>
      </c>
      <c r="AH60">
        <v>27000000</v>
      </c>
      <c r="AL60">
        <v>502600000</v>
      </c>
      <c r="AP60">
        <v>2900000</v>
      </c>
      <c r="AR60">
        <v>9200000</v>
      </c>
      <c r="AT60">
        <v>9200000</v>
      </c>
      <c r="AW60">
        <v>6700000</v>
      </c>
      <c r="AZ60">
        <v>23400000</v>
      </c>
      <c r="BA60">
        <v>492900000</v>
      </c>
      <c r="BG60">
        <v>241638935</v>
      </c>
      <c r="BH60">
        <v>1600000</v>
      </c>
      <c r="BI60">
        <v>9300000</v>
      </c>
      <c r="BJ60">
        <v>1100000</v>
      </c>
      <c r="BK60">
        <v>-800000</v>
      </c>
      <c r="BM60">
        <v>4500000</v>
      </c>
      <c r="BN60">
        <v>11000000</v>
      </c>
      <c r="BO60">
        <v>12600000</v>
      </c>
      <c r="BQ60">
        <v>3900000</v>
      </c>
      <c r="BR60">
        <v>31400000</v>
      </c>
      <c r="BS60">
        <v>7800000</v>
      </c>
      <c r="BT60">
        <v>0</v>
      </c>
      <c r="BU60">
        <v>9800000</v>
      </c>
      <c r="BV60">
        <v>0</v>
      </c>
      <c r="BZ60">
        <v>2900000</v>
      </c>
      <c r="CA60">
        <v>-690900000</v>
      </c>
      <c r="CB60">
        <v>241638935</v>
      </c>
      <c r="CC60">
        <v>493300000</v>
      </c>
      <c r="CD60">
        <v>492900000</v>
      </c>
      <c r="CE60">
        <v>573800000</v>
      </c>
      <c r="CF60">
        <v>493300000</v>
      </c>
      <c r="CG60">
        <v>22200000</v>
      </c>
      <c r="CH60">
        <v>493300000</v>
      </c>
      <c r="CI60">
        <v>80500000</v>
      </c>
      <c r="CJ60">
        <v>28300000</v>
      </c>
      <c r="CK60">
        <v>27200000</v>
      </c>
      <c r="CL60">
        <v>300000</v>
      </c>
      <c r="CN60">
        <v>492200000</v>
      </c>
      <c r="CV60">
        <v>461800000</v>
      </c>
      <c r="CY60">
        <v>7000000</v>
      </c>
    </row>
    <row r="61" spans="1:129" x14ac:dyDescent="0.3">
      <c r="A61" s="2" t="s">
        <v>242</v>
      </c>
      <c r="B61" t="s">
        <v>7</v>
      </c>
      <c r="C61">
        <v>2023</v>
      </c>
      <c r="D61" s="3">
        <v>45291</v>
      </c>
      <c r="E61" t="s">
        <v>227</v>
      </c>
      <c r="F61" t="s">
        <v>228</v>
      </c>
      <c r="G61">
        <v>14300000</v>
      </c>
      <c r="I61">
        <v>-9400000</v>
      </c>
      <c r="J61">
        <v>1515900000</v>
      </c>
      <c r="M61">
        <v>16000000</v>
      </c>
      <c r="N61">
        <v>0</v>
      </c>
      <c r="O61">
        <v>464600000</v>
      </c>
      <c r="P61">
        <v>464600000</v>
      </c>
      <c r="Q61">
        <v>0</v>
      </c>
      <c r="R61">
        <v>367100000</v>
      </c>
      <c r="S61">
        <v>18400000</v>
      </c>
      <c r="T61">
        <v>75100000</v>
      </c>
      <c r="U61">
        <v>480200000</v>
      </c>
      <c r="V61">
        <v>2800000</v>
      </c>
      <c r="X61">
        <v>2800000</v>
      </c>
      <c r="AA61">
        <v>114000000</v>
      </c>
      <c r="AD61">
        <v>0</v>
      </c>
      <c r="AF61">
        <v>400000</v>
      </c>
      <c r="AH61">
        <v>75900000</v>
      </c>
      <c r="AL61">
        <v>374300000</v>
      </c>
      <c r="AP61">
        <v>33000000</v>
      </c>
      <c r="AR61">
        <v>13200000</v>
      </c>
      <c r="AS61">
        <v>7200000</v>
      </c>
      <c r="AT61">
        <v>20400000</v>
      </c>
      <c r="AW61">
        <v>14800000</v>
      </c>
      <c r="AZ61">
        <v>66500000</v>
      </c>
      <c r="BA61">
        <v>366700000</v>
      </c>
      <c r="BG61">
        <v>303782956</v>
      </c>
      <c r="BH61">
        <v>800000</v>
      </c>
      <c r="BJ61">
        <v>3700000</v>
      </c>
      <c r="BM61">
        <v>7200000</v>
      </c>
      <c r="BN61">
        <v>12900000</v>
      </c>
      <c r="BO61">
        <v>9700000</v>
      </c>
      <c r="BQ61">
        <v>15700000</v>
      </c>
      <c r="BR61">
        <v>90800000</v>
      </c>
      <c r="BS61">
        <v>16700000</v>
      </c>
      <c r="BT61">
        <v>0</v>
      </c>
      <c r="BU61">
        <v>7900000</v>
      </c>
      <c r="BV61">
        <v>0</v>
      </c>
      <c r="BZ61">
        <v>6900000</v>
      </c>
      <c r="CA61">
        <v>-1148800000</v>
      </c>
      <c r="CB61">
        <v>303782956</v>
      </c>
      <c r="CC61">
        <v>367100000</v>
      </c>
      <c r="CD61">
        <v>366700000</v>
      </c>
      <c r="CE61">
        <v>554300000</v>
      </c>
      <c r="CF61">
        <v>374300000</v>
      </c>
      <c r="CG61">
        <v>23200000</v>
      </c>
      <c r="CH61">
        <v>367100000</v>
      </c>
      <c r="CI61">
        <v>187200000</v>
      </c>
      <c r="CJ61">
        <v>74100000</v>
      </c>
      <c r="CK61">
        <v>73200000</v>
      </c>
      <c r="CL61">
        <v>1400000</v>
      </c>
      <c r="CN61">
        <v>366200000</v>
      </c>
      <c r="CV61">
        <v>0</v>
      </c>
      <c r="CY61">
        <v>39900000</v>
      </c>
    </row>
    <row r="62" spans="1:129" x14ac:dyDescent="0.3">
      <c r="A62" s="2" t="s">
        <v>243</v>
      </c>
      <c r="B62" t="s">
        <v>10</v>
      </c>
      <c r="C62">
        <v>2020</v>
      </c>
      <c r="D62" s="3">
        <v>44196</v>
      </c>
      <c r="E62" t="s">
        <v>227</v>
      </c>
      <c r="F62" t="s">
        <v>228</v>
      </c>
      <c r="G62">
        <v>55400000</v>
      </c>
      <c r="H62">
        <v>95200000</v>
      </c>
      <c r="I62">
        <v>-99300000</v>
      </c>
      <c r="J62">
        <v>1556300000</v>
      </c>
      <c r="K62">
        <v>0</v>
      </c>
      <c r="M62">
        <v>47500000</v>
      </c>
      <c r="N62">
        <v>0</v>
      </c>
      <c r="O62">
        <v>380800000</v>
      </c>
      <c r="P62">
        <v>380800000</v>
      </c>
      <c r="Q62">
        <v>0</v>
      </c>
      <c r="R62">
        <v>925300000</v>
      </c>
      <c r="S62">
        <v>18200000</v>
      </c>
      <c r="T62">
        <v>36200000</v>
      </c>
      <c r="U62">
        <v>764800000</v>
      </c>
      <c r="V62">
        <v>8900000</v>
      </c>
      <c r="X62">
        <v>8900000</v>
      </c>
      <c r="Y62">
        <v>34000000</v>
      </c>
      <c r="Z62">
        <v>34000000</v>
      </c>
      <c r="AA62">
        <v>197600000</v>
      </c>
      <c r="AC62">
        <v>3800000</v>
      </c>
      <c r="AD62">
        <v>1400000</v>
      </c>
      <c r="AE62">
        <v>483900000</v>
      </c>
      <c r="AF62">
        <v>526900000</v>
      </c>
      <c r="AG62">
        <v>97000000</v>
      </c>
      <c r="AH62">
        <v>286000000</v>
      </c>
      <c r="AJ62">
        <v>1500000</v>
      </c>
      <c r="AK62">
        <v>81200000</v>
      </c>
      <c r="AL62">
        <v>1226300000</v>
      </c>
      <c r="AO62">
        <v>19100000</v>
      </c>
      <c r="AP62">
        <v>15000000</v>
      </c>
      <c r="AQ62">
        <v>2500000</v>
      </c>
      <c r="AR62">
        <v>38600000</v>
      </c>
      <c r="AS62">
        <v>301000000</v>
      </c>
      <c r="AT62">
        <v>339600000</v>
      </c>
      <c r="AW62">
        <v>150200000</v>
      </c>
      <c r="AX62">
        <v>14800000</v>
      </c>
      <c r="AZ62">
        <v>186700000</v>
      </c>
      <c r="BA62">
        <v>398400000</v>
      </c>
      <c r="BG62">
        <v>123047147</v>
      </c>
      <c r="BH62">
        <v>17900000</v>
      </c>
      <c r="BJ62">
        <v>15000000</v>
      </c>
      <c r="BK62">
        <v>1400000</v>
      </c>
      <c r="BL62">
        <v>43000000</v>
      </c>
      <c r="BM62">
        <v>84400000</v>
      </c>
      <c r="BN62">
        <v>83000000</v>
      </c>
      <c r="BO62">
        <v>83500000</v>
      </c>
      <c r="BP62">
        <v>177000000</v>
      </c>
      <c r="BQ62">
        <v>55400000</v>
      </c>
      <c r="BR62">
        <v>91600000</v>
      </c>
      <c r="BS62">
        <v>48100000</v>
      </c>
      <c r="BT62">
        <v>0</v>
      </c>
      <c r="BU62">
        <v>12000000</v>
      </c>
      <c r="BV62">
        <v>0</v>
      </c>
      <c r="BW62">
        <v>47300000</v>
      </c>
      <c r="BX62">
        <v>272200000</v>
      </c>
      <c r="BZ62">
        <v>700000</v>
      </c>
      <c r="CA62">
        <v>-632400000</v>
      </c>
      <c r="CB62">
        <v>123047147</v>
      </c>
      <c r="CC62">
        <v>925300000</v>
      </c>
      <c r="CD62">
        <v>398400000</v>
      </c>
      <c r="CE62">
        <v>1562800000</v>
      </c>
      <c r="CF62">
        <v>1226300000</v>
      </c>
      <c r="CG62">
        <v>348500000</v>
      </c>
      <c r="CH62">
        <v>940100000</v>
      </c>
      <c r="CI62">
        <v>622700000</v>
      </c>
      <c r="CJ62">
        <v>798000000</v>
      </c>
      <c r="CK62">
        <v>425100000</v>
      </c>
      <c r="CM62">
        <v>30100000</v>
      </c>
      <c r="CN62">
        <v>567200000</v>
      </c>
      <c r="CO62">
        <v>-1800000</v>
      </c>
      <c r="DV62">
        <v>14800000</v>
      </c>
      <c r="DY62">
        <v>10000</v>
      </c>
    </row>
    <row r="63" spans="1:129" x14ac:dyDescent="0.3">
      <c r="A63" s="2" t="s">
        <v>243</v>
      </c>
      <c r="B63" t="s">
        <v>10</v>
      </c>
      <c r="C63">
        <v>2021</v>
      </c>
      <c r="D63" s="3">
        <v>44561</v>
      </c>
      <c r="E63" t="s">
        <v>227</v>
      </c>
      <c r="F63" t="s">
        <v>228</v>
      </c>
      <c r="G63">
        <v>50400000</v>
      </c>
      <c r="H63">
        <v>93800000</v>
      </c>
      <c r="I63">
        <v>-116800000</v>
      </c>
      <c r="J63">
        <v>1578900000</v>
      </c>
      <c r="M63">
        <v>42800000</v>
      </c>
      <c r="N63">
        <v>0</v>
      </c>
      <c r="O63">
        <v>349400000</v>
      </c>
      <c r="P63">
        <v>349400000</v>
      </c>
      <c r="Q63">
        <v>0</v>
      </c>
      <c r="R63">
        <v>945100000</v>
      </c>
      <c r="S63">
        <v>45300000</v>
      </c>
      <c r="T63">
        <v>28700000</v>
      </c>
      <c r="U63">
        <v>758100000</v>
      </c>
      <c r="V63">
        <v>10100000</v>
      </c>
      <c r="X63">
        <v>10100000</v>
      </c>
      <c r="Y63">
        <v>58100000</v>
      </c>
      <c r="Z63">
        <v>58100000</v>
      </c>
      <c r="AA63">
        <v>221100000</v>
      </c>
      <c r="AC63">
        <v>4700000</v>
      </c>
      <c r="AD63">
        <v>600000</v>
      </c>
      <c r="AE63">
        <v>493900000</v>
      </c>
      <c r="AF63">
        <v>537100000</v>
      </c>
      <c r="AG63">
        <v>94200000</v>
      </c>
      <c r="AH63">
        <v>323600000</v>
      </c>
      <c r="AJ63">
        <v>1500000</v>
      </c>
      <c r="AK63">
        <v>91700000</v>
      </c>
      <c r="AL63">
        <v>1241800000</v>
      </c>
      <c r="AO63">
        <v>19800000</v>
      </c>
      <c r="AP63">
        <v>16900000</v>
      </c>
      <c r="AQ63">
        <v>2500000</v>
      </c>
      <c r="AR63">
        <v>32700000</v>
      </c>
      <c r="AS63">
        <v>296700000</v>
      </c>
      <c r="AT63">
        <v>329400000</v>
      </c>
      <c r="AW63">
        <v>156700000</v>
      </c>
      <c r="AX63">
        <v>15200000</v>
      </c>
      <c r="AZ63">
        <v>206800000</v>
      </c>
      <c r="BA63">
        <v>408000000</v>
      </c>
      <c r="BG63">
        <v>123987424</v>
      </c>
      <c r="BH63">
        <v>22600000</v>
      </c>
      <c r="BJ63">
        <v>26500000</v>
      </c>
      <c r="BK63">
        <v>600000</v>
      </c>
      <c r="BL63">
        <v>43200000</v>
      </c>
      <c r="BM63">
        <v>87500000</v>
      </c>
      <c r="BN63">
        <v>76200000</v>
      </c>
      <c r="BO63">
        <v>84900000</v>
      </c>
      <c r="BP63">
        <v>190800000</v>
      </c>
      <c r="BQ63">
        <v>50400000</v>
      </c>
      <c r="BR63">
        <v>79100000</v>
      </c>
      <c r="BS63">
        <v>47300000</v>
      </c>
      <c r="BT63">
        <v>0</v>
      </c>
      <c r="BU63">
        <v>9800000</v>
      </c>
      <c r="BV63">
        <v>0</v>
      </c>
      <c r="BW63">
        <v>58500000</v>
      </c>
      <c r="BX63">
        <v>284600000</v>
      </c>
      <c r="BZ63">
        <v>0</v>
      </c>
      <c r="CA63">
        <v>-634400000</v>
      </c>
      <c r="CB63">
        <v>123987424</v>
      </c>
      <c r="CC63">
        <v>945100000</v>
      </c>
      <c r="CD63">
        <v>408000000</v>
      </c>
      <c r="CE63">
        <v>1589500000</v>
      </c>
      <c r="CF63">
        <v>1241800000</v>
      </c>
      <c r="CG63">
        <v>339500000</v>
      </c>
      <c r="CH63">
        <v>960300000</v>
      </c>
      <c r="CI63">
        <v>629200000</v>
      </c>
      <c r="CJ63">
        <v>831400000</v>
      </c>
      <c r="CK63">
        <v>408100000</v>
      </c>
      <c r="CM63">
        <v>28500000</v>
      </c>
      <c r="CN63">
        <v>537000000</v>
      </c>
      <c r="CO63">
        <v>-400000</v>
      </c>
      <c r="DY63">
        <v>10000</v>
      </c>
    </row>
    <row r="64" spans="1:129" x14ac:dyDescent="0.3">
      <c r="A64" s="2" t="s">
        <v>243</v>
      </c>
      <c r="B64" t="s">
        <v>10</v>
      </c>
      <c r="C64">
        <v>2022</v>
      </c>
      <c r="D64" s="3">
        <v>44926</v>
      </c>
      <c r="E64" t="s">
        <v>227</v>
      </c>
      <c r="F64" t="s">
        <v>228</v>
      </c>
      <c r="G64">
        <v>57300000</v>
      </c>
      <c r="H64">
        <v>105500000</v>
      </c>
      <c r="I64">
        <v>-137300000</v>
      </c>
      <c r="J64">
        <v>1608400000</v>
      </c>
      <c r="M64">
        <v>51600000</v>
      </c>
      <c r="N64">
        <v>0</v>
      </c>
      <c r="O64">
        <v>81300000</v>
      </c>
      <c r="P64">
        <v>81300000</v>
      </c>
      <c r="Q64">
        <v>0</v>
      </c>
      <c r="R64">
        <v>936300000</v>
      </c>
      <c r="S64">
        <v>51000000</v>
      </c>
      <c r="T64">
        <v>35300000</v>
      </c>
      <c r="U64">
        <v>582600000</v>
      </c>
      <c r="V64">
        <v>10800000</v>
      </c>
      <c r="X64">
        <v>10800000</v>
      </c>
      <c r="Y64">
        <v>62100000</v>
      </c>
      <c r="Z64">
        <v>62100000</v>
      </c>
      <c r="AA64">
        <v>234200000</v>
      </c>
      <c r="AC64">
        <v>1100000</v>
      </c>
      <c r="AD64">
        <v>-800000</v>
      </c>
      <c r="AE64">
        <v>558200000</v>
      </c>
      <c r="AF64">
        <v>613400000</v>
      </c>
      <c r="AG64">
        <v>105900000</v>
      </c>
      <c r="AH64">
        <v>397800000</v>
      </c>
      <c r="AJ64">
        <v>1500000</v>
      </c>
      <c r="AK64">
        <v>125500000</v>
      </c>
      <c r="AL64">
        <v>1186500000</v>
      </c>
      <c r="AO64">
        <v>38400000</v>
      </c>
      <c r="AP64">
        <v>22900000</v>
      </c>
      <c r="AQ64">
        <v>1400000</v>
      </c>
      <c r="AR64">
        <v>40800000</v>
      </c>
      <c r="AS64">
        <v>250200000</v>
      </c>
      <c r="AT64">
        <v>291000000</v>
      </c>
      <c r="AW64">
        <v>183200000</v>
      </c>
      <c r="AX64">
        <v>11200000</v>
      </c>
      <c r="AY64">
        <v>168900000</v>
      </c>
      <c r="AZ64">
        <v>260500000</v>
      </c>
      <c r="BA64">
        <v>322900000</v>
      </c>
      <c r="BG64">
        <v>125985306</v>
      </c>
      <c r="BH64">
        <v>35600000</v>
      </c>
      <c r="BJ64">
        <v>16500000</v>
      </c>
      <c r="BK64">
        <v>-800000</v>
      </c>
      <c r="BL64">
        <v>55200000</v>
      </c>
      <c r="BM64">
        <v>95000000</v>
      </c>
      <c r="BN64">
        <v>77400000</v>
      </c>
      <c r="BO64">
        <v>102300000</v>
      </c>
      <c r="BP64">
        <v>222800000</v>
      </c>
      <c r="BQ64">
        <v>57300000</v>
      </c>
      <c r="BR64">
        <v>92600000</v>
      </c>
      <c r="BS64">
        <v>52200000</v>
      </c>
      <c r="BT64">
        <v>0</v>
      </c>
      <c r="BU64">
        <v>11900000</v>
      </c>
      <c r="BV64">
        <v>0</v>
      </c>
      <c r="BW64">
        <v>73600000</v>
      </c>
      <c r="BX64">
        <v>328300000</v>
      </c>
      <c r="CA64">
        <v>-671300000</v>
      </c>
      <c r="CB64">
        <v>125985306</v>
      </c>
      <c r="CC64">
        <v>936300000</v>
      </c>
      <c r="CD64">
        <v>322900000</v>
      </c>
      <c r="CE64">
        <v>1551500000</v>
      </c>
      <c r="CF64">
        <v>1186500000</v>
      </c>
      <c r="CG64">
        <v>301800000</v>
      </c>
      <c r="CH64">
        <v>947500000</v>
      </c>
      <c r="CI64">
        <v>604000000</v>
      </c>
      <c r="CJ64">
        <v>968900000</v>
      </c>
      <c r="CK64">
        <v>369800000</v>
      </c>
      <c r="CM64">
        <v>50800000</v>
      </c>
      <c r="CN64">
        <v>348400000</v>
      </c>
      <c r="CO64">
        <v>-400000</v>
      </c>
      <c r="DY64">
        <v>10000</v>
      </c>
    </row>
    <row r="65" spans="1:130" x14ac:dyDescent="0.3">
      <c r="A65" s="2" t="s">
        <v>243</v>
      </c>
      <c r="B65" t="s">
        <v>10</v>
      </c>
      <c r="C65">
        <v>2023</v>
      </c>
      <c r="D65" s="3">
        <v>45291</v>
      </c>
      <c r="E65" t="s">
        <v>227</v>
      </c>
      <c r="F65" t="s">
        <v>228</v>
      </c>
      <c r="G65">
        <v>63100000</v>
      </c>
      <c r="H65">
        <v>128700000</v>
      </c>
      <c r="I65">
        <v>-159400000</v>
      </c>
      <c r="J65">
        <v>1654500000</v>
      </c>
      <c r="M65">
        <v>49900000</v>
      </c>
      <c r="N65">
        <v>0</v>
      </c>
      <c r="O65">
        <v>72800000</v>
      </c>
      <c r="P65">
        <v>72800000</v>
      </c>
      <c r="Q65">
        <v>0</v>
      </c>
      <c r="R65">
        <v>976000000</v>
      </c>
      <c r="S65">
        <v>69700000</v>
      </c>
      <c r="T65">
        <v>37100000</v>
      </c>
      <c r="U65">
        <v>594200000</v>
      </c>
      <c r="V65">
        <v>12100000</v>
      </c>
      <c r="X65">
        <v>12100000</v>
      </c>
      <c r="Y65">
        <v>101800000</v>
      </c>
      <c r="Z65">
        <v>101800000</v>
      </c>
      <c r="AA65">
        <v>292500000</v>
      </c>
      <c r="AC65">
        <v>5300000</v>
      </c>
      <c r="AD65">
        <v>1700000</v>
      </c>
      <c r="AE65">
        <v>569100000</v>
      </c>
      <c r="AF65">
        <v>631500000</v>
      </c>
      <c r="AG65">
        <v>129800000</v>
      </c>
      <c r="AH65">
        <v>448700000</v>
      </c>
      <c r="AJ65">
        <v>1700000</v>
      </c>
      <c r="AK65">
        <v>156200000</v>
      </c>
      <c r="AL65">
        <v>1195300000</v>
      </c>
      <c r="AO65">
        <v>40800000</v>
      </c>
      <c r="AP65">
        <v>24000000</v>
      </c>
      <c r="AQ65">
        <v>1100000</v>
      </c>
      <c r="AR65">
        <v>37800000</v>
      </c>
      <c r="AS65">
        <v>219300000</v>
      </c>
      <c r="AT65">
        <v>257100000</v>
      </c>
      <c r="AW65">
        <v>212400000</v>
      </c>
      <c r="AX65">
        <v>22500000</v>
      </c>
      <c r="AY65">
        <v>146500000</v>
      </c>
      <c r="AZ65">
        <v>289300000</v>
      </c>
      <c r="BA65">
        <v>344500000</v>
      </c>
      <c r="BG65">
        <v>129286964</v>
      </c>
      <c r="BH65">
        <v>20100000</v>
      </c>
      <c r="BJ65">
        <v>13700000</v>
      </c>
      <c r="BK65">
        <v>1700000</v>
      </c>
      <c r="BL65">
        <v>62400000</v>
      </c>
      <c r="BM65">
        <v>117500000</v>
      </c>
      <c r="BN65">
        <v>83300000</v>
      </c>
      <c r="BO65">
        <v>101800000</v>
      </c>
      <c r="BP65">
        <v>200400000</v>
      </c>
      <c r="BQ65">
        <v>63100000</v>
      </c>
      <c r="BR65">
        <v>100200000</v>
      </c>
      <c r="BS65">
        <v>64700000</v>
      </c>
      <c r="BT65">
        <v>0</v>
      </c>
      <c r="BU65">
        <v>16000000</v>
      </c>
      <c r="BV65">
        <v>0</v>
      </c>
      <c r="BW65">
        <v>78000000</v>
      </c>
      <c r="BX65">
        <v>329100000</v>
      </c>
      <c r="CA65">
        <v>-680200000</v>
      </c>
      <c r="CB65">
        <v>129286964</v>
      </c>
      <c r="CC65">
        <v>976000000</v>
      </c>
      <c r="CD65">
        <v>344500000</v>
      </c>
      <c r="CE65">
        <v>1632500000</v>
      </c>
      <c r="CF65">
        <v>1195300000</v>
      </c>
      <c r="CG65">
        <v>269200000</v>
      </c>
      <c r="CH65">
        <v>998500000</v>
      </c>
      <c r="CI65">
        <v>634000000</v>
      </c>
      <c r="CJ65">
        <v>1038300000</v>
      </c>
      <c r="CK65">
        <v>341500000</v>
      </c>
      <c r="CM65">
        <v>72900000</v>
      </c>
      <c r="CN65">
        <v>301700000</v>
      </c>
      <c r="CO65">
        <v>-1100000</v>
      </c>
      <c r="DY65">
        <v>10000</v>
      </c>
    </row>
    <row r="66" spans="1:130" x14ac:dyDescent="0.3">
      <c r="A66" s="2" t="s">
        <v>244</v>
      </c>
      <c r="B66" t="s">
        <v>13</v>
      </c>
      <c r="C66">
        <v>2020</v>
      </c>
      <c r="D66" s="3">
        <v>44196</v>
      </c>
      <c r="E66" t="s">
        <v>227</v>
      </c>
      <c r="F66" t="s">
        <v>228</v>
      </c>
      <c r="G66">
        <v>7158000</v>
      </c>
      <c r="H66">
        <v>5352000</v>
      </c>
      <c r="I66">
        <v>-307000</v>
      </c>
      <c r="J66">
        <v>53059000</v>
      </c>
      <c r="N66">
        <v>4000</v>
      </c>
      <c r="O66">
        <v>22076000</v>
      </c>
      <c r="P66">
        <v>22076000</v>
      </c>
      <c r="Q66">
        <v>4000</v>
      </c>
      <c r="R66">
        <v>39195000</v>
      </c>
      <c r="S66">
        <v>0</v>
      </c>
      <c r="T66">
        <v>7462000</v>
      </c>
      <c r="U66">
        <v>39306000</v>
      </c>
      <c r="W66">
        <v>2901000</v>
      </c>
      <c r="X66">
        <v>2901000</v>
      </c>
      <c r="Y66">
        <v>15665000</v>
      </c>
      <c r="Z66">
        <v>15665000</v>
      </c>
      <c r="AA66">
        <v>33564000</v>
      </c>
      <c r="AC66">
        <v>0</v>
      </c>
      <c r="AD66">
        <v>506000</v>
      </c>
      <c r="AE66">
        <v>52711000</v>
      </c>
      <c r="AF66">
        <v>113672000</v>
      </c>
      <c r="AH66">
        <v>3569000</v>
      </c>
      <c r="AK66">
        <v>330000</v>
      </c>
      <c r="AL66">
        <v>118738000</v>
      </c>
      <c r="AP66">
        <v>672000</v>
      </c>
      <c r="AS66">
        <v>76642000</v>
      </c>
      <c r="AT66">
        <v>76642000</v>
      </c>
      <c r="AW66">
        <v>1540000</v>
      </c>
      <c r="AY66">
        <v>57467000</v>
      </c>
      <c r="AZ66">
        <v>3262000</v>
      </c>
      <c r="BA66">
        <v>-74477000</v>
      </c>
      <c r="BC66">
        <v>7367000</v>
      </c>
      <c r="BF66">
        <v>7367000</v>
      </c>
      <c r="BG66">
        <v>59661273</v>
      </c>
      <c r="BH66">
        <v>1109000</v>
      </c>
      <c r="BI66">
        <v>1074000</v>
      </c>
      <c r="BJ66">
        <v>378000</v>
      </c>
      <c r="BK66">
        <v>506000</v>
      </c>
      <c r="BL66">
        <v>60961000</v>
      </c>
      <c r="BM66">
        <v>534000</v>
      </c>
      <c r="BN66">
        <v>6000</v>
      </c>
      <c r="BO66">
        <v>1357000</v>
      </c>
      <c r="BP66">
        <v>4877000</v>
      </c>
      <c r="BQ66">
        <v>7158000</v>
      </c>
      <c r="BR66">
        <v>14620000</v>
      </c>
      <c r="BT66">
        <v>0</v>
      </c>
      <c r="BU66">
        <v>0</v>
      </c>
      <c r="BV66">
        <v>0</v>
      </c>
      <c r="BW66">
        <v>330000</v>
      </c>
      <c r="BX66">
        <v>15791000</v>
      </c>
      <c r="CA66">
        <v>-14374000</v>
      </c>
      <c r="CB66">
        <v>59661273</v>
      </c>
      <c r="CC66">
        <v>39195000</v>
      </c>
      <c r="CD66">
        <v>-74477000</v>
      </c>
      <c r="CE66">
        <v>156774000</v>
      </c>
      <c r="CF66">
        <v>115837000</v>
      </c>
      <c r="CG66">
        <v>79543000</v>
      </c>
      <c r="CH66">
        <v>39195000</v>
      </c>
      <c r="CI66">
        <v>117579000</v>
      </c>
      <c r="CJ66">
        <v>117468000</v>
      </c>
      <c r="CK66">
        <v>84015000</v>
      </c>
      <c r="CM66">
        <v>0</v>
      </c>
      <c r="CN66">
        <v>5742000</v>
      </c>
      <c r="CY66">
        <v>0</v>
      </c>
      <c r="DB66">
        <v>688000</v>
      </c>
      <c r="DH66">
        <v>1827000</v>
      </c>
      <c r="DW66">
        <v>4874000</v>
      </c>
    </row>
    <row r="67" spans="1:130" x14ac:dyDescent="0.3">
      <c r="A67" s="2" t="s">
        <v>244</v>
      </c>
      <c r="B67" t="s">
        <v>13</v>
      </c>
      <c r="C67">
        <v>2021</v>
      </c>
      <c r="D67" s="3">
        <v>44561</v>
      </c>
      <c r="E67" t="s">
        <v>227</v>
      </c>
      <c r="F67" t="s">
        <v>228</v>
      </c>
      <c r="G67">
        <v>13131000</v>
      </c>
      <c r="H67">
        <v>14820000</v>
      </c>
      <c r="I67">
        <v>-2255000</v>
      </c>
      <c r="J67">
        <v>183024000</v>
      </c>
      <c r="M67">
        <v>0</v>
      </c>
      <c r="N67">
        <v>6000</v>
      </c>
      <c r="O67">
        <v>20523000</v>
      </c>
      <c r="P67">
        <v>20523000</v>
      </c>
      <c r="Q67">
        <v>6000</v>
      </c>
      <c r="R67">
        <v>107222000</v>
      </c>
      <c r="S67">
        <v>415000</v>
      </c>
      <c r="T67">
        <v>17118000</v>
      </c>
      <c r="U67">
        <v>55216000</v>
      </c>
      <c r="V67">
        <v>0</v>
      </c>
      <c r="W67">
        <v>3684000</v>
      </c>
      <c r="X67">
        <v>3684000</v>
      </c>
      <c r="Y67">
        <v>15734000</v>
      </c>
      <c r="Z67">
        <v>15734000</v>
      </c>
      <c r="AA67">
        <v>51238000</v>
      </c>
      <c r="AC67">
        <v>157000</v>
      </c>
      <c r="AD67">
        <v>103000</v>
      </c>
      <c r="AE67">
        <v>96314000</v>
      </c>
      <c r="AF67">
        <v>187156000</v>
      </c>
      <c r="AH67">
        <v>21639000</v>
      </c>
      <c r="AK67">
        <v>688000</v>
      </c>
      <c r="AL67">
        <v>185773000</v>
      </c>
      <c r="AM67">
        <v>0</v>
      </c>
      <c r="AP67">
        <v>2205000</v>
      </c>
      <c r="AR67">
        <v>0</v>
      </c>
      <c r="AS67">
        <v>74867000</v>
      </c>
      <c r="AT67">
        <v>74867000</v>
      </c>
      <c r="AU67">
        <v>0</v>
      </c>
      <c r="AW67">
        <v>2163000</v>
      </c>
      <c r="AX67">
        <v>0</v>
      </c>
      <c r="AY67">
        <v>58028000</v>
      </c>
      <c r="AZ67">
        <v>19384000</v>
      </c>
      <c r="BA67">
        <v>-79934000</v>
      </c>
      <c r="BC67">
        <v>8601000</v>
      </c>
      <c r="BF67">
        <v>8601000</v>
      </c>
      <c r="BG67">
        <v>62690869</v>
      </c>
      <c r="BH67">
        <v>2488000</v>
      </c>
      <c r="BI67">
        <v>2684000</v>
      </c>
      <c r="BJ67">
        <v>1571000</v>
      </c>
      <c r="BK67">
        <v>103000</v>
      </c>
      <c r="BL67">
        <v>90842000</v>
      </c>
      <c r="BN67">
        <v>730000</v>
      </c>
      <c r="BO67">
        <v>16856000</v>
      </c>
      <c r="BP67">
        <v>13190000</v>
      </c>
      <c r="BQ67">
        <v>13131000</v>
      </c>
      <c r="BR67">
        <v>30249000</v>
      </c>
      <c r="BT67">
        <v>0</v>
      </c>
      <c r="BU67">
        <v>2819000</v>
      </c>
      <c r="BV67">
        <v>0</v>
      </c>
      <c r="BW67">
        <v>414000</v>
      </c>
      <c r="BX67">
        <v>28698000</v>
      </c>
      <c r="CA67">
        <v>-75911000</v>
      </c>
      <c r="CB67">
        <v>62690869</v>
      </c>
      <c r="CC67">
        <v>107222000</v>
      </c>
      <c r="CD67">
        <v>-79934000</v>
      </c>
      <c r="CE67">
        <v>261756000</v>
      </c>
      <c r="CF67">
        <v>182089000</v>
      </c>
      <c r="CG67">
        <v>78551000</v>
      </c>
      <c r="CH67">
        <v>107222000</v>
      </c>
      <c r="CI67">
        <v>154534000</v>
      </c>
      <c r="CJ67">
        <v>206540000</v>
      </c>
      <c r="CK67">
        <v>103296000</v>
      </c>
      <c r="CM67">
        <v>117000</v>
      </c>
      <c r="CN67">
        <v>3978000</v>
      </c>
      <c r="CX67">
        <v>0</v>
      </c>
      <c r="CY67">
        <v>19098000</v>
      </c>
      <c r="DB67">
        <v>688000</v>
      </c>
      <c r="DH67">
        <v>1000000</v>
      </c>
      <c r="DV67">
        <v>0</v>
      </c>
      <c r="DW67">
        <v>0</v>
      </c>
    </row>
    <row r="68" spans="1:130" x14ac:dyDescent="0.3">
      <c r="A68" s="2" t="s">
        <v>244</v>
      </c>
      <c r="B68" t="s">
        <v>13</v>
      </c>
      <c r="C68">
        <v>2022</v>
      </c>
      <c r="D68" s="3">
        <v>44926</v>
      </c>
      <c r="E68" t="s">
        <v>227</v>
      </c>
      <c r="F68" t="s">
        <v>228</v>
      </c>
      <c r="G68">
        <v>17584000</v>
      </c>
      <c r="H68">
        <v>25518000</v>
      </c>
      <c r="I68">
        <v>-3032000</v>
      </c>
      <c r="J68">
        <v>198126000</v>
      </c>
      <c r="M68">
        <v>16762000</v>
      </c>
      <c r="N68">
        <v>76371000</v>
      </c>
      <c r="O68">
        <v>28316000</v>
      </c>
      <c r="P68">
        <v>28316000</v>
      </c>
      <c r="Q68">
        <v>6000</v>
      </c>
      <c r="R68">
        <v>-6701000</v>
      </c>
      <c r="S68">
        <v>1408000</v>
      </c>
      <c r="T68">
        <v>36581000</v>
      </c>
      <c r="U68">
        <v>96167000</v>
      </c>
      <c r="V68">
        <v>3513000</v>
      </c>
      <c r="W68">
        <v>3578000</v>
      </c>
      <c r="X68">
        <v>7091000</v>
      </c>
      <c r="Y68">
        <v>29817000</v>
      </c>
      <c r="Z68">
        <v>29817000</v>
      </c>
      <c r="AA68">
        <v>94739000</v>
      </c>
      <c r="AC68">
        <v>0</v>
      </c>
      <c r="AD68">
        <v>2076000</v>
      </c>
      <c r="AE68">
        <v>64618000</v>
      </c>
      <c r="AF68">
        <v>131489000</v>
      </c>
      <c r="AH68">
        <v>28896000</v>
      </c>
      <c r="AK68">
        <v>1469000</v>
      </c>
      <c r="AL68">
        <v>71622000</v>
      </c>
      <c r="AM68">
        <v>3269000</v>
      </c>
      <c r="AP68">
        <v>6704000</v>
      </c>
      <c r="AR68">
        <v>13249000</v>
      </c>
      <c r="AS68">
        <v>74745000</v>
      </c>
      <c r="AT68">
        <v>87994000</v>
      </c>
      <c r="AU68">
        <v>3269000</v>
      </c>
      <c r="AW68">
        <v>2608000</v>
      </c>
      <c r="AX68">
        <v>226000</v>
      </c>
      <c r="AY68">
        <v>50007000</v>
      </c>
      <c r="AZ68">
        <v>25864000</v>
      </c>
      <c r="BA68">
        <v>-61825000</v>
      </c>
      <c r="BC68">
        <v>3255000</v>
      </c>
      <c r="BF68">
        <v>3255000</v>
      </c>
      <c r="BG68">
        <v>64280631</v>
      </c>
      <c r="BH68">
        <v>5687000</v>
      </c>
      <c r="BI68">
        <v>2578000</v>
      </c>
      <c r="BJ68">
        <v>3666000</v>
      </c>
      <c r="BK68">
        <v>2076000</v>
      </c>
      <c r="BL68">
        <v>66871000</v>
      </c>
      <c r="BM68">
        <v>909000</v>
      </c>
      <c r="BN68">
        <v>506000</v>
      </c>
      <c r="BO68">
        <v>18176000</v>
      </c>
      <c r="BP68">
        <v>32249000</v>
      </c>
      <c r="BQ68">
        <v>17584000</v>
      </c>
      <c r="BR68">
        <v>54165000</v>
      </c>
      <c r="BT68">
        <v>76365000</v>
      </c>
      <c r="BU68">
        <v>2240000</v>
      </c>
      <c r="BV68">
        <v>0</v>
      </c>
      <c r="BW68">
        <v>995000</v>
      </c>
      <c r="BX68">
        <v>58455000</v>
      </c>
      <c r="CA68">
        <v>-206528000</v>
      </c>
      <c r="CB68">
        <v>64280631</v>
      </c>
      <c r="CC68">
        <v>69664000</v>
      </c>
      <c r="CD68">
        <v>-138190000</v>
      </c>
      <c r="CE68">
        <v>257698000</v>
      </c>
      <c r="CF68">
        <v>144409000</v>
      </c>
      <c r="CG68">
        <v>95085000</v>
      </c>
      <c r="CH68">
        <v>69890000</v>
      </c>
      <c r="CI68">
        <v>187808000</v>
      </c>
      <c r="CJ68">
        <v>161531000</v>
      </c>
      <c r="CK68">
        <v>93069000</v>
      </c>
      <c r="CM68">
        <v>474000</v>
      </c>
      <c r="CN68">
        <v>1428000</v>
      </c>
      <c r="CX68">
        <v>381000</v>
      </c>
      <c r="CY68">
        <v>1314000</v>
      </c>
      <c r="DB68">
        <v>688000</v>
      </c>
      <c r="DE68">
        <v>76365000</v>
      </c>
      <c r="DH68">
        <v>1000000</v>
      </c>
      <c r="DV68">
        <v>76365000</v>
      </c>
    </row>
    <row r="69" spans="1:130" x14ac:dyDescent="0.3">
      <c r="A69" s="2" t="s">
        <v>244</v>
      </c>
      <c r="B69" t="s">
        <v>13</v>
      </c>
      <c r="C69">
        <v>2023</v>
      </c>
      <c r="D69" s="3">
        <v>45291</v>
      </c>
      <c r="E69" t="s">
        <v>227</v>
      </c>
      <c r="F69" t="s">
        <v>228</v>
      </c>
      <c r="G69">
        <v>18573000</v>
      </c>
      <c r="H69">
        <v>28926000</v>
      </c>
      <c r="I69">
        <v>-6538000</v>
      </c>
      <c r="J69">
        <v>188323000</v>
      </c>
      <c r="M69">
        <v>17615000</v>
      </c>
      <c r="N69">
        <v>96113000</v>
      </c>
      <c r="O69">
        <v>30278000</v>
      </c>
      <c r="P69">
        <v>30278000</v>
      </c>
      <c r="Q69">
        <v>7000</v>
      </c>
      <c r="R69">
        <v>-43509000</v>
      </c>
      <c r="S69">
        <v>3782000</v>
      </c>
      <c r="T69">
        <v>32902000</v>
      </c>
      <c r="U69">
        <v>109313000</v>
      </c>
      <c r="V69">
        <v>4176000</v>
      </c>
      <c r="W69">
        <v>1378000</v>
      </c>
      <c r="X69">
        <v>5554000</v>
      </c>
      <c r="Y69">
        <v>52645000</v>
      </c>
      <c r="Z69">
        <v>52645000</v>
      </c>
      <c r="AA69">
        <v>112036000</v>
      </c>
      <c r="AD69">
        <v>2903000</v>
      </c>
      <c r="AE69">
        <v>65757000</v>
      </c>
      <c r="AF69">
        <v>128742000</v>
      </c>
      <c r="AH69">
        <v>35628000</v>
      </c>
      <c r="AK69">
        <v>1516000</v>
      </c>
      <c r="AL69">
        <v>44711000</v>
      </c>
      <c r="AM69">
        <v>3613000</v>
      </c>
      <c r="AP69">
        <v>7447000</v>
      </c>
      <c r="AR69">
        <v>13439000</v>
      </c>
      <c r="AS69">
        <v>86842000</v>
      </c>
      <c r="AT69">
        <v>100281000</v>
      </c>
      <c r="AU69">
        <v>3613000</v>
      </c>
      <c r="AW69">
        <v>3534000</v>
      </c>
      <c r="AX69">
        <v>228000</v>
      </c>
      <c r="AY69">
        <v>57942000</v>
      </c>
      <c r="AZ69">
        <v>29090000</v>
      </c>
      <c r="BA69">
        <v>-76145000</v>
      </c>
      <c r="BC69">
        <v>2402000</v>
      </c>
      <c r="BF69">
        <v>2402000</v>
      </c>
      <c r="BG69">
        <v>65192704</v>
      </c>
      <c r="BH69">
        <v>6428000</v>
      </c>
      <c r="BI69">
        <v>1378000</v>
      </c>
      <c r="BJ69">
        <v>2362000</v>
      </c>
      <c r="BK69">
        <v>2903000</v>
      </c>
      <c r="BL69">
        <v>62985000</v>
      </c>
      <c r="BM69">
        <v>511000</v>
      </c>
      <c r="BN69">
        <v>400000</v>
      </c>
      <c r="BO69">
        <v>20865000</v>
      </c>
      <c r="BP69">
        <v>40446000</v>
      </c>
      <c r="BQ69">
        <v>18573000</v>
      </c>
      <c r="BR69">
        <v>51475000</v>
      </c>
      <c r="BT69">
        <v>96106000</v>
      </c>
      <c r="BU69">
        <v>1083000</v>
      </c>
      <c r="BV69">
        <v>0</v>
      </c>
      <c r="BW69">
        <v>1452000</v>
      </c>
      <c r="BX69">
        <v>70008000</v>
      </c>
      <c r="CA69">
        <v>-233791000</v>
      </c>
      <c r="CB69">
        <v>65546174</v>
      </c>
      <c r="CC69">
        <v>52597000</v>
      </c>
      <c r="CD69">
        <v>-172251000</v>
      </c>
      <c r="CE69">
        <v>271269000</v>
      </c>
      <c r="CF69">
        <v>139439000</v>
      </c>
      <c r="CG69">
        <v>105835000</v>
      </c>
      <c r="CH69">
        <v>52825000</v>
      </c>
      <c r="CI69">
        <v>218444000</v>
      </c>
      <c r="CJ69">
        <v>161956000</v>
      </c>
      <c r="CK69">
        <v>106408000</v>
      </c>
      <c r="CM69">
        <v>64000</v>
      </c>
      <c r="CN69">
        <v>-2723000</v>
      </c>
      <c r="CW69">
        <v>353470</v>
      </c>
      <c r="CX69">
        <v>951000</v>
      </c>
      <c r="CY69">
        <v>3325000</v>
      </c>
      <c r="DB69">
        <v>636000</v>
      </c>
      <c r="DE69">
        <v>96106000</v>
      </c>
      <c r="DH69">
        <v>0</v>
      </c>
    </row>
    <row r="70" spans="1:130" x14ac:dyDescent="0.3">
      <c r="A70" s="2" t="s">
        <v>245</v>
      </c>
      <c r="B70" t="s">
        <v>16</v>
      </c>
      <c r="C70">
        <v>2020</v>
      </c>
      <c r="D70" s="3">
        <v>44196</v>
      </c>
      <c r="E70" t="s">
        <v>227</v>
      </c>
      <c r="F70" t="s">
        <v>228</v>
      </c>
      <c r="G70">
        <v>5998000</v>
      </c>
      <c r="H70">
        <v>470000</v>
      </c>
      <c r="I70">
        <v>-43085000</v>
      </c>
      <c r="J70">
        <v>1297794000</v>
      </c>
      <c r="L70">
        <v>9142000</v>
      </c>
      <c r="M70">
        <v>26904000</v>
      </c>
      <c r="N70">
        <v>23000</v>
      </c>
      <c r="O70">
        <v>665924000</v>
      </c>
      <c r="P70">
        <v>665924000</v>
      </c>
      <c r="Q70">
        <v>23000</v>
      </c>
      <c r="R70">
        <v>527078000</v>
      </c>
      <c r="S70">
        <v>1780000</v>
      </c>
      <c r="T70">
        <v>22982000</v>
      </c>
      <c r="U70">
        <v>727927000</v>
      </c>
      <c r="V70">
        <v>2520000</v>
      </c>
      <c r="W70">
        <v>310000</v>
      </c>
      <c r="X70">
        <v>2830000</v>
      </c>
      <c r="Y70">
        <v>83211000</v>
      </c>
      <c r="Z70">
        <v>83211000</v>
      </c>
      <c r="AA70">
        <v>115021000</v>
      </c>
      <c r="AD70">
        <v>5000</v>
      </c>
      <c r="AH70">
        <v>96233000</v>
      </c>
      <c r="AK70">
        <v>30483000</v>
      </c>
      <c r="AL70">
        <v>527078000</v>
      </c>
      <c r="AM70">
        <v>0</v>
      </c>
      <c r="AP70">
        <v>28744000</v>
      </c>
      <c r="AR70">
        <v>24384000</v>
      </c>
      <c r="AS70">
        <v>310000</v>
      </c>
      <c r="AT70">
        <v>24694000</v>
      </c>
      <c r="AW70">
        <v>56567000</v>
      </c>
      <c r="AZ70">
        <v>53148000</v>
      </c>
      <c r="BA70">
        <v>527078000</v>
      </c>
      <c r="BG70">
        <v>11806182</v>
      </c>
      <c r="BH70">
        <v>18489000</v>
      </c>
      <c r="BI70">
        <v>310000</v>
      </c>
      <c r="BJ70">
        <v>2830000</v>
      </c>
      <c r="BK70">
        <v>5000</v>
      </c>
      <c r="BM70">
        <v>22915000</v>
      </c>
      <c r="BN70">
        <v>26451000</v>
      </c>
      <c r="BO70">
        <v>19914000</v>
      </c>
      <c r="BQ70">
        <v>5998000</v>
      </c>
      <c r="BR70">
        <v>28980000</v>
      </c>
      <c r="BT70">
        <v>0</v>
      </c>
      <c r="BU70">
        <v>18489000</v>
      </c>
      <c r="BV70">
        <v>0</v>
      </c>
      <c r="BW70">
        <v>30483000</v>
      </c>
      <c r="BX70">
        <v>540000</v>
      </c>
      <c r="BZ70">
        <v>13031000</v>
      </c>
      <c r="CA70">
        <v>-770744000</v>
      </c>
      <c r="CB70">
        <v>11806182</v>
      </c>
      <c r="CC70">
        <v>527078000</v>
      </c>
      <c r="CD70">
        <v>527078000</v>
      </c>
      <c r="CE70">
        <v>803990000</v>
      </c>
      <c r="CF70">
        <v>527078000</v>
      </c>
      <c r="CG70">
        <v>27524000</v>
      </c>
      <c r="CH70">
        <v>527078000</v>
      </c>
      <c r="CI70">
        <v>276912000</v>
      </c>
      <c r="CJ70">
        <v>76063000</v>
      </c>
      <c r="CK70">
        <v>161891000</v>
      </c>
      <c r="CN70">
        <v>612906000</v>
      </c>
      <c r="CR70">
        <v>0</v>
      </c>
      <c r="CV70">
        <v>0</v>
      </c>
      <c r="CY70">
        <v>135440000</v>
      </c>
      <c r="DW70">
        <v>70000</v>
      </c>
      <c r="DX70">
        <v>0</v>
      </c>
    </row>
    <row r="71" spans="1:130" x14ac:dyDescent="0.3">
      <c r="A71" s="2" t="s">
        <v>245</v>
      </c>
      <c r="B71" t="s">
        <v>16</v>
      </c>
      <c r="C71">
        <v>2021</v>
      </c>
      <c r="D71" s="3">
        <v>44561</v>
      </c>
      <c r="E71" t="s">
        <v>227</v>
      </c>
      <c r="F71" t="s">
        <v>228</v>
      </c>
      <c r="G71">
        <v>9237000</v>
      </c>
      <c r="I71">
        <v>-54395000</v>
      </c>
      <c r="J71">
        <v>2019750000</v>
      </c>
      <c r="L71">
        <v>9117000</v>
      </c>
      <c r="N71">
        <v>26000</v>
      </c>
      <c r="O71">
        <v>524481000</v>
      </c>
      <c r="P71">
        <v>603899000</v>
      </c>
      <c r="Q71">
        <v>26000</v>
      </c>
      <c r="R71">
        <v>894264000</v>
      </c>
      <c r="S71">
        <v>2901000</v>
      </c>
      <c r="T71">
        <v>28787000</v>
      </c>
      <c r="U71">
        <v>678592000</v>
      </c>
      <c r="Y71">
        <v>90863000</v>
      </c>
      <c r="Z71">
        <v>90863000</v>
      </c>
      <c r="AA71">
        <v>131523000</v>
      </c>
      <c r="AD71">
        <v>-1869000</v>
      </c>
      <c r="AH71">
        <v>101893000</v>
      </c>
      <c r="AK71">
        <v>29668000</v>
      </c>
      <c r="AL71">
        <v>894264000</v>
      </c>
      <c r="AM71">
        <v>301463000</v>
      </c>
      <c r="AO71">
        <v>0</v>
      </c>
      <c r="AP71">
        <v>29155000</v>
      </c>
      <c r="AW71">
        <v>60720000</v>
      </c>
      <c r="AZ71">
        <v>47498000</v>
      </c>
      <c r="BA71">
        <v>894264000</v>
      </c>
      <c r="BG71">
        <v>12908320</v>
      </c>
      <c r="BH71">
        <v>19476000</v>
      </c>
      <c r="BJ71">
        <v>2636000</v>
      </c>
      <c r="BK71">
        <v>-1869000</v>
      </c>
      <c r="BM71">
        <v>41281000</v>
      </c>
      <c r="BN71">
        <v>43047000</v>
      </c>
      <c r="BQ71">
        <v>9237000</v>
      </c>
      <c r="BR71">
        <v>38024000</v>
      </c>
      <c r="BT71">
        <v>0</v>
      </c>
      <c r="BU71">
        <v>19476000</v>
      </c>
      <c r="BV71">
        <v>0</v>
      </c>
      <c r="BW71">
        <v>29668000</v>
      </c>
      <c r="BZ71">
        <v>25549000</v>
      </c>
      <c r="CA71">
        <v>-1123643000</v>
      </c>
      <c r="CB71">
        <v>12908320</v>
      </c>
      <c r="CC71">
        <v>894264000</v>
      </c>
      <c r="CD71">
        <v>894264000</v>
      </c>
      <c r="CE71">
        <v>1068834000</v>
      </c>
      <c r="CF71">
        <v>894264000</v>
      </c>
      <c r="CH71">
        <v>894264000</v>
      </c>
      <c r="CI71">
        <v>174570000</v>
      </c>
      <c r="CJ71">
        <v>390242000</v>
      </c>
      <c r="CK71">
        <v>43047000</v>
      </c>
      <c r="CN71">
        <v>547069000</v>
      </c>
      <c r="CP71">
        <v>301463000</v>
      </c>
      <c r="CR71">
        <v>301463000</v>
      </c>
      <c r="CV71">
        <v>79418000</v>
      </c>
      <c r="CY71">
        <v>0</v>
      </c>
    </row>
    <row r="72" spans="1:130" x14ac:dyDescent="0.3">
      <c r="A72" s="2" t="s">
        <v>245</v>
      </c>
      <c r="B72" t="s">
        <v>16</v>
      </c>
      <c r="C72">
        <v>2022</v>
      </c>
      <c r="D72" s="3">
        <v>44926</v>
      </c>
      <c r="E72" t="s">
        <v>227</v>
      </c>
      <c r="F72" t="s">
        <v>228</v>
      </c>
      <c r="G72">
        <v>16326000</v>
      </c>
      <c r="I72">
        <v>-62991000</v>
      </c>
      <c r="J72">
        <v>2111316000</v>
      </c>
      <c r="L72">
        <v>9117000</v>
      </c>
      <c r="N72">
        <v>28000</v>
      </c>
      <c r="O72">
        <v>302291000</v>
      </c>
      <c r="P72">
        <v>909007000</v>
      </c>
      <c r="Q72">
        <v>28000</v>
      </c>
      <c r="R72">
        <v>480223000</v>
      </c>
      <c r="S72">
        <v>4339000</v>
      </c>
      <c r="T72">
        <v>35294000</v>
      </c>
      <c r="U72">
        <v>1001614000</v>
      </c>
      <c r="Y72">
        <v>102647000</v>
      </c>
      <c r="Z72">
        <v>102647000</v>
      </c>
      <c r="AA72">
        <v>184053000</v>
      </c>
      <c r="AD72">
        <v>-7326000</v>
      </c>
      <c r="AH72">
        <v>116649000</v>
      </c>
      <c r="AK72">
        <v>24043000</v>
      </c>
      <c r="AL72">
        <v>895943000</v>
      </c>
      <c r="AM72">
        <v>30392000</v>
      </c>
      <c r="AO72">
        <v>1302000</v>
      </c>
      <c r="AP72">
        <v>31086000</v>
      </c>
      <c r="AS72">
        <v>415720000</v>
      </c>
      <c r="AT72">
        <v>415720000</v>
      </c>
      <c r="AW72">
        <v>70805000</v>
      </c>
      <c r="AY72">
        <v>113429000</v>
      </c>
      <c r="AZ72">
        <v>53658000</v>
      </c>
      <c r="BA72">
        <v>480223000</v>
      </c>
      <c r="BG72">
        <v>13769861</v>
      </c>
      <c r="BH72">
        <v>28228000</v>
      </c>
      <c r="BJ72">
        <v>3232000</v>
      </c>
      <c r="BK72">
        <v>-7326000</v>
      </c>
      <c r="BM72">
        <v>54274000</v>
      </c>
      <c r="BN72">
        <v>59942000</v>
      </c>
      <c r="BQ72">
        <v>16326000</v>
      </c>
      <c r="BR72">
        <v>51620000</v>
      </c>
      <c r="BS72">
        <v>26554000</v>
      </c>
      <c r="BT72">
        <v>0</v>
      </c>
      <c r="BV72">
        <v>0</v>
      </c>
      <c r="BW72">
        <v>24043000</v>
      </c>
      <c r="BZ72">
        <v>40336000</v>
      </c>
      <c r="CA72">
        <v>-1623795000</v>
      </c>
      <c r="CB72">
        <v>13769861</v>
      </c>
      <c r="CC72">
        <v>480223000</v>
      </c>
      <c r="CD72">
        <v>480223000</v>
      </c>
      <c r="CE72">
        <v>1139938000</v>
      </c>
      <c r="CF72">
        <v>895943000</v>
      </c>
      <c r="CG72">
        <v>415720000</v>
      </c>
      <c r="CH72">
        <v>480223000</v>
      </c>
      <c r="CI72">
        <v>659715000</v>
      </c>
      <c r="CJ72">
        <v>138324000</v>
      </c>
      <c r="CK72">
        <v>475662000</v>
      </c>
      <c r="CN72">
        <v>817561000</v>
      </c>
      <c r="CP72">
        <v>30392000</v>
      </c>
      <c r="CR72">
        <v>30392000</v>
      </c>
      <c r="CV72">
        <v>606716000</v>
      </c>
    </row>
    <row r="73" spans="1:130" x14ac:dyDescent="0.3">
      <c r="A73" s="2" t="s">
        <v>245</v>
      </c>
      <c r="B73" t="s">
        <v>16</v>
      </c>
      <c r="C73">
        <v>2023</v>
      </c>
      <c r="D73" s="3">
        <v>45291</v>
      </c>
      <c r="E73" t="s">
        <v>227</v>
      </c>
      <c r="F73" t="s">
        <v>228</v>
      </c>
      <c r="G73">
        <v>32415000</v>
      </c>
      <c r="I73">
        <v>-75626000</v>
      </c>
      <c r="J73">
        <v>2631197000</v>
      </c>
      <c r="L73">
        <v>9092000</v>
      </c>
      <c r="N73">
        <v>40000</v>
      </c>
      <c r="O73">
        <v>216799000</v>
      </c>
      <c r="P73">
        <v>874037000</v>
      </c>
      <c r="Q73">
        <v>40000</v>
      </c>
      <c r="R73">
        <v>505476000</v>
      </c>
      <c r="S73">
        <v>34584000</v>
      </c>
      <c r="T73">
        <v>18684000</v>
      </c>
      <c r="U73">
        <v>950829000</v>
      </c>
      <c r="Y73">
        <v>97841000</v>
      </c>
      <c r="Z73">
        <v>97841000</v>
      </c>
      <c r="AA73">
        <v>185660000</v>
      </c>
      <c r="AD73">
        <v>371000</v>
      </c>
      <c r="AH73">
        <v>169432000</v>
      </c>
      <c r="AK73">
        <v>16301000</v>
      </c>
      <c r="AL73">
        <v>923362000</v>
      </c>
      <c r="AM73">
        <v>71596000</v>
      </c>
      <c r="AO73">
        <v>1302000</v>
      </c>
      <c r="AP73">
        <v>37141000</v>
      </c>
      <c r="AS73">
        <v>417886000</v>
      </c>
      <c r="AT73">
        <v>417886000</v>
      </c>
      <c r="AW73">
        <v>87313000</v>
      </c>
      <c r="AY73">
        <v>201087000</v>
      </c>
      <c r="AZ73">
        <v>93806000</v>
      </c>
      <c r="BA73">
        <v>505476000</v>
      </c>
      <c r="BG73">
        <v>19995449</v>
      </c>
      <c r="BH73">
        <v>23698000</v>
      </c>
      <c r="BJ73">
        <v>4541000</v>
      </c>
      <c r="BK73">
        <v>371000</v>
      </c>
      <c r="BM73">
        <v>63286000</v>
      </c>
      <c r="BN73">
        <v>70495000</v>
      </c>
      <c r="BQ73">
        <v>32415000</v>
      </c>
      <c r="BR73">
        <v>51099000</v>
      </c>
      <c r="BS73">
        <v>32179000</v>
      </c>
      <c r="BT73">
        <v>0</v>
      </c>
      <c r="BV73">
        <v>0</v>
      </c>
      <c r="BW73">
        <v>16301000</v>
      </c>
      <c r="BZ73">
        <v>36793000</v>
      </c>
      <c r="CA73">
        <v>-2126132000</v>
      </c>
      <c r="CB73">
        <v>19995449</v>
      </c>
      <c r="CC73">
        <v>505476000</v>
      </c>
      <c r="CD73">
        <v>505476000</v>
      </c>
      <c r="CE73">
        <v>1179517000</v>
      </c>
      <c r="CF73">
        <v>923362000</v>
      </c>
      <c r="CG73">
        <v>417886000</v>
      </c>
      <c r="CH73">
        <v>505476000</v>
      </c>
      <c r="CI73">
        <v>674041000</v>
      </c>
      <c r="CJ73">
        <v>228688000</v>
      </c>
      <c r="CK73">
        <v>488381000</v>
      </c>
      <c r="CN73">
        <v>765169000</v>
      </c>
      <c r="CP73">
        <v>71596000</v>
      </c>
      <c r="CR73">
        <v>71596000</v>
      </c>
      <c r="CV73">
        <v>657238000</v>
      </c>
    </row>
    <row r="74" spans="1:130" x14ac:dyDescent="0.3">
      <c r="A74" s="2" t="s">
        <v>246</v>
      </c>
      <c r="B74" t="s">
        <v>19</v>
      </c>
      <c r="C74">
        <v>2020</v>
      </c>
      <c r="D74" s="3">
        <v>44196</v>
      </c>
      <c r="E74" t="s">
        <v>227</v>
      </c>
      <c r="F74" t="s">
        <v>228</v>
      </c>
      <c r="G74">
        <v>60073</v>
      </c>
      <c r="H74">
        <v>72735</v>
      </c>
      <c r="I74">
        <v>-1127795</v>
      </c>
      <c r="J74">
        <v>24213006</v>
      </c>
      <c r="M74">
        <v>1151404</v>
      </c>
      <c r="N74">
        <v>20102</v>
      </c>
      <c r="O74">
        <v>3298180</v>
      </c>
      <c r="P74">
        <v>3298180</v>
      </c>
      <c r="Q74">
        <v>9500</v>
      </c>
      <c r="R74">
        <v>-1439323</v>
      </c>
      <c r="S74">
        <v>0</v>
      </c>
      <c r="T74">
        <v>257859</v>
      </c>
      <c r="U74">
        <v>3685722</v>
      </c>
      <c r="V74">
        <v>425332</v>
      </c>
      <c r="W74">
        <v>3484836</v>
      </c>
      <c r="X74">
        <v>3910168</v>
      </c>
      <c r="Y74">
        <v>1807161</v>
      </c>
      <c r="Z74">
        <v>1807161</v>
      </c>
      <c r="AA74">
        <v>6035261</v>
      </c>
      <c r="AH74">
        <v>2727445</v>
      </c>
      <c r="AJ74">
        <v>28777</v>
      </c>
      <c r="AL74">
        <v>2045513</v>
      </c>
      <c r="AP74">
        <v>782927</v>
      </c>
      <c r="AR74">
        <v>726072</v>
      </c>
      <c r="AT74">
        <v>726072</v>
      </c>
      <c r="AW74">
        <v>601917</v>
      </c>
      <c r="AY74">
        <v>186656</v>
      </c>
      <c r="AZ74">
        <v>1599650</v>
      </c>
      <c r="BA74">
        <v>-1428721</v>
      </c>
      <c r="BG74">
        <v>1312521</v>
      </c>
      <c r="BH74">
        <v>1500</v>
      </c>
      <c r="BI74">
        <v>3000000</v>
      </c>
      <c r="BM74">
        <v>47240</v>
      </c>
      <c r="BO74">
        <v>1342601</v>
      </c>
      <c r="BP74">
        <v>61886</v>
      </c>
      <c r="BQ74">
        <v>60073</v>
      </c>
      <c r="BR74">
        <v>317932</v>
      </c>
      <c r="BT74">
        <v>10602</v>
      </c>
      <c r="BV74">
        <v>0</v>
      </c>
      <c r="BX74">
        <v>134621</v>
      </c>
      <c r="BZ74">
        <v>251421</v>
      </c>
      <c r="CA74">
        <v>-24716902</v>
      </c>
      <c r="CB74">
        <v>1312521</v>
      </c>
      <c r="CC74">
        <v>-1428721</v>
      </c>
      <c r="CD74">
        <v>-1439323</v>
      </c>
      <c r="CE74">
        <v>5332612</v>
      </c>
      <c r="CF74">
        <v>-1428721</v>
      </c>
      <c r="CG74">
        <v>4636240</v>
      </c>
      <c r="CH74">
        <v>-1428721</v>
      </c>
      <c r="CI74">
        <v>6761333</v>
      </c>
      <c r="CJ74">
        <v>1646890</v>
      </c>
      <c r="CK74">
        <v>726072</v>
      </c>
      <c r="CN74">
        <v>-2349539</v>
      </c>
      <c r="CX74">
        <v>944927</v>
      </c>
      <c r="DE74">
        <v>10602</v>
      </c>
      <c r="DH74">
        <v>484836</v>
      </c>
    </row>
    <row r="75" spans="1:130" x14ac:dyDescent="0.3">
      <c r="A75" s="2" t="s">
        <v>246</v>
      </c>
      <c r="B75" t="s">
        <v>19</v>
      </c>
      <c r="C75">
        <v>2021</v>
      </c>
      <c r="D75" s="3">
        <v>44561</v>
      </c>
      <c r="E75" t="s">
        <v>227</v>
      </c>
      <c r="F75" t="s">
        <v>228</v>
      </c>
      <c r="G75">
        <v>1402424</v>
      </c>
      <c r="H75">
        <v>794136</v>
      </c>
      <c r="I75">
        <v>-1492892</v>
      </c>
      <c r="J75">
        <v>33221505</v>
      </c>
      <c r="M75">
        <v>820806</v>
      </c>
      <c r="N75">
        <v>11569</v>
      </c>
      <c r="O75">
        <v>20952867</v>
      </c>
      <c r="P75">
        <v>20952867</v>
      </c>
      <c r="Q75">
        <v>967</v>
      </c>
      <c r="R75">
        <v>-6622059</v>
      </c>
      <c r="S75">
        <v>150220</v>
      </c>
      <c r="T75">
        <v>853387</v>
      </c>
      <c r="U75">
        <v>23169058</v>
      </c>
      <c r="V75">
        <v>353598</v>
      </c>
      <c r="W75">
        <v>13250000</v>
      </c>
      <c r="X75">
        <v>13603598</v>
      </c>
      <c r="Y75">
        <v>373791</v>
      </c>
      <c r="Z75">
        <v>373791</v>
      </c>
      <c r="AA75">
        <v>16582455</v>
      </c>
      <c r="AC75">
        <v>0</v>
      </c>
      <c r="AG75">
        <v>794136</v>
      </c>
      <c r="AH75">
        <v>3443966</v>
      </c>
      <c r="AJ75">
        <v>703544</v>
      </c>
      <c r="AK75">
        <v>0</v>
      </c>
      <c r="AL75">
        <v>21336274</v>
      </c>
      <c r="AP75">
        <v>789839</v>
      </c>
      <c r="AR75">
        <v>467208</v>
      </c>
      <c r="AS75">
        <v>14708333</v>
      </c>
      <c r="AT75">
        <v>15175541</v>
      </c>
      <c r="AW75">
        <v>773535</v>
      </c>
      <c r="AY75">
        <v>7005466</v>
      </c>
      <c r="AZ75">
        <v>1951074</v>
      </c>
      <c r="BA75">
        <v>-6611457</v>
      </c>
      <c r="BG75">
        <v>1312521</v>
      </c>
      <c r="BH75">
        <v>3804</v>
      </c>
      <c r="BI75">
        <v>13250000</v>
      </c>
      <c r="BM75">
        <v>47240</v>
      </c>
      <c r="BN75">
        <v>20833</v>
      </c>
      <c r="BO75">
        <v>1730372</v>
      </c>
      <c r="BP75">
        <v>893375</v>
      </c>
      <c r="BQ75">
        <v>1402424</v>
      </c>
      <c r="BR75">
        <v>2255811</v>
      </c>
      <c r="BS75">
        <v>349255</v>
      </c>
      <c r="BT75">
        <v>10602</v>
      </c>
      <c r="BU75">
        <v>273640</v>
      </c>
      <c r="BV75">
        <v>0</v>
      </c>
      <c r="BW75">
        <v>0</v>
      </c>
      <c r="BX75">
        <v>1687511</v>
      </c>
      <c r="BZ75">
        <v>251236</v>
      </c>
      <c r="CA75">
        <v>-39844531</v>
      </c>
      <c r="CB75">
        <v>1312521</v>
      </c>
      <c r="CC75">
        <v>-6611457</v>
      </c>
      <c r="CD75">
        <v>-6622059</v>
      </c>
      <c r="CE75">
        <v>25167372</v>
      </c>
      <c r="CF75">
        <v>8096876</v>
      </c>
      <c r="CG75">
        <v>28779139</v>
      </c>
      <c r="CH75">
        <v>-6611457</v>
      </c>
      <c r="CI75">
        <v>31778829</v>
      </c>
      <c r="CJ75">
        <v>1998314</v>
      </c>
      <c r="CK75">
        <v>15196374</v>
      </c>
      <c r="CM75">
        <v>0</v>
      </c>
      <c r="CN75">
        <v>6586603</v>
      </c>
      <c r="CO75">
        <v>0</v>
      </c>
      <c r="CV75">
        <v>0</v>
      </c>
      <c r="CX75">
        <v>944927</v>
      </c>
      <c r="CY75">
        <v>0</v>
      </c>
      <c r="DE75">
        <v>10602</v>
      </c>
      <c r="DH75">
        <v>0</v>
      </c>
    </row>
    <row r="76" spans="1:130" x14ac:dyDescent="0.3">
      <c r="A76" s="2" t="s">
        <v>246</v>
      </c>
      <c r="B76" t="s">
        <v>19</v>
      </c>
      <c r="C76">
        <v>2022</v>
      </c>
      <c r="D76" s="3">
        <v>44926</v>
      </c>
      <c r="E76" t="s">
        <v>227</v>
      </c>
      <c r="F76" t="s">
        <v>228</v>
      </c>
      <c r="G76">
        <v>324484</v>
      </c>
      <c r="H76">
        <v>1622434</v>
      </c>
      <c r="I76">
        <v>-2003341</v>
      </c>
      <c r="J76">
        <v>68128196</v>
      </c>
      <c r="M76">
        <v>497372</v>
      </c>
      <c r="N76">
        <v>4725</v>
      </c>
      <c r="O76">
        <v>17787159</v>
      </c>
      <c r="P76">
        <v>22746422</v>
      </c>
      <c r="Q76">
        <v>4725</v>
      </c>
      <c r="R76">
        <v>27819</v>
      </c>
      <c r="S76">
        <v>12974361</v>
      </c>
      <c r="T76">
        <v>1469581</v>
      </c>
      <c r="U76">
        <v>36963047</v>
      </c>
      <c r="V76">
        <v>410158</v>
      </c>
      <c r="X76">
        <v>410158</v>
      </c>
      <c r="Y76">
        <v>0</v>
      </c>
      <c r="Z76">
        <v>0</v>
      </c>
      <c r="AA76">
        <v>3877619</v>
      </c>
      <c r="AC76">
        <v>0</v>
      </c>
      <c r="AG76">
        <v>1632397</v>
      </c>
      <c r="AH76">
        <v>17487916</v>
      </c>
      <c r="AJ76">
        <v>0</v>
      </c>
      <c r="AK76">
        <v>6666912</v>
      </c>
      <c r="AL76">
        <v>15949937</v>
      </c>
      <c r="AP76">
        <v>789839</v>
      </c>
      <c r="AR76">
        <v>87214</v>
      </c>
      <c r="AS76">
        <v>15922118</v>
      </c>
      <c r="AT76">
        <v>16009332</v>
      </c>
      <c r="AW76">
        <v>1200504</v>
      </c>
      <c r="AZ76">
        <v>15484575</v>
      </c>
      <c r="BA76">
        <v>27819</v>
      </c>
      <c r="BG76">
        <v>1312521</v>
      </c>
      <c r="BH76">
        <v>56410</v>
      </c>
      <c r="BM76">
        <v>155490</v>
      </c>
      <c r="BO76">
        <v>2523212</v>
      </c>
      <c r="BP76">
        <v>573895</v>
      </c>
      <c r="BQ76">
        <v>496144</v>
      </c>
      <c r="BR76">
        <v>1965725</v>
      </c>
      <c r="BS76">
        <v>1501736</v>
      </c>
      <c r="BT76">
        <v>0</v>
      </c>
      <c r="BU76">
        <v>5046599</v>
      </c>
      <c r="BV76">
        <v>0</v>
      </c>
      <c r="BW76">
        <v>1499030</v>
      </c>
      <c r="BX76">
        <v>2196329</v>
      </c>
      <c r="BZ76">
        <v>250375</v>
      </c>
      <c r="CA76">
        <v>-68105102</v>
      </c>
      <c r="CB76">
        <v>1312521</v>
      </c>
      <c r="CC76">
        <v>27819</v>
      </c>
      <c r="CD76">
        <v>27819</v>
      </c>
      <c r="CE76">
        <v>52603112</v>
      </c>
      <c r="CF76">
        <v>15949937</v>
      </c>
      <c r="CG76">
        <v>16419490</v>
      </c>
      <c r="CH76">
        <v>27819</v>
      </c>
      <c r="CI76">
        <v>52575293</v>
      </c>
      <c r="CJ76">
        <v>15640065</v>
      </c>
      <c r="CK76">
        <v>48697674</v>
      </c>
      <c r="CL76">
        <v>171660</v>
      </c>
      <c r="CM76">
        <v>5167882</v>
      </c>
      <c r="CN76">
        <v>33085428</v>
      </c>
      <c r="CO76">
        <v>-9963</v>
      </c>
      <c r="CV76">
        <v>4959263</v>
      </c>
      <c r="CY76">
        <v>32688342</v>
      </c>
      <c r="DZ76">
        <v>0</v>
      </c>
    </row>
    <row r="77" spans="1:130" x14ac:dyDescent="0.3">
      <c r="A77" s="2" t="s">
        <v>246</v>
      </c>
      <c r="B77" t="s">
        <v>19</v>
      </c>
      <c r="C77">
        <v>2023</v>
      </c>
      <c r="D77" s="3">
        <v>45291</v>
      </c>
      <c r="E77" t="s">
        <v>227</v>
      </c>
      <c r="F77" t="s">
        <v>228</v>
      </c>
      <c r="G77">
        <v>7035450</v>
      </c>
      <c r="H77">
        <v>212428</v>
      </c>
      <c r="I77">
        <v>-2035034</v>
      </c>
      <c r="J77">
        <v>76999849</v>
      </c>
      <c r="K77">
        <v>2940254</v>
      </c>
      <c r="M77">
        <v>819034</v>
      </c>
      <c r="N77">
        <v>5004</v>
      </c>
      <c r="O77">
        <v>753398</v>
      </c>
      <c r="P77">
        <v>753398</v>
      </c>
      <c r="Q77">
        <v>5004</v>
      </c>
      <c r="R77">
        <v>-41786850</v>
      </c>
      <c r="S77">
        <v>9329114</v>
      </c>
      <c r="T77">
        <v>4460177</v>
      </c>
      <c r="U77">
        <v>9221131</v>
      </c>
      <c r="V77">
        <v>244774</v>
      </c>
      <c r="X77">
        <v>244774</v>
      </c>
      <c r="Y77">
        <v>2767913</v>
      </c>
      <c r="Z77">
        <v>2767913</v>
      </c>
      <c r="AA77">
        <v>17387236</v>
      </c>
      <c r="AG77">
        <v>212428</v>
      </c>
      <c r="AH77">
        <v>18774851</v>
      </c>
      <c r="AK77">
        <v>2198797</v>
      </c>
      <c r="AL77">
        <v>-10189201</v>
      </c>
      <c r="AP77">
        <v>796136</v>
      </c>
      <c r="AR77">
        <v>574260</v>
      </c>
      <c r="AS77">
        <v>31597649</v>
      </c>
      <c r="AT77">
        <v>32171909</v>
      </c>
      <c r="AW77">
        <v>1907770</v>
      </c>
      <c r="AY77">
        <v>30844251</v>
      </c>
      <c r="AZ77">
        <v>16739817</v>
      </c>
      <c r="BA77">
        <v>-41786850</v>
      </c>
      <c r="BG77">
        <v>1389884</v>
      </c>
      <c r="BH77">
        <v>330214</v>
      </c>
      <c r="BM77">
        <v>187527</v>
      </c>
      <c r="BO77">
        <v>6741831</v>
      </c>
      <c r="BQ77">
        <v>7920742</v>
      </c>
      <c r="BR77">
        <v>12380919</v>
      </c>
      <c r="BS77">
        <v>1993630</v>
      </c>
      <c r="BU77">
        <v>1889218</v>
      </c>
      <c r="BV77">
        <v>0</v>
      </c>
      <c r="BW77">
        <v>898335</v>
      </c>
      <c r="BX77">
        <v>907428</v>
      </c>
      <c r="BZ77">
        <v>201822</v>
      </c>
      <c r="CA77">
        <v>-118791703</v>
      </c>
      <c r="CB77">
        <v>1389884</v>
      </c>
      <c r="CC77">
        <v>-41786850</v>
      </c>
      <c r="CD77">
        <v>-41786850</v>
      </c>
      <c r="CE77">
        <v>26148475</v>
      </c>
      <c r="CF77">
        <v>-10189201</v>
      </c>
      <c r="CG77">
        <v>32416683</v>
      </c>
      <c r="CH77">
        <v>-41786850</v>
      </c>
      <c r="CI77">
        <v>67935325</v>
      </c>
      <c r="CJ77">
        <v>16927344</v>
      </c>
      <c r="CK77">
        <v>50548089</v>
      </c>
      <c r="CL77">
        <v>885292</v>
      </c>
      <c r="CM77">
        <v>1300462</v>
      </c>
      <c r="CN77">
        <v>-8166105</v>
      </c>
      <c r="CO77">
        <v>0</v>
      </c>
      <c r="CV77">
        <v>0</v>
      </c>
      <c r="CY77">
        <v>18376180</v>
      </c>
      <c r="DZ77">
        <v>695000</v>
      </c>
    </row>
    <row r="78" spans="1:130" x14ac:dyDescent="0.3">
      <c r="A78" s="2" t="s">
        <v>247</v>
      </c>
      <c r="B78" t="s">
        <v>22</v>
      </c>
      <c r="C78">
        <v>2020</v>
      </c>
      <c r="D78" s="3">
        <v>43861</v>
      </c>
      <c r="E78" t="s">
        <v>227</v>
      </c>
      <c r="F78" t="s">
        <v>228</v>
      </c>
      <c r="W78">
        <v>10804000</v>
      </c>
      <c r="X78">
        <v>10804000</v>
      </c>
      <c r="AJ78">
        <v>474000</v>
      </c>
      <c r="AM78">
        <v>8070000</v>
      </c>
      <c r="AS78">
        <v>46656000</v>
      </c>
      <c r="AY78">
        <v>35782000</v>
      </c>
      <c r="BB78">
        <v>102000</v>
      </c>
      <c r="BI78">
        <v>10804000</v>
      </c>
      <c r="BT78">
        <v>2000</v>
      </c>
      <c r="BU78">
        <v>7808000</v>
      </c>
      <c r="CR78">
        <v>8070000</v>
      </c>
      <c r="CZ78">
        <v>722000</v>
      </c>
      <c r="DE78">
        <v>2000</v>
      </c>
      <c r="DJ78">
        <v>1534000</v>
      </c>
      <c r="DL78">
        <v>7254000</v>
      </c>
    </row>
    <row r="79" spans="1:130" x14ac:dyDescent="0.3">
      <c r="A79" s="2" t="s">
        <v>247</v>
      </c>
      <c r="B79" t="s">
        <v>22</v>
      </c>
      <c r="C79">
        <v>2021</v>
      </c>
      <c r="D79" s="3">
        <v>44227</v>
      </c>
      <c r="E79" t="s">
        <v>227</v>
      </c>
      <c r="F79" t="s">
        <v>228</v>
      </c>
      <c r="G79">
        <v>1446000</v>
      </c>
      <c r="H79">
        <v>47110000</v>
      </c>
      <c r="I79">
        <v>-183744000</v>
      </c>
      <c r="J79">
        <v>745630000</v>
      </c>
      <c r="N79">
        <v>17000</v>
      </c>
      <c r="O79">
        <v>71183000</v>
      </c>
      <c r="P79">
        <v>71183000</v>
      </c>
      <c r="Q79">
        <v>4000</v>
      </c>
      <c r="R79">
        <v>107498000</v>
      </c>
      <c r="T79">
        <v>6630000</v>
      </c>
      <c r="U79">
        <v>125427000</v>
      </c>
      <c r="W79">
        <v>8244000</v>
      </c>
      <c r="X79">
        <v>8244000</v>
      </c>
      <c r="Y79">
        <v>70294000</v>
      </c>
      <c r="Z79">
        <v>57570000</v>
      </c>
      <c r="AA79">
        <v>108814000</v>
      </c>
      <c r="AD79">
        <v>1769000</v>
      </c>
      <c r="AE79">
        <v>88393000</v>
      </c>
      <c r="AF79">
        <v>106060000</v>
      </c>
      <c r="AG79">
        <v>48325000</v>
      </c>
      <c r="AH79">
        <v>343599000</v>
      </c>
      <c r="AJ79">
        <v>616000</v>
      </c>
      <c r="AL79">
        <v>271354000</v>
      </c>
      <c r="AM79">
        <v>8070000</v>
      </c>
      <c r="AP79">
        <v>15630000</v>
      </c>
      <c r="AS79">
        <v>155612000</v>
      </c>
      <c r="AT79">
        <v>155612000</v>
      </c>
      <c r="AW79">
        <v>12832000</v>
      </c>
      <c r="AY79">
        <v>92673000</v>
      </c>
      <c r="AZ79">
        <v>159855000</v>
      </c>
      <c r="BA79">
        <v>1451000</v>
      </c>
      <c r="BB79">
        <v>1697000</v>
      </c>
      <c r="BC79">
        <v>26084000</v>
      </c>
      <c r="BD79">
        <v>15122000</v>
      </c>
      <c r="BG79">
        <v>262700364</v>
      </c>
      <c r="BI79">
        <v>8244000</v>
      </c>
      <c r="BJ79">
        <v>11359000</v>
      </c>
      <c r="BK79">
        <v>1769000</v>
      </c>
      <c r="BL79">
        <v>17667000</v>
      </c>
      <c r="BM79">
        <v>5497000</v>
      </c>
      <c r="BN79">
        <v>1287000</v>
      </c>
      <c r="BO79">
        <v>315137000</v>
      </c>
      <c r="BQ79">
        <v>12287000</v>
      </c>
      <c r="BR79">
        <v>18917000</v>
      </c>
      <c r="BT79">
        <v>13000</v>
      </c>
      <c r="BU79">
        <v>5729000</v>
      </c>
      <c r="BV79">
        <v>0</v>
      </c>
      <c r="BX79">
        <v>47110000</v>
      </c>
      <c r="BZ79">
        <v>375000</v>
      </c>
      <c r="CA79">
        <v>-639905000</v>
      </c>
      <c r="CB79">
        <v>262700364</v>
      </c>
      <c r="CC79">
        <v>107511000</v>
      </c>
      <c r="CD79">
        <v>1438000</v>
      </c>
      <c r="CE79">
        <v>399308000</v>
      </c>
      <c r="CF79">
        <v>263123000</v>
      </c>
      <c r="CG79">
        <v>163856000</v>
      </c>
      <c r="CH79">
        <v>107511000</v>
      </c>
      <c r="CI79">
        <v>291797000</v>
      </c>
      <c r="CJ79">
        <v>273881000</v>
      </c>
      <c r="CK79">
        <v>182983000</v>
      </c>
      <c r="CL79">
        <v>841000</v>
      </c>
      <c r="CN79">
        <v>16613000</v>
      </c>
      <c r="CO79">
        <v>-1215000</v>
      </c>
      <c r="CR79">
        <v>8070000</v>
      </c>
      <c r="CY79">
        <v>0</v>
      </c>
      <c r="CZ79">
        <v>772000</v>
      </c>
      <c r="DE79">
        <v>13000</v>
      </c>
      <c r="DJ79">
        <v>1030000</v>
      </c>
      <c r="DL79">
        <v>10000000</v>
      </c>
    </row>
    <row r="80" spans="1:130" x14ac:dyDescent="0.3">
      <c r="A80" s="2" t="s">
        <v>247</v>
      </c>
      <c r="B80" t="s">
        <v>22</v>
      </c>
      <c r="C80">
        <v>2022</v>
      </c>
      <c r="D80" s="3">
        <v>44592</v>
      </c>
      <c r="E80" t="s">
        <v>227</v>
      </c>
      <c r="F80" t="s">
        <v>228</v>
      </c>
      <c r="G80">
        <v>2850000</v>
      </c>
      <c r="H80">
        <v>44373000</v>
      </c>
      <c r="I80">
        <v>-219246000</v>
      </c>
      <c r="J80">
        <v>1423151000</v>
      </c>
      <c r="M80">
        <v>0</v>
      </c>
      <c r="N80">
        <v>27000</v>
      </c>
      <c r="O80">
        <v>490762000</v>
      </c>
      <c r="P80">
        <v>490762000</v>
      </c>
      <c r="Q80">
        <v>27000</v>
      </c>
      <c r="R80">
        <v>648245000</v>
      </c>
      <c r="T80">
        <v>17054000</v>
      </c>
      <c r="U80">
        <v>551520000</v>
      </c>
      <c r="V80">
        <v>0</v>
      </c>
      <c r="Y80">
        <v>92271000</v>
      </c>
      <c r="Z80">
        <v>64233000</v>
      </c>
      <c r="AA80">
        <v>132041000</v>
      </c>
      <c r="AD80">
        <v>2096000</v>
      </c>
      <c r="AE80">
        <v>103219000</v>
      </c>
      <c r="AF80">
        <v>128184000</v>
      </c>
      <c r="AG80">
        <v>45404000</v>
      </c>
      <c r="AH80">
        <v>352526000</v>
      </c>
      <c r="AJ80">
        <v>0</v>
      </c>
      <c r="AL80">
        <v>648245000</v>
      </c>
      <c r="AP80">
        <v>15448000</v>
      </c>
      <c r="AR80">
        <v>0</v>
      </c>
      <c r="AT80">
        <v>0</v>
      </c>
      <c r="AW80">
        <v>13532000</v>
      </c>
      <c r="AZ80">
        <v>133280000</v>
      </c>
      <c r="BA80">
        <v>520061000</v>
      </c>
      <c r="BB80">
        <v>1083000</v>
      </c>
      <c r="BC80">
        <v>16526000</v>
      </c>
      <c r="BD80">
        <v>3579000</v>
      </c>
      <c r="BG80">
        <v>262175273</v>
      </c>
      <c r="BH80">
        <v>16385000</v>
      </c>
      <c r="BJ80">
        <v>16135000</v>
      </c>
      <c r="BK80">
        <v>2096000</v>
      </c>
      <c r="BL80">
        <v>24965000</v>
      </c>
      <c r="BM80">
        <v>8457000</v>
      </c>
      <c r="BN80">
        <v>1405000</v>
      </c>
      <c r="BO80">
        <v>323546000</v>
      </c>
      <c r="BQ80">
        <v>6581000</v>
      </c>
      <c r="BR80">
        <v>23635000</v>
      </c>
      <c r="BT80">
        <v>0</v>
      </c>
      <c r="BU80">
        <v>14701000</v>
      </c>
      <c r="BV80">
        <v>0</v>
      </c>
      <c r="BX80">
        <v>44373000</v>
      </c>
      <c r="BZ80">
        <v>309000</v>
      </c>
      <c r="CA80">
        <v>-777029000</v>
      </c>
      <c r="CB80">
        <v>262175273</v>
      </c>
      <c r="CC80">
        <v>648245000</v>
      </c>
      <c r="CD80">
        <v>520061000</v>
      </c>
      <c r="CE80">
        <v>821441000</v>
      </c>
      <c r="CF80">
        <v>648245000</v>
      </c>
      <c r="CG80">
        <v>0</v>
      </c>
      <c r="CH80">
        <v>648245000</v>
      </c>
      <c r="CI80">
        <v>173196000</v>
      </c>
      <c r="CJ80">
        <v>269921000</v>
      </c>
      <c r="CK80">
        <v>41155000</v>
      </c>
      <c r="CL80">
        <v>3731000</v>
      </c>
      <c r="CN80">
        <v>419479000</v>
      </c>
      <c r="CO80">
        <v>-1031000</v>
      </c>
      <c r="CV80">
        <v>0</v>
      </c>
      <c r="CY80">
        <v>23224000</v>
      </c>
      <c r="CZ80">
        <v>1373000</v>
      </c>
      <c r="DJ80">
        <v>1375000</v>
      </c>
    </row>
    <row r="81" spans="1:134" x14ac:dyDescent="0.3">
      <c r="A81" s="2" t="s">
        <v>247</v>
      </c>
      <c r="B81" t="s">
        <v>22</v>
      </c>
      <c r="C81">
        <v>2023</v>
      </c>
      <c r="D81" s="3">
        <v>44957</v>
      </c>
      <c r="E81" t="s">
        <v>227</v>
      </c>
      <c r="F81" t="s">
        <v>228</v>
      </c>
      <c r="G81">
        <v>6900000</v>
      </c>
      <c r="H81">
        <v>38952000</v>
      </c>
      <c r="I81">
        <v>-244556000</v>
      </c>
      <c r="J81">
        <v>1513102000</v>
      </c>
      <c r="M81">
        <v>22030000</v>
      </c>
      <c r="N81">
        <v>27000</v>
      </c>
      <c r="O81">
        <v>181892000</v>
      </c>
      <c r="P81">
        <v>408760000</v>
      </c>
      <c r="Q81">
        <v>27000</v>
      </c>
      <c r="R81">
        <v>576104000</v>
      </c>
      <c r="S81">
        <v>13800000</v>
      </c>
      <c r="T81">
        <v>18566000</v>
      </c>
      <c r="U81">
        <v>475655000</v>
      </c>
      <c r="V81">
        <v>4885000</v>
      </c>
      <c r="X81">
        <v>4885000</v>
      </c>
      <c r="Y81">
        <v>76553000</v>
      </c>
      <c r="Z81">
        <v>51900000</v>
      </c>
      <c r="AA81">
        <v>122257000</v>
      </c>
      <c r="AD81">
        <v>2271000</v>
      </c>
      <c r="AE81">
        <v>112748000</v>
      </c>
      <c r="AF81">
        <v>138996000</v>
      </c>
      <c r="AG81">
        <v>40241000</v>
      </c>
      <c r="AH81">
        <v>373050000</v>
      </c>
      <c r="AL81">
        <v>576104000</v>
      </c>
      <c r="AP81">
        <v>15389000</v>
      </c>
      <c r="AR81">
        <v>17145000</v>
      </c>
      <c r="AT81">
        <v>17145000</v>
      </c>
      <c r="AW81">
        <v>14425000</v>
      </c>
      <c r="AZ81">
        <v>128494000</v>
      </c>
      <c r="BA81">
        <v>437108000</v>
      </c>
      <c r="BC81">
        <v>11561000</v>
      </c>
      <c r="BD81">
        <v>2882000</v>
      </c>
      <c r="BG81">
        <v>271783561</v>
      </c>
      <c r="BH81">
        <v>27416000</v>
      </c>
      <c r="BJ81">
        <v>13081000</v>
      </c>
      <c r="BK81">
        <v>2271000</v>
      </c>
      <c r="BL81">
        <v>26248000</v>
      </c>
      <c r="BM81">
        <v>9578000</v>
      </c>
      <c r="BN81">
        <v>8986000</v>
      </c>
      <c r="BO81">
        <v>329436000</v>
      </c>
      <c r="BQ81">
        <v>9172000</v>
      </c>
      <c r="BR81">
        <v>27738000</v>
      </c>
      <c r="BV81">
        <v>0</v>
      </c>
      <c r="BX81">
        <v>38952000</v>
      </c>
      <c r="BZ81">
        <v>527000</v>
      </c>
      <c r="CA81">
        <v>-939296000</v>
      </c>
      <c r="CB81">
        <v>271783561</v>
      </c>
      <c r="CC81">
        <v>576104000</v>
      </c>
      <c r="CD81">
        <v>437108000</v>
      </c>
      <c r="CE81">
        <v>752723000</v>
      </c>
      <c r="CF81">
        <v>576104000</v>
      </c>
      <c r="CG81">
        <v>22030000</v>
      </c>
      <c r="CH81">
        <v>576104000</v>
      </c>
      <c r="CI81">
        <v>176619000</v>
      </c>
      <c r="CJ81">
        <v>277068000</v>
      </c>
      <c r="CK81">
        <v>54362000</v>
      </c>
      <c r="CL81">
        <v>2272000</v>
      </c>
      <c r="CN81">
        <v>353398000</v>
      </c>
      <c r="CO81">
        <v>-1289000</v>
      </c>
      <c r="CV81">
        <v>226868000</v>
      </c>
      <c r="CY81">
        <v>16670000</v>
      </c>
    </row>
    <row r="82" spans="1:134" x14ac:dyDescent="0.3">
      <c r="A82" s="2" t="s">
        <v>247</v>
      </c>
      <c r="B82" t="s">
        <v>22</v>
      </c>
      <c r="C82">
        <v>2024</v>
      </c>
      <c r="D82" s="3">
        <v>45322</v>
      </c>
      <c r="E82" t="s">
        <v>227</v>
      </c>
      <c r="F82" t="s">
        <v>228</v>
      </c>
      <c r="G82">
        <v>2601000</v>
      </c>
      <c r="H82">
        <v>43320000</v>
      </c>
      <c r="I82">
        <v>-272919000</v>
      </c>
      <c r="J82">
        <v>1596201000</v>
      </c>
      <c r="M82">
        <v>24930000</v>
      </c>
      <c r="N82">
        <v>28000</v>
      </c>
      <c r="O82">
        <v>83866000</v>
      </c>
      <c r="P82">
        <v>298907000</v>
      </c>
      <c r="Q82">
        <v>28000</v>
      </c>
      <c r="R82">
        <v>518018000</v>
      </c>
      <c r="S82">
        <v>32500000</v>
      </c>
      <c r="T82">
        <v>19691000</v>
      </c>
      <c r="U82">
        <v>370151000</v>
      </c>
      <c r="V82">
        <v>7978000</v>
      </c>
      <c r="X82">
        <v>7978000</v>
      </c>
      <c r="Y82">
        <v>87257000</v>
      </c>
      <c r="Z82">
        <v>72327000</v>
      </c>
      <c r="AA82">
        <v>136649000</v>
      </c>
      <c r="AD82">
        <v>1594000</v>
      </c>
      <c r="AE82">
        <v>136256000</v>
      </c>
      <c r="AF82">
        <v>183677000</v>
      </c>
      <c r="AG82">
        <v>44859000</v>
      </c>
      <c r="AH82">
        <v>408687000</v>
      </c>
      <c r="AL82">
        <v>518018000</v>
      </c>
      <c r="AP82">
        <v>17089000</v>
      </c>
      <c r="AR82">
        <v>16952000</v>
      </c>
      <c r="AT82">
        <v>16952000</v>
      </c>
      <c r="AW82">
        <v>17490000</v>
      </c>
      <c r="AZ82">
        <v>135768000</v>
      </c>
      <c r="BA82">
        <v>334341000</v>
      </c>
      <c r="BC82">
        <v>12394000</v>
      </c>
      <c r="BD82">
        <v>5293000</v>
      </c>
      <c r="BG82">
        <v>289275491</v>
      </c>
      <c r="BH82">
        <v>19564000</v>
      </c>
      <c r="BJ82">
        <v>15970000</v>
      </c>
      <c r="BK82">
        <v>1594000</v>
      </c>
      <c r="BL82">
        <v>47421000</v>
      </c>
      <c r="BM82">
        <v>12401000</v>
      </c>
      <c r="BN82">
        <v>15023000</v>
      </c>
      <c r="BO82">
        <v>341608000</v>
      </c>
      <c r="BQ82">
        <v>5753000</v>
      </c>
      <c r="BR82">
        <v>25444000</v>
      </c>
      <c r="BV82">
        <v>0</v>
      </c>
      <c r="BX82">
        <v>43320000</v>
      </c>
      <c r="BZ82">
        <v>8360000</v>
      </c>
      <c r="CA82">
        <v>-1079805000</v>
      </c>
      <c r="CB82">
        <v>289275491</v>
      </c>
      <c r="CC82">
        <v>518018000</v>
      </c>
      <c r="CD82">
        <v>334341000</v>
      </c>
      <c r="CE82">
        <v>701997000</v>
      </c>
      <c r="CF82">
        <v>518018000</v>
      </c>
      <c r="CG82">
        <v>24930000</v>
      </c>
      <c r="CH82">
        <v>518018000</v>
      </c>
      <c r="CI82">
        <v>183979000</v>
      </c>
      <c r="CJ82">
        <v>331846000</v>
      </c>
      <c r="CK82">
        <v>47330000</v>
      </c>
      <c r="CL82">
        <v>3152000</v>
      </c>
      <c r="CN82">
        <v>233502000</v>
      </c>
      <c r="CO82">
        <v>-1539000</v>
      </c>
      <c r="CV82">
        <v>215041000</v>
      </c>
      <c r="CY82">
        <v>2961000</v>
      </c>
    </row>
    <row r="83" spans="1:134" x14ac:dyDescent="0.3">
      <c r="A83" s="2" t="s">
        <v>248</v>
      </c>
      <c r="B83" t="s">
        <v>25</v>
      </c>
      <c r="C83">
        <v>2020</v>
      </c>
      <c r="D83" s="3">
        <v>44196</v>
      </c>
      <c r="E83" t="s">
        <v>227</v>
      </c>
      <c r="F83" t="s">
        <v>228</v>
      </c>
      <c r="G83">
        <v>12928000000</v>
      </c>
      <c r="H83">
        <v>2385000000</v>
      </c>
      <c r="I83">
        <v>-20507000000</v>
      </c>
      <c r="J83">
        <v>7787000000</v>
      </c>
      <c r="L83">
        <v>14415000000</v>
      </c>
      <c r="M83">
        <v>471000000</v>
      </c>
      <c r="N83">
        <v>5061000000</v>
      </c>
      <c r="O83">
        <v>7752000000</v>
      </c>
      <c r="P83">
        <v>25590000000</v>
      </c>
      <c r="Q83">
        <v>5061000000</v>
      </c>
      <c r="R83">
        <v>-18316000000</v>
      </c>
      <c r="S83">
        <v>1340000000</v>
      </c>
      <c r="T83">
        <v>12826000000</v>
      </c>
      <c r="U83">
        <v>121642000000</v>
      </c>
      <c r="V83">
        <v>333000000</v>
      </c>
      <c r="W83">
        <v>1628000000</v>
      </c>
      <c r="X83">
        <v>1961000000</v>
      </c>
      <c r="Y83">
        <v>50488000000</v>
      </c>
      <c r="Z83">
        <v>50488000000</v>
      </c>
      <c r="AA83">
        <v>87280000000</v>
      </c>
      <c r="AB83">
        <v>1527000000</v>
      </c>
      <c r="AC83">
        <v>70153000000</v>
      </c>
      <c r="AD83">
        <v>-17133000000</v>
      </c>
      <c r="AE83">
        <v>8081000000</v>
      </c>
      <c r="AF83">
        <v>10924000000</v>
      </c>
      <c r="AH83">
        <v>32327000000</v>
      </c>
      <c r="AI83">
        <v>43000000</v>
      </c>
      <c r="AK83">
        <v>81715000000</v>
      </c>
      <c r="AL83">
        <v>45064000000</v>
      </c>
      <c r="AM83">
        <v>1016000000</v>
      </c>
      <c r="AO83">
        <v>512000000</v>
      </c>
      <c r="AR83">
        <v>138000000</v>
      </c>
      <c r="AS83">
        <v>61752000000</v>
      </c>
      <c r="AT83">
        <v>61890000000</v>
      </c>
      <c r="AW83">
        <v>16060000000</v>
      </c>
      <c r="AX83">
        <v>241000000</v>
      </c>
      <c r="AY83">
        <v>55628000000</v>
      </c>
      <c r="AZ83">
        <v>11820000000</v>
      </c>
      <c r="BA83">
        <v>-29240000000</v>
      </c>
      <c r="BB83">
        <v>86000000</v>
      </c>
      <c r="BC83">
        <v>1010000000</v>
      </c>
      <c r="BE83">
        <v>86000000</v>
      </c>
      <c r="BF83">
        <v>1010000000</v>
      </c>
      <c r="BG83">
        <v>582320138</v>
      </c>
      <c r="BH83">
        <v>4286000000</v>
      </c>
      <c r="BI83">
        <v>1628000000</v>
      </c>
      <c r="BJ83">
        <v>1913000000</v>
      </c>
      <c r="BK83">
        <v>-17133000000</v>
      </c>
      <c r="BL83">
        <v>2843000000</v>
      </c>
      <c r="BM83">
        <v>4712000000</v>
      </c>
      <c r="BN83">
        <v>1486000000</v>
      </c>
      <c r="BP83">
        <v>8110000000</v>
      </c>
      <c r="BQ83">
        <v>12971000000</v>
      </c>
      <c r="BR83">
        <v>25797000000</v>
      </c>
      <c r="BS83">
        <v>7121000000</v>
      </c>
      <c r="BV83">
        <v>0</v>
      </c>
      <c r="BW83">
        <v>11562000000</v>
      </c>
      <c r="BX83">
        <v>10051000000</v>
      </c>
      <c r="BY83">
        <v>-444000000</v>
      </c>
      <c r="CA83">
        <v>38610000000</v>
      </c>
      <c r="CB83">
        <v>1012261159</v>
      </c>
      <c r="CC83">
        <v>-18316000000</v>
      </c>
      <c r="CD83">
        <v>-29240000000</v>
      </c>
      <c r="CE83">
        <v>152136000000</v>
      </c>
      <c r="CF83">
        <v>43436000000</v>
      </c>
      <c r="CG83">
        <v>63851000000</v>
      </c>
      <c r="CH83">
        <v>-18075000000</v>
      </c>
      <c r="CI83">
        <v>170211000000</v>
      </c>
      <c r="CJ83">
        <v>30494000000</v>
      </c>
      <c r="CK83">
        <v>82931000000</v>
      </c>
      <c r="CL83">
        <v>43000000</v>
      </c>
      <c r="CM83">
        <v>10739000000</v>
      </c>
      <c r="CN83">
        <v>34362000000</v>
      </c>
      <c r="CS83">
        <v>1936000000</v>
      </c>
      <c r="CV83">
        <v>17838000000</v>
      </c>
      <c r="CW83">
        <v>429941021</v>
      </c>
      <c r="CX83">
        <v>52641000000</v>
      </c>
      <c r="DO83">
        <v>18545000000</v>
      </c>
      <c r="DP83">
        <v>18545000000</v>
      </c>
    </row>
    <row r="84" spans="1:134" x14ac:dyDescent="0.3">
      <c r="A84" s="2" t="s">
        <v>248</v>
      </c>
      <c r="B84" t="s">
        <v>25</v>
      </c>
      <c r="C84">
        <v>2021</v>
      </c>
      <c r="D84" s="3">
        <v>44561</v>
      </c>
      <c r="E84" t="s">
        <v>227</v>
      </c>
      <c r="F84" t="s">
        <v>228</v>
      </c>
      <c r="G84">
        <v>9261000000</v>
      </c>
      <c r="H84">
        <v>3026000000</v>
      </c>
      <c r="I84">
        <v>-20538000000</v>
      </c>
      <c r="J84">
        <v>9052000000</v>
      </c>
      <c r="L84">
        <v>14152000000</v>
      </c>
      <c r="M84">
        <v>448000000</v>
      </c>
      <c r="N84">
        <v>5061000000</v>
      </c>
      <c r="O84">
        <v>8052000000</v>
      </c>
      <c r="P84">
        <v>16244000000</v>
      </c>
      <c r="Q84">
        <v>5061000000</v>
      </c>
      <c r="R84">
        <v>-14999000000</v>
      </c>
      <c r="S84">
        <v>1235000000</v>
      </c>
      <c r="T84">
        <v>9600000000</v>
      </c>
      <c r="U84">
        <v>108666000000</v>
      </c>
      <c r="V84">
        <v>329000000</v>
      </c>
      <c r="W84">
        <v>1235000000</v>
      </c>
      <c r="X84">
        <v>1564000000</v>
      </c>
      <c r="Y84">
        <v>52980000000</v>
      </c>
      <c r="Z84">
        <v>52980000000</v>
      </c>
      <c r="AA84">
        <v>81992000000</v>
      </c>
      <c r="AB84">
        <v>1900000000</v>
      </c>
      <c r="AC84">
        <v>68106000000</v>
      </c>
      <c r="AD84">
        <v>-11659000000</v>
      </c>
      <c r="AE84">
        <v>8068000000</v>
      </c>
      <c r="AF84">
        <v>10630000000</v>
      </c>
      <c r="AH84">
        <v>31456000000</v>
      </c>
      <c r="AI84">
        <v>5000000</v>
      </c>
      <c r="AJ84">
        <v>641000000</v>
      </c>
      <c r="AK84">
        <v>78823000000</v>
      </c>
      <c r="AL84">
        <v>42923000000</v>
      </c>
      <c r="AM84">
        <v>975000000</v>
      </c>
      <c r="AO84">
        <v>377000000</v>
      </c>
      <c r="AR84">
        <v>119000000</v>
      </c>
      <c r="AS84">
        <v>56687000000</v>
      </c>
      <c r="AT84">
        <v>56806000000</v>
      </c>
      <c r="AW84">
        <v>15692000000</v>
      </c>
      <c r="AX84">
        <v>153000000</v>
      </c>
      <c r="AY84">
        <v>49870000000</v>
      </c>
      <c r="AZ84">
        <v>10918000000</v>
      </c>
      <c r="BA84">
        <v>-25629000000</v>
      </c>
      <c r="BB84">
        <v>77000000</v>
      </c>
      <c r="BC84">
        <v>218000000</v>
      </c>
      <c r="BE84">
        <v>77000000</v>
      </c>
      <c r="BF84">
        <v>218000000</v>
      </c>
      <c r="BG84">
        <v>588917452</v>
      </c>
      <c r="BH84">
        <v>2221000000</v>
      </c>
      <c r="BI84">
        <v>1235000000</v>
      </c>
      <c r="BJ84">
        <v>2014000000</v>
      </c>
      <c r="BK84">
        <v>7000000</v>
      </c>
      <c r="BL84">
        <v>2562000000</v>
      </c>
      <c r="BM84">
        <v>5591000000</v>
      </c>
      <c r="BN84">
        <v>1750000000</v>
      </c>
      <c r="BP84">
        <v>8742000000</v>
      </c>
      <c r="BQ84">
        <v>9261000000</v>
      </c>
      <c r="BR84">
        <v>18861000000</v>
      </c>
      <c r="BS84">
        <v>6573000000</v>
      </c>
      <c r="BV84">
        <v>0</v>
      </c>
      <c r="BW84">
        <v>10717000000</v>
      </c>
      <c r="BX84">
        <v>11378000000</v>
      </c>
      <c r="BY84">
        <v>-390000000</v>
      </c>
      <c r="CA84">
        <v>34408000000</v>
      </c>
      <c r="CB84">
        <v>1012261159</v>
      </c>
      <c r="CC84">
        <v>-14999000000</v>
      </c>
      <c r="CD84">
        <v>-25629000000</v>
      </c>
      <c r="CE84">
        <v>138552000000</v>
      </c>
      <c r="CF84">
        <v>41688000000</v>
      </c>
      <c r="CG84">
        <v>58370000000</v>
      </c>
      <c r="CH84">
        <v>-14846000000</v>
      </c>
      <c r="CI84">
        <v>153398000000</v>
      </c>
      <c r="CJ84">
        <v>29886000000</v>
      </c>
      <c r="CK84">
        <v>71406000000</v>
      </c>
      <c r="CL84">
        <v>5000000</v>
      </c>
      <c r="CM84">
        <v>9845000000</v>
      </c>
      <c r="CN84">
        <v>26674000000</v>
      </c>
      <c r="CS84">
        <v>1695000000</v>
      </c>
      <c r="CV84">
        <v>8192000000</v>
      </c>
      <c r="CW84">
        <v>423343707</v>
      </c>
      <c r="CX84">
        <v>51861000000</v>
      </c>
      <c r="DO84">
        <v>12632000000</v>
      </c>
      <c r="DP84">
        <v>12632000000</v>
      </c>
      <c r="EA84">
        <v>-105000000</v>
      </c>
      <c r="EB84">
        <v>-11561000000</v>
      </c>
    </row>
    <row r="85" spans="1:134" x14ac:dyDescent="0.3">
      <c r="A85" s="2" t="s">
        <v>248</v>
      </c>
      <c r="B85" t="s">
        <v>25</v>
      </c>
      <c r="C85">
        <v>2022</v>
      </c>
      <c r="D85" s="3">
        <v>44926</v>
      </c>
      <c r="E85" t="s">
        <v>227</v>
      </c>
      <c r="F85" t="s">
        <v>228</v>
      </c>
      <c r="G85">
        <v>10200000000</v>
      </c>
      <c r="H85">
        <v>2628000000</v>
      </c>
      <c r="I85">
        <v>-21442000000</v>
      </c>
      <c r="J85">
        <v>9947000000</v>
      </c>
      <c r="L85">
        <v>14404000000</v>
      </c>
      <c r="M85">
        <v>482000000</v>
      </c>
      <c r="N85">
        <v>5061000000</v>
      </c>
      <c r="O85">
        <v>14614000000</v>
      </c>
      <c r="P85">
        <v>17220000000</v>
      </c>
      <c r="Q85">
        <v>5061000000</v>
      </c>
      <c r="R85">
        <v>-15883000000</v>
      </c>
      <c r="S85">
        <v>1368000000</v>
      </c>
      <c r="T85">
        <v>10400000000</v>
      </c>
      <c r="U85">
        <v>109523000000</v>
      </c>
      <c r="V85">
        <v>341000000</v>
      </c>
      <c r="W85">
        <v>5125000000</v>
      </c>
      <c r="X85">
        <v>5466000000</v>
      </c>
      <c r="Y85">
        <v>53081000000</v>
      </c>
      <c r="Z85">
        <v>53081000000</v>
      </c>
      <c r="AA85">
        <v>90052000000</v>
      </c>
      <c r="AC85">
        <v>67702000000</v>
      </c>
      <c r="AD85">
        <v>-9550000000</v>
      </c>
      <c r="AE85">
        <v>8057000000</v>
      </c>
      <c r="AF85">
        <v>10368000000</v>
      </c>
      <c r="AH85">
        <v>33442000000</v>
      </c>
      <c r="AJ85">
        <v>599000000</v>
      </c>
      <c r="AK85">
        <v>78151000000</v>
      </c>
      <c r="AL85">
        <v>40912000000</v>
      </c>
      <c r="AM85">
        <v>983000000</v>
      </c>
      <c r="AO85">
        <v>376000000</v>
      </c>
      <c r="AR85">
        <v>141000000</v>
      </c>
      <c r="AS85">
        <v>51670000000</v>
      </c>
      <c r="AT85">
        <v>51811000000</v>
      </c>
      <c r="AW85">
        <v>15844000000</v>
      </c>
      <c r="AX85">
        <v>35000000</v>
      </c>
      <c r="AY85">
        <v>42181000000</v>
      </c>
      <c r="AZ85">
        <v>12000000000</v>
      </c>
      <c r="BA85">
        <v>-26251000000</v>
      </c>
      <c r="BB85">
        <v>63000000</v>
      </c>
      <c r="BC85">
        <v>230000000</v>
      </c>
      <c r="BE85">
        <v>63000000</v>
      </c>
      <c r="BF85">
        <v>230000000</v>
      </c>
      <c r="BG85">
        <v>597589776</v>
      </c>
      <c r="BH85">
        <v>2847000000</v>
      </c>
      <c r="BI85">
        <v>5125000000</v>
      </c>
      <c r="BJ85">
        <v>4060000000</v>
      </c>
      <c r="BK85">
        <v>-24000000</v>
      </c>
      <c r="BL85">
        <v>2311000000</v>
      </c>
      <c r="BM85">
        <v>4163000000</v>
      </c>
      <c r="BN85">
        <v>2211000000</v>
      </c>
      <c r="BO85">
        <v>1450000000</v>
      </c>
      <c r="BP85">
        <v>8793000000</v>
      </c>
      <c r="BQ85">
        <v>10200000000</v>
      </c>
      <c r="BR85">
        <v>20600000000</v>
      </c>
      <c r="BS85">
        <v>6845000000</v>
      </c>
      <c r="BV85">
        <v>0</v>
      </c>
      <c r="BW85">
        <v>10449000000</v>
      </c>
      <c r="BX85">
        <v>11305000000</v>
      </c>
      <c r="BY85">
        <v>-116000000</v>
      </c>
      <c r="CA85">
        <v>29473000000</v>
      </c>
      <c r="CB85">
        <v>1012261159</v>
      </c>
      <c r="CC85">
        <v>-15883000000</v>
      </c>
      <c r="CD85">
        <v>-26251000000</v>
      </c>
      <c r="CE85">
        <v>137100000000</v>
      </c>
      <c r="CF85">
        <v>35787000000</v>
      </c>
      <c r="CG85">
        <v>57277000000</v>
      </c>
      <c r="CH85">
        <v>-15848000000</v>
      </c>
      <c r="CI85">
        <v>152948000000</v>
      </c>
      <c r="CJ85">
        <v>27577000000</v>
      </c>
      <c r="CK85">
        <v>62896000000</v>
      </c>
      <c r="CM85">
        <v>9073000000</v>
      </c>
      <c r="CN85">
        <v>19471000000</v>
      </c>
      <c r="CS85">
        <v>1450000000</v>
      </c>
      <c r="CV85">
        <v>2606000000</v>
      </c>
      <c r="CW85">
        <v>414671383</v>
      </c>
      <c r="CX85">
        <v>50814000000</v>
      </c>
      <c r="DO85">
        <v>8644000000</v>
      </c>
      <c r="DP85">
        <v>8644000000</v>
      </c>
      <c r="EA85">
        <v>-167000000</v>
      </c>
      <c r="EB85">
        <v>-9359000000</v>
      </c>
    </row>
    <row r="86" spans="1:134" x14ac:dyDescent="0.3">
      <c r="A86" s="2" t="s">
        <v>248</v>
      </c>
      <c r="B86" t="s">
        <v>25</v>
      </c>
      <c r="C86">
        <v>2023</v>
      </c>
      <c r="D86" s="3">
        <v>45291</v>
      </c>
      <c r="E86" t="s">
        <v>227</v>
      </c>
      <c r="F86" t="s">
        <v>228</v>
      </c>
      <c r="G86">
        <v>11964000000</v>
      </c>
      <c r="H86">
        <v>2713000000</v>
      </c>
      <c r="I86">
        <v>-22245000000</v>
      </c>
      <c r="J86">
        <v>10309000000</v>
      </c>
      <c r="L86">
        <v>14795000000</v>
      </c>
      <c r="M86">
        <v>549000000</v>
      </c>
      <c r="N86">
        <v>5061000000</v>
      </c>
      <c r="O86">
        <v>12691000000</v>
      </c>
      <c r="P86">
        <v>15965000000</v>
      </c>
      <c r="Q86">
        <v>5061000000</v>
      </c>
      <c r="R86">
        <v>-17233000000</v>
      </c>
      <c r="S86">
        <v>1679000000</v>
      </c>
      <c r="T86">
        <v>10142000000</v>
      </c>
      <c r="U86">
        <v>109275000000</v>
      </c>
      <c r="V86">
        <v>373000000</v>
      </c>
      <c r="W86">
        <v>5127000000</v>
      </c>
      <c r="X86">
        <v>5500000000</v>
      </c>
      <c r="Y86">
        <v>56328000000</v>
      </c>
      <c r="Z86">
        <v>56328000000</v>
      </c>
      <c r="AA86">
        <v>95827000000</v>
      </c>
      <c r="AC86">
        <v>68683000000</v>
      </c>
      <c r="AD86">
        <v>-10305000000</v>
      </c>
      <c r="AE86">
        <v>8093000000</v>
      </c>
      <c r="AF86">
        <v>10187000000</v>
      </c>
      <c r="AH86">
        <v>33766000000</v>
      </c>
      <c r="AJ86">
        <v>652000000</v>
      </c>
      <c r="AK86">
        <v>79741000000</v>
      </c>
      <c r="AL86">
        <v>34821000000</v>
      </c>
      <c r="AM86">
        <v>1035000000</v>
      </c>
      <c r="AO86">
        <v>377000000</v>
      </c>
      <c r="AR86">
        <v>176000000</v>
      </c>
      <c r="AS86">
        <v>46927000000</v>
      </c>
      <c r="AT86">
        <v>47103000000</v>
      </c>
      <c r="AW86">
        <v>16055000000</v>
      </c>
      <c r="AX86">
        <v>5000000</v>
      </c>
      <c r="AY86">
        <v>39363000000</v>
      </c>
      <c r="AZ86">
        <v>11521000000</v>
      </c>
      <c r="BA86">
        <v>-27420000000</v>
      </c>
      <c r="BB86">
        <v>59000000</v>
      </c>
      <c r="BC86">
        <v>229000000</v>
      </c>
      <c r="BE86">
        <v>59000000</v>
      </c>
      <c r="BF86">
        <v>229000000</v>
      </c>
      <c r="BG86">
        <v>609515023</v>
      </c>
      <c r="BH86">
        <v>2504000000</v>
      </c>
      <c r="BI86">
        <v>5127000000</v>
      </c>
      <c r="BJ86">
        <v>4699000000</v>
      </c>
      <c r="BK86">
        <v>14000000</v>
      </c>
      <c r="BL86">
        <v>2094000000</v>
      </c>
      <c r="BM86">
        <v>4935000000</v>
      </c>
      <c r="BN86">
        <v>2332000000</v>
      </c>
      <c r="BO86">
        <v>860000000</v>
      </c>
      <c r="BP86">
        <v>8441000000</v>
      </c>
      <c r="BQ86">
        <v>11964000000</v>
      </c>
      <c r="BR86">
        <v>22106000000</v>
      </c>
      <c r="BS86">
        <v>7194000000</v>
      </c>
      <c r="BV86">
        <v>0</v>
      </c>
      <c r="BW86">
        <v>11058000000</v>
      </c>
      <c r="BX86">
        <v>11065000000</v>
      </c>
      <c r="BY86">
        <v>-89000000</v>
      </c>
      <c r="CA86">
        <v>27251000000</v>
      </c>
      <c r="CB86">
        <v>1012261159</v>
      </c>
      <c r="CC86">
        <v>-17233000000</v>
      </c>
      <c r="CD86">
        <v>-27420000000</v>
      </c>
      <c r="CE86">
        <v>137012000000</v>
      </c>
      <c r="CF86">
        <v>29694000000</v>
      </c>
      <c r="CG86">
        <v>52603000000</v>
      </c>
      <c r="CH86">
        <v>-17228000000</v>
      </c>
      <c r="CI86">
        <v>154240000000</v>
      </c>
      <c r="CJ86">
        <v>27737000000</v>
      </c>
      <c r="CK86">
        <v>58413000000</v>
      </c>
      <c r="CN86">
        <v>13448000000</v>
      </c>
      <c r="CV86">
        <v>3274000000</v>
      </c>
      <c r="CW86">
        <v>402746136</v>
      </c>
      <c r="CX86">
        <v>49549000000</v>
      </c>
      <c r="DO86">
        <v>8749000000</v>
      </c>
      <c r="DP86">
        <v>8749000000</v>
      </c>
      <c r="EA86">
        <v>-134000000</v>
      </c>
      <c r="EB86">
        <v>-10185000000</v>
      </c>
    </row>
    <row r="87" spans="1:134" x14ac:dyDescent="0.3">
      <c r="A87" s="2" t="s">
        <v>249</v>
      </c>
      <c r="B87" t="s">
        <v>28</v>
      </c>
      <c r="C87">
        <v>2020</v>
      </c>
      <c r="D87" s="3">
        <v>44196</v>
      </c>
      <c r="E87" t="s">
        <v>227</v>
      </c>
      <c r="F87" t="s">
        <v>228</v>
      </c>
      <c r="G87">
        <v>24142000</v>
      </c>
      <c r="H87">
        <v>229201000</v>
      </c>
      <c r="I87">
        <v>-47185000</v>
      </c>
      <c r="J87">
        <v>962159000</v>
      </c>
      <c r="L87">
        <v>20912000</v>
      </c>
      <c r="N87">
        <v>1000</v>
      </c>
      <c r="O87">
        <v>155440000</v>
      </c>
      <c r="P87">
        <v>561965000</v>
      </c>
      <c r="Q87">
        <v>1000</v>
      </c>
      <c r="R87">
        <v>976255000</v>
      </c>
      <c r="S87">
        <v>13479000</v>
      </c>
      <c r="T87">
        <v>55995000</v>
      </c>
      <c r="U87">
        <v>981952000</v>
      </c>
      <c r="Y87">
        <v>166915000</v>
      </c>
      <c r="Z87">
        <v>166915000</v>
      </c>
      <c r="AA87">
        <v>256331000</v>
      </c>
      <c r="AB87">
        <v>769000</v>
      </c>
      <c r="AC87">
        <v>50764000</v>
      </c>
      <c r="AD87">
        <v>141000</v>
      </c>
      <c r="AE87">
        <v>25205000</v>
      </c>
      <c r="AF87">
        <v>34653000</v>
      </c>
      <c r="AG87">
        <v>231306000</v>
      </c>
      <c r="AH87">
        <v>174987000</v>
      </c>
      <c r="AK87">
        <v>89958000</v>
      </c>
      <c r="AL87">
        <v>976255000</v>
      </c>
      <c r="AM87">
        <v>102392000</v>
      </c>
      <c r="AN87">
        <v>9500000</v>
      </c>
      <c r="AO87">
        <v>57052000</v>
      </c>
      <c r="AU87">
        <v>9500000</v>
      </c>
      <c r="AW87">
        <v>23697000</v>
      </c>
      <c r="AZ87">
        <v>127802000</v>
      </c>
      <c r="BA87">
        <v>941602000</v>
      </c>
      <c r="BB87">
        <v>78225000</v>
      </c>
      <c r="BC87">
        <v>116603000</v>
      </c>
      <c r="BD87">
        <v>111222000</v>
      </c>
      <c r="BE87">
        <v>45770000</v>
      </c>
      <c r="BF87">
        <v>649000</v>
      </c>
      <c r="BG87">
        <v>63766555</v>
      </c>
      <c r="BH87">
        <v>36883000</v>
      </c>
      <c r="BJ87">
        <v>5431000</v>
      </c>
      <c r="BK87">
        <v>141000</v>
      </c>
      <c r="BL87">
        <v>9448000</v>
      </c>
      <c r="BM87">
        <v>13443000</v>
      </c>
      <c r="BN87">
        <v>31834000</v>
      </c>
      <c r="BO87">
        <v>59847000</v>
      </c>
      <c r="BP87">
        <v>63945000</v>
      </c>
      <c r="BQ87">
        <v>27990000</v>
      </c>
      <c r="BR87">
        <v>83985000</v>
      </c>
      <c r="BT87">
        <v>0</v>
      </c>
      <c r="BU87">
        <v>36883000</v>
      </c>
      <c r="BV87">
        <v>0</v>
      </c>
      <c r="BW87">
        <v>39194000</v>
      </c>
      <c r="BX87">
        <v>293146000</v>
      </c>
      <c r="CA87">
        <v>169901000</v>
      </c>
      <c r="CB87">
        <v>83986782</v>
      </c>
      <c r="CC87">
        <v>976255000</v>
      </c>
      <c r="CD87">
        <v>941602000</v>
      </c>
      <c r="CE87">
        <v>1381023000</v>
      </c>
      <c r="CF87">
        <v>976255000</v>
      </c>
      <c r="CH87">
        <v>976255000</v>
      </c>
      <c r="CI87">
        <v>404768000</v>
      </c>
      <c r="CJ87">
        <v>399071000</v>
      </c>
      <c r="CK87">
        <v>148437000</v>
      </c>
      <c r="CL87">
        <v>3848000</v>
      </c>
      <c r="CN87">
        <v>725621000</v>
      </c>
      <c r="CO87">
        <v>-2105000</v>
      </c>
      <c r="CS87">
        <v>20099000</v>
      </c>
      <c r="CU87">
        <v>102392000</v>
      </c>
      <c r="CV87">
        <v>406525000</v>
      </c>
      <c r="CW87">
        <v>20220227</v>
      </c>
      <c r="CX87">
        <v>155947000</v>
      </c>
      <c r="CZ87">
        <v>8727000</v>
      </c>
      <c r="DG87">
        <v>116107000</v>
      </c>
      <c r="DR87">
        <v>39336000</v>
      </c>
      <c r="DT87">
        <v>2211000</v>
      </c>
      <c r="EC87">
        <v>22457000</v>
      </c>
    </row>
    <row r="88" spans="1:134" x14ac:dyDescent="0.3">
      <c r="A88" s="2" t="s">
        <v>249</v>
      </c>
      <c r="B88" t="s">
        <v>28</v>
      </c>
      <c r="C88">
        <v>2021</v>
      </c>
      <c r="D88" s="3">
        <v>44561</v>
      </c>
      <c r="E88" t="s">
        <v>227</v>
      </c>
      <c r="F88" t="s">
        <v>228</v>
      </c>
      <c r="G88">
        <v>32220000</v>
      </c>
      <c r="H88">
        <v>320819000</v>
      </c>
      <c r="I88">
        <v>-58784000</v>
      </c>
      <c r="J88">
        <v>1095229000</v>
      </c>
      <c r="L88">
        <v>25712000</v>
      </c>
      <c r="M88">
        <v>20440000</v>
      </c>
      <c r="N88">
        <v>1000</v>
      </c>
      <c r="O88">
        <v>356332000</v>
      </c>
      <c r="P88">
        <v>443022000</v>
      </c>
      <c r="Q88">
        <v>1000</v>
      </c>
      <c r="R88">
        <v>1047849000</v>
      </c>
      <c r="S88">
        <v>25258000</v>
      </c>
      <c r="T88">
        <v>99971000</v>
      </c>
      <c r="U88">
        <v>1109490000</v>
      </c>
      <c r="Y88">
        <v>276054000</v>
      </c>
      <c r="Z88">
        <v>276054000</v>
      </c>
      <c r="AA88">
        <v>418521000</v>
      </c>
      <c r="AB88">
        <v>2822000</v>
      </c>
      <c r="AC88">
        <v>70421000</v>
      </c>
      <c r="AD88">
        <v>-1317000</v>
      </c>
      <c r="AE88">
        <v>43592000</v>
      </c>
      <c r="AF88">
        <v>59062000</v>
      </c>
      <c r="AG88">
        <v>323022000</v>
      </c>
      <c r="AH88">
        <v>220511000</v>
      </c>
      <c r="AK88">
        <v>108688000</v>
      </c>
      <c r="AL88">
        <v>1047849000</v>
      </c>
      <c r="AM88">
        <v>114752000</v>
      </c>
      <c r="AO88">
        <v>54868000</v>
      </c>
      <c r="AR88">
        <v>20440000</v>
      </c>
      <c r="AT88">
        <v>20440000</v>
      </c>
      <c r="AW88">
        <v>37313000</v>
      </c>
      <c r="AZ88">
        <v>161727000</v>
      </c>
      <c r="BA88">
        <v>988787000</v>
      </c>
      <c r="BB88">
        <v>185136000</v>
      </c>
      <c r="BC88">
        <v>192211000</v>
      </c>
      <c r="BD88">
        <v>185721000</v>
      </c>
      <c r="BE88">
        <v>127193000</v>
      </c>
      <c r="BF88">
        <v>811000</v>
      </c>
      <c r="BG88">
        <v>70896856</v>
      </c>
      <c r="BH88">
        <v>56540000</v>
      </c>
      <c r="BJ88">
        <v>6540000</v>
      </c>
      <c r="BK88">
        <v>-1317000</v>
      </c>
      <c r="BL88">
        <v>15470000</v>
      </c>
      <c r="BM88">
        <v>17034000</v>
      </c>
      <c r="BN88">
        <v>9189000</v>
      </c>
      <c r="BO88">
        <v>77360000</v>
      </c>
      <c r="BP88">
        <v>180421000</v>
      </c>
      <c r="BQ88">
        <v>35956000</v>
      </c>
      <c r="BR88">
        <v>135927000</v>
      </c>
      <c r="BT88">
        <v>0</v>
      </c>
      <c r="BU88">
        <v>56540000</v>
      </c>
      <c r="BV88">
        <v>0</v>
      </c>
      <c r="BW88">
        <v>38267000</v>
      </c>
      <c r="BX88">
        <v>501240000</v>
      </c>
      <c r="CA88">
        <v>109883000</v>
      </c>
      <c r="CB88">
        <v>91117083</v>
      </c>
      <c r="CC88">
        <v>1047849000</v>
      </c>
      <c r="CD88">
        <v>988787000</v>
      </c>
      <c r="CE88">
        <v>1688210000</v>
      </c>
      <c r="CF88">
        <v>1047849000</v>
      </c>
      <c r="CG88">
        <v>20440000</v>
      </c>
      <c r="CH88">
        <v>1047849000</v>
      </c>
      <c r="CI88">
        <v>640361000</v>
      </c>
      <c r="CJ88">
        <v>578720000</v>
      </c>
      <c r="CK88">
        <v>221840000</v>
      </c>
      <c r="CL88">
        <v>3736000</v>
      </c>
      <c r="CN88">
        <v>690969000</v>
      </c>
      <c r="CO88">
        <v>-2203000</v>
      </c>
      <c r="CS88">
        <v>29753000</v>
      </c>
      <c r="CU88">
        <v>114752000</v>
      </c>
      <c r="CV88">
        <v>86690000</v>
      </c>
      <c r="CW88">
        <v>20220227</v>
      </c>
      <c r="CX88">
        <v>155947000</v>
      </c>
      <c r="CZ88">
        <v>11701000</v>
      </c>
      <c r="DG88">
        <v>353488000</v>
      </c>
      <c r="DR88">
        <v>2844000</v>
      </c>
      <c r="EC88">
        <v>11256000</v>
      </c>
    </row>
    <row r="89" spans="1:134" x14ac:dyDescent="0.3">
      <c r="A89" s="2" t="s">
        <v>249</v>
      </c>
      <c r="B89" t="s">
        <v>28</v>
      </c>
      <c r="C89">
        <v>2022</v>
      </c>
      <c r="D89" s="3">
        <v>44926</v>
      </c>
      <c r="E89" t="s">
        <v>227</v>
      </c>
      <c r="F89" t="s">
        <v>228</v>
      </c>
      <c r="G89">
        <v>59918000</v>
      </c>
      <c r="H89">
        <v>358190000</v>
      </c>
      <c r="I89">
        <v>-77895000</v>
      </c>
      <c r="J89">
        <v>1174594000</v>
      </c>
      <c r="L89">
        <v>25874000</v>
      </c>
      <c r="M89">
        <v>37143000</v>
      </c>
      <c r="N89">
        <v>1000</v>
      </c>
      <c r="O89">
        <v>353684000</v>
      </c>
      <c r="P89">
        <v>974693000</v>
      </c>
      <c r="Q89">
        <v>1000</v>
      </c>
      <c r="R89">
        <v>1268491000</v>
      </c>
      <c r="S89">
        <v>62283000</v>
      </c>
      <c r="T89">
        <v>142375000</v>
      </c>
      <c r="U89">
        <v>1805278000</v>
      </c>
      <c r="Y89">
        <v>380436000</v>
      </c>
      <c r="Z89">
        <v>380436000</v>
      </c>
      <c r="AA89">
        <v>602646000</v>
      </c>
      <c r="AB89">
        <v>811000</v>
      </c>
      <c r="AC89">
        <v>129731000</v>
      </c>
      <c r="AD89">
        <v>-7179000</v>
      </c>
      <c r="AE89">
        <v>44983000</v>
      </c>
      <c r="AF89">
        <v>57141000</v>
      </c>
      <c r="AG89">
        <v>360366000</v>
      </c>
      <c r="AH89">
        <v>286108000</v>
      </c>
      <c r="AK89">
        <v>202471000</v>
      </c>
      <c r="AL89">
        <v>1942458000</v>
      </c>
      <c r="AM89">
        <v>452770000</v>
      </c>
      <c r="AO89">
        <v>51612000</v>
      </c>
      <c r="AR89">
        <v>37143000</v>
      </c>
      <c r="AS89">
        <v>673967000</v>
      </c>
      <c r="AT89">
        <v>711110000</v>
      </c>
      <c r="AW89">
        <v>50799000</v>
      </c>
      <c r="AY89">
        <v>320283000</v>
      </c>
      <c r="AZ89">
        <v>208213000</v>
      </c>
      <c r="BA89">
        <v>1211350000</v>
      </c>
      <c r="BB89">
        <v>264599000</v>
      </c>
      <c r="BC89">
        <v>254289000</v>
      </c>
      <c r="BD89">
        <v>248003000</v>
      </c>
      <c r="BE89">
        <v>156866000</v>
      </c>
      <c r="BF89">
        <v>1000</v>
      </c>
      <c r="BG89">
        <v>71474581</v>
      </c>
      <c r="BH89">
        <v>73022000</v>
      </c>
      <c r="BJ89">
        <v>6358000</v>
      </c>
      <c r="BK89">
        <v>-7179000</v>
      </c>
      <c r="BL89">
        <v>12158000</v>
      </c>
      <c r="BM89">
        <v>13513000</v>
      </c>
      <c r="BN89">
        <v>15358000</v>
      </c>
      <c r="BO89">
        <v>95540000</v>
      </c>
      <c r="BP89">
        <v>196902000</v>
      </c>
      <c r="BQ89">
        <v>73477000</v>
      </c>
      <c r="BR89">
        <v>215852000</v>
      </c>
      <c r="BT89">
        <v>0</v>
      </c>
      <c r="BV89">
        <v>0</v>
      </c>
      <c r="BW89">
        <v>72740000</v>
      </c>
      <c r="BX89">
        <v>555092000</v>
      </c>
      <c r="CA89">
        <v>257022000</v>
      </c>
      <c r="CB89">
        <v>91694808</v>
      </c>
      <c r="CC89">
        <v>1268491000</v>
      </c>
      <c r="CD89">
        <v>1211350000</v>
      </c>
      <c r="CE89">
        <v>2851894000</v>
      </c>
      <c r="CF89">
        <v>1942458000</v>
      </c>
      <c r="CG89">
        <v>711110000</v>
      </c>
      <c r="CH89">
        <v>1268491000</v>
      </c>
      <c r="CI89">
        <v>1583403000</v>
      </c>
      <c r="CJ89">
        <v>1046616000</v>
      </c>
      <c r="CK89">
        <v>980757000</v>
      </c>
      <c r="CL89">
        <v>13559000</v>
      </c>
      <c r="CN89">
        <v>1202632000</v>
      </c>
      <c r="CO89">
        <v>-2176000</v>
      </c>
      <c r="CS89">
        <v>45170000</v>
      </c>
      <c r="CU89">
        <v>452770000</v>
      </c>
      <c r="CV89">
        <v>621009000</v>
      </c>
      <c r="CW89">
        <v>20220227</v>
      </c>
      <c r="CX89">
        <v>155947000</v>
      </c>
      <c r="DG89">
        <v>143744000</v>
      </c>
      <c r="DR89">
        <v>209940000</v>
      </c>
      <c r="EC89">
        <v>5210000</v>
      </c>
    </row>
    <row r="90" spans="1:134" x14ac:dyDescent="0.3">
      <c r="A90" s="2" t="s">
        <v>249</v>
      </c>
      <c r="B90" t="s">
        <v>28</v>
      </c>
      <c r="C90">
        <v>2023</v>
      </c>
      <c r="D90" s="3">
        <v>45291</v>
      </c>
      <c r="E90" t="s">
        <v>227</v>
      </c>
      <c r="F90" t="s">
        <v>228</v>
      </c>
      <c r="G90">
        <v>88326000</v>
      </c>
      <c r="H90">
        <v>417690000</v>
      </c>
      <c r="I90">
        <v>-105224000</v>
      </c>
      <c r="J90">
        <v>1347410000</v>
      </c>
      <c r="L90">
        <v>32092000</v>
      </c>
      <c r="M90">
        <v>33550000</v>
      </c>
      <c r="N90">
        <v>1000</v>
      </c>
      <c r="O90">
        <v>598545000</v>
      </c>
      <c r="P90">
        <v>1320539000</v>
      </c>
      <c r="Q90">
        <v>1000</v>
      </c>
      <c r="R90">
        <v>1612034000</v>
      </c>
      <c r="S90">
        <v>55397000</v>
      </c>
      <c r="T90">
        <v>182446000</v>
      </c>
      <c r="U90">
        <v>2396649000</v>
      </c>
      <c r="Y90">
        <v>513626000</v>
      </c>
      <c r="Z90">
        <v>513626000</v>
      </c>
      <c r="AA90">
        <v>799969000</v>
      </c>
      <c r="AC90">
        <v>165743000</v>
      </c>
      <c r="AD90">
        <v>-10679000</v>
      </c>
      <c r="AE90">
        <v>57945000</v>
      </c>
      <c r="AF90">
        <v>77484000</v>
      </c>
      <c r="AG90">
        <v>420082000</v>
      </c>
      <c r="AH90">
        <v>341912000</v>
      </c>
      <c r="AK90">
        <v>269855000</v>
      </c>
      <c r="AL90">
        <v>2289147000</v>
      </c>
      <c r="AM90">
        <v>231730000</v>
      </c>
      <c r="AO90">
        <v>51612000</v>
      </c>
      <c r="AR90">
        <v>33550000</v>
      </c>
      <c r="AS90">
        <v>677113000</v>
      </c>
      <c r="AT90">
        <v>710663000</v>
      </c>
      <c r="AW90">
        <v>61411000</v>
      </c>
      <c r="AY90">
        <v>78568000</v>
      </c>
      <c r="AZ90">
        <v>236688000</v>
      </c>
      <c r="BA90">
        <v>1534550000</v>
      </c>
      <c r="BB90">
        <v>394767000</v>
      </c>
      <c r="BC90">
        <v>293194000</v>
      </c>
      <c r="BD90">
        <v>281852000</v>
      </c>
      <c r="BE90">
        <v>229513000</v>
      </c>
      <c r="BF90">
        <v>0</v>
      </c>
      <c r="BG90">
        <v>75301424</v>
      </c>
      <c r="BH90">
        <v>112786000</v>
      </c>
      <c r="BJ90">
        <v>9787000</v>
      </c>
      <c r="BK90">
        <v>-10679000</v>
      </c>
      <c r="BL90">
        <v>19539000</v>
      </c>
      <c r="BM90">
        <v>19229000</v>
      </c>
      <c r="BN90">
        <v>20985000</v>
      </c>
      <c r="BO90">
        <v>141400000</v>
      </c>
      <c r="BP90">
        <v>275779000</v>
      </c>
      <c r="BQ90">
        <v>94110000</v>
      </c>
      <c r="BR90">
        <v>276556000</v>
      </c>
      <c r="BT90">
        <v>0</v>
      </c>
      <c r="BV90">
        <v>0</v>
      </c>
      <c r="BW90">
        <v>104112000</v>
      </c>
      <c r="BX90">
        <v>693469000</v>
      </c>
      <c r="CA90">
        <v>431249000</v>
      </c>
      <c r="CB90">
        <v>95521651</v>
      </c>
      <c r="CC90">
        <v>1612034000</v>
      </c>
      <c r="CD90">
        <v>1534550000</v>
      </c>
      <c r="CE90">
        <v>3436845000</v>
      </c>
      <c r="CF90">
        <v>2289147000</v>
      </c>
      <c r="CG90">
        <v>710663000</v>
      </c>
      <c r="CH90">
        <v>1612034000</v>
      </c>
      <c r="CI90">
        <v>1824811000</v>
      </c>
      <c r="CJ90">
        <v>1040196000</v>
      </c>
      <c r="CK90">
        <v>1024842000</v>
      </c>
      <c r="CL90">
        <v>5784000</v>
      </c>
      <c r="CN90">
        <v>1596680000</v>
      </c>
      <c r="CO90">
        <v>-2392000</v>
      </c>
      <c r="CS90">
        <v>77710000</v>
      </c>
      <c r="CU90">
        <v>231730000</v>
      </c>
      <c r="CV90">
        <v>721994000</v>
      </c>
      <c r="CW90">
        <v>20220227</v>
      </c>
      <c r="CX90">
        <v>155947000</v>
      </c>
      <c r="DG90">
        <v>406743000</v>
      </c>
      <c r="DR90">
        <v>191802000</v>
      </c>
      <c r="EC90">
        <v>2588000</v>
      </c>
    </row>
    <row r="91" spans="1:134" x14ac:dyDescent="0.3">
      <c r="A91" s="2" t="s">
        <v>250</v>
      </c>
      <c r="B91" t="s">
        <v>31</v>
      </c>
      <c r="C91">
        <v>2020</v>
      </c>
      <c r="D91" s="3">
        <v>44196</v>
      </c>
      <c r="E91" t="s">
        <v>227</v>
      </c>
      <c r="F91" t="s">
        <v>228</v>
      </c>
      <c r="G91">
        <v>599000000</v>
      </c>
      <c r="H91">
        <v>328000000</v>
      </c>
      <c r="I91">
        <v>-2626000000</v>
      </c>
      <c r="J91">
        <v>4668000000</v>
      </c>
      <c r="K91">
        <v>0</v>
      </c>
      <c r="L91">
        <v>1033000000</v>
      </c>
      <c r="M91">
        <v>138000000</v>
      </c>
      <c r="N91">
        <v>488000000</v>
      </c>
      <c r="O91">
        <v>1610000000</v>
      </c>
      <c r="P91">
        <v>1610000000</v>
      </c>
      <c r="Q91">
        <v>433000000</v>
      </c>
      <c r="R91">
        <v>3522000000</v>
      </c>
      <c r="S91">
        <v>208000000</v>
      </c>
      <c r="T91">
        <v>89000000</v>
      </c>
      <c r="U91">
        <v>3672000000</v>
      </c>
      <c r="V91">
        <v>38000000</v>
      </c>
      <c r="W91">
        <v>376000000</v>
      </c>
      <c r="X91">
        <v>414000000</v>
      </c>
      <c r="AA91">
        <v>1660000000</v>
      </c>
      <c r="AC91">
        <v>528000000</v>
      </c>
      <c r="AD91">
        <v>-1943000000</v>
      </c>
      <c r="AE91">
        <v>4102000000</v>
      </c>
      <c r="AF91">
        <v>4673000000</v>
      </c>
      <c r="AG91">
        <v>329000000</v>
      </c>
      <c r="AH91">
        <v>5349000000</v>
      </c>
      <c r="AJ91">
        <v>89000000</v>
      </c>
      <c r="AK91">
        <v>1488000000</v>
      </c>
      <c r="AL91">
        <v>8597000000</v>
      </c>
      <c r="AO91">
        <v>98000000</v>
      </c>
      <c r="AQ91">
        <v>0</v>
      </c>
      <c r="AR91">
        <v>100000000</v>
      </c>
      <c r="AS91">
        <v>4699000000</v>
      </c>
      <c r="AT91">
        <v>4799000000</v>
      </c>
      <c r="AW91">
        <v>3879000000</v>
      </c>
      <c r="AX91">
        <v>0</v>
      </c>
      <c r="AY91">
        <v>3465000000</v>
      </c>
      <c r="AZ91">
        <v>2723000000</v>
      </c>
      <c r="BA91">
        <v>-1096000000</v>
      </c>
      <c r="BB91">
        <v>272000000</v>
      </c>
      <c r="BE91">
        <v>272000000</v>
      </c>
      <c r="BG91">
        <v>432906377</v>
      </c>
      <c r="BH91">
        <v>217000000</v>
      </c>
      <c r="BI91">
        <v>376000000</v>
      </c>
      <c r="BJ91">
        <v>251000000</v>
      </c>
      <c r="BK91">
        <v>-1943000000</v>
      </c>
      <c r="BL91">
        <v>571000000</v>
      </c>
      <c r="BM91">
        <v>103000000</v>
      </c>
      <c r="BN91">
        <v>224000000</v>
      </c>
      <c r="BO91">
        <v>131000000</v>
      </c>
      <c r="BP91">
        <v>29000000</v>
      </c>
      <c r="BQ91">
        <v>701000000</v>
      </c>
      <c r="BR91">
        <v>790000000</v>
      </c>
      <c r="BS91">
        <v>205000000</v>
      </c>
      <c r="BT91">
        <v>55000000</v>
      </c>
      <c r="BU91">
        <v>217000000</v>
      </c>
      <c r="BV91">
        <v>0</v>
      </c>
      <c r="BW91">
        <v>331000000</v>
      </c>
      <c r="BX91">
        <v>357000000</v>
      </c>
      <c r="CA91">
        <v>364000000</v>
      </c>
      <c r="CB91">
        <v>432906377</v>
      </c>
      <c r="CC91">
        <v>3577000000</v>
      </c>
      <c r="CD91">
        <v>-1151000000</v>
      </c>
      <c r="CE91">
        <v>11443000000</v>
      </c>
      <c r="CF91">
        <v>8276000000</v>
      </c>
      <c r="CG91">
        <v>5213000000</v>
      </c>
      <c r="CH91">
        <v>3577000000</v>
      </c>
      <c r="CI91">
        <v>7866000000</v>
      </c>
      <c r="CJ91">
        <v>7771000000</v>
      </c>
      <c r="CK91">
        <v>6206000000</v>
      </c>
      <c r="CL91">
        <v>102000000</v>
      </c>
      <c r="CM91">
        <v>629000000</v>
      </c>
      <c r="CN91">
        <v>2012000000</v>
      </c>
      <c r="CO91">
        <v>-1000000</v>
      </c>
      <c r="DE91">
        <v>55000000</v>
      </c>
      <c r="DO91">
        <v>1183000000</v>
      </c>
      <c r="DP91">
        <v>1183000000</v>
      </c>
      <c r="DY91">
        <v>546024</v>
      </c>
    </row>
    <row r="92" spans="1:134" x14ac:dyDescent="0.3">
      <c r="A92" s="2" t="s">
        <v>250</v>
      </c>
      <c r="B92" t="s">
        <v>31</v>
      </c>
      <c r="C92">
        <v>2021</v>
      </c>
      <c r="D92" s="3">
        <v>44561</v>
      </c>
      <c r="E92" t="s">
        <v>227</v>
      </c>
      <c r="F92" t="s">
        <v>228</v>
      </c>
      <c r="G92">
        <v>732000000</v>
      </c>
      <c r="H92">
        <v>367000000</v>
      </c>
      <c r="I92">
        <v>-2772000000</v>
      </c>
      <c r="J92">
        <v>4291000000</v>
      </c>
      <c r="L92">
        <v>1034000000</v>
      </c>
      <c r="M92">
        <v>114000000</v>
      </c>
      <c r="N92">
        <v>477000000</v>
      </c>
      <c r="O92">
        <v>720000000</v>
      </c>
      <c r="P92">
        <v>720000000</v>
      </c>
      <c r="Q92">
        <v>422000000</v>
      </c>
      <c r="R92">
        <v>3453000000</v>
      </c>
      <c r="S92">
        <v>182000000</v>
      </c>
      <c r="T92">
        <v>74000000</v>
      </c>
      <c r="U92">
        <v>2737000000</v>
      </c>
      <c r="V92">
        <v>33000000</v>
      </c>
      <c r="W92">
        <v>5000000</v>
      </c>
      <c r="X92">
        <v>38000000</v>
      </c>
      <c r="AA92">
        <v>1253000000</v>
      </c>
      <c r="AC92">
        <v>478000000</v>
      </c>
      <c r="AD92">
        <v>-1863000000</v>
      </c>
      <c r="AE92">
        <v>4067000000</v>
      </c>
      <c r="AF92">
        <v>4616000000</v>
      </c>
      <c r="AG92">
        <v>367000000</v>
      </c>
      <c r="AH92">
        <v>5347000000</v>
      </c>
      <c r="AJ92">
        <v>74000000</v>
      </c>
      <c r="AK92">
        <v>1402000000</v>
      </c>
      <c r="AL92">
        <v>7685000000</v>
      </c>
      <c r="AO92">
        <v>91000000</v>
      </c>
      <c r="AR92">
        <v>81000000</v>
      </c>
      <c r="AS92">
        <v>4227000000</v>
      </c>
      <c r="AT92">
        <v>4308000000</v>
      </c>
      <c r="AW92">
        <v>3932000000</v>
      </c>
      <c r="AX92">
        <v>0</v>
      </c>
      <c r="AY92">
        <v>3512000000</v>
      </c>
      <c r="AZ92">
        <v>2575000000</v>
      </c>
      <c r="BA92">
        <v>-1108000000</v>
      </c>
      <c r="BB92">
        <v>184000000</v>
      </c>
      <c r="BE92">
        <v>184000000</v>
      </c>
      <c r="BG92">
        <v>421691912</v>
      </c>
      <c r="BH92">
        <v>195000000</v>
      </c>
      <c r="BI92">
        <v>5000000</v>
      </c>
      <c r="BJ92">
        <v>150000000</v>
      </c>
      <c r="BK92">
        <v>-1863000000</v>
      </c>
      <c r="BL92">
        <v>549000000</v>
      </c>
      <c r="BM92">
        <v>107000000</v>
      </c>
      <c r="BN92">
        <v>226000000</v>
      </c>
      <c r="BO92">
        <v>108000000</v>
      </c>
      <c r="BP92">
        <v>53000000</v>
      </c>
      <c r="BQ92">
        <v>793000000</v>
      </c>
      <c r="BR92">
        <v>867000000</v>
      </c>
      <c r="BS92">
        <v>198000000</v>
      </c>
      <c r="BT92">
        <v>55000000</v>
      </c>
      <c r="BU92">
        <v>195000000</v>
      </c>
      <c r="BV92">
        <v>0</v>
      </c>
      <c r="BW92">
        <v>293000000</v>
      </c>
      <c r="BX92">
        <v>420000000</v>
      </c>
      <c r="CA92">
        <v>603000000</v>
      </c>
      <c r="CB92">
        <v>421691912</v>
      </c>
      <c r="CC92">
        <v>3508000000</v>
      </c>
      <c r="CD92">
        <v>-1163000000</v>
      </c>
      <c r="CE92">
        <v>10219000000</v>
      </c>
      <c r="CF92">
        <v>7735000000</v>
      </c>
      <c r="CG92">
        <v>4346000000</v>
      </c>
      <c r="CH92">
        <v>3508000000</v>
      </c>
      <c r="CI92">
        <v>6711000000</v>
      </c>
      <c r="CJ92">
        <v>7482000000</v>
      </c>
      <c r="CK92">
        <v>5458000000</v>
      </c>
      <c r="CL92">
        <v>61000000</v>
      </c>
      <c r="CM92">
        <v>631000000</v>
      </c>
      <c r="CN92">
        <v>1484000000</v>
      </c>
      <c r="CO92">
        <v>0</v>
      </c>
      <c r="DE92">
        <v>55000000</v>
      </c>
      <c r="DO92">
        <v>924000000</v>
      </c>
      <c r="DP92">
        <v>924000000</v>
      </c>
      <c r="DY92">
        <v>546024</v>
      </c>
    </row>
    <row r="93" spans="1:134" x14ac:dyDescent="0.3">
      <c r="A93" s="2" t="s">
        <v>250</v>
      </c>
      <c r="B93" t="s">
        <v>31</v>
      </c>
      <c r="C93">
        <v>2022</v>
      </c>
      <c r="D93" s="3">
        <v>44926</v>
      </c>
      <c r="E93" t="s">
        <v>227</v>
      </c>
      <c r="F93" t="s">
        <v>228</v>
      </c>
      <c r="G93">
        <v>962000000</v>
      </c>
      <c r="H93">
        <v>506000000</v>
      </c>
      <c r="I93">
        <v>-2858000000</v>
      </c>
      <c r="J93">
        <v>3947000000</v>
      </c>
      <c r="L93">
        <v>986000000</v>
      </c>
      <c r="M93">
        <v>115000000</v>
      </c>
      <c r="N93">
        <v>467000000</v>
      </c>
      <c r="O93">
        <v>791000000</v>
      </c>
      <c r="P93">
        <v>791000000</v>
      </c>
      <c r="Q93">
        <v>412000000</v>
      </c>
      <c r="R93">
        <v>3546000000</v>
      </c>
      <c r="S93">
        <v>179000000</v>
      </c>
      <c r="T93">
        <v>75000000</v>
      </c>
      <c r="U93">
        <v>3143000000</v>
      </c>
      <c r="V93">
        <v>32000000</v>
      </c>
      <c r="X93">
        <v>32000000</v>
      </c>
      <c r="AA93">
        <v>1482000000</v>
      </c>
      <c r="AC93">
        <v>490000000</v>
      </c>
      <c r="AD93">
        <v>-1841000000</v>
      </c>
      <c r="AE93">
        <v>4013000000</v>
      </c>
      <c r="AF93">
        <v>4534000000</v>
      </c>
      <c r="AG93">
        <v>507000000</v>
      </c>
      <c r="AH93">
        <v>5301000000</v>
      </c>
      <c r="AJ93">
        <v>75000000</v>
      </c>
      <c r="AK93">
        <v>1609000000</v>
      </c>
      <c r="AL93">
        <v>7708000000</v>
      </c>
      <c r="AO93">
        <v>84000000</v>
      </c>
      <c r="AR93">
        <v>83000000</v>
      </c>
      <c r="AS93">
        <v>4162000000</v>
      </c>
      <c r="AT93">
        <v>4245000000</v>
      </c>
      <c r="AW93">
        <v>3941000000</v>
      </c>
      <c r="AX93">
        <v>0</v>
      </c>
      <c r="AY93">
        <v>3371000000</v>
      </c>
      <c r="AZ93">
        <v>2443000000</v>
      </c>
      <c r="BA93">
        <v>-933000000</v>
      </c>
      <c r="BB93">
        <v>54000000</v>
      </c>
      <c r="BE93">
        <v>54000000</v>
      </c>
      <c r="BG93">
        <v>412155057</v>
      </c>
      <c r="BH93">
        <v>206000000</v>
      </c>
      <c r="BJ93">
        <v>170000000</v>
      </c>
      <c r="BK93">
        <v>-1841000000</v>
      </c>
      <c r="BL93">
        <v>521000000</v>
      </c>
      <c r="BM93">
        <v>81000000</v>
      </c>
      <c r="BN93">
        <v>185000000</v>
      </c>
      <c r="BO93">
        <v>111000000</v>
      </c>
      <c r="BP93">
        <v>31000000</v>
      </c>
      <c r="BQ93">
        <v>1010000000</v>
      </c>
      <c r="BR93">
        <v>1085000000</v>
      </c>
      <c r="BS93">
        <v>195000000</v>
      </c>
      <c r="BT93">
        <v>55000000</v>
      </c>
      <c r="BV93">
        <v>0</v>
      </c>
      <c r="BW93">
        <v>371000000</v>
      </c>
      <c r="BX93">
        <v>537000000</v>
      </c>
      <c r="CA93">
        <v>1028000000</v>
      </c>
      <c r="CB93">
        <v>412155057</v>
      </c>
      <c r="CC93">
        <v>3601000000</v>
      </c>
      <c r="CD93">
        <v>-988000000</v>
      </c>
      <c r="CE93">
        <v>10255000000</v>
      </c>
      <c r="CF93">
        <v>7763000000</v>
      </c>
      <c r="CG93">
        <v>4277000000</v>
      </c>
      <c r="CH93">
        <v>3601000000</v>
      </c>
      <c r="CI93">
        <v>6654000000</v>
      </c>
      <c r="CJ93">
        <v>7112000000</v>
      </c>
      <c r="CK93">
        <v>5172000000</v>
      </c>
      <c r="CL93">
        <v>48000000</v>
      </c>
      <c r="CM93">
        <v>748000000</v>
      </c>
      <c r="CN93">
        <v>1661000000</v>
      </c>
      <c r="CO93">
        <v>-1000000</v>
      </c>
      <c r="DE93">
        <v>55000000</v>
      </c>
      <c r="DO93">
        <v>742000000</v>
      </c>
      <c r="DP93">
        <v>742000000</v>
      </c>
      <c r="DY93">
        <v>546024</v>
      </c>
    </row>
    <row r="94" spans="1:134" x14ac:dyDescent="0.3">
      <c r="A94" s="2" t="s">
        <v>250</v>
      </c>
      <c r="B94" t="s">
        <v>31</v>
      </c>
      <c r="C94">
        <v>2023</v>
      </c>
      <c r="D94" s="3">
        <v>45291</v>
      </c>
      <c r="E94" t="s">
        <v>227</v>
      </c>
      <c r="F94" t="s">
        <v>228</v>
      </c>
      <c r="G94">
        <v>982000000</v>
      </c>
      <c r="H94">
        <v>675000000</v>
      </c>
      <c r="I94">
        <v>-3081000000</v>
      </c>
      <c r="J94">
        <v>3682000000</v>
      </c>
      <c r="L94">
        <v>1018000000</v>
      </c>
      <c r="M94">
        <v>129000000</v>
      </c>
      <c r="N94">
        <v>465000000</v>
      </c>
      <c r="O94">
        <v>610000000</v>
      </c>
      <c r="P94">
        <v>610000000</v>
      </c>
      <c r="Q94">
        <v>410000000</v>
      </c>
      <c r="R94">
        <v>3982000000</v>
      </c>
      <c r="S94">
        <v>224000000</v>
      </c>
      <c r="T94">
        <v>65000000</v>
      </c>
      <c r="U94">
        <v>3316000000</v>
      </c>
      <c r="V94">
        <v>32000000</v>
      </c>
      <c r="W94">
        <v>206000000</v>
      </c>
      <c r="X94">
        <v>238000000</v>
      </c>
      <c r="AA94">
        <v>1784000000</v>
      </c>
      <c r="AC94">
        <v>451000000</v>
      </c>
      <c r="AD94">
        <v>-1830000000</v>
      </c>
      <c r="AE94">
        <v>4035000000</v>
      </c>
      <c r="AF94">
        <v>4540000000</v>
      </c>
      <c r="AG94">
        <v>675000000</v>
      </c>
      <c r="AH94">
        <v>5537000000</v>
      </c>
      <c r="AJ94">
        <v>65000000</v>
      </c>
      <c r="AK94">
        <v>1765000000</v>
      </c>
      <c r="AL94">
        <v>7688000000</v>
      </c>
      <c r="AO94">
        <v>88000000</v>
      </c>
      <c r="AR94">
        <v>97000000</v>
      </c>
      <c r="AS94">
        <v>3500000000</v>
      </c>
      <c r="AT94">
        <v>3597000000</v>
      </c>
      <c r="AW94">
        <v>4079000000</v>
      </c>
      <c r="AY94">
        <v>3096000000</v>
      </c>
      <c r="AZ94">
        <v>2456000000</v>
      </c>
      <c r="BA94">
        <v>-503000000</v>
      </c>
      <c r="BB94">
        <v>46000000</v>
      </c>
      <c r="BE94">
        <v>46000000</v>
      </c>
      <c r="BG94">
        <v>409914461</v>
      </c>
      <c r="BH94">
        <v>249000000</v>
      </c>
      <c r="BI94">
        <v>206000000</v>
      </c>
      <c r="BJ94">
        <v>168000000</v>
      </c>
      <c r="BK94">
        <v>-1830000000</v>
      </c>
      <c r="BL94">
        <v>505000000</v>
      </c>
      <c r="BM94">
        <v>70000000</v>
      </c>
      <c r="BN94">
        <v>254000000</v>
      </c>
      <c r="BO94">
        <v>128000000</v>
      </c>
      <c r="BP94">
        <v>17000000</v>
      </c>
      <c r="BQ94">
        <v>1050000000</v>
      </c>
      <c r="BR94">
        <v>1115000000</v>
      </c>
      <c r="BS94">
        <v>263000000</v>
      </c>
      <c r="BT94">
        <v>55000000</v>
      </c>
      <c r="BV94">
        <v>0</v>
      </c>
      <c r="BW94">
        <v>423000000</v>
      </c>
      <c r="BX94">
        <v>692000000</v>
      </c>
      <c r="CA94">
        <v>1720000000</v>
      </c>
      <c r="CB94">
        <v>409914461</v>
      </c>
      <c r="CC94">
        <v>4037000000</v>
      </c>
      <c r="CD94">
        <v>-558000000</v>
      </c>
      <c r="CE94">
        <v>10428000000</v>
      </c>
      <c r="CF94">
        <v>7537000000</v>
      </c>
      <c r="CG94">
        <v>3835000000</v>
      </c>
      <c r="CH94">
        <v>4037000000</v>
      </c>
      <c r="CI94">
        <v>6391000000</v>
      </c>
      <c r="CJ94">
        <v>7112000000</v>
      </c>
      <c r="CK94">
        <v>4607000000</v>
      </c>
      <c r="CL94">
        <v>68000000</v>
      </c>
      <c r="CM94">
        <v>891000000</v>
      </c>
      <c r="CN94">
        <v>1532000000</v>
      </c>
      <c r="CO94">
        <v>0</v>
      </c>
      <c r="CW94">
        <v>0</v>
      </c>
      <c r="DE94">
        <v>55000000</v>
      </c>
      <c r="DO94">
        <v>756000000</v>
      </c>
      <c r="DP94">
        <v>756000000</v>
      </c>
      <c r="DY94">
        <v>546024</v>
      </c>
    </row>
    <row r="95" spans="1:134" x14ac:dyDescent="0.3">
      <c r="A95" s="2" t="s">
        <v>251</v>
      </c>
      <c r="B95" t="s">
        <v>34</v>
      </c>
      <c r="C95">
        <v>2021</v>
      </c>
      <c r="D95" s="3">
        <v>44561</v>
      </c>
      <c r="E95" t="s">
        <v>227</v>
      </c>
      <c r="F95" t="s">
        <v>228</v>
      </c>
      <c r="G95">
        <v>454243</v>
      </c>
      <c r="I95">
        <v>-3661</v>
      </c>
      <c r="J95">
        <v>23870771</v>
      </c>
      <c r="N95">
        <v>35602</v>
      </c>
      <c r="O95">
        <v>4316396</v>
      </c>
      <c r="P95">
        <v>4316396</v>
      </c>
      <c r="Q95">
        <v>35602</v>
      </c>
      <c r="R95">
        <v>-8513339</v>
      </c>
      <c r="T95">
        <v>409953</v>
      </c>
      <c r="U95">
        <v>4565993</v>
      </c>
      <c r="W95">
        <v>1071307</v>
      </c>
      <c r="X95">
        <v>1071307</v>
      </c>
      <c r="Y95">
        <v>1099945</v>
      </c>
      <c r="Z95">
        <v>1099945</v>
      </c>
      <c r="AA95">
        <v>10047090</v>
      </c>
      <c r="AF95">
        <v>301964</v>
      </c>
      <c r="AH95">
        <v>35292</v>
      </c>
      <c r="AJ95">
        <v>390557</v>
      </c>
      <c r="AL95">
        <v>-4076195</v>
      </c>
      <c r="AS95">
        <v>3365837</v>
      </c>
      <c r="AT95">
        <v>3365837</v>
      </c>
      <c r="AW95">
        <v>35292</v>
      </c>
      <c r="AY95">
        <v>120748</v>
      </c>
      <c r="AZ95">
        <v>31631</v>
      </c>
      <c r="BA95">
        <v>-8815303</v>
      </c>
      <c r="BG95">
        <v>9786458</v>
      </c>
      <c r="BI95">
        <v>1071307</v>
      </c>
      <c r="BJ95">
        <v>6062544</v>
      </c>
      <c r="BL95">
        <v>301964</v>
      </c>
      <c r="BQ95">
        <v>1283228</v>
      </c>
      <c r="BR95">
        <v>1693181</v>
      </c>
      <c r="BS95">
        <v>120113</v>
      </c>
      <c r="BU95">
        <v>79390</v>
      </c>
      <c r="BX95">
        <v>170207</v>
      </c>
      <c r="CA95">
        <v>-32419712</v>
      </c>
      <c r="CB95">
        <v>9786458</v>
      </c>
      <c r="CC95">
        <v>-8513339</v>
      </c>
      <c r="CD95">
        <v>-8815303</v>
      </c>
      <c r="CE95">
        <v>4899588</v>
      </c>
      <c r="CF95">
        <v>-5147502</v>
      </c>
      <c r="CG95">
        <v>4437144</v>
      </c>
      <c r="CH95">
        <v>-8513339</v>
      </c>
      <c r="CI95">
        <v>13412927</v>
      </c>
      <c r="CJ95">
        <v>333595</v>
      </c>
      <c r="CK95">
        <v>3365837</v>
      </c>
      <c r="CL95">
        <v>3985</v>
      </c>
      <c r="CN95">
        <v>-5481097</v>
      </c>
      <c r="DB95">
        <v>170207</v>
      </c>
      <c r="DG95">
        <v>4316396</v>
      </c>
      <c r="DH95">
        <v>33984</v>
      </c>
      <c r="DX95">
        <v>825000</v>
      </c>
    </row>
    <row r="96" spans="1:134" x14ac:dyDescent="0.3">
      <c r="A96" s="2" t="s">
        <v>251</v>
      </c>
      <c r="B96" t="s">
        <v>34</v>
      </c>
      <c r="C96">
        <v>2022</v>
      </c>
      <c r="D96" s="3">
        <v>44926</v>
      </c>
      <c r="E96" t="s">
        <v>227</v>
      </c>
      <c r="F96" t="s">
        <v>228</v>
      </c>
      <c r="G96">
        <v>720000</v>
      </c>
      <c r="H96">
        <v>1187000</v>
      </c>
      <c r="I96">
        <v>-1672000</v>
      </c>
      <c r="J96">
        <v>346672000</v>
      </c>
      <c r="K96">
        <v>14474000</v>
      </c>
      <c r="L96">
        <v>1432000</v>
      </c>
      <c r="M96">
        <v>541000</v>
      </c>
      <c r="N96">
        <v>0</v>
      </c>
      <c r="O96">
        <v>9284000</v>
      </c>
      <c r="P96">
        <v>9284000</v>
      </c>
      <c r="Q96">
        <v>0</v>
      </c>
      <c r="R96">
        <v>33299000</v>
      </c>
      <c r="T96">
        <v>1836000</v>
      </c>
      <c r="U96">
        <v>29866000</v>
      </c>
      <c r="V96">
        <v>207000</v>
      </c>
      <c r="W96">
        <v>12565000</v>
      </c>
      <c r="X96">
        <v>12772000</v>
      </c>
      <c r="Y96">
        <v>546000</v>
      </c>
      <c r="Z96">
        <v>546000</v>
      </c>
      <c r="AA96">
        <v>24714000</v>
      </c>
      <c r="AD96">
        <v>1061000</v>
      </c>
      <c r="AF96">
        <v>3518000</v>
      </c>
      <c r="AG96">
        <v>1418000</v>
      </c>
      <c r="AH96">
        <v>2541000</v>
      </c>
      <c r="AJ96">
        <v>767196</v>
      </c>
      <c r="AK96">
        <v>1997000</v>
      </c>
      <c r="AL96">
        <v>45864000</v>
      </c>
      <c r="AM96">
        <v>666000</v>
      </c>
      <c r="AP96">
        <v>19000</v>
      </c>
      <c r="AQ96">
        <v>472000</v>
      </c>
      <c r="AR96">
        <v>334000</v>
      </c>
      <c r="AS96">
        <v>3745283</v>
      </c>
      <c r="AT96">
        <v>334000</v>
      </c>
      <c r="AU96">
        <v>666000</v>
      </c>
      <c r="AW96">
        <v>1090000</v>
      </c>
      <c r="AX96">
        <v>-1184000</v>
      </c>
      <c r="AY96">
        <v>3281000</v>
      </c>
      <c r="AZ96">
        <v>869000</v>
      </c>
      <c r="BA96">
        <v>29781000</v>
      </c>
      <c r="BG96">
        <v>9786458</v>
      </c>
      <c r="BH96">
        <v>2691000</v>
      </c>
      <c r="BI96">
        <v>1620370</v>
      </c>
      <c r="BJ96">
        <v>8840000</v>
      </c>
      <c r="BK96">
        <v>1061000</v>
      </c>
      <c r="BL96">
        <v>3518000</v>
      </c>
      <c r="BM96">
        <v>22716000</v>
      </c>
      <c r="BP96">
        <v>83000</v>
      </c>
      <c r="BQ96">
        <v>720000</v>
      </c>
      <c r="BR96">
        <v>2556000</v>
      </c>
      <c r="BS96">
        <v>749099</v>
      </c>
      <c r="BT96">
        <v>0</v>
      </c>
      <c r="BU96">
        <v>40554</v>
      </c>
      <c r="BV96">
        <v>0</v>
      </c>
      <c r="BX96">
        <v>1420000</v>
      </c>
      <c r="CA96">
        <v>-313739000</v>
      </c>
      <c r="CB96">
        <v>9786458</v>
      </c>
      <c r="CC96">
        <v>33299000</v>
      </c>
      <c r="CD96">
        <v>29781000</v>
      </c>
      <c r="CE96">
        <v>57635000</v>
      </c>
      <c r="CF96">
        <v>33299000</v>
      </c>
      <c r="CG96">
        <v>13106000</v>
      </c>
      <c r="CH96">
        <v>32115000</v>
      </c>
      <c r="CI96">
        <v>25520000</v>
      </c>
      <c r="CJ96">
        <v>27769000</v>
      </c>
      <c r="CK96">
        <v>806000</v>
      </c>
      <c r="CL96">
        <v>443</v>
      </c>
      <c r="CN96">
        <v>5152000</v>
      </c>
      <c r="CO96">
        <v>-231000</v>
      </c>
      <c r="CX96">
        <v>695000</v>
      </c>
      <c r="DB96">
        <v>126949</v>
      </c>
      <c r="DG96">
        <v>114762</v>
      </c>
      <c r="DH96">
        <v>12565000</v>
      </c>
      <c r="DK96">
        <v>150000</v>
      </c>
      <c r="DX96">
        <v>350000</v>
      </c>
      <c r="ED96">
        <v>0</v>
      </c>
    </row>
    <row r="97" spans="1:135" x14ac:dyDescent="0.3">
      <c r="A97" s="2" t="s">
        <v>251</v>
      </c>
      <c r="B97" t="s">
        <v>34</v>
      </c>
      <c r="C97">
        <v>2023</v>
      </c>
      <c r="D97" s="3">
        <v>45291</v>
      </c>
      <c r="E97" t="s">
        <v>227</v>
      </c>
      <c r="F97" t="s">
        <v>228</v>
      </c>
      <c r="G97">
        <v>2449000</v>
      </c>
      <c r="H97">
        <v>568000</v>
      </c>
      <c r="I97">
        <v>-1242000</v>
      </c>
      <c r="J97">
        <v>366099000</v>
      </c>
      <c r="K97">
        <v>2768000</v>
      </c>
      <c r="L97">
        <v>827000</v>
      </c>
      <c r="M97">
        <v>342000</v>
      </c>
      <c r="N97">
        <v>3000</v>
      </c>
      <c r="O97">
        <v>6254000</v>
      </c>
      <c r="P97">
        <v>6254000</v>
      </c>
      <c r="Q97">
        <v>3000</v>
      </c>
      <c r="R97">
        <v>6339000</v>
      </c>
      <c r="T97">
        <v>1249000</v>
      </c>
      <c r="U97">
        <v>20499000</v>
      </c>
      <c r="V97">
        <v>201000</v>
      </c>
      <c r="W97">
        <v>8738000</v>
      </c>
      <c r="X97">
        <v>8939000</v>
      </c>
      <c r="Y97">
        <v>625000</v>
      </c>
      <c r="Z97">
        <v>625000</v>
      </c>
      <c r="AA97">
        <v>16899000</v>
      </c>
      <c r="AC97">
        <v>1934000</v>
      </c>
      <c r="AD97">
        <v>630000</v>
      </c>
      <c r="AF97">
        <v>2513000</v>
      </c>
      <c r="AG97">
        <v>594000</v>
      </c>
      <c r="AH97">
        <v>1854000</v>
      </c>
      <c r="AJ97">
        <v>951000</v>
      </c>
      <c r="AK97">
        <v>2415000</v>
      </c>
      <c r="AL97">
        <v>15077000</v>
      </c>
      <c r="AM97">
        <v>0</v>
      </c>
      <c r="AP97">
        <v>18000</v>
      </c>
      <c r="AQ97">
        <v>0</v>
      </c>
      <c r="AR97">
        <v>141000</v>
      </c>
      <c r="AT97">
        <v>141000</v>
      </c>
      <c r="AU97">
        <v>0</v>
      </c>
      <c r="AW97">
        <v>1009000</v>
      </c>
      <c r="AX97">
        <v>390000</v>
      </c>
      <c r="AY97">
        <v>2484000</v>
      </c>
      <c r="AZ97">
        <v>612000</v>
      </c>
      <c r="BA97">
        <v>3826000</v>
      </c>
      <c r="BG97">
        <v>9786458</v>
      </c>
      <c r="BH97">
        <v>430000</v>
      </c>
      <c r="BJ97">
        <v>2879000</v>
      </c>
      <c r="BK97">
        <v>630000</v>
      </c>
      <c r="BL97">
        <v>2513000</v>
      </c>
      <c r="BM97">
        <v>145000</v>
      </c>
      <c r="BP97">
        <v>61000</v>
      </c>
      <c r="BQ97">
        <v>2449000</v>
      </c>
      <c r="BR97">
        <v>3698000</v>
      </c>
      <c r="BS97">
        <v>758000</v>
      </c>
      <c r="BT97">
        <v>0</v>
      </c>
      <c r="BV97">
        <v>0</v>
      </c>
      <c r="BW97">
        <v>353000</v>
      </c>
      <c r="BX97">
        <v>6774000</v>
      </c>
      <c r="CA97">
        <v>-359698000</v>
      </c>
      <c r="CB97">
        <v>9786458</v>
      </c>
      <c r="CC97">
        <v>6339000</v>
      </c>
      <c r="CD97">
        <v>3826000</v>
      </c>
      <c r="CE97">
        <v>23769000</v>
      </c>
      <c r="CF97">
        <v>6339000</v>
      </c>
      <c r="CG97">
        <v>9080000</v>
      </c>
      <c r="CH97">
        <v>6729000</v>
      </c>
      <c r="CI97">
        <v>17040000</v>
      </c>
      <c r="CJ97">
        <v>3270000</v>
      </c>
      <c r="CK97">
        <v>141000</v>
      </c>
      <c r="CM97">
        <v>128000</v>
      </c>
      <c r="CN97">
        <v>3600000</v>
      </c>
      <c r="CO97">
        <v>-26000</v>
      </c>
      <c r="CX97">
        <v>695000</v>
      </c>
      <c r="DH97">
        <v>8738000</v>
      </c>
      <c r="DK97">
        <v>6145000</v>
      </c>
      <c r="ED97">
        <v>1858000</v>
      </c>
    </row>
    <row r="98" spans="1:135" x14ac:dyDescent="0.3">
      <c r="A98" s="2" t="s">
        <v>252</v>
      </c>
      <c r="B98" t="s">
        <v>37</v>
      </c>
      <c r="C98">
        <v>2020</v>
      </c>
      <c r="D98" s="3">
        <v>44196</v>
      </c>
      <c r="E98" t="s">
        <v>227</v>
      </c>
      <c r="F98" t="s">
        <v>228</v>
      </c>
      <c r="G98">
        <v>63044</v>
      </c>
      <c r="H98">
        <v>342219</v>
      </c>
      <c r="I98">
        <v>-2613252</v>
      </c>
      <c r="J98">
        <v>5083280</v>
      </c>
      <c r="M98">
        <v>529392</v>
      </c>
      <c r="N98">
        <v>1000</v>
      </c>
      <c r="O98">
        <v>20162</v>
      </c>
      <c r="P98">
        <v>20162</v>
      </c>
      <c r="Q98">
        <v>1000</v>
      </c>
      <c r="R98">
        <v>-6585460</v>
      </c>
      <c r="S98">
        <v>0</v>
      </c>
      <c r="T98">
        <v>113125</v>
      </c>
      <c r="U98">
        <v>582617</v>
      </c>
      <c r="V98">
        <v>194797</v>
      </c>
      <c r="W98">
        <v>7640733</v>
      </c>
      <c r="X98">
        <v>7835530</v>
      </c>
      <c r="Y98">
        <v>0</v>
      </c>
      <c r="Z98">
        <v>0</v>
      </c>
      <c r="AA98">
        <v>8095721</v>
      </c>
      <c r="AG98">
        <v>342219</v>
      </c>
      <c r="AH98">
        <v>3863005</v>
      </c>
      <c r="AJ98">
        <v>2415</v>
      </c>
      <c r="AK98">
        <v>205942</v>
      </c>
      <c r="AL98">
        <v>1055273</v>
      </c>
      <c r="AP98">
        <v>184890</v>
      </c>
      <c r="AR98">
        <v>334595</v>
      </c>
      <c r="AT98">
        <v>334595</v>
      </c>
      <c r="AW98">
        <v>3380560</v>
      </c>
      <c r="AY98">
        <v>7620571</v>
      </c>
      <c r="AZ98">
        <v>1249753</v>
      </c>
      <c r="BA98">
        <v>-6585460</v>
      </c>
      <c r="BG98">
        <v>162000</v>
      </c>
      <c r="BH98">
        <v>14294</v>
      </c>
      <c r="BI98">
        <v>7302422</v>
      </c>
      <c r="BJ98">
        <v>82387</v>
      </c>
      <c r="BM98">
        <v>12486</v>
      </c>
      <c r="BO98">
        <v>297555</v>
      </c>
      <c r="BQ98">
        <v>64679</v>
      </c>
      <c r="BR98">
        <v>177804</v>
      </c>
      <c r="BT98">
        <v>0</v>
      </c>
      <c r="BU98">
        <v>14294</v>
      </c>
      <c r="BV98">
        <v>0</v>
      </c>
      <c r="BX98">
        <v>342219</v>
      </c>
      <c r="CA98">
        <v>-11669740</v>
      </c>
      <c r="CB98">
        <v>162000</v>
      </c>
      <c r="CC98">
        <v>-6585460</v>
      </c>
      <c r="CD98">
        <v>-6585460</v>
      </c>
      <c r="CE98">
        <v>1844856</v>
      </c>
      <c r="CF98">
        <v>-6585460</v>
      </c>
      <c r="CG98">
        <v>8170125</v>
      </c>
      <c r="CH98">
        <v>-6585460</v>
      </c>
      <c r="CI98">
        <v>8430316</v>
      </c>
      <c r="CJ98">
        <v>1262239</v>
      </c>
      <c r="CK98">
        <v>334595</v>
      </c>
      <c r="CN98">
        <v>-7513104</v>
      </c>
      <c r="DG98">
        <v>20162</v>
      </c>
      <c r="DH98">
        <v>338311</v>
      </c>
      <c r="DL98">
        <v>1635</v>
      </c>
      <c r="DX98">
        <v>7302422</v>
      </c>
    </row>
    <row r="99" spans="1:135" x14ac:dyDescent="0.3">
      <c r="A99" s="2" t="s">
        <v>252</v>
      </c>
      <c r="B99" t="s">
        <v>37</v>
      </c>
      <c r="C99">
        <v>2021</v>
      </c>
      <c r="D99" s="3">
        <v>44561</v>
      </c>
      <c r="E99" t="s">
        <v>227</v>
      </c>
      <c r="F99" t="s">
        <v>228</v>
      </c>
      <c r="G99">
        <v>814068</v>
      </c>
      <c r="H99">
        <v>574138</v>
      </c>
      <c r="I99">
        <v>-3008220</v>
      </c>
      <c r="J99">
        <v>26074292</v>
      </c>
      <c r="M99">
        <v>672161</v>
      </c>
      <c r="N99">
        <v>1657</v>
      </c>
      <c r="O99">
        <v>13710845</v>
      </c>
      <c r="P99">
        <v>13710845</v>
      </c>
      <c r="Q99">
        <v>1657</v>
      </c>
      <c r="R99">
        <v>10660071</v>
      </c>
      <c r="S99">
        <v>150611</v>
      </c>
      <c r="T99">
        <v>220914</v>
      </c>
      <c r="U99">
        <v>16007584</v>
      </c>
      <c r="V99">
        <v>312601</v>
      </c>
      <c r="W99">
        <v>1000000</v>
      </c>
      <c r="X99">
        <v>1312601</v>
      </c>
      <c r="Y99">
        <v>63411</v>
      </c>
      <c r="Z99">
        <v>63411</v>
      </c>
      <c r="AA99">
        <v>3810269</v>
      </c>
      <c r="AG99">
        <v>574138</v>
      </c>
      <c r="AH99">
        <v>4288101</v>
      </c>
      <c r="AJ99">
        <v>0</v>
      </c>
      <c r="AK99">
        <v>127502</v>
      </c>
      <c r="AL99">
        <v>14130122</v>
      </c>
      <c r="AP99">
        <v>198645</v>
      </c>
      <c r="AR99">
        <v>359560</v>
      </c>
      <c r="AS99">
        <v>2470051</v>
      </c>
      <c r="AT99">
        <v>2829611</v>
      </c>
      <c r="AW99">
        <v>3434034</v>
      </c>
      <c r="AZ99">
        <v>1279881</v>
      </c>
      <c r="BA99">
        <v>10660071</v>
      </c>
      <c r="BG99">
        <v>165740</v>
      </c>
      <c r="BH99">
        <v>1595099</v>
      </c>
      <c r="BI99">
        <v>1000000</v>
      </c>
      <c r="BJ99">
        <v>44510</v>
      </c>
      <c r="BM99">
        <v>12486</v>
      </c>
      <c r="BO99">
        <v>504811</v>
      </c>
      <c r="BQ99">
        <v>2168833</v>
      </c>
      <c r="BR99">
        <v>2389747</v>
      </c>
      <c r="BT99">
        <v>0</v>
      </c>
      <c r="BU99">
        <v>1588194</v>
      </c>
      <c r="BV99">
        <v>0</v>
      </c>
      <c r="BX99">
        <v>581043</v>
      </c>
      <c r="CA99">
        <v>-15415878</v>
      </c>
      <c r="CB99">
        <v>165740</v>
      </c>
      <c r="CC99">
        <v>10660071</v>
      </c>
      <c r="CD99">
        <v>10660071</v>
      </c>
      <c r="CE99">
        <v>17299951</v>
      </c>
      <c r="CF99">
        <v>13130122</v>
      </c>
      <c r="CG99">
        <v>4142212</v>
      </c>
      <c r="CH99">
        <v>10660071</v>
      </c>
      <c r="CI99">
        <v>6639880</v>
      </c>
      <c r="CJ99">
        <v>1292367</v>
      </c>
      <c r="CK99">
        <v>2829611</v>
      </c>
      <c r="CM99">
        <v>127502</v>
      </c>
      <c r="CN99">
        <v>12197315</v>
      </c>
      <c r="DB99">
        <v>6905</v>
      </c>
      <c r="DG99">
        <v>13710845</v>
      </c>
      <c r="DH99">
        <v>1000000</v>
      </c>
      <c r="DL99">
        <v>1354765</v>
      </c>
    </row>
    <row r="100" spans="1:135" x14ac:dyDescent="0.3">
      <c r="A100" s="2" t="s">
        <v>252</v>
      </c>
      <c r="B100" t="s">
        <v>37</v>
      </c>
      <c r="C100">
        <v>2022</v>
      </c>
      <c r="D100" s="3">
        <v>44926</v>
      </c>
      <c r="E100" t="s">
        <v>227</v>
      </c>
      <c r="F100" t="s">
        <v>228</v>
      </c>
      <c r="G100">
        <v>2050103</v>
      </c>
      <c r="H100">
        <v>1018510</v>
      </c>
      <c r="I100">
        <v>-4197894</v>
      </c>
      <c r="J100">
        <v>32131041</v>
      </c>
      <c r="M100">
        <v>262468</v>
      </c>
      <c r="N100">
        <v>18</v>
      </c>
      <c r="O100">
        <v>2295259</v>
      </c>
      <c r="P100">
        <v>2295259</v>
      </c>
      <c r="Q100">
        <v>18</v>
      </c>
      <c r="R100">
        <v>3875213</v>
      </c>
      <c r="S100">
        <v>1883458</v>
      </c>
      <c r="T100">
        <v>820451</v>
      </c>
      <c r="U100">
        <v>7449868</v>
      </c>
      <c r="V100">
        <v>199158</v>
      </c>
      <c r="W100">
        <v>2146149</v>
      </c>
      <c r="X100">
        <v>2345307</v>
      </c>
      <c r="Y100">
        <v>75914</v>
      </c>
      <c r="Z100">
        <v>75914</v>
      </c>
      <c r="AA100">
        <v>6359052</v>
      </c>
      <c r="AF100">
        <v>0</v>
      </c>
      <c r="AG100">
        <v>1041010</v>
      </c>
      <c r="AH100">
        <v>7002823</v>
      </c>
      <c r="AJ100">
        <v>0</v>
      </c>
      <c r="AK100">
        <v>583437</v>
      </c>
      <c r="AL100">
        <v>6021362</v>
      </c>
      <c r="AP100">
        <v>372867</v>
      </c>
      <c r="AR100">
        <v>63310</v>
      </c>
      <c r="AT100">
        <v>63310</v>
      </c>
      <c r="AW100">
        <v>3626823</v>
      </c>
      <c r="AZ100">
        <v>2804929</v>
      </c>
      <c r="BA100">
        <v>3875213</v>
      </c>
      <c r="BG100">
        <v>180227</v>
      </c>
      <c r="BH100">
        <v>57494</v>
      </c>
      <c r="BI100">
        <v>502349</v>
      </c>
      <c r="BJ100">
        <v>44650</v>
      </c>
      <c r="BM100">
        <v>42778</v>
      </c>
      <c r="BO100">
        <v>1119675</v>
      </c>
      <c r="BP100">
        <v>75914</v>
      </c>
      <c r="BQ100">
        <v>3117380</v>
      </c>
      <c r="BR100">
        <v>3937831</v>
      </c>
      <c r="BT100">
        <v>0</v>
      </c>
      <c r="BU100">
        <v>3419254</v>
      </c>
      <c r="BV100">
        <v>0</v>
      </c>
      <c r="BX100">
        <v>1094424</v>
      </c>
      <c r="CA100">
        <v>-28255846</v>
      </c>
      <c r="CB100">
        <v>180227</v>
      </c>
      <c r="CC100">
        <v>3875213</v>
      </c>
      <c r="CD100">
        <v>3875213</v>
      </c>
      <c r="CE100">
        <v>10297575</v>
      </c>
      <c r="CF100">
        <v>3875213</v>
      </c>
      <c r="CG100">
        <v>2408617</v>
      </c>
      <c r="CH100">
        <v>3875213</v>
      </c>
      <c r="CI100">
        <v>6422362</v>
      </c>
      <c r="CJ100">
        <v>2847707</v>
      </c>
      <c r="CK100">
        <v>63310</v>
      </c>
      <c r="CM100">
        <v>583437</v>
      </c>
      <c r="CN100">
        <v>1090816</v>
      </c>
      <c r="CO100">
        <v>-22500</v>
      </c>
      <c r="DB100">
        <v>0</v>
      </c>
      <c r="DC100">
        <v>0</v>
      </c>
      <c r="DG100">
        <v>2295259</v>
      </c>
      <c r="DH100">
        <v>1599150</v>
      </c>
      <c r="DI100">
        <v>44650</v>
      </c>
      <c r="DL100">
        <v>1067277</v>
      </c>
    </row>
    <row r="101" spans="1:135" x14ac:dyDescent="0.3">
      <c r="A101" s="2" t="s">
        <v>252</v>
      </c>
      <c r="B101" t="s">
        <v>37</v>
      </c>
      <c r="C101">
        <v>2023</v>
      </c>
      <c r="D101" s="3">
        <v>45291</v>
      </c>
      <c r="E101" t="s">
        <v>227</v>
      </c>
      <c r="F101" t="s">
        <v>228</v>
      </c>
      <c r="G101">
        <v>5394003</v>
      </c>
      <c r="H101">
        <v>1242524</v>
      </c>
      <c r="I101">
        <v>-4393385</v>
      </c>
      <c r="J101">
        <v>49918441</v>
      </c>
      <c r="M101">
        <v>119272</v>
      </c>
      <c r="N101">
        <v>108</v>
      </c>
      <c r="O101">
        <v>1216107</v>
      </c>
      <c r="P101">
        <v>1216107</v>
      </c>
      <c r="Q101">
        <v>108</v>
      </c>
      <c r="R101">
        <v>7131756</v>
      </c>
      <c r="S101">
        <v>8619557</v>
      </c>
      <c r="T101">
        <v>1250330</v>
      </c>
      <c r="U101">
        <v>9202310</v>
      </c>
      <c r="V101">
        <v>119272</v>
      </c>
      <c r="W101">
        <v>4699012</v>
      </c>
      <c r="X101">
        <v>4818284</v>
      </c>
      <c r="Y101">
        <v>120297</v>
      </c>
      <c r="Z101">
        <v>120297</v>
      </c>
      <c r="AA101">
        <v>12219356</v>
      </c>
      <c r="AF101">
        <v>398135</v>
      </c>
      <c r="AG101">
        <v>1260395</v>
      </c>
      <c r="AH101">
        <v>14079172</v>
      </c>
      <c r="AJ101">
        <v>0</v>
      </c>
      <c r="AK101">
        <v>1217929</v>
      </c>
      <c r="AL101">
        <v>11830768</v>
      </c>
      <c r="AP101">
        <v>397536</v>
      </c>
      <c r="AR101">
        <v>0</v>
      </c>
      <c r="AT101">
        <v>0</v>
      </c>
      <c r="AW101">
        <v>3785564</v>
      </c>
      <c r="AY101">
        <v>3482905</v>
      </c>
      <c r="AZ101">
        <v>9685787</v>
      </c>
      <c r="BA101">
        <v>6733621</v>
      </c>
      <c r="BG101">
        <v>1083173</v>
      </c>
      <c r="BH101">
        <v>42214</v>
      </c>
      <c r="BI101">
        <v>2587900</v>
      </c>
      <c r="BM101">
        <v>64880</v>
      </c>
      <c r="BO101">
        <v>1276515</v>
      </c>
      <c r="BP101">
        <v>120297</v>
      </c>
      <c r="BQ101">
        <v>6030445</v>
      </c>
      <c r="BR101">
        <v>7280775</v>
      </c>
      <c r="BT101">
        <v>0</v>
      </c>
      <c r="BU101">
        <v>5363239</v>
      </c>
      <c r="BV101">
        <v>0</v>
      </c>
      <c r="BX101">
        <v>1362821</v>
      </c>
      <c r="CA101">
        <v>-42786793</v>
      </c>
      <c r="CB101">
        <v>1083173</v>
      </c>
      <c r="CC101">
        <v>7131756</v>
      </c>
      <c r="CD101">
        <v>6733621</v>
      </c>
      <c r="CE101">
        <v>19351112</v>
      </c>
      <c r="CF101">
        <v>7131756</v>
      </c>
      <c r="CG101">
        <v>4818284</v>
      </c>
      <c r="CH101">
        <v>7131756</v>
      </c>
      <c r="CI101">
        <v>12219356</v>
      </c>
      <c r="CJ101">
        <v>10148802</v>
      </c>
      <c r="CK101">
        <v>0</v>
      </c>
      <c r="CM101">
        <v>1217929</v>
      </c>
      <c r="CN101">
        <v>-3017046</v>
      </c>
      <c r="CO101">
        <v>-17871</v>
      </c>
      <c r="CW101">
        <v>0</v>
      </c>
      <c r="DB101">
        <v>0</v>
      </c>
      <c r="DC101">
        <v>16566</v>
      </c>
      <c r="DG101">
        <v>1216107</v>
      </c>
      <c r="DH101">
        <v>2017286</v>
      </c>
      <c r="DI101">
        <v>93826</v>
      </c>
      <c r="DL101">
        <v>619876</v>
      </c>
    </row>
    <row r="102" spans="1:135" x14ac:dyDescent="0.3">
      <c r="A102" s="2" t="s">
        <v>253</v>
      </c>
      <c r="B102" t="s">
        <v>40</v>
      </c>
      <c r="C102">
        <v>2020</v>
      </c>
      <c r="D102" s="3">
        <v>44196</v>
      </c>
      <c r="E102" t="s">
        <v>227</v>
      </c>
      <c r="F102" t="s">
        <v>228</v>
      </c>
      <c r="G102">
        <v>72879</v>
      </c>
      <c r="H102">
        <v>35797</v>
      </c>
      <c r="I102">
        <v>-63265</v>
      </c>
      <c r="J102">
        <v>6380403</v>
      </c>
      <c r="M102">
        <v>59096</v>
      </c>
      <c r="N102">
        <v>1945</v>
      </c>
      <c r="O102">
        <v>144735</v>
      </c>
      <c r="P102">
        <v>144735</v>
      </c>
      <c r="Q102">
        <v>1945</v>
      </c>
      <c r="R102">
        <v>-6000911</v>
      </c>
      <c r="T102">
        <v>416707</v>
      </c>
      <c r="U102">
        <v>643111</v>
      </c>
      <c r="V102">
        <v>50754</v>
      </c>
      <c r="W102">
        <v>6149023</v>
      </c>
      <c r="X102">
        <v>6199777</v>
      </c>
      <c r="Y102">
        <v>38647</v>
      </c>
      <c r="Z102">
        <v>38647</v>
      </c>
      <c r="AA102">
        <v>6738010</v>
      </c>
      <c r="AB102">
        <v>10000</v>
      </c>
      <c r="AC102">
        <v>343587</v>
      </c>
      <c r="AH102">
        <v>183221</v>
      </c>
      <c r="AK102">
        <v>358153</v>
      </c>
      <c r="AL102">
        <v>165738</v>
      </c>
      <c r="AP102">
        <v>94805</v>
      </c>
      <c r="AR102">
        <v>8342</v>
      </c>
      <c r="AS102">
        <v>17626</v>
      </c>
      <c r="AT102">
        <v>25968</v>
      </c>
      <c r="AW102">
        <v>30596</v>
      </c>
      <c r="AY102">
        <v>6021914</v>
      </c>
      <c r="AZ102">
        <v>119956</v>
      </c>
      <c r="BA102">
        <v>-6000911</v>
      </c>
      <c r="BG102">
        <v>6052418</v>
      </c>
      <c r="BI102">
        <v>6118226</v>
      </c>
      <c r="BO102">
        <v>57820</v>
      </c>
      <c r="BQ102">
        <v>72879</v>
      </c>
      <c r="BR102">
        <v>489586</v>
      </c>
      <c r="BU102">
        <v>17312</v>
      </c>
      <c r="BV102">
        <v>0</v>
      </c>
      <c r="BW102">
        <v>451791</v>
      </c>
      <c r="BX102">
        <v>122911</v>
      </c>
      <c r="CA102">
        <v>-12383259</v>
      </c>
      <c r="CB102">
        <v>6052418</v>
      </c>
      <c r="CC102">
        <v>-6000911</v>
      </c>
      <c r="CD102">
        <v>-6000911</v>
      </c>
      <c r="CE102">
        <v>763067</v>
      </c>
      <c r="CF102">
        <v>-5983285</v>
      </c>
      <c r="CG102">
        <v>6225745</v>
      </c>
      <c r="CH102">
        <v>-6000911</v>
      </c>
      <c r="CI102">
        <v>6763978</v>
      </c>
      <c r="CJ102">
        <v>119956</v>
      </c>
      <c r="CK102">
        <v>25968</v>
      </c>
      <c r="CN102">
        <v>-6094899</v>
      </c>
      <c r="DB102">
        <v>87114</v>
      </c>
      <c r="DD102">
        <v>-437225</v>
      </c>
      <c r="DG102">
        <v>144735</v>
      </c>
      <c r="DI102">
        <v>30797</v>
      </c>
      <c r="DL102">
        <v>222278</v>
      </c>
    </row>
    <row r="103" spans="1:135" x14ac:dyDescent="0.3">
      <c r="A103" s="2" t="s">
        <v>253</v>
      </c>
      <c r="B103" t="s">
        <v>40</v>
      </c>
      <c r="C103">
        <v>2021</v>
      </c>
      <c r="D103" s="3">
        <v>44561</v>
      </c>
      <c r="E103" t="s">
        <v>227</v>
      </c>
      <c r="F103" t="s">
        <v>228</v>
      </c>
      <c r="G103">
        <v>37115</v>
      </c>
      <c r="H103">
        <v>7201</v>
      </c>
      <c r="I103">
        <v>-80892</v>
      </c>
      <c r="J103">
        <v>6380403</v>
      </c>
      <c r="M103">
        <v>7918</v>
      </c>
      <c r="N103">
        <v>1945</v>
      </c>
      <c r="O103">
        <v>33024</v>
      </c>
      <c r="P103">
        <v>33024</v>
      </c>
      <c r="Q103">
        <v>1945</v>
      </c>
      <c r="R103">
        <v>-6616292</v>
      </c>
      <c r="T103">
        <v>417298</v>
      </c>
      <c r="U103">
        <v>474399</v>
      </c>
      <c r="V103">
        <v>7918</v>
      </c>
      <c r="W103">
        <v>6682412</v>
      </c>
      <c r="X103">
        <v>7918</v>
      </c>
      <c r="Y103">
        <v>32658</v>
      </c>
      <c r="Z103">
        <v>32658</v>
      </c>
      <c r="AA103">
        <v>7149032</v>
      </c>
      <c r="AB103">
        <v>10000</v>
      </c>
      <c r="AC103">
        <v>50978</v>
      </c>
      <c r="AH103">
        <v>139233</v>
      </c>
      <c r="AK103">
        <v>351415</v>
      </c>
      <c r="AL103">
        <v>-6616292</v>
      </c>
      <c r="AP103">
        <v>94805</v>
      </c>
      <c r="AR103">
        <v>0</v>
      </c>
      <c r="AS103">
        <v>316391</v>
      </c>
      <c r="AT103">
        <v>0</v>
      </c>
      <c r="AW103">
        <v>36168</v>
      </c>
      <c r="AY103">
        <v>6965779</v>
      </c>
      <c r="AZ103">
        <v>58341</v>
      </c>
      <c r="BA103">
        <v>-6616292</v>
      </c>
      <c r="BG103">
        <v>6052418</v>
      </c>
      <c r="BI103">
        <v>6682412</v>
      </c>
      <c r="BJ103">
        <v>-1</v>
      </c>
      <c r="BM103">
        <v>187</v>
      </c>
      <c r="BO103">
        <v>8260</v>
      </c>
      <c r="BQ103">
        <v>6681158</v>
      </c>
      <c r="BR103">
        <v>7098456</v>
      </c>
      <c r="BU103">
        <v>20644</v>
      </c>
      <c r="BV103">
        <v>0</v>
      </c>
      <c r="BW103">
        <v>300437</v>
      </c>
      <c r="BX103">
        <v>69316</v>
      </c>
      <c r="CA103">
        <v>-12998640</v>
      </c>
      <c r="CB103">
        <v>6052418</v>
      </c>
      <c r="CC103">
        <v>-6616292</v>
      </c>
      <c r="CD103">
        <v>-6616292</v>
      </c>
      <c r="CE103">
        <v>532740</v>
      </c>
      <c r="CF103">
        <v>-6616292</v>
      </c>
      <c r="CG103">
        <v>7918</v>
      </c>
      <c r="CH103">
        <v>-6616292</v>
      </c>
      <c r="CI103">
        <v>7149032</v>
      </c>
      <c r="CJ103">
        <v>58341</v>
      </c>
      <c r="CK103">
        <v>0</v>
      </c>
      <c r="CN103">
        <v>-6674633</v>
      </c>
      <c r="DB103">
        <v>62115</v>
      </c>
      <c r="DD103">
        <v>0</v>
      </c>
      <c r="DG103">
        <v>33024</v>
      </c>
      <c r="DI103">
        <v>0</v>
      </c>
      <c r="DJ103">
        <v>0</v>
      </c>
      <c r="DL103">
        <v>6644043</v>
      </c>
    </row>
    <row r="104" spans="1:135" x14ac:dyDescent="0.3">
      <c r="A104" s="2" t="s">
        <v>253</v>
      </c>
      <c r="B104" t="s">
        <v>40</v>
      </c>
      <c r="C104">
        <v>2022</v>
      </c>
      <c r="D104" s="3">
        <v>44926</v>
      </c>
      <c r="E104" t="s">
        <v>227</v>
      </c>
      <c r="F104" t="s">
        <v>228</v>
      </c>
      <c r="G104">
        <v>47260</v>
      </c>
      <c r="H104">
        <v>184064</v>
      </c>
      <c r="I104">
        <v>-99387</v>
      </c>
      <c r="J104">
        <v>12988292</v>
      </c>
      <c r="M104">
        <v>52872</v>
      </c>
      <c r="N104">
        <v>21456</v>
      </c>
      <c r="O104">
        <v>89806</v>
      </c>
      <c r="P104">
        <v>89806</v>
      </c>
      <c r="Q104">
        <v>21456</v>
      </c>
      <c r="R104">
        <v>-1641930</v>
      </c>
      <c r="S104">
        <v>0</v>
      </c>
      <c r="T104">
        <v>580509</v>
      </c>
      <c r="U104">
        <v>1049367</v>
      </c>
      <c r="V104">
        <v>45097</v>
      </c>
      <c r="W104">
        <v>1514928</v>
      </c>
      <c r="X104">
        <v>1560025</v>
      </c>
      <c r="Y104">
        <v>185002</v>
      </c>
      <c r="Z104">
        <v>185002</v>
      </c>
      <c r="AA104">
        <v>2381932</v>
      </c>
      <c r="AB104">
        <v>9136</v>
      </c>
      <c r="AC104">
        <v>20791</v>
      </c>
      <c r="AH104">
        <v>197591</v>
      </c>
      <c r="AK104">
        <v>304823</v>
      </c>
      <c r="AL104">
        <v>272792</v>
      </c>
      <c r="AP104">
        <v>94805</v>
      </c>
      <c r="AR104">
        <v>7775</v>
      </c>
      <c r="AS104">
        <v>399794</v>
      </c>
      <c r="AT104">
        <v>407569</v>
      </c>
      <c r="AW104">
        <v>45893</v>
      </c>
      <c r="AY104">
        <v>1824916</v>
      </c>
      <c r="AZ104">
        <v>98204</v>
      </c>
      <c r="BA104">
        <v>-1641930</v>
      </c>
      <c r="BG104">
        <v>6052418</v>
      </c>
      <c r="BH104">
        <v>120126</v>
      </c>
      <c r="BI104">
        <v>1514928</v>
      </c>
      <c r="BJ104">
        <v>1514928</v>
      </c>
      <c r="BO104">
        <v>56893</v>
      </c>
      <c r="BQ104">
        <v>47260</v>
      </c>
      <c r="BR104">
        <v>627769</v>
      </c>
      <c r="BU104">
        <v>59415</v>
      </c>
      <c r="BV104">
        <v>0</v>
      </c>
      <c r="BW104">
        <v>284028</v>
      </c>
      <c r="BX104">
        <v>184064</v>
      </c>
      <c r="CA104">
        <v>-14651678</v>
      </c>
      <c r="CB104">
        <v>6052418</v>
      </c>
      <c r="CC104">
        <v>-1641930</v>
      </c>
      <c r="CD104">
        <v>-1641930</v>
      </c>
      <c r="CE104">
        <v>1147571</v>
      </c>
      <c r="CF104">
        <v>-1242136</v>
      </c>
      <c r="CG104">
        <v>1967594</v>
      </c>
      <c r="CH104">
        <v>-1641930</v>
      </c>
      <c r="CI104">
        <v>2789501</v>
      </c>
      <c r="CJ104">
        <v>98204</v>
      </c>
      <c r="CK104">
        <v>407569</v>
      </c>
      <c r="CN104">
        <v>-1332565</v>
      </c>
      <c r="CY104">
        <v>0</v>
      </c>
      <c r="DB104">
        <v>120126</v>
      </c>
      <c r="DD104">
        <v>-12387</v>
      </c>
      <c r="DG104">
        <v>89806</v>
      </c>
      <c r="DJ104">
        <v>291133</v>
      </c>
      <c r="DN104">
        <v>4</v>
      </c>
    </row>
    <row r="105" spans="1:135" x14ac:dyDescent="0.3">
      <c r="A105" s="2" t="s">
        <v>253</v>
      </c>
      <c r="B105" t="s">
        <v>40</v>
      </c>
      <c r="C105">
        <v>2023</v>
      </c>
      <c r="D105" s="3">
        <v>45291</v>
      </c>
      <c r="E105" t="s">
        <v>227</v>
      </c>
      <c r="F105" t="s">
        <v>228</v>
      </c>
      <c r="G105">
        <v>56682</v>
      </c>
      <c r="H105">
        <v>22376</v>
      </c>
      <c r="I105">
        <v>-115451</v>
      </c>
      <c r="J105">
        <v>24471888</v>
      </c>
      <c r="M105">
        <v>7543</v>
      </c>
      <c r="N105">
        <v>56227</v>
      </c>
      <c r="O105">
        <v>7428405</v>
      </c>
      <c r="P105">
        <v>7428405</v>
      </c>
      <c r="Q105">
        <v>56227</v>
      </c>
      <c r="R105">
        <v>6105058</v>
      </c>
      <c r="S105">
        <v>15020</v>
      </c>
      <c r="T105">
        <v>483306</v>
      </c>
      <c r="U105">
        <v>8366809</v>
      </c>
      <c r="V105">
        <v>7543</v>
      </c>
      <c r="X105">
        <v>7543</v>
      </c>
      <c r="Y105">
        <v>201762</v>
      </c>
      <c r="Z105">
        <v>201762</v>
      </c>
      <c r="AA105">
        <v>755086</v>
      </c>
      <c r="AB105">
        <v>5793</v>
      </c>
      <c r="AC105">
        <v>3276</v>
      </c>
      <c r="AH105">
        <v>173559</v>
      </c>
      <c r="AK105">
        <v>264468</v>
      </c>
      <c r="AL105">
        <v>6105058</v>
      </c>
      <c r="AP105">
        <v>94805</v>
      </c>
      <c r="AR105">
        <v>0</v>
      </c>
      <c r="AT105">
        <v>0</v>
      </c>
      <c r="AW105">
        <v>55607</v>
      </c>
      <c r="AZ105">
        <v>58108</v>
      </c>
      <c r="BA105">
        <v>6105058</v>
      </c>
      <c r="BG105">
        <v>10073956</v>
      </c>
      <c r="BH105">
        <v>301928</v>
      </c>
      <c r="BO105">
        <v>8127</v>
      </c>
      <c r="BQ105">
        <v>56682</v>
      </c>
      <c r="BR105">
        <v>539988</v>
      </c>
      <c r="BU105">
        <v>349632</v>
      </c>
      <c r="BV105">
        <v>0</v>
      </c>
      <c r="BW105">
        <v>261192</v>
      </c>
      <c r="BX105">
        <v>22376</v>
      </c>
      <c r="CA105">
        <v>-18423057</v>
      </c>
      <c r="CB105">
        <v>10073956</v>
      </c>
      <c r="CC105">
        <v>6105058</v>
      </c>
      <c r="CD105">
        <v>6105058</v>
      </c>
      <c r="CE105">
        <v>8424917</v>
      </c>
      <c r="CF105">
        <v>6105058</v>
      </c>
      <c r="CG105">
        <v>7543</v>
      </c>
      <c r="CH105">
        <v>6105058</v>
      </c>
      <c r="CI105">
        <v>2319859</v>
      </c>
      <c r="CJ105">
        <v>58108</v>
      </c>
      <c r="CK105">
        <v>1564773</v>
      </c>
      <c r="CN105">
        <v>7611723</v>
      </c>
      <c r="CY105">
        <v>1564773</v>
      </c>
      <c r="DJ105">
        <v>0</v>
      </c>
    </row>
    <row r="106" spans="1:135" x14ac:dyDescent="0.3">
      <c r="A106" s="2" t="s">
        <v>254</v>
      </c>
      <c r="B106" t="s">
        <v>43</v>
      </c>
      <c r="C106">
        <v>2020</v>
      </c>
      <c r="D106" s="3">
        <v>44196</v>
      </c>
      <c r="E106" t="s">
        <v>227</v>
      </c>
      <c r="F106" t="s">
        <v>228</v>
      </c>
      <c r="G106">
        <v>1863000</v>
      </c>
      <c r="I106">
        <v>-782000</v>
      </c>
      <c r="J106">
        <v>39866000</v>
      </c>
      <c r="M106">
        <v>326000</v>
      </c>
      <c r="N106">
        <v>1000</v>
      </c>
      <c r="O106">
        <v>23005000</v>
      </c>
      <c r="P106">
        <v>23005000</v>
      </c>
      <c r="Q106">
        <v>1000</v>
      </c>
      <c r="R106">
        <v>-289471000</v>
      </c>
      <c r="S106">
        <v>118000</v>
      </c>
      <c r="T106">
        <v>1365000</v>
      </c>
      <c r="U106">
        <v>27613000</v>
      </c>
      <c r="V106">
        <v>254000</v>
      </c>
      <c r="X106">
        <v>254000</v>
      </c>
      <c r="Y106">
        <v>1914000</v>
      </c>
      <c r="Z106">
        <v>1914000</v>
      </c>
      <c r="AA106">
        <v>7314000</v>
      </c>
      <c r="AF106">
        <v>305000</v>
      </c>
      <c r="AH106">
        <v>3419000</v>
      </c>
      <c r="AL106">
        <v>24969000</v>
      </c>
      <c r="AP106">
        <v>665000</v>
      </c>
      <c r="AR106">
        <v>72000</v>
      </c>
      <c r="AS106">
        <v>314440000</v>
      </c>
      <c r="AT106">
        <v>314512000</v>
      </c>
      <c r="AW106">
        <v>2320000</v>
      </c>
      <c r="AY106">
        <v>291435000</v>
      </c>
      <c r="AZ106">
        <v>2637000</v>
      </c>
      <c r="BA106">
        <v>-289776000</v>
      </c>
      <c r="BB106">
        <v>2610000</v>
      </c>
      <c r="BC106">
        <v>711000</v>
      </c>
      <c r="BD106">
        <v>711000</v>
      </c>
      <c r="BG106">
        <v>1611604</v>
      </c>
      <c r="BH106">
        <v>4508000</v>
      </c>
      <c r="BJ106">
        <v>219000</v>
      </c>
      <c r="BL106">
        <v>305000</v>
      </c>
      <c r="BM106">
        <v>415000</v>
      </c>
      <c r="BN106">
        <v>48000</v>
      </c>
      <c r="BO106">
        <v>316000</v>
      </c>
      <c r="BQ106">
        <v>2191000</v>
      </c>
      <c r="BR106">
        <v>3556000</v>
      </c>
      <c r="BS106">
        <v>1371000</v>
      </c>
      <c r="BU106">
        <v>4508000</v>
      </c>
      <c r="BV106">
        <v>0</v>
      </c>
      <c r="BZ106">
        <v>100000</v>
      </c>
      <c r="CA106">
        <v>-329338000</v>
      </c>
      <c r="CB106">
        <v>1611604</v>
      </c>
      <c r="CC106">
        <v>-289471000</v>
      </c>
      <c r="CD106">
        <v>-289776000</v>
      </c>
      <c r="CE106">
        <v>36320000</v>
      </c>
      <c r="CF106">
        <v>24969000</v>
      </c>
      <c r="CG106">
        <v>314766000</v>
      </c>
      <c r="CH106">
        <v>-289471000</v>
      </c>
      <c r="CI106">
        <v>325791000</v>
      </c>
      <c r="CJ106">
        <v>8707000</v>
      </c>
      <c r="CK106">
        <v>318477000</v>
      </c>
      <c r="CL106">
        <v>328000</v>
      </c>
      <c r="CN106">
        <v>20299000</v>
      </c>
      <c r="CY106">
        <v>3206000</v>
      </c>
      <c r="CZ106">
        <v>2740000</v>
      </c>
    </row>
    <row r="107" spans="1:135" x14ac:dyDescent="0.3">
      <c r="A107" s="2" t="s">
        <v>254</v>
      </c>
      <c r="B107" t="s">
        <v>43</v>
      </c>
      <c r="C107">
        <v>2021</v>
      </c>
      <c r="D107" s="3">
        <v>44561</v>
      </c>
      <c r="E107" t="s">
        <v>227</v>
      </c>
      <c r="F107" t="s">
        <v>228</v>
      </c>
      <c r="G107">
        <v>1911000</v>
      </c>
      <c r="I107">
        <v>-1827000</v>
      </c>
      <c r="J107">
        <v>340570000</v>
      </c>
      <c r="M107">
        <v>8473000</v>
      </c>
      <c r="N107">
        <v>1000</v>
      </c>
      <c r="O107">
        <v>160036000</v>
      </c>
      <c r="P107">
        <v>160036000</v>
      </c>
      <c r="Q107">
        <v>1000</v>
      </c>
      <c r="R107">
        <v>131888000</v>
      </c>
      <c r="S107">
        <v>247000</v>
      </c>
      <c r="T107">
        <v>5760000</v>
      </c>
      <c r="U107">
        <v>169664000</v>
      </c>
      <c r="V107">
        <v>1189000</v>
      </c>
      <c r="W107">
        <v>20907000</v>
      </c>
      <c r="X107">
        <v>22096000</v>
      </c>
      <c r="Y107">
        <v>0</v>
      </c>
      <c r="Z107">
        <v>0</v>
      </c>
      <c r="AA107">
        <v>38867000</v>
      </c>
      <c r="AF107">
        <v>349000</v>
      </c>
      <c r="AH107">
        <v>14260000</v>
      </c>
      <c r="AL107">
        <v>152795000</v>
      </c>
      <c r="AP107">
        <v>2693000</v>
      </c>
      <c r="AR107">
        <v>7284000</v>
      </c>
      <c r="AT107">
        <v>7284000</v>
      </c>
      <c r="AW107">
        <v>3716000</v>
      </c>
      <c r="AZ107">
        <v>12433000</v>
      </c>
      <c r="BA107">
        <v>131539000</v>
      </c>
      <c r="BB107">
        <v>0</v>
      </c>
      <c r="BC107">
        <v>1554000</v>
      </c>
      <c r="BD107">
        <v>1554000</v>
      </c>
      <c r="BG107">
        <v>1624235</v>
      </c>
      <c r="BH107">
        <v>4562000</v>
      </c>
      <c r="BI107">
        <v>20907000</v>
      </c>
      <c r="BJ107">
        <v>5075000</v>
      </c>
      <c r="BL107">
        <v>349000</v>
      </c>
      <c r="BM107">
        <v>314000</v>
      </c>
      <c r="BN107">
        <v>483000</v>
      </c>
      <c r="BO107">
        <v>7604000</v>
      </c>
      <c r="BQ107">
        <v>2074000</v>
      </c>
      <c r="BR107">
        <v>7834000</v>
      </c>
      <c r="BS107">
        <v>3862000</v>
      </c>
      <c r="BU107">
        <v>4869000</v>
      </c>
      <c r="BV107">
        <v>0</v>
      </c>
      <c r="BX107">
        <v>0</v>
      </c>
      <c r="BZ107">
        <v>197000</v>
      </c>
      <c r="CA107">
        <v>-208683000</v>
      </c>
      <c r="CB107">
        <v>1624235</v>
      </c>
      <c r="CC107">
        <v>131888000</v>
      </c>
      <c r="CD107">
        <v>131539000</v>
      </c>
      <c r="CE107">
        <v>185825000</v>
      </c>
      <c r="CF107">
        <v>131888000</v>
      </c>
      <c r="CG107">
        <v>29380000</v>
      </c>
      <c r="CH107">
        <v>131888000</v>
      </c>
      <c r="CI107">
        <v>53937000</v>
      </c>
      <c r="CJ107">
        <v>16161000</v>
      </c>
      <c r="CK107">
        <v>15070000</v>
      </c>
      <c r="CL107">
        <v>163000</v>
      </c>
      <c r="CN107">
        <v>130797000</v>
      </c>
      <c r="CY107">
        <v>5749000</v>
      </c>
      <c r="CZ107">
        <v>3065000</v>
      </c>
      <c r="DI107">
        <v>20907000</v>
      </c>
    </row>
    <row r="108" spans="1:135" x14ac:dyDescent="0.3">
      <c r="A108" s="2" t="s">
        <v>254</v>
      </c>
      <c r="B108" t="s">
        <v>43</v>
      </c>
      <c r="C108">
        <v>2022</v>
      </c>
      <c r="D108" s="3">
        <v>44926</v>
      </c>
      <c r="E108" t="s">
        <v>227</v>
      </c>
      <c r="F108" t="s">
        <v>228</v>
      </c>
      <c r="G108">
        <v>2239000</v>
      </c>
      <c r="I108">
        <v>-1792000</v>
      </c>
      <c r="J108">
        <v>342734000</v>
      </c>
      <c r="L108">
        <v>6441000</v>
      </c>
      <c r="M108">
        <v>7284000</v>
      </c>
      <c r="N108">
        <v>0</v>
      </c>
      <c r="O108">
        <v>61094000</v>
      </c>
      <c r="P108">
        <v>61094000</v>
      </c>
      <c r="Q108">
        <v>0</v>
      </c>
      <c r="R108">
        <v>38607000</v>
      </c>
      <c r="S108">
        <v>106000</v>
      </c>
      <c r="T108">
        <v>4442000</v>
      </c>
      <c r="U108">
        <v>76274000</v>
      </c>
      <c r="V108">
        <v>1153000</v>
      </c>
      <c r="W108">
        <v>11627000</v>
      </c>
      <c r="X108">
        <v>12780000</v>
      </c>
      <c r="Y108">
        <v>1654000</v>
      </c>
      <c r="Z108">
        <v>1654000</v>
      </c>
      <c r="AA108">
        <v>43226000</v>
      </c>
      <c r="AF108">
        <v>337000</v>
      </c>
      <c r="AH108">
        <v>12249000</v>
      </c>
      <c r="AL108">
        <v>52638000</v>
      </c>
      <c r="AP108">
        <v>2281000</v>
      </c>
      <c r="AR108">
        <v>6131000</v>
      </c>
      <c r="AS108">
        <v>2404000</v>
      </c>
      <c r="AT108">
        <v>8535000</v>
      </c>
      <c r="AW108">
        <v>3421000</v>
      </c>
      <c r="AZ108">
        <v>10457000</v>
      </c>
      <c r="BA108">
        <v>38270000</v>
      </c>
      <c r="BB108">
        <v>331000</v>
      </c>
      <c r="BC108">
        <v>1026000</v>
      </c>
      <c r="BD108">
        <v>1026000</v>
      </c>
      <c r="BG108">
        <v>1688823</v>
      </c>
      <c r="BH108">
        <v>4332000</v>
      </c>
      <c r="BI108">
        <v>11627000</v>
      </c>
      <c r="BJ108">
        <v>18527000</v>
      </c>
      <c r="BL108">
        <v>337000</v>
      </c>
      <c r="BM108">
        <v>5024000</v>
      </c>
      <c r="BN108">
        <v>465000</v>
      </c>
      <c r="BO108">
        <v>6441000</v>
      </c>
      <c r="BP108">
        <v>4000000</v>
      </c>
      <c r="BQ108">
        <v>2239000</v>
      </c>
      <c r="BR108">
        <v>6681000</v>
      </c>
      <c r="BS108">
        <v>3584000</v>
      </c>
      <c r="BT108">
        <v>0</v>
      </c>
      <c r="BU108">
        <v>5841000</v>
      </c>
      <c r="BV108">
        <v>0</v>
      </c>
      <c r="BX108">
        <v>4000000</v>
      </c>
      <c r="BZ108">
        <v>1007000</v>
      </c>
      <c r="CA108">
        <v>-304127000</v>
      </c>
      <c r="CB108">
        <v>1688823</v>
      </c>
      <c r="CC108">
        <v>38607000</v>
      </c>
      <c r="CD108">
        <v>38270000</v>
      </c>
      <c r="CE108">
        <v>92423000</v>
      </c>
      <c r="CF108">
        <v>41011000</v>
      </c>
      <c r="CG108">
        <v>21315000</v>
      </c>
      <c r="CH108">
        <v>38607000</v>
      </c>
      <c r="CI108">
        <v>53816000</v>
      </c>
      <c r="CJ108">
        <v>16149000</v>
      </c>
      <c r="CK108">
        <v>10590000</v>
      </c>
      <c r="CL108">
        <v>0</v>
      </c>
      <c r="CN108">
        <v>33048000</v>
      </c>
      <c r="CY108">
        <v>564000</v>
      </c>
      <c r="CZ108">
        <v>4712000</v>
      </c>
    </row>
    <row r="109" spans="1:135" x14ac:dyDescent="0.3">
      <c r="A109" s="2" t="s">
        <v>254</v>
      </c>
      <c r="B109" t="s">
        <v>43</v>
      </c>
      <c r="C109">
        <v>2023</v>
      </c>
      <c r="D109" s="3">
        <v>45291</v>
      </c>
      <c r="E109" t="s">
        <v>227</v>
      </c>
      <c r="F109" t="s">
        <v>228</v>
      </c>
      <c r="G109">
        <v>2805000</v>
      </c>
      <c r="I109">
        <v>-2563000</v>
      </c>
      <c r="J109">
        <v>376234000</v>
      </c>
      <c r="L109">
        <v>5350000</v>
      </c>
      <c r="M109">
        <v>6131000</v>
      </c>
      <c r="N109">
        <v>0</v>
      </c>
      <c r="O109">
        <v>2118000</v>
      </c>
      <c r="P109">
        <v>2118000</v>
      </c>
      <c r="Q109">
        <v>0</v>
      </c>
      <c r="R109">
        <v>3187000</v>
      </c>
      <c r="S109">
        <v>0</v>
      </c>
      <c r="T109">
        <v>4362000</v>
      </c>
      <c r="U109">
        <v>10731000</v>
      </c>
      <c r="V109">
        <v>1268000</v>
      </c>
      <c r="W109">
        <v>2273000</v>
      </c>
      <c r="X109">
        <v>3541000</v>
      </c>
      <c r="Y109">
        <v>0</v>
      </c>
      <c r="Z109">
        <v>0</v>
      </c>
      <c r="AA109">
        <v>11109000</v>
      </c>
      <c r="AF109">
        <v>341000</v>
      </c>
      <c r="AH109">
        <v>11165000</v>
      </c>
      <c r="AL109">
        <v>5460000</v>
      </c>
      <c r="AP109">
        <v>2394000</v>
      </c>
      <c r="AR109">
        <v>4863000</v>
      </c>
      <c r="AT109">
        <v>4863000</v>
      </c>
      <c r="AW109">
        <v>3421000</v>
      </c>
      <c r="AY109">
        <v>155000</v>
      </c>
      <c r="AZ109">
        <v>8602000</v>
      </c>
      <c r="BA109">
        <v>2846000</v>
      </c>
      <c r="BB109">
        <v>0</v>
      </c>
      <c r="BC109">
        <v>998000</v>
      </c>
      <c r="BD109">
        <v>998000</v>
      </c>
      <c r="BG109">
        <v>8283865</v>
      </c>
      <c r="BH109">
        <v>4838000</v>
      </c>
      <c r="BI109">
        <v>2273000</v>
      </c>
      <c r="BJ109">
        <v>9000</v>
      </c>
      <c r="BL109">
        <v>341000</v>
      </c>
      <c r="BM109">
        <v>975000</v>
      </c>
      <c r="BN109">
        <v>489000</v>
      </c>
      <c r="BP109">
        <v>100000</v>
      </c>
      <c r="BQ109">
        <v>2805000</v>
      </c>
      <c r="BR109">
        <v>7167000</v>
      </c>
      <c r="BS109">
        <v>392000</v>
      </c>
      <c r="BT109">
        <v>0</v>
      </c>
      <c r="BU109">
        <v>3675000</v>
      </c>
      <c r="BV109">
        <v>0</v>
      </c>
      <c r="BX109">
        <v>100000</v>
      </c>
      <c r="BZ109">
        <v>0</v>
      </c>
      <c r="CA109">
        <v>-373047000</v>
      </c>
      <c r="CB109">
        <v>8283865</v>
      </c>
      <c r="CC109">
        <v>3187000</v>
      </c>
      <c r="CD109">
        <v>2846000</v>
      </c>
      <c r="CE109">
        <v>20649000</v>
      </c>
      <c r="CF109">
        <v>3187000</v>
      </c>
      <c r="CG109">
        <v>8404000</v>
      </c>
      <c r="CH109">
        <v>3187000</v>
      </c>
      <c r="CI109">
        <v>17462000</v>
      </c>
      <c r="CJ109">
        <v>9918000</v>
      </c>
      <c r="CK109">
        <v>6353000</v>
      </c>
      <c r="CN109">
        <v>-378000</v>
      </c>
      <c r="CW109">
        <v>0</v>
      </c>
      <c r="CY109">
        <v>3000</v>
      </c>
    </row>
    <row r="110" spans="1:135" x14ac:dyDescent="0.3">
      <c r="A110" s="2" t="s">
        <v>255</v>
      </c>
      <c r="B110" t="s">
        <v>46</v>
      </c>
      <c r="C110">
        <v>2020</v>
      </c>
      <c r="D110" s="3">
        <v>44165</v>
      </c>
      <c r="E110" t="s">
        <v>227</v>
      </c>
      <c r="F110" t="s">
        <v>228</v>
      </c>
      <c r="G110">
        <v>4069000</v>
      </c>
      <c r="H110">
        <v>834000</v>
      </c>
      <c r="I110">
        <v>-557000</v>
      </c>
      <c r="J110">
        <v>58581000</v>
      </c>
      <c r="M110">
        <v>1085000</v>
      </c>
      <c r="N110">
        <v>15000</v>
      </c>
      <c r="O110">
        <v>3175000</v>
      </c>
      <c r="P110">
        <v>3175000</v>
      </c>
      <c r="Q110">
        <v>15000</v>
      </c>
      <c r="R110">
        <v>8409000</v>
      </c>
      <c r="S110">
        <v>619000</v>
      </c>
      <c r="T110">
        <v>1510000</v>
      </c>
      <c r="U110">
        <v>16606000</v>
      </c>
      <c r="V110">
        <v>257000</v>
      </c>
      <c r="W110">
        <v>76000</v>
      </c>
      <c r="X110">
        <v>333000</v>
      </c>
      <c r="Y110">
        <v>4843000</v>
      </c>
      <c r="Z110">
        <v>4843000</v>
      </c>
      <c r="AA110">
        <v>11805000</v>
      </c>
      <c r="AB110">
        <v>268453</v>
      </c>
      <c r="AC110">
        <v>1614000</v>
      </c>
      <c r="AD110">
        <v>28000</v>
      </c>
      <c r="AE110">
        <v>651000</v>
      </c>
      <c r="AF110">
        <v>1462000</v>
      </c>
      <c r="AH110">
        <v>3596000</v>
      </c>
      <c r="AJ110">
        <v>389000</v>
      </c>
      <c r="AK110">
        <v>4817000</v>
      </c>
      <c r="AL110">
        <v>8600000</v>
      </c>
      <c r="AP110">
        <v>144000</v>
      </c>
      <c r="AR110">
        <v>828000</v>
      </c>
      <c r="AS110">
        <v>115000</v>
      </c>
      <c r="AT110">
        <v>943000</v>
      </c>
      <c r="AW110">
        <v>309000</v>
      </c>
      <c r="AZ110">
        <v>3039000</v>
      </c>
      <c r="BA110">
        <v>6947000</v>
      </c>
      <c r="BC110">
        <v>59000</v>
      </c>
      <c r="BD110">
        <v>59000</v>
      </c>
      <c r="BG110">
        <v>14852022</v>
      </c>
      <c r="BH110">
        <v>1391000</v>
      </c>
      <c r="BI110">
        <v>76000</v>
      </c>
      <c r="BK110">
        <v>28000</v>
      </c>
      <c r="BL110">
        <v>811000</v>
      </c>
      <c r="BM110">
        <v>109000</v>
      </c>
      <c r="BO110">
        <v>2524000</v>
      </c>
      <c r="BQ110">
        <v>5119000</v>
      </c>
      <c r="BR110">
        <v>6629000</v>
      </c>
      <c r="BT110">
        <v>0</v>
      </c>
      <c r="BU110">
        <v>1391000</v>
      </c>
      <c r="BV110">
        <v>0</v>
      </c>
      <c r="BW110">
        <v>2901000</v>
      </c>
      <c r="BX110">
        <v>834000</v>
      </c>
      <c r="BZ110">
        <v>6389000</v>
      </c>
      <c r="CA110">
        <v>-50215000</v>
      </c>
      <c r="CB110">
        <v>14852022</v>
      </c>
      <c r="CC110">
        <v>8409000</v>
      </c>
      <c r="CD110">
        <v>6947000</v>
      </c>
      <c r="CE110">
        <v>21216000</v>
      </c>
      <c r="CF110">
        <v>8524000</v>
      </c>
      <c r="CG110">
        <v>1276000</v>
      </c>
      <c r="CH110">
        <v>8409000</v>
      </c>
      <c r="CI110">
        <v>12807000</v>
      </c>
      <c r="CJ110">
        <v>4610000</v>
      </c>
      <c r="CK110">
        <v>1002000</v>
      </c>
      <c r="CL110">
        <v>1050000</v>
      </c>
      <c r="CM110">
        <v>302000</v>
      </c>
      <c r="CN110">
        <v>4801000</v>
      </c>
      <c r="CX110">
        <v>0</v>
      </c>
      <c r="CZ110">
        <v>619144</v>
      </c>
      <c r="DB110">
        <v>572086</v>
      </c>
      <c r="DE110">
        <v>1</v>
      </c>
      <c r="DG110">
        <v>3175000</v>
      </c>
    </row>
    <row r="111" spans="1:135" x14ac:dyDescent="0.3">
      <c r="A111" s="2" t="s">
        <v>255</v>
      </c>
      <c r="B111" t="s">
        <v>46</v>
      </c>
      <c r="C111">
        <v>2021</v>
      </c>
      <c r="D111" s="3">
        <v>44530</v>
      </c>
      <c r="E111" t="s">
        <v>227</v>
      </c>
      <c r="F111" t="s">
        <v>228</v>
      </c>
      <c r="G111">
        <v>2793000</v>
      </c>
      <c r="H111">
        <v>1658000</v>
      </c>
      <c r="I111">
        <v>-406000</v>
      </c>
      <c r="J111">
        <v>119589000</v>
      </c>
      <c r="M111">
        <v>1095000</v>
      </c>
      <c r="N111">
        <v>23000</v>
      </c>
      <c r="O111">
        <v>56308000</v>
      </c>
      <c r="P111">
        <v>56308000</v>
      </c>
      <c r="Q111">
        <v>23000</v>
      </c>
      <c r="R111">
        <v>66098000</v>
      </c>
      <c r="S111">
        <v>1293000</v>
      </c>
      <c r="T111">
        <v>3263000</v>
      </c>
      <c r="U111">
        <v>66161000</v>
      </c>
      <c r="V111">
        <v>463000</v>
      </c>
      <c r="X111">
        <v>463000</v>
      </c>
      <c r="Y111">
        <v>720000</v>
      </c>
      <c r="Z111">
        <v>720000</v>
      </c>
      <c r="AA111">
        <v>8179000</v>
      </c>
      <c r="AC111">
        <v>3010000</v>
      </c>
      <c r="AD111">
        <v>-16000</v>
      </c>
      <c r="AE111">
        <v>816000</v>
      </c>
      <c r="AF111">
        <v>4484000</v>
      </c>
      <c r="AH111">
        <v>4757000</v>
      </c>
      <c r="AJ111">
        <v>329000</v>
      </c>
      <c r="AK111">
        <v>6613000</v>
      </c>
      <c r="AL111">
        <v>66098000</v>
      </c>
      <c r="AP111">
        <v>157000</v>
      </c>
      <c r="AR111">
        <v>632000</v>
      </c>
      <c r="AT111">
        <v>632000</v>
      </c>
      <c r="AW111">
        <v>483000</v>
      </c>
      <c r="AZ111">
        <v>4351000</v>
      </c>
      <c r="BA111">
        <v>61614000</v>
      </c>
      <c r="BC111">
        <v>405000</v>
      </c>
      <c r="BD111">
        <v>405000</v>
      </c>
      <c r="BG111">
        <v>23754096</v>
      </c>
      <c r="BH111">
        <v>1490000</v>
      </c>
      <c r="BK111">
        <v>-16000</v>
      </c>
      <c r="BL111">
        <v>3668000</v>
      </c>
      <c r="BM111">
        <v>318000</v>
      </c>
      <c r="BO111">
        <v>2824000</v>
      </c>
      <c r="BQ111">
        <v>3733000</v>
      </c>
      <c r="BR111">
        <v>6996000</v>
      </c>
      <c r="BT111">
        <v>0</v>
      </c>
      <c r="BU111">
        <v>1490000</v>
      </c>
      <c r="BV111">
        <v>0</v>
      </c>
      <c r="BW111">
        <v>3175000</v>
      </c>
      <c r="BX111">
        <v>1658000</v>
      </c>
      <c r="BZ111">
        <v>92000</v>
      </c>
      <c r="CA111">
        <v>-53498000</v>
      </c>
      <c r="CB111">
        <v>23754096</v>
      </c>
      <c r="CC111">
        <v>66098000</v>
      </c>
      <c r="CD111">
        <v>61614000</v>
      </c>
      <c r="CE111">
        <v>75314000</v>
      </c>
      <c r="CF111">
        <v>66098000</v>
      </c>
      <c r="CG111">
        <v>1095000</v>
      </c>
      <c r="CH111">
        <v>66098000</v>
      </c>
      <c r="CI111">
        <v>9216000</v>
      </c>
      <c r="CJ111">
        <v>9153000</v>
      </c>
      <c r="CK111">
        <v>1037000</v>
      </c>
      <c r="CL111">
        <v>940000</v>
      </c>
      <c r="CM111">
        <v>428000</v>
      </c>
      <c r="CN111">
        <v>57982000</v>
      </c>
      <c r="CX111">
        <v>0</v>
      </c>
      <c r="DG111">
        <v>56308000</v>
      </c>
    </row>
    <row r="112" spans="1:135" x14ac:dyDescent="0.3">
      <c r="A112" s="2" t="s">
        <v>255</v>
      </c>
      <c r="B112" t="s">
        <v>46</v>
      </c>
      <c r="C112">
        <v>2022</v>
      </c>
      <c r="D112" s="3">
        <v>44895</v>
      </c>
      <c r="E112" t="s">
        <v>227</v>
      </c>
      <c r="F112" t="s">
        <v>228</v>
      </c>
      <c r="G112">
        <v>3804000</v>
      </c>
      <c r="H112">
        <v>5915000</v>
      </c>
      <c r="I112">
        <v>-852000</v>
      </c>
      <c r="J112">
        <v>125474000</v>
      </c>
      <c r="M112">
        <v>2549000</v>
      </c>
      <c r="N112">
        <v>23000</v>
      </c>
      <c r="O112">
        <v>20068000</v>
      </c>
      <c r="P112">
        <v>20068000</v>
      </c>
      <c r="Q112">
        <v>23000</v>
      </c>
      <c r="R112">
        <v>45994000</v>
      </c>
      <c r="S112">
        <v>2269000</v>
      </c>
      <c r="T112">
        <v>3008000</v>
      </c>
      <c r="U112">
        <v>42645000</v>
      </c>
      <c r="V112">
        <v>757000</v>
      </c>
      <c r="X112">
        <v>757000</v>
      </c>
      <c r="Y112">
        <v>458000</v>
      </c>
      <c r="Z112">
        <v>458000</v>
      </c>
      <c r="AA112">
        <v>8923000</v>
      </c>
      <c r="AC112">
        <v>6752000</v>
      </c>
      <c r="AD112">
        <v>-620000</v>
      </c>
      <c r="AE112">
        <v>2258000</v>
      </c>
      <c r="AF112">
        <v>6130000</v>
      </c>
      <c r="AH112">
        <v>8854000</v>
      </c>
      <c r="AJ112">
        <v>747000</v>
      </c>
      <c r="AK112">
        <v>15462000</v>
      </c>
      <c r="AL112">
        <v>45994000</v>
      </c>
      <c r="AM112">
        <v>0</v>
      </c>
      <c r="AP112">
        <v>910000</v>
      </c>
      <c r="AR112">
        <v>1792000</v>
      </c>
      <c r="AT112">
        <v>1792000</v>
      </c>
      <c r="AU112">
        <v>0</v>
      </c>
      <c r="AW112">
        <v>3251000</v>
      </c>
      <c r="AZ112">
        <v>8002000</v>
      </c>
      <c r="BA112">
        <v>39864000</v>
      </c>
      <c r="BC112">
        <v>340000</v>
      </c>
      <c r="BD112">
        <v>340000</v>
      </c>
      <c r="BG112">
        <v>21852625</v>
      </c>
      <c r="BH112">
        <v>1200000</v>
      </c>
      <c r="BK112">
        <v>-620000</v>
      </c>
      <c r="BL112">
        <v>3872000</v>
      </c>
      <c r="BM112">
        <v>272000</v>
      </c>
      <c r="BO112">
        <v>2424000</v>
      </c>
      <c r="BQ112">
        <v>4700000</v>
      </c>
      <c r="BR112">
        <v>7708000</v>
      </c>
      <c r="BT112">
        <v>0</v>
      </c>
      <c r="BV112">
        <v>0</v>
      </c>
      <c r="BW112">
        <v>7940000</v>
      </c>
      <c r="BX112">
        <v>5915000</v>
      </c>
      <c r="BZ112">
        <v>0</v>
      </c>
      <c r="CA112">
        <v>-61383000</v>
      </c>
      <c r="CB112">
        <v>24018612</v>
      </c>
      <c r="CC112">
        <v>45994000</v>
      </c>
      <c r="CD112">
        <v>39864000</v>
      </c>
      <c r="CE112">
        <v>57049000</v>
      </c>
      <c r="CF112">
        <v>45994000</v>
      </c>
      <c r="CG112">
        <v>2549000</v>
      </c>
      <c r="CH112">
        <v>45994000</v>
      </c>
      <c r="CI112">
        <v>11055000</v>
      </c>
      <c r="CJ112">
        <v>14404000</v>
      </c>
      <c r="CK112">
        <v>2132000</v>
      </c>
      <c r="CL112">
        <v>896000</v>
      </c>
      <c r="CM112">
        <v>770000</v>
      </c>
      <c r="CN112">
        <v>33722000</v>
      </c>
      <c r="CW112">
        <v>2165987</v>
      </c>
      <c r="CX112">
        <v>17500000</v>
      </c>
      <c r="EC112">
        <v>0</v>
      </c>
      <c r="EE112">
        <v>0</v>
      </c>
    </row>
    <row r="113" spans="1:135" x14ac:dyDescent="0.3">
      <c r="A113" s="2" t="s">
        <v>255</v>
      </c>
      <c r="B113" t="s">
        <v>46</v>
      </c>
      <c r="C113">
        <v>2023</v>
      </c>
      <c r="D113" s="3">
        <v>45260</v>
      </c>
      <c r="E113" t="s">
        <v>227</v>
      </c>
      <c r="F113" t="s">
        <v>228</v>
      </c>
      <c r="G113">
        <v>2617000</v>
      </c>
      <c r="H113">
        <v>2945000</v>
      </c>
      <c r="I113">
        <v>-1701000</v>
      </c>
      <c r="J113">
        <v>130426000</v>
      </c>
      <c r="M113">
        <v>1902000</v>
      </c>
      <c r="N113">
        <v>24000</v>
      </c>
      <c r="O113">
        <v>20498000</v>
      </c>
      <c r="P113">
        <v>20498000</v>
      </c>
      <c r="Q113">
        <v>24000</v>
      </c>
      <c r="R113">
        <v>42319000</v>
      </c>
      <c r="S113">
        <v>1163000</v>
      </c>
      <c r="T113">
        <v>2707000</v>
      </c>
      <c r="U113">
        <v>38201000</v>
      </c>
      <c r="V113">
        <v>644000</v>
      </c>
      <c r="X113">
        <v>644000</v>
      </c>
      <c r="Y113">
        <v>1844000</v>
      </c>
      <c r="Z113">
        <v>1844000</v>
      </c>
      <c r="AA113">
        <v>8646000</v>
      </c>
      <c r="AC113">
        <v>3908000</v>
      </c>
      <c r="AD113">
        <v>-1056000</v>
      </c>
      <c r="AE113">
        <v>2258000</v>
      </c>
      <c r="AF113">
        <v>5841000</v>
      </c>
      <c r="AH113">
        <v>8472000</v>
      </c>
      <c r="AJ113">
        <v>333000</v>
      </c>
      <c r="AK113">
        <v>13890000</v>
      </c>
      <c r="AL113">
        <v>42319000</v>
      </c>
      <c r="AM113">
        <v>0</v>
      </c>
      <c r="AP113">
        <v>989000</v>
      </c>
      <c r="AR113">
        <v>1258000</v>
      </c>
      <c r="AT113">
        <v>1258000</v>
      </c>
      <c r="AU113">
        <v>0</v>
      </c>
      <c r="AW113">
        <v>4515000</v>
      </c>
      <c r="AZ113">
        <v>6771000</v>
      </c>
      <c r="BA113">
        <v>36478000</v>
      </c>
      <c r="BC113">
        <v>91000</v>
      </c>
      <c r="BD113">
        <v>91000</v>
      </c>
      <c r="BG113">
        <v>22002027</v>
      </c>
      <c r="BH113">
        <v>868000</v>
      </c>
      <c r="BK113">
        <v>-1056000</v>
      </c>
      <c r="BL113">
        <v>3583000</v>
      </c>
      <c r="BM113">
        <v>28000</v>
      </c>
      <c r="BO113">
        <v>1805000</v>
      </c>
      <c r="BQ113">
        <v>3451000</v>
      </c>
      <c r="BR113">
        <v>6158000</v>
      </c>
      <c r="BT113">
        <v>0</v>
      </c>
      <c r="BV113">
        <v>0</v>
      </c>
      <c r="BW113">
        <v>7543000</v>
      </c>
      <c r="BX113">
        <v>2945000</v>
      </c>
      <c r="CA113">
        <v>-69575000</v>
      </c>
      <c r="CB113">
        <v>24168014</v>
      </c>
      <c r="CC113">
        <v>42319000</v>
      </c>
      <c r="CD113">
        <v>36478000</v>
      </c>
      <c r="CE113">
        <v>52314000</v>
      </c>
      <c r="CF113">
        <v>42319000</v>
      </c>
      <c r="CG113">
        <v>1902000</v>
      </c>
      <c r="CH113">
        <v>42319000</v>
      </c>
      <c r="CI113">
        <v>9995000</v>
      </c>
      <c r="CJ113">
        <v>14113000</v>
      </c>
      <c r="CK113">
        <v>1349000</v>
      </c>
      <c r="CL113">
        <v>834000</v>
      </c>
      <c r="CM113">
        <v>2439000</v>
      </c>
      <c r="CN113">
        <v>29555000</v>
      </c>
      <c r="CW113">
        <v>2165987</v>
      </c>
      <c r="CX113">
        <v>17500000</v>
      </c>
      <c r="EC113">
        <v>1473000</v>
      </c>
      <c r="EE113">
        <v>0</v>
      </c>
    </row>
    <row r="114" spans="1:135" x14ac:dyDescent="0.3">
      <c r="A114" s="2" t="s">
        <v>256</v>
      </c>
      <c r="B114" t="s">
        <v>49</v>
      </c>
      <c r="C114">
        <v>2020</v>
      </c>
      <c r="D114" s="3">
        <v>44196</v>
      </c>
      <c r="E114" t="s">
        <v>227</v>
      </c>
      <c r="F114" t="s">
        <v>237</v>
      </c>
      <c r="G114">
        <v>65700000</v>
      </c>
      <c r="H114">
        <v>48700000</v>
      </c>
      <c r="I114">
        <v>-5300000</v>
      </c>
      <c r="J114">
        <v>4900000</v>
      </c>
      <c r="L114">
        <v>19200000</v>
      </c>
      <c r="M114">
        <v>20500000</v>
      </c>
      <c r="N114">
        <v>480400000</v>
      </c>
      <c r="O114">
        <v>78600000</v>
      </c>
      <c r="P114">
        <v>78600000</v>
      </c>
      <c r="Q114">
        <v>480400000</v>
      </c>
      <c r="R114">
        <v>457400000</v>
      </c>
      <c r="S114">
        <v>2800000</v>
      </c>
      <c r="U114">
        <v>279400000</v>
      </c>
      <c r="V114">
        <v>7800000</v>
      </c>
      <c r="W114">
        <v>22000000</v>
      </c>
      <c r="X114">
        <v>29800000</v>
      </c>
      <c r="Y114">
        <v>73300000</v>
      </c>
      <c r="Z114">
        <v>73300000</v>
      </c>
      <c r="AA114">
        <v>242600000</v>
      </c>
      <c r="AB114">
        <v>17800000</v>
      </c>
      <c r="AD114">
        <v>-10600000</v>
      </c>
      <c r="AE114">
        <v>419900000</v>
      </c>
      <c r="AF114">
        <v>1008900000</v>
      </c>
      <c r="AH114">
        <v>96600000</v>
      </c>
      <c r="AI114">
        <v>22900000</v>
      </c>
      <c r="AK114">
        <v>6500000</v>
      </c>
      <c r="AL114">
        <v>1017100000</v>
      </c>
      <c r="AO114">
        <v>57400000</v>
      </c>
      <c r="AR114">
        <v>12700000</v>
      </c>
      <c r="AS114">
        <v>537700000</v>
      </c>
      <c r="AT114">
        <v>550400000</v>
      </c>
      <c r="AV114">
        <v>1400000</v>
      </c>
      <c r="AW114">
        <v>8000000</v>
      </c>
      <c r="AY114">
        <v>481100000</v>
      </c>
      <c r="AZ114">
        <v>91300000</v>
      </c>
      <c r="BA114">
        <v>-551500000</v>
      </c>
      <c r="BB114">
        <v>11200000</v>
      </c>
      <c r="BC114">
        <v>158700000</v>
      </c>
      <c r="BE114">
        <v>11200000</v>
      </c>
      <c r="BF114">
        <v>158700000</v>
      </c>
      <c r="BG114">
        <v>114951656</v>
      </c>
      <c r="BH114">
        <v>12200000</v>
      </c>
      <c r="BI114">
        <v>22000000</v>
      </c>
      <c r="BJ114">
        <v>1100000</v>
      </c>
      <c r="BK114">
        <v>-10600000</v>
      </c>
      <c r="BL114">
        <v>589000000</v>
      </c>
      <c r="BM114">
        <v>64600000</v>
      </c>
      <c r="BN114">
        <v>1300000</v>
      </c>
      <c r="BO114">
        <v>9200000</v>
      </c>
      <c r="BP114">
        <v>109600000</v>
      </c>
      <c r="BQ114">
        <v>120600000</v>
      </c>
      <c r="BR114">
        <v>120600000</v>
      </c>
      <c r="BS114">
        <v>32000000</v>
      </c>
      <c r="BV114">
        <v>0</v>
      </c>
      <c r="BX114">
        <v>182100000</v>
      </c>
      <c r="BY114">
        <v>-300000</v>
      </c>
      <c r="CA114">
        <v>-17300000</v>
      </c>
      <c r="CB114">
        <v>114951656</v>
      </c>
      <c r="CC114">
        <v>457400000</v>
      </c>
      <c r="CD114">
        <v>-551500000</v>
      </c>
      <c r="CE114">
        <v>1455400000</v>
      </c>
      <c r="CF114">
        <v>995100000</v>
      </c>
      <c r="CG114">
        <v>580200000</v>
      </c>
      <c r="CH114">
        <v>457400000</v>
      </c>
      <c r="CI114">
        <v>998000000</v>
      </c>
      <c r="CJ114">
        <v>1176000000</v>
      </c>
      <c r="CK114">
        <v>755400000</v>
      </c>
      <c r="CL114">
        <v>22900000</v>
      </c>
      <c r="CN114">
        <v>36800000</v>
      </c>
      <c r="DB114">
        <v>24100000</v>
      </c>
      <c r="DF114">
        <v>43600000</v>
      </c>
      <c r="DG114">
        <v>78600000</v>
      </c>
      <c r="DL114">
        <v>32000000</v>
      </c>
      <c r="DO114">
        <v>43600000</v>
      </c>
      <c r="DP114">
        <v>43600000</v>
      </c>
      <c r="DT114">
        <v>9100000</v>
      </c>
      <c r="ED114">
        <v>800000</v>
      </c>
    </row>
    <row r="115" spans="1:135" x14ac:dyDescent="0.3">
      <c r="A115" s="2" t="s">
        <v>256</v>
      </c>
      <c r="B115" t="s">
        <v>49</v>
      </c>
      <c r="C115">
        <v>2021</v>
      </c>
      <c r="D115" s="3">
        <v>44561</v>
      </c>
      <c r="E115" t="s">
        <v>227</v>
      </c>
      <c r="F115" t="s">
        <v>237</v>
      </c>
      <c r="G115">
        <v>71300000</v>
      </c>
      <c r="H115">
        <v>82400000</v>
      </c>
      <c r="I115">
        <v>-13600000</v>
      </c>
      <c r="J115">
        <v>16900000</v>
      </c>
      <c r="L115">
        <v>13500000</v>
      </c>
      <c r="M115">
        <v>15700000</v>
      </c>
      <c r="N115">
        <v>950700000</v>
      </c>
      <c r="O115">
        <v>83600000</v>
      </c>
      <c r="P115">
        <v>83600000</v>
      </c>
      <c r="Q115">
        <v>950700000</v>
      </c>
      <c r="R115">
        <v>961700000</v>
      </c>
      <c r="S115">
        <v>42600000</v>
      </c>
      <c r="U115">
        <v>293800000</v>
      </c>
      <c r="V115">
        <v>7900000</v>
      </c>
      <c r="X115">
        <v>7900000</v>
      </c>
      <c r="Y115">
        <v>91500000</v>
      </c>
      <c r="Z115">
        <v>91500000</v>
      </c>
      <c r="AA115">
        <v>225900000</v>
      </c>
      <c r="AB115">
        <v>3400000</v>
      </c>
      <c r="AD115">
        <v>8500000</v>
      </c>
      <c r="AE115">
        <v>419900000</v>
      </c>
      <c r="AF115">
        <v>991100000</v>
      </c>
      <c r="AH115">
        <v>138300000</v>
      </c>
      <c r="AI115">
        <v>11800000</v>
      </c>
      <c r="AK115">
        <v>8000000</v>
      </c>
      <c r="AL115">
        <v>1106400000</v>
      </c>
      <c r="AO115">
        <v>58100000</v>
      </c>
      <c r="AR115">
        <v>7800000</v>
      </c>
      <c r="AS115">
        <v>144700000</v>
      </c>
      <c r="AT115">
        <v>152500000</v>
      </c>
      <c r="AV115">
        <v>1400000</v>
      </c>
      <c r="AW115">
        <v>10700000</v>
      </c>
      <c r="AY115">
        <v>61100000</v>
      </c>
      <c r="AZ115">
        <v>124700000</v>
      </c>
      <c r="BA115">
        <v>-29400000</v>
      </c>
      <c r="BB115">
        <v>19300000</v>
      </c>
      <c r="BC115">
        <v>158400000</v>
      </c>
      <c r="BE115">
        <v>19300000</v>
      </c>
      <c r="BF115">
        <v>158400000</v>
      </c>
      <c r="BG115">
        <v>118691628</v>
      </c>
      <c r="BH115">
        <v>12800000</v>
      </c>
      <c r="BJ115">
        <v>4600000</v>
      </c>
      <c r="BK115">
        <v>8500000</v>
      </c>
      <c r="BL115">
        <v>571200000</v>
      </c>
      <c r="BM115">
        <v>105700000</v>
      </c>
      <c r="BN115">
        <v>2300000</v>
      </c>
      <c r="BO115">
        <v>13400000</v>
      </c>
      <c r="BP115">
        <v>94400000</v>
      </c>
      <c r="BQ115">
        <v>121900000</v>
      </c>
      <c r="BR115">
        <v>121900000</v>
      </c>
      <c r="BS115">
        <v>38800000</v>
      </c>
      <c r="BV115">
        <v>0</v>
      </c>
      <c r="BX115">
        <v>189400000</v>
      </c>
      <c r="BY115">
        <v>-500000</v>
      </c>
      <c r="CA115">
        <v>-14400000</v>
      </c>
      <c r="CB115">
        <v>118691628</v>
      </c>
      <c r="CC115">
        <v>961700000</v>
      </c>
      <c r="CD115">
        <v>-29400000</v>
      </c>
      <c r="CE115">
        <v>1534600000</v>
      </c>
      <c r="CF115">
        <v>1106400000</v>
      </c>
      <c r="CG115">
        <v>160400000</v>
      </c>
      <c r="CH115">
        <v>961700000</v>
      </c>
      <c r="CI115">
        <v>572900000</v>
      </c>
      <c r="CJ115">
        <v>1240800000</v>
      </c>
      <c r="CK115">
        <v>347000000</v>
      </c>
      <c r="CL115">
        <v>11800000</v>
      </c>
      <c r="CN115">
        <v>67900000</v>
      </c>
      <c r="DB115">
        <v>13100000</v>
      </c>
      <c r="DF115">
        <v>33800000</v>
      </c>
      <c r="DG115">
        <v>83600000</v>
      </c>
      <c r="DL115">
        <v>38800000</v>
      </c>
      <c r="DO115">
        <v>33800000</v>
      </c>
    </row>
    <row r="116" spans="1:135" x14ac:dyDescent="0.3">
      <c r="A116" s="2" t="s">
        <v>256</v>
      </c>
      <c r="B116" t="s">
        <v>49</v>
      </c>
      <c r="C116">
        <v>2022</v>
      </c>
      <c r="D116" s="3">
        <v>44926</v>
      </c>
      <c r="E116" t="s">
        <v>227</v>
      </c>
      <c r="F116" t="s">
        <v>237</v>
      </c>
      <c r="G116">
        <v>124300000</v>
      </c>
      <c r="H116">
        <v>148000000</v>
      </c>
      <c r="I116">
        <v>-23500000</v>
      </c>
      <c r="J116">
        <v>25000000</v>
      </c>
      <c r="L116">
        <v>6700000</v>
      </c>
      <c r="M116">
        <v>8300000</v>
      </c>
      <c r="N116">
        <v>951600000</v>
      </c>
      <c r="O116">
        <v>39300000</v>
      </c>
      <c r="P116">
        <v>39300000</v>
      </c>
      <c r="Q116">
        <v>951600000</v>
      </c>
      <c r="R116">
        <v>1000600000</v>
      </c>
      <c r="S116">
        <v>156400000</v>
      </c>
      <c r="U116">
        <v>378200000</v>
      </c>
      <c r="V116">
        <v>6700000</v>
      </c>
      <c r="X116">
        <v>6700000</v>
      </c>
      <c r="Y116">
        <v>110800000</v>
      </c>
      <c r="Z116">
        <v>110800000</v>
      </c>
      <c r="AA116">
        <v>318600000</v>
      </c>
      <c r="AD116">
        <v>14100000</v>
      </c>
      <c r="AE116">
        <v>419900000</v>
      </c>
      <c r="AF116">
        <v>972300000</v>
      </c>
      <c r="AH116">
        <v>265700000</v>
      </c>
      <c r="AI116">
        <v>11900000</v>
      </c>
      <c r="AK116">
        <v>7500000</v>
      </c>
      <c r="AL116">
        <v>1244200000</v>
      </c>
      <c r="AO116">
        <v>71500000</v>
      </c>
      <c r="AR116">
        <v>1600000</v>
      </c>
      <c r="AS116">
        <v>243600000</v>
      </c>
      <c r="AT116">
        <v>245200000</v>
      </c>
      <c r="AW116">
        <v>15000000</v>
      </c>
      <c r="AY116">
        <v>204300000</v>
      </c>
      <c r="AZ116">
        <v>242200000</v>
      </c>
      <c r="BA116">
        <v>28300000</v>
      </c>
      <c r="BB116">
        <v>19100000</v>
      </c>
      <c r="BC116">
        <v>163800000</v>
      </c>
      <c r="BE116">
        <v>19100000</v>
      </c>
      <c r="BF116">
        <v>163800000</v>
      </c>
      <c r="BG116">
        <v>119014233</v>
      </c>
      <c r="BH116">
        <v>19800000</v>
      </c>
      <c r="BJ116">
        <v>10800000</v>
      </c>
      <c r="BK116">
        <v>14100000</v>
      </c>
      <c r="BL116">
        <v>552400000</v>
      </c>
      <c r="BM116">
        <v>139000000</v>
      </c>
      <c r="BN116">
        <v>1100000</v>
      </c>
      <c r="BO116">
        <v>16100000</v>
      </c>
      <c r="BP116">
        <v>134300000</v>
      </c>
      <c r="BQ116">
        <v>190300000</v>
      </c>
      <c r="BR116">
        <v>190300000</v>
      </c>
      <c r="BS116">
        <v>54100000</v>
      </c>
      <c r="BV116">
        <v>0</v>
      </c>
      <c r="BX116">
        <v>311600000</v>
      </c>
      <c r="BY116">
        <v>-5800000</v>
      </c>
      <c r="CA116">
        <v>9900000</v>
      </c>
      <c r="CB116">
        <v>119014233</v>
      </c>
      <c r="CC116">
        <v>1000600000</v>
      </c>
      <c r="CD116">
        <v>28300000</v>
      </c>
      <c r="CE116">
        <v>1750800000</v>
      </c>
      <c r="CF116">
        <v>1244200000</v>
      </c>
      <c r="CG116">
        <v>251900000</v>
      </c>
      <c r="CH116">
        <v>1000600000</v>
      </c>
      <c r="CI116">
        <v>750200000</v>
      </c>
      <c r="CJ116">
        <v>1372600000</v>
      </c>
      <c r="CK116">
        <v>431600000</v>
      </c>
      <c r="CL116">
        <v>11900000</v>
      </c>
      <c r="CN116">
        <v>59600000</v>
      </c>
      <c r="DB116">
        <v>35100000</v>
      </c>
      <c r="DF116">
        <v>21500000</v>
      </c>
      <c r="DG116">
        <v>39300000</v>
      </c>
      <c r="DL116">
        <v>54100000</v>
      </c>
      <c r="DO116">
        <v>21500000</v>
      </c>
    </row>
    <row r="117" spans="1:135" x14ac:dyDescent="0.3">
      <c r="A117" s="2" t="s">
        <v>256</v>
      </c>
      <c r="B117" t="s">
        <v>49</v>
      </c>
      <c r="C117">
        <v>2023</v>
      </c>
      <c r="D117" s="3">
        <v>45291</v>
      </c>
      <c r="E117" t="s">
        <v>227</v>
      </c>
      <c r="F117" t="s">
        <v>237</v>
      </c>
      <c r="G117">
        <v>219100000</v>
      </c>
      <c r="H117">
        <v>144100000</v>
      </c>
      <c r="I117">
        <v>-36600000</v>
      </c>
      <c r="J117">
        <v>31300000</v>
      </c>
      <c r="L117">
        <v>69400000</v>
      </c>
      <c r="M117">
        <v>86100000</v>
      </c>
      <c r="N117">
        <v>956100000</v>
      </c>
      <c r="O117">
        <v>22500000</v>
      </c>
      <c r="P117">
        <v>22500000</v>
      </c>
      <c r="Q117">
        <v>956100000</v>
      </c>
      <c r="R117">
        <v>1064700000</v>
      </c>
      <c r="S117">
        <v>268000000</v>
      </c>
      <c r="U117">
        <v>456600000</v>
      </c>
      <c r="V117">
        <v>10900000</v>
      </c>
      <c r="X117">
        <v>10900000</v>
      </c>
      <c r="Y117">
        <v>76900000</v>
      </c>
      <c r="Z117">
        <v>76900000</v>
      </c>
      <c r="AA117">
        <v>373200000</v>
      </c>
      <c r="AD117">
        <v>18600000</v>
      </c>
      <c r="AE117">
        <v>439800000</v>
      </c>
      <c r="AF117">
        <v>1022300000</v>
      </c>
      <c r="AH117">
        <v>477500000</v>
      </c>
      <c r="AI117">
        <v>4400000</v>
      </c>
      <c r="AK117">
        <v>9900000</v>
      </c>
      <c r="AL117">
        <v>1503600000</v>
      </c>
      <c r="AO117">
        <v>86000000</v>
      </c>
      <c r="AR117">
        <v>75200000</v>
      </c>
      <c r="AS117">
        <v>438900000</v>
      </c>
      <c r="AT117">
        <v>514100000</v>
      </c>
      <c r="AW117">
        <v>23600000</v>
      </c>
      <c r="AY117">
        <v>416400000</v>
      </c>
      <c r="AZ117">
        <v>440900000</v>
      </c>
      <c r="BA117">
        <v>42400000</v>
      </c>
      <c r="BB117">
        <v>14900000</v>
      </c>
      <c r="BC117">
        <v>180800000</v>
      </c>
      <c r="BE117">
        <v>14900000</v>
      </c>
      <c r="BF117">
        <v>180800000</v>
      </c>
      <c r="BG117">
        <v>119435536</v>
      </c>
      <c r="BH117">
        <v>24300000</v>
      </c>
      <c r="BJ117">
        <v>4500000</v>
      </c>
      <c r="BK117">
        <v>18600000</v>
      </c>
      <c r="BL117">
        <v>582500000</v>
      </c>
      <c r="BM117">
        <v>227000000</v>
      </c>
      <c r="BN117">
        <v>6100000</v>
      </c>
      <c r="BO117">
        <v>30500000</v>
      </c>
      <c r="BP117">
        <v>214200000</v>
      </c>
      <c r="BQ117">
        <v>280900000</v>
      </c>
      <c r="BR117">
        <v>280900000</v>
      </c>
      <c r="BV117">
        <v>0</v>
      </c>
      <c r="BX117">
        <v>399900000</v>
      </c>
      <c r="BY117">
        <v>-5700000</v>
      </c>
      <c r="CA117">
        <v>58700000</v>
      </c>
      <c r="CB117">
        <v>119514919</v>
      </c>
      <c r="CC117">
        <v>1064700000</v>
      </c>
      <c r="CD117">
        <v>42400000</v>
      </c>
      <c r="CE117">
        <v>2161700000</v>
      </c>
      <c r="CF117">
        <v>1503600000</v>
      </c>
      <c r="CG117">
        <v>525000000</v>
      </c>
      <c r="CH117">
        <v>1064700000</v>
      </c>
      <c r="CI117">
        <v>1097000000</v>
      </c>
      <c r="CJ117">
        <v>1705100000</v>
      </c>
      <c r="CK117">
        <v>723800000</v>
      </c>
      <c r="CL117">
        <v>4400000</v>
      </c>
      <c r="CN117">
        <v>83400000</v>
      </c>
      <c r="CW117">
        <v>79383</v>
      </c>
      <c r="DB117">
        <v>47300000</v>
      </c>
      <c r="DF117">
        <v>22800000</v>
      </c>
      <c r="DG117">
        <v>22500000</v>
      </c>
      <c r="DL117">
        <v>57400000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D9C12-D3DB-4D4B-8D5D-A6A9FD0721BD}">
  <dimension ref="A1:I29"/>
  <sheetViews>
    <sheetView workbookViewId="0">
      <selection activeCell="I2" sqref="I2"/>
    </sheetView>
  </sheetViews>
  <sheetFormatPr defaultRowHeight="14.4" x14ac:dyDescent="0.3"/>
  <cols>
    <col min="1" max="1" width="8.21875" bestFit="1" customWidth="1"/>
    <col min="2" max="2" width="34.44140625" bestFit="1" customWidth="1"/>
    <col min="3" max="3" width="7.33203125" bestFit="1" customWidth="1"/>
    <col min="4" max="4" width="9.5546875" bestFit="1" customWidth="1"/>
    <col min="5" max="5" width="13" bestFit="1" customWidth="1"/>
    <col min="6" max="6" width="23.33203125" bestFit="1" customWidth="1"/>
  </cols>
  <sheetData>
    <row r="1" spans="1:9" x14ac:dyDescent="0.3">
      <c r="A1" t="s">
        <v>86</v>
      </c>
      <c r="B1" t="s">
        <v>87</v>
      </c>
      <c r="C1" t="s">
        <v>88</v>
      </c>
      <c r="D1" t="s">
        <v>89</v>
      </c>
      <c r="E1" t="s">
        <v>90</v>
      </c>
      <c r="F1" t="s">
        <v>91</v>
      </c>
    </row>
    <row r="2" spans="1:9" x14ac:dyDescent="0.3">
      <c r="A2" s="1" t="s">
        <v>52</v>
      </c>
      <c r="B2" s="1" t="s">
        <v>53</v>
      </c>
      <c r="C2">
        <v>11.81</v>
      </c>
      <c r="D2">
        <v>0.32850000000000001</v>
      </c>
      <c r="E2" s="1" t="s">
        <v>54</v>
      </c>
      <c r="F2" s="1" t="s">
        <v>55</v>
      </c>
      <c r="H2" t="str">
        <f>_xlfn.CONCAT("'",Stock_Tickers[[#This Row],[Ticker]],"'")</f>
        <v>'VSAT'</v>
      </c>
      <c r="I2" t="str">
        <f>_xlfn.TEXTJOIN(", ",TRUE,H2:H29)</f>
        <v>'VSAT', 'SATS', 'ASTS', 'CMTL', 'MITQ', 'ONDS', 'AMPG', 'ADTN', 'TSAT', 'AAOI', 'HPE', 'RKLB', 'LUNR', 'ACHR', 'KTOS', 'RDW', 'SPCE', 'KITT', 'PL', 'BA', 'AXON', 'HWM', 'XTIA', 'SIDU', 'PRZO', 'MNTS', 'BYRN', 'MDA.TO'</v>
      </c>
    </row>
    <row r="3" spans="1:9" x14ac:dyDescent="0.3">
      <c r="A3" s="1" t="s">
        <v>56</v>
      </c>
      <c r="B3" s="1" t="s">
        <v>57</v>
      </c>
      <c r="C3">
        <v>27.74</v>
      </c>
      <c r="D3">
        <v>2.7400000000000001E-2</v>
      </c>
      <c r="E3" s="1" t="s">
        <v>58</v>
      </c>
      <c r="F3" s="1" t="s">
        <v>55</v>
      </c>
      <c r="H3" t="str">
        <f>_xlfn.CONCAT("'",Stock_Tickers[[#This Row],[Ticker]],"'")</f>
        <v>'SATS'</v>
      </c>
    </row>
    <row r="4" spans="1:9" x14ac:dyDescent="0.3">
      <c r="A4" s="1" t="s">
        <v>59</v>
      </c>
      <c r="B4" s="1" t="s">
        <v>60</v>
      </c>
      <c r="C4">
        <v>23.1</v>
      </c>
      <c r="D4">
        <v>0.1116</v>
      </c>
      <c r="E4" s="1" t="s">
        <v>61</v>
      </c>
      <c r="F4" s="1" t="s">
        <v>55</v>
      </c>
      <c r="H4" t="str">
        <f>_xlfn.CONCAT("'",Stock_Tickers[[#This Row],[Ticker]],"'")</f>
        <v>'ASTS'</v>
      </c>
    </row>
    <row r="5" spans="1:9" x14ac:dyDescent="0.3">
      <c r="A5" s="1" t="s">
        <v>62</v>
      </c>
      <c r="B5" s="1" t="s">
        <v>63</v>
      </c>
      <c r="C5">
        <v>2.44</v>
      </c>
      <c r="D5">
        <v>-7.22E-2</v>
      </c>
      <c r="E5" s="1" t="s">
        <v>64</v>
      </c>
      <c r="F5" s="1" t="s">
        <v>55</v>
      </c>
      <c r="H5" t="str">
        <f>_xlfn.CONCAT("'",Stock_Tickers[[#This Row],[Ticker]],"'")</f>
        <v>'CMTL'</v>
      </c>
    </row>
    <row r="6" spans="1:9" x14ac:dyDescent="0.3">
      <c r="A6" s="1" t="s">
        <v>65</v>
      </c>
      <c r="B6" s="1" t="s">
        <v>66</v>
      </c>
      <c r="C6">
        <v>0.83509999999999995</v>
      </c>
      <c r="D6">
        <v>-0.10199999999999999</v>
      </c>
      <c r="E6" s="1" t="s">
        <v>67</v>
      </c>
      <c r="F6" s="1" t="s">
        <v>55</v>
      </c>
      <c r="H6" t="str">
        <f>_xlfn.CONCAT("'",Stock_Tickers[[#This Row],[Ticker]],"'")</f>
        <v>'MITQ'</v>
      </c>
    </row>
    <row r="7" spans="1:9" x14ac:dyDescent="0.3">
      <c r="A7" s="1" t="s">
        <v>68</v>
      </c>
      <c r="B7" s="1" t="s">
        <v>69</v>
      </c>
      <c r="C7">
        <v>2.0099999999999998</v>
      </c>
      <c r="D7">
        <v>-2.9000000000000001E-2</v>
      </c>
      <c r="E7" s="1" t="s">
        <v>70</v>
      </c>
      <c r="F7" s="1" t="s">
        <v>55</v>
      </c>
      <c r="H7" t="str">
        <f>_xlfn.CONCAT("'",Stock_Tickers[[#This Row],[Ticker]],"'")</f>
        <v>'ONDS'</v>
      </c>
    </row>
    <row r="8" spans="1:9" x14ac:dyDescent="0.3">
      <c r="A8" s="1" t="s">
        <v>71</v>
      </c>
      <c r="B8" s="1" t="s">
        <v>72</v>
      </c>
      <c r="C8">
        <v>2.17</v>
      </c>
      <c r="D8">
        <v>6.9000000000000006E-2</v>
      </c>
      <c r="E8" s="1" t="s">
        <v>73</v>
      </c>
      <c r="F8" s="1" t="s">
        <v>55</v>
      </c>
      <c r="H8" t="str">
        <f>_xlfn.CONCAT("'",Stock_Tickers[[#This Row],[Ticker]],"'")</f>
        <v>'AMPG'</v>
      </c>
    </row>
    <row r="9" spans="1:9" x14ac:dyDescent="0.3">
      <c r="A9" s="1" t="s">
        <v>74</v>
      </c>
      <c r="B9" s="1" t="s">
        <v>75</v>
      </c>
      <c r="C9">
        <v>10.46</v>
      </c>
      <c r="D9">
        <v>2.5999999999999999E-2</v>
      </c>
      <c r="E9" s="1" t="s">
        <v>76</v>
      </c>
      <c r="F9" s="1" t="s">
        <v>55</v>
      </c>
      <c r="H9" t="str">
        <f>_xlfn.CONCAT("'",Stock_Tickers[[#This Row],[Ticker]],"'")</f>
        <v>'ADTN'</v>
      </c>
    </row>
    <row r="10" spans="1:9" x14ac:dyDescent="0.3">
      <c r="A10" s="1" t="s">
        <v>77</v>
      </c>
      <c r="B10" s="1" t="s">
        <v>78</v>
      </c>
      <c r="C10">
        <v>17.45</v>
      </c>
      <c r="D10">
        <v>7.3800000000000004E-2</v>
      </c>
      <c r="E10" s="1" t="s">
        <v>79</v>
      </c>
      <c r="F10" s="1" t="s">
        <v>55</v>
      </c>
      <c r="H10" t="str">
        <f>_xlfn.CONCAT("'",Stock_Tickers[[#This Row],[Ticker]],"'")</f>
        <v>'TSAT'</v>
      </c>
    </row>
    <row r="11" spans="1:9" x14ac:dyDescent="0.3">
      <c r="A11" s="1" t="s">
        <v>80</v>
      </c>
      <c r="B11" s="1" t="s">
        <v>81</v>
      </c>
      <c r="C11">
        <v>30.15</v>
      </c>
      <c r="D11">
        <v>-2.8400000000000002E-2</v>
      </c>
      <c r="E11" s="1" t="s">
        <v>82</v>
      </c>
      <c r="F11" s="1" t="s">
        <v>55</v>
      </c>
      <c r="H11" t="str">
        <f>_xlfn.CONCAT("'",Stock_Tickers[[#This Row],[Ticker]],"'")</f>
        <v>'AAOI'</v>
      </c>
    </row>
    <row r="12" spans="1:9" x14ac:dyDescent="0.3">
      <c r="A12" s="1" t="s">
        <v>83</v>
      </c>
      <c r="B12" s="1" t="s">
        <v>84</v>
      </c>
      <c r="C12">
        <v>23.7</v>
      </c>
      <c r="D12">
        <v>2.4199999999999999E-2</v>
      </c>
      <c r="E12" s="1" t="s">
        <v>85</v>
      </c>
      <c r="F12" s="1" t="s">
        <v>55</v>
      </c>
      <c r="H12" t="str">
        <f>_xlfn.CONCAT("'",Stock_Tickers[[#This Row],[Ticker]],"'")</f>
        <v>'HPE'</v>
      </c>
    </row>
    <row r="13" spans="1:9" x14ac:dyDescent="0.3">
      <c r="A13" s="1" t="s">
        <v>0</v>
      </c>
      <c r="B13" s="1" t="s">
        <v>1</v>
      </c>
      <c r="C13">
        <v>31.27</v>
      </c>
      <c r="D13">
        <v>0.3029</v>
      </c>
      <c r="E13" s="1" t="s">
        <v>2</v>
      </c>
      <c r="F13" s="1" t="s">
        <v>3</v>
      </c>
      <c r="H13" t="str">
        <f>_xlfn.CONCAT("'",Stock_Tickers[[#This Row],[Ticker]],"'")</f>
        <v>'RKLB'</v>
      </c>
    </row>
    <row r="14" spans="1:9" x14ac:dyDescent="0.3">
      <c r="A14" s="1" t="s">
        <v>4</v>
      </c>
      <c r="B14" s="1" t="s">
        <v>5</v>
      </c>
      <c r="C14">
        <v>22.94</v>
      </c>
      <c r="D14">
        <v>0.23930000000000001</v>
      </c>
      <c r="E14" s="1" t="s">
        <v>6</v>
      </c>
      <c r="F14" s="1" t="s">
        <v>3</v>
      </c>
      <c r="H14" t="str">
        <f>_xlfn.CONCAT("'",Stock_Tickers[[#This Row],[Ticker]],"'")</f>
        <v>'LUNR'</v>
      </c>
    </row>
    <row r="15" spans="1:9" x14ac:dyDescent="0.3">
      <c r="A15" s="1" t="s">
        <v>7</v>
      </c>
      <c r="B15" s="1" t="s">
        <v>8</v>
      </c>
      <c r="C15">
        <v>9.6999999999999993</v>
      </c>
      <c r="D15">
        <v>9.98E-2</v>
      </c>
      <c r="E15" s="1" t="s">
        <v>9</v>
      </c>
      <c r="F15" s="1" t="s">
        <v>3</v>
      </c>
      <c r="H15" t="str">
        <f>_xlfn.CONCAT("'",Stock_Tickers[[#This Row],[Ticker]],"'")</f>
        <v>'ACHR'</v>
      </c>
    </row>
    <row r="16" spans="1:9" x14ac:dyDescent="0.3">
      <c r="A16" s="1" t="s">
        <v>10</v>
      </c>
      <c r="B16" s="1" t="s">
        <v>11</v>
      </c>
      <c r="C16">
        <v>35.22</v>
      </c>
      <c r="D16">
        <v>4.7600000000000003E-2</v>
      </c>
      <c r="E16" s="1" t="s">
        <v>12</v>
      </c>
      <c r="F16" s="1" t="s">
        <v>3</v>
      </c>
      <c r="H16" t="str">
        <f>_xlfn.CONCAT("'",Stock_Tickers[[#This Row],[Ticker]],"'")</f>
        <v>'KTOS'</v>
      </c>
    </row>
    <row r="17" spans="1:8" x14ac:dyDescent="0.3">
      <c r="A17" s="1" t="s">
        <v>13</v>
      </c>
      <c r="B17" s="1" t="s">
        <v>14</v>
      </c>
      <c r="C17">
        <v>22.33</v>
      </c>
      <c r="D17">
        <v>0.51390000000000002</v>
      </c>
      <c r="E17" s="1" t="s">
        <v>15</v>
      </c>
      <c r="F17" s="1" t="s">
        <v>3</v>
      </c>
      <c r="H17" t="str">
        <f>_xlfn.CONCAT("'",Stock_Tickers[[#This Row],[Ticker]],"'")</f>
        <v>'RDW'</v>
      </c>
    </row>
    <row r="18" spans="1:8" x14ac:dyDescent="0.3">
      <c r="A18" s="1" t="s">
        <v>16</v>
      </c>
      <c r="B18" s="1" t="s">
        <v>17</v>
      </c>
      <c r="C18">
        <v>5.49</v>
      </c>
      <c r="D18">
        <v>6.6000000000000003E-2</v>
      </c>
      <c r="E18" s="1" t="s">
        <v>18</v>
      </c>
      <c r="F18" s="1" t="s">
        <v>3</v>
      </c>
      <c r="H18" t="str">
        <f>_xlfn.CONCAT("'",Stock_Tickers[[#This Row],[Ticker]],"'")</f>
        <v>'SPCE'</v>
      </c>
    </row>
    <row r="19" spans="1:8" x14ac:dyDescent="0.3">
      <c r="A19" s="1" t="s">
        <v>19</v>
      </c>
      <c r="B19" s="1" t="s">
        <v>20</v>
      </c>
      <c r="C19">
        <v>2.13</v>
      </c>
      <c r="D19">
        <v>-5.7500000000000002E-2</v>
      </c>
      <c r="E19" s="1" t="s">
        <v>21</v>
      </c>
      <c r="F19" s="1" t="s">
        <v>3</v>
      </c>
      <c r="H19" t="str">
        <f>_xlfn.CONCAT("'",Stock_Tickers[[#This Row],[Ticker]],"'")</f>
        <v>'KITT'</v>
      </c>
    </row>
    <row r="20" spans="1:8" x14ac:dyDescent="0.3">
      <c r="A20" s="1" t="s">
        <v>22</v>
      </c>
      <c r="B20" s="1" t="s">
        <v>23</v>
      </c>
      <c r="C20">
        <v>4.67</v>
      </c>
      <c r="D20">
        <v>0.2225</v>
      </c>
      <c r="E20" s="1" t="s">
        <v>24</v>
      </c>
      <c r="F20" s="1" t="s">
        <v>3</v>
      </c>
      <c r="H20" t="str">
        <f>_xlfn.CONCAT("'",Stock_Tickers[[#This Row],[Ticker]],"'")</f>
        <v>'PL'</v>
      </c>
    </row>
    <row r="21" spans="1:8" x14ac:dyDescent="0.3">
      <c r="A21" s="1" t="s">
        <v>25</v>
      </c>
      <c r="B21" s="1" t="s">
        <v>26</v>
      </c>
      <c r="C21">
        <v>175.56</v>
      </c>
      <c r="D21">
        <v>2.6100000000000002E-2</v>
      </c>
      <c r="E21" s="1" t="s">
        <v>27</v>
      </c>
      <c r="F21" s="1" t="s">
        <v>3</v>
      </c>
      <c r="H21" t="str">
        <f>_xlfn.CONCAT("'",Stock_Tickers[[#This Row],[Ticker]],"'")</f>
        <v>'BA'</v>
      </c>
    </row>
    <row r="22" spans="1:8" x14ac:dyDescent="0.3">
      <c r="A22" s="1" t="s">
        <v>28</v>
      </c>
      <c r="B22" s="1" t="s">
        <v>29</v>
      </c>
      <c r="C22">
        <v>605.58000000000004</v>
      </c>
      <c r="D22">
        <v>1.9699999999999999E-2</v>
      </c>
      <c r="E22" s="1" t="s">
        <v>30</v>
      </c>
      <c r="F22" s="1" t="s">
        <v>3</v>
      </c>
      <c r="H22" t="str">
        <f>_xlfn.CONCAT("'",Stock_Tickers[[#This Row],[Ticker]],"'")</f>
        <v>'AXON'</v>
      </c>
    </row>
    <row r="23" spans="1:8" x14ac:dyDescent="0.3">
      <c r="A23" s="1" t="s">
        <v>31</v>
      </c>
      <c r="B23" s="1" t="s">
        <v>32</v>
      </c>
      <c r="C23">
        <v>127.16</v>
      </c>
      <c r="D23">
        <v>1.4800000000000001E-2</v>
      </c>
      <c r="E23" s="1" t="s">
        <v>33</v>
      </c>
      <c r="F23" s="1" t="s">
        <v>3</v>
      </c>
      <c r="H23" t="str">
        <f>_xlfn.CONCAT("'",Stock_Tickers[[#This Row],[Ticker]],"'")</f>
        <v>'HWM'</v>
      </c>
    </row>
    <row r="24" spans="1:8" x14ac:dyDescent="0.3">
      <c r="A24" s="1" t="s">
        <v>34</v>
      </c>
      <c r="B24" s="1" t="s">
        <v>35</v>
      </c>
      <c r="C24">
        <v>5.58</v>
      </c>
      <c r="D24">
        <v>-6.6900000000000001E-2</v>
      </c>
      <c r="E24" s="1" t="s">
        <v>36</v>
      </c>
      <c r="F24" s="1" t="s">
        <v>3</v>
      </c>
      <c r="H24" t="str">
        <f>_xlfn.CONCAT("'",Stock_Tickers[[#This Row],[Ticker]],"'")</f>
        <v>'XTIA'</v>
      </c>
    </row>
    <row r="25" spans="1:8" x14ac:dyDescent="0.3">
      <c r="A25" s="1" t="s">
        <v>37</v>
      </c>
      <c r="B25" s="1" t="s">
        <v>38</v>
      </c>
      <c r="C25">
        <v>3.16</v>
      </c>
      <c r="D25">
        <v>0.22009999999999999</v>
      </c>
      <c r="E25" s="1" t="s">
        <v>39</v>
      </c>
      <c r="F25" s="1" t="s">
        <v>3</v>
      </c>
      <c r="H25" t="str">
        <f>_xlfn.CONCAT("'",Stock_Tickers[[#This Row],[Ticker]],"'")</f>
        <v>'SIDU'</v>
      </c>
    </row>
    <row r="26" spans="1:8" x14ac:dyDescent="0.3">
      <c r="A26" s="1" t="s">
        <v>40</v>
      </c>
      <c r="B26" s="1" t="s">
        <v>41</v>
      </c>
      <c r="C26">
        <v>1.96</v>
      </c>
      <c r="D26">
        <v>-7.9799999999999996E-2</v>
      </c>
      <c r="E26" s="1" t="s">
        <v>42</v>
      </c>
      <c r="F26" s="1" t="s">
        <v>3</v>
      </c>
      <c r="H26" t="str">
        <f>_xlfn.CONCAT("'",Stock_Tickers[[#This Row],[Ticker]],"'")</f>
        <v>'PRZO'</v>
      </c>
    </row>
    <row r="27" spans="1:8" x14ac:dyDescent="0.3">
      <c r="A27" s="1" t="s">
        <v>43</v>
      </c>
      <c r="B27" s="1" t="s">
        <v>44</v>
      </c>
      <c r="C27">
        <v>8.2799999999999994</v>
      </c>
      <c r="D27">
        <v>0.247</v>
      </c>
      <c r="E27" s="1" t="s">
        <v>45</v>
      </c>
      <c r="F27" s="1" t="s">
        <v>3</v>
      </c>
      <c r="H27" t="str">
        <f>_xlfn.CONCAT("'",Stock_Tickers[[#This Row],[Ticker]],"'")</f>
        <v>'MNTS'</v>
      </c>
    </row>
    <row r="28" spans="1:8" x14ac:dyDescent="0.3">
      <c r="A28" s="1" t="s">
        <v>46</v>
      </c>
      <c r="B28" s="1" t="s">
        <v>47</v>
      </c>
      <c r="C28">
        <v>30.14</v>
      </c>
      <c r="D28">
        <v>2.52E-2</v>
      </c>
      <c r="E28" s="1" t="s">
        <v>48</v>
      </c>
      <c r="F28" s="1" t="s">
        <v>3</v>
      </c>
      <c r="H28" t="str">
        <f>_xlfn.CONCAT("'",Stock_Tickers[[#This Row],[Ticker]],"'")</f>
        <v>'BYRN'</v>
      </c>
    </row>
    <row r="29" spans="1:8" x14ac:dyDescent="0.3">
      <c r="A29" s="1" t="s">
        <v>49</v>
      </c>
      <c r="B29" s="1" t="s">
        <v>50</v>
      </c>
      <c r="C29">
        <v>27.57</v>
      </c>
      <c r="D29">
        <v>-5.7999999999999996E-3</v>
      </c>
      <c r="E29" s="1" t="s">
        <v>51</v>
      </c>
      <c r="F29" s="1" t="s">
        <v>3</v>
      </c>
      <c r="H29" t="str">
        <f>_xlfn.CONCAT("'",Stock_Tickers[[#This Row],[Ticker]],"'")</f>
        <v>'MDA.TO'</v>
      </c>
    </row>
  </sheetData>
  <conditionalFormatting sqref="A1:A1048576">
    <cfRule type="duplicateValues" dxfId="3" priority="1"/>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w F A A B Q S w M E F A A C A A g A o i E 2 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K I h N 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I T Z a h R 7 I g U U C A A C 6 D g A A E w A c A E Z v c m 1 1 b G F z L 1 N l Y 3 R p b 2 4 x L m 0 g o h g A K K A U A A A A A A A A A A A A A A A A A A A A A A A A A A A A 7 Z f P b 9 o w F M f v S P w P l n s J U w i C r q V q 1 U M L m y a t Q 4 i w c Z h 2 M O Z B L B I 7 s 5 2 2 D P G / z 0 n o y C + 6 C y e U X C I 9 f / 1 e 3 v v 6 o y Q K q G a C I z e 9 d + + a j W Z D e U T C A k 2 + P j 2 i e + S D b j a Q u V w R S Q o m M o O 5 8 y j F i w I 5 E F w D 1 8 r C n t a h u u 1 0 l o w T T s H Z E E 8 I h 4 q g 8 z s S G j p x t g 5 u 2 W m u C / z p V U t C t a k z J X M f 0 G c p A v R F B z 4 2 F e K 7 k 8 S t t K q N t l s 8 E H 4 U 8 C 6 2 E X Z M m b Z i f 6 D t E 7 k C 5 I 4 f R n h n V H t R L x F t l u 3 u 1 b w n + t z x B V + N S A B Z 0 W U i C i W L H / e f N K v 4 W E x D P c J X o N C H r O o q U Q V r P S A h c p 6 J H + X K X O e W N d N + b r l f q H H L t d e m H v M X V q 9 V o b 9 5 X 7 8 v b z b 8 n I g X F 3 z j r J D 3 2 R 3 I o U Q u 8 K + D G Y O k L W P F J o R 4 / s n o n a k k X C 2 F D N L C 8 a K y 3 n P O z p m k j R 5 p e N U F X 6 r i l 2 9 x H g V z k A U L x m C O A N d k Z Z 7 J i A q j r 8 p 3 f S T e P x K / y c V 3 r W a D 8 c r h Z A F 5 + j 6 a n A 6 Q O F s N S A 3 I G Q E y G c 5 O + A I Z z m o 8 a j z O C I 8 f 7 s P 0 d H z E 2 W p A a k D O C J A L 7 G p B 1 2 j K 6 B q k w p W w p K M c i G D O O F j b G A M 7 + X e x k w 8 0 O 3 4 L 2 Q l r u 4 M f E w j E s 6 k w j E K f U a J B H V w Z M q U Z p 3 p P R n Y T N w d 8 g d K O M j v S h X 3 Y q s y e d w 6 n H Z W A G o K i k o X x r 1 i J o 3 G M U Y m d d H Y l W L 4 R u Q a N D B D m p J b b r u g g X s h 2 k G / V z r H 2 Z v X u 6 G y 6 / x / O I X U O P D f B C R e O S C n 9 3 V 9 Q S w E C L Q A U A A I A C A C i I T Z a T H W Q k q U A A A D 2 A A A A E g A A A A A A A A A A A A A A A A A A A A A A Q 2 9 u Z m l n L 1 B h Y 2 t h Z 2 U u e G 1 s U E s B A i 0 A F A A C A A g A o i E 2 W g / K 6 a u k A A A A 6 Q A A A B M A A A A A A A A A A A A A A A A A 8 Q A A A F t D b 2 5 0 Z W 5 0 X 1 R 5 c G V z X S 5 4 b W x Q S w E C L Q A U A A I A C A C i I T Z a h R 7 I g U U C A A C 6 D g A A E w A A A A A A A A A A A A A A A A D i A Q A A R m 9 y b X V s Y X M v U 2 V j d G l v b j E u b V B L B Q Y A A A A A A w A D A M I A A A B 0 B A A A A A A R 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m Y W x z Z T w v R m l y Z X d h b G x F b m F i b G V k P j w v U G V y b W l z c 2 l v b k x p c 3 Q + K z c A A A A A A A A J N 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k t M Q j w v S X R l b V B h d G g + P C 9 J d G V t T G 9 j Y X R p b 2 4 + P F N 0 Y W J s Z U V u d H J p Z X M + P E V u d H J 5 I F R 5 c G U 9 I l F 1 Z X J 5 S U Q i I F Z h b H V l P S J z Y T E w N G I 3 Y j E t M m F j M C 0 0 O D U y L W J j N z M t O D A 3 N j N m N z B h M 2 Z h I i A v P j x F b n R y e S B U e X B l P S J G a W x s R W 5 h Y m x l Z C I g V m F s d W U 9 I m w w I i A v P j x F b n R y e S B U e X B l P S J G a W x s T 2 J q Z W N 0 V H l w Z S I g V m F s d W U 9 I n N D b 2 5 u Z W N 0 a W 9 u T 2 5 s e S I g L z 4 8 R W 5 0 c n k g V H l w Z T 0 i R m l s b F R v R G F 0 Y U 1 v Z G V s R W 5 h Y m x l Z C I g V m F s d W U 9 I m w w I i A v P j x F b n R y e S B U e X B l P S J J c 1 B y a X Z h d G U 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U t M D E t M j F U M j E 6 M z A 6 M j M u N j g 3 M D A y M V o i I C 8 + P E V u d H J 5 I F R 5 c G U 9 I k Z p b G x D b 2 x 1 b W 5 U e X B l c y I g V m F s d W U 9 I n N C Z 1 l G Q k F Z R 0 J n W 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g M i 9 D a G F u Z 2 V k I F R 5 c G U u e 0 N v b H V t b j E s M H 0 m c X V v d D s s J n F 1 b 3 Q 7 U 2 V j d G l v b j E v V G F i b G U g M i 9 D a G F u Z 2 V k I F R 5 c G U u e 0 N v b H V t b j I s M X 0 m c X V v d D s s J n F 1 b 3 Q 7 U 2 V j d G l v b j E v V G F i b G U g M i 9 D a G F u Z 2 V k I F R 5 c G U u e 0 N v b H V t b j M s M n 0 m c X V v d D s s J n F 1 b 3 Q 7 U 2 V j d G l v b j E v V G F i b G U g M i 9 D a G F u Z 2 V k I F R 5 c G U u e 0 N v b H V t b j Q s M 3 0 m c X V v d D s s J n F 1 b 3 Q 7 U 2 V j d G l v b j E v V G F i b G U g M i 9 D a G F u Z 2 V k I F R 5 c G U u e 0 N v b H V t b j U s N H 0 m c X V v d D s s J n F 1 b 3 Q 7 U 2 V j d G l v b j E v V G F i b G U g M i 9 D a G F u Z 2 V k I F R 5 c G U u e 0 N v b H V t b j Y s N X 0 m c X V v d D s s J n F 1 b 3 Q 7 U 2 V j d G l v b j E v V G F i b G U g M i 9 D a G F u Z 2 V k I F R 5 c G U u e 0 N v b H V t b j c s N n 0 m c X V v d D s s J n F 1 b 3 Q 7 U 2 V j d G l v b j E v V G F i b G U g M i 9 D a G F u Z 2 V k I F R 5 c G U u e 0 N v b H V t b j g s N 3 0 m c X V v d D t d L C Z x d W 9 0 O 0 N v b H V t b k N v d W 5 0 J n F 1 b 3 Q 7 O j g s J n F 1 b 3 Q 7 S 2 V 5 Q 2 9 s d W 1 u T m F t Z X M m c X V v d D s 6 W 1 0 s J n F 1 b 3 Q 7 Q 2 9 s d W 1 u S W R l b n R p d G l l c y Z x d W 9 0 O z p b J n F 1 b 3 Q 7 U 2 V j d G l v b j E v V G F i b G U g M i 9 D a G F u Z 2 V k I F R 5 c G U u e 0 N v b H V t b j E s M H 0 m c X V v d D s s J n F 1 b 3 Q 7 U 2 V j d G l v b j E v V G F i b G U g M i 9 D a G F u Z 2 V k I F R 5 c G U u e 0 N v b H V t b j I s M X 0 m c X V v d D s s J n F 1 b 3 Q 7 U 2 V j d G l v b j E v V G F i b G U g M i 9 D a G F u Z 2 V k I F R 5 c G U u e 0 N v b H V t b j M s M n 0 m c X V v d D s s J n F 1 b 3 Q 7 U 2 V j d G l v b j E v V G F i b G U g M i 9 D a G F u Z 2 V k I F R 5 c G U u e 0 N v b H V t b j Q s M 3 0 m c X V v d D s s J n F 1 b 3 Q 7 U 2 V j d G l v b j E v V G F i b G U g M i 9 D a G F u Z 2 V k I F R 5 c G U u e 0 N v b H V t b j U s N H 0 m c X V v d D s s J n F 1 b 3 Q 7 U 2 V j d G l v b j E v V G F i b G U g M i 9 D a G F u Z 2 V k I F R 5 c G U u e 0 N v b H V t b j Y s N X 0 m c X V v d D s s J n F 1 b 3 Q 7 U 2 V j d G l v b j E v V G F i b G U g M i 9 D a G F u Z 2 V k I F R 5 c G U u e 0 N v b H V t b j c s N n 0 m c X V v d D s s J n F 1 b 3 Q 7 U 2 V j d G l v b j E v V G F i b G U g M i 9 D a G F u Z 2 V k I F R 5 c G U u e 0 N v b H V t b j g s N 3 0 m c X V v d D t d L C Z x d W 9 0 O 1 J l b G F 0 a W 9 u c 2 h p c E l u Z m 8 m c X V v d D s 6 W 1 1 9 I i A v P j w v U 3 R h Y m x l R W 5 0 c m l l c z 4 8 L 0 l 0 Z W 0 + P E l 0 Z W 0 + P E l 0 Z W 1 M b 2 N h d G l v b j 4 8 S X R l b V R 5 c G U + R m 9 y b X V s Y T w v S X R l b V R 5 c G U + P E l 0 Z W 1 Q Y X R o P l N l Y 3 R p b 2 4 x L 1 J L T E I v U 2 9 1 c m N l P C 9 J d G V t U G F 0 a D 4 8 L 0 l 0 Z W 1 M b 2 N h d G l v b j 4 8 U 3 R h Y m x l R W 5 0 c m l l c y A v P j w v S X R l b T 4 8 S X R l b T 4 8 S X R l b U x v Y 2 F 0 a W 9 u P j x J d G V t V H l w Z T 5 G b 3 J t d W x h P C 9 J d G V t V H l w Z T 4 8 S X R l b V B h d G g + U 2 V j d G l v b j E v U k t M Q i 9 F e H R y Y W N 0 Z W Q l M j B U Y W J s Z S U y M E Z y b 2 0 l M j B I d G 1 s P C 9 J d G V t U G F 0 a D 4 8 L 0 l 0 Z W 1 M b 2 N h d G l v b j 4 8 U 3 R h Y m x l R W 5 0 c m l l c y A v P j w v S X R l b T 4 8 S X R l b T 4 8 S X R l b U x v Y 2 F 0 a W 9 u P j x J d G V t V H l w Z T 5 G b 3 J t d W x h P C 9 J d G V t V H l w Z T 4 8 S X R l b V B h d G g + U 2 V j d G l v b j E v U k t M Q i 9 D a G F u Z 2 V k J T I w V H l w Z T w v S X R l b V B h d G g + P C 9 J d G V t T G 9 j Y X R p b 2 4 + P F N 0 Y W J s Z U V u d H J p Z X M g L z 4 8 L 0 l 0 Z W 0 + P E l 0 Z W 0 + P E l 0 Z W 1 M b 2 N h d G l v b j 4 8 S X R l b V R 5 c G U + R m 9 y b X V s Y T w v S X R l b V R 5 c G U + P E l 0 Z W 1 Q Y X R o P l N l Y 3 R p b 2 4 x L 0 x V T l I 8 L 0 l 0 Z W 1 Q Y X R o P j w v S X R l b U x v Y 2 F 0 a W 9 u P j x T d G F i b G V F b n R y a W V z P j x F b n R y e S B U e X B l P S J R d W V y e U l E I i B W Y W x 1 Z T 0 i c 2 N i Y j Q 2 Z D l j L W M 0 M T Y t N G R h M C 1 i N j Z k L T F k Y m Q 1 Z m M w Z m F m N i I g L z 4 8 R W 5 0 c n k g V H l w Z T 0 i R m l s b E V u Y W J s Z W Q i I F Z h b H V l P S J s M C I g L z 4 8 R W 5 0 c n k g V H l w Z T 0 i R m l s b E 9 i a m V j d F R 5 c G U i I F Z h b H V l P S J z Q 2 9 u b m V j d G l v b k 9 u b H k 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x I i A v P j x F b n R y e S B U e X B l P S J G a W x s R X J y b 3 J D b 2 R l I i B W Y W x 1 Z T 0 i c 1 V u a 2 5 v d 2 4 i I C 8 + P E V u d H J 5 I F R 5 c G U 9 I k Z p b G x F c n J v c k N v d W 5 0 I i B W Y W x 1 Z T 0 i b D A i I C 8 + P E V u d H J 5 I F R 5 c G U 9 I k Z p b G x M Y X N 0 V X B k Y X R l Z C I g V m F s d W U 9 I m Q y M D I 1 L T A x L T I y V D A 5 O j A x O j M 2 L j k 0 M z Q w O T F a I i A v P j x F b n R y e S B U e X B l P S J G a W x s Q 2 9 s d W 1 u V H l w Z X M i I F Z h b H V l P S J z Q m d Z R k J B W U d C Z 1 k 9 I i A v P j x F b n R y e S B U e X B l P S J G a W x s Q 2 9 s d W 1 u T m F t Z X M i I F Z h b H V l P S J z W y Z x d W 9 0 O 0 N v b H V t b j E m c X V v d D s s J n F 1 b 3 Q 7 Q 2 9 s d W 1 u M i Z x d W 9 0 O y w m c X V v d D t D b 2 x 1 b W 4 z J n F 1 b 3 Q 7 L C Z x d W 9 0 O 0 N v b H V t b j Q m c X V v d D s s J n F 1 b 3 Q 7 Q 2 9 s d W 1 u N S Z x d W 9 0 O y w m c X V v d D t D b 2 x 1 b W 4 2 J n F 1 b 3 Q 7 L C Z x d W 9 0 O 0 N v b H V t b j c m c X V v d D s s J n F 1 b 3 Q 7 Q 2 9 s d W 1 u O 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x V T l I v Q 2 h h b m d l Z C B U e X B l L n t D b 2 x 1 b W 4 x L D B 9 J n F 1 b 3 Q 7 L C Z x d W 9 0 O 1 N l Y 3 R p b 2 4 x L 0 x V T l I v Q 2 h h b m d l Z C B U e X B l L n t D b 2 x 1 b W 4 y L D F 9 J n F 1 b 3 Q 7 L C Z x d W 9 0 O 1 N l Y 3 R p b 2 4 x L 0 x V T l I v Q 2 h h b m d l Z C B U e X B l L n t D b 2 x 1 b W 4 z L D J 9 J n F 1 b 3 Q 7 L C Z x d W 9 0 O 1 N l Y 3 R p b 2 4 x L 0 x V T l I v Q 2 h h b m d l Z C B U e X B l L n t D b 2 x 1 b W 4 0 L D N 9 J n F 1 b 3 Q 7 L C Z x d W 9 0 O 1 N l Y 3 R p b 2 4 x L 0 x V T l I v Q 2 h h b m d l Z C B U e X B l L n t D b 2 x 1 b W 4 1 L D R 9 J n F 1 b 3 Q 7 L C Z x d W 9 0 O 1 N l Y 3 R p b 2 4 x L 0 x V T l I v Q 2 h h b m d l Z C B U e X B l L n t D b 2 x 1 b W 4 2 L D V 9 J n F 1 b 3 Q 7 L C Z x d W 9 0 O 1 N l Y 3 R p b 2 4 x L 0 x V T l I v Q 2 h h b m d l Z C B U e X B l L n t D b 2 x 1 b W 4 3 L D Z 9 J n F 1 b 3 Q 7 L C Z x d W 9 0 O 1 N l Y 3 R p b 2 4 x L 0 x V T l I v Q 2 h h b m d l Z C B U e X B l L n t D b 2 x 1 b W 4 4 L D d 9 J n F 1 b 3 Q 7 X S w m c X V v d D t D b 2 x 1 b W 5 D b 3 V u d C Z x d W 9 0 O z o 4 L C Z x d W 9 0 O 0 t l e U N v b H V t b k 5 h b W V z J n F 1 b 3 Q 7 O l t d L C Z x d W 9 0 O 0 N v b H V t b k l k Z W 5 0 a X R p Z X M m c X V v d D s 6 W y Z x d W 9 0 O 1 N l Y 3 R p b 2 4 x L 0 x V T l I v Q 2 h h b m d l Z C B U e X B l L n t D b 2 x 1 b W 4 x L D B 9 J n F 1 b 3 Q 7 L C Z x d W 9 0 O 1 N l Y 3 R p b 2 4 x L 0 x V T l I v Q 2 h h b m d l Z C B U e X B l L n t D b 2 x 1 b W 4 y L D F 9 J n F 1 b 3 Q 7 L C Z x d W 9 0 O 1 N l Y 3 R p b 2 4 x L 0 x V T l I v Q 2 h h b m d l Z C B U e X B l L n t D b 2 x 1 b W 4 z L D J 9 J n F 1 b 3 Q 7 L C Z x d W 9 0 O 1 N l Y 3 R p b 2 4 x L 0 x V T l I v Q 2 h h b m d l Z C B U e X B l L n t D b 2 x 1 b W 4 0 L D N 9 J n F 1 b 3 Q 7 L C Z x d W 9 0 O 1 N l Y 3 R p b 2 4 x L 0 x V T l I v Q 2 h h b m d l Z C B U e X B l L n t D b 2 x 1 b W 4 1 L D R 9 J n F 1 b 3 Q 7 L C Z x d W 9 0 O 1 N l Y 3 R p b 2 4 x L 0 x V T l I v Q 2 h h b m d l Z C B U e X B l L n t D b 2 x 1 b W 4 2 L D V 9 J n F 1 b 3 Q 7 L C Z x d W 9 0 O 1 N l Y 3 R p b 2 4 x L 0 x V T l I v Q 2 h h b m d l Z C B U e X B l L n t D b 2 x 1 b W 4 3 L D Z 9 J n F 1 b 3 Q 7 L C Z x d W 9 0 O 1 N l Y 3 R p b 2 4 x L 0 x V T l I v Q 2 h h b m d l Z C B U e X B l L n t D b 2 x 1 b W 4 4 L D d 9 J n F 1 b 3 Q 7 X S w m c X V v d D t S Z W x h d G l v b n N o a X B J b m Z v J n F 1 b 3 Q 7 O l t d f S I g L z 4 8 L 1 N 0 Y W J s Z U V u d H J p Z X M + P C 9 J d G V t P j x J d G V t P j x J d G V t T G 9 j Y X R p b 2 4 + P E l 0 Z W 1 U e X B l P k Z v c m 1 1 b G E 8 L 0 l 0 Z W 1 U e X B l P j x J d G V t U G F 0 a D 5 T Z W N 0 a W 9 u M S 9 M V U 5 S L 1 N v d X J j Z T w v S X R l b V B h d G g + P C 9 J d G V t T G 9 j Y X R p b 2 4 + P F N 0 Y W J s Z U V u d H J p Z X M g L z 4 8 L 0 l 0 Z W 0 + P E l 0 Z W 0 + P E l 0 Z W 1 M b 2 N h d G l v b j 4 8 S X R l b V R 5 c G U + R m 9 y b X V s Y T w v S X R l b V R 5 c G U + P E l 0 Z W 1 Q Y X R o P l N l Y 3 R p b 2 4 x L 0 x V T l I v R X h 0 c m F j d G V k J T I w V G F i b G U l M j B G c m 9 t J T I w S H R t b D w v S X R l b V B h d G g + P C 9 J d G V t T G 9 j Y X R p b 2 4 + P F N 0 Y W J s Z U V u d H J p Z X M g L z 4 8 L 0 l 0 Z W 0 + P E l 0 Z W 0 + P E l 0 Z W 1 M b 2 N h d G l v b j 4 8 S X R l b V R 5 c G U + R m 9 y b X V s Y T w v S X R l b V R 5 c G U + P E l 0 Z W 1 Q Y X R o P l N l Y 3 R p b 2 4 x L 0 x V T l I v Q 2 h h b m d l Z C U y M F R 5 c G U 8 L 0 l 0 Z W 1 Q Y X R o P j w v S X R l b U x v Y 2 F 0 a W 9 u P j x T d G F i b G V F b n R y a W V z I C 8 + P C 9 J d G V t P j x J d G V t P j x J d G V t T G 9 j Y X R p b 2 4 + P E l 0 Z W 1 U e X B l P k Z v c m 1 1 b G E 8 L 0 l 0 Z W 1 U e X B l P j x J d G V t U G F 0 a D 5 T Z W N 0 a W 9 u M S 9 S R F c 8 L 0 l 0 Z W 1 Q Y X R o P j w v S X R l b U x v Y 2 F 0 a W 9 u P j x T d G F i b G V F b n R y a W V z P j x F b n R y e S B U e X B l P S J R d W V y e U l E I i B W Y W x 1 Z T 0 i c z I 0 M m V m O W U w L T U 4 Z T Q t N G V l M C 0 5 N z E 3 L W I 5 O D k 4 Y z c 3 Z W Y w M y I g L z 4 8 R W 5 0 c n k g V H l w Z T 0 i R m l s b E V u Y W J s Z W Q i I F Z h b H V l P S J s M C I g L z 4 8 R W 5 0 c n k g V H l w Z T 0 i R m l s b E 9 i a m V j d F R 5 c G U i I F Z h b H V l P S J z Q 2 9 u b m V j d G l v b k 9 u b H k 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x I i A v P j x F b n R y e S B U e X B l P S J G a W x s R X J y b 3 J D b 2 R l I i B W Y W x 1 Z T 0 i c 1 V u a 2 5 v d 2 4 i I C 8 + P E V u d H J 5 I F R 5 c G U 9 I k Z p b G x F c n J v c k N v d W 5 0 I i B W Y W x 1 Z T 0 i b D A i I C 8 + P E V u d H J 5 I F R 5 c G U 9 I k Z p b G x M Y X N 0 V X B k Y X R l Z C I g V m F s d W U 9 I m Q y M D I 1 L T A x L T I y V D A 5 O j A x O j M 4 L j A w M j U 3 N z h a I i A v P j x F b n R y e S B U e X B l P S J G a W x s Q 2 9 s d W 1 u V H l w Z X M i I F Z h b H V l P S J z Q m d Z R k J B W U d C Z 1 k 9 I i A v P j x F b n R y e S B U e X B l P S J G a W x s Q 2 9 s d W 1 u T m F t Z X M i I F Z h b H V l P S J z W y Z x d W 9 0 O 0 N v b H V t b j E m c X V v d D s s J n F 1 b 3 Q 7 Q 2 9 s d W 1 u M i Z x d W 9 0 O y w m c X V v d D t D b 2 x 1 b W 4 z J n F 1 b 3 Q 7 L C Z x d W 9 0 O 0 N v b H V t b j Q m c X V v d D s s J n F 1 b 3 Q 7 Q 2 9 s d W 1 u N S Z x d W 9 0 O y w m c X V v d D t D b 2 x 1 b W 4 2 J n F 1 b 3 Q 7 L C Z x d W 9 0 O 0 N v b H V t b j c m c X V v d D s s J n F 1 b 3 Q 7 Q 2 9 s d W 1 u O 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J E V y 9 D a G F u Z 2 V k I F R 5 c G U u e 0 N v b H V t b j E s M H 0 m c X V v d D s s J n F 1 b 3 Q 7 U 2 V j d G l v b j E v U k R X L 0 N o Y W 5 n Z W Q g V H l w Z S 5 7 Q 2 9 s d W 1 u M i w x f S Z x d W 9 0 O y w m c X V v d D t T Z W N 0 a W 9 u M S 9 S R F c v Q 2 h h b m d l Z C B U e X B l L n t D b 2 x 1 b W 4 z L D J 9 J n F 1 b 3 Q 7 L C Z x d W 9 0 O 1 N l Y 3 R p b 2 4 x L 1 J E V y 9 D a G F u Z 2 V k I F R 5 c G U u e 0 N v b H V t b j Q s M 3 0 m c X V v d D s s J n F 1 b 3 Q 7 U 2 V j d G l v b j E v U k R X L 0 N o Y W 5 n Z W Q g V H l w Z S 5 7 Q 2 9 s d W 1 u N S w 0 f S Z x d W 9 0 O y w m c X V v d D t T Z W N 0 a W 9 u M S 9 S R F c v Q 2 h h b m d l Z C B U e X B l L n t D b 2 x 1 b W 4 2 L D V 9 J n F 1 b 3 Q 7 L C Z x d W 9 0 O 1 N l Y 3 R p b 2 4 x L 1 J E V y 9 D a G F u Z 2 V k I F R 5 c G U u e 0 N v b H V t b j c s N n 0 m c X V v d D s s J n F 1 b 3 Q 7 U 2 V j d G l v b j E v U k R X L 0 N o Y W 5 n Z W Q g V H l w Z S 5 7 Q 2 9 s d W 1 u O C w 3 f S Z x d W 9 0 O 1 0 s J n F 1 b 3 Q 7 Q 2 9 s d W 1 u Q 2 9 1 b n Q m c X V v d D s 6 O C w m c X V v d D t L Z X l D b 2 x 1 b W 5 O Y W 1 l c y Z x d W 9 0 O z p b X S w m c X V v d D t D b 2 x 1 b W 5 J Z G V u d G l 0 a W V z J n F 1 b 3 Q 7 O l s m c X V v d D t T Z W N 0 a W 9 u M S 9 S R F c v Q 2 h h b m d l Z C B U e X B l L n t D b 2 x 1 b W 4 x L D B 9 J n F 1 b 3 Q 7 L C Z x d W 9 0 O 1 N l Y 3 R p b 2 4 x L 1 J E V y 9 D a G F u Z 2 V k I F R 5 c G U u e 0 N v b H V t b j I s M X 0 m c X V v d D s s J n F 1 b 3 Q 7 U 2 V j d G l v b j E v U k R X L 0 N o Y W 5 n Z W Q g V H l w Z S 5 7 Q 2 9 s d W 1 u M y w y f S Z x d W 9 0 O y w m c X V v d D t T Z W N 0 a W 9 u M S 9 S R F c v Q 2 h h b m d l Z C B U e X B l L n t D b 2 x 1 b W 4 0 L D N 9 J n F 1 b 3 Q 7 L C Z x d W 9 0 O 1 N l Y 3 R p b 2 4 x L 1 J E V y 9 D a G F u Z 2 V k I F R 5 c G U u e 0 N v b H V t b j U s N H 0 m c X V v d D s s J n F 1 b 3 Q 7 U 2 V j d G l v b j E v U k R X L 0 N o Y W 5 n Z W Q g V H l w Z S 5 7 Q 2 9 s d W 1 u N i w 1 f S Z x d W 9 0 O y w m c X V v d D t T Z W N 0 a W 9 u M S 9 S R F c v Q 2 h h b m d l Z C B U e X B l L n t D b 2 x 1 b W 4 3 L D Z 9 J n F 1 b 3 Q 7 L C Z x d W 9 0 O 1 N l Y 3 R p b 2 4 x L 1 J E V y 9 D a G F u Z 2 V k I F R 5 c G U u e 0 N v b H V t b j g s N 3 0 m c X V v d D t d L C Z x d W 9 0 O 1 J l b G F 0 a W 9 u c 2 h p c E l u Z m 8 m c X V v d D s 6 W 1 1 9 I i A v P j w v U 3 R h Y m x l R W 5 0 c m l l c z 4 8 L 0 l 0 Z W 0 + P E l 0 Z W 0 + P E l 0 Z W 1 M b 2 N h d G l v b j 4 8 S X R l b V R 5 c G U + R m 9 y b X V s Y T w v S X R l b V R 5 c G U + P E l 0 Z W 1 Q Y X R o P l N l Y 3 R p b 2 4 x L 1 J E V y 9 T b 3 V y Y 2 U 8 L 0 l 0 Z W 1 Q Y X R o P j w v S X R l b U x v Y 2 F 0 a W 9 u P j x T d G F i b G V F b n R y a W V z I C 8 + P C 9 J d G V t P j x J d G V t P j x J d G V t T G 9 j Y X R p b 2 4 + P E l 0 Z W 1 U e X B l P k Z v c m 1 1 b G E 8 L 0 l 0 Z W 1 U e X B l P j x J d G V t U G F 0 a D 5 T Z W N 0 a W 9 u M S 9 S R F c v R X h 0 c m F j d G V k J T I w V G F i b G U l M j B G c m 9 t J T I w S H R t b D w v S X R l b V B h d G g + P C 9 J d G V t T G 9 j Y X R p b 2 4 + P F N 0 Y W J s Z U V u d H J p Z X M g L z 4 8 L 0 l 0 Z W 0 + P E l 0 Z W 0 + P E l 0 Z W 1 M b 2 N h d G l v b j 4 8 S X R l b V R 5 c G U + R m 9 y b X V s Y T w v S X R l b V R 5 c G U + P E l 0 Z W 1 Q Y X R o P l N l Y 3 R p b 2 4 x L 1 J E V y 9 D a G F u Z 2 V k J T I w V H l w Z T w v S X R l b V B h d G g + P C 9 J d G V t T G 9 j Y X R p b 2 4 + P F N 0 Y W J s Z U V u d H J p Z X M g L z 4 8 L 0 l 0 Z W 0 + P E l 0 Z W 0 + P E l 0 Z W 1 M b 2 N h d G l v b j 4 8 S X R l b V R 5 c G U + R m 9 y b X V s Y T w v S X R l b V R 5 c G U + P E l 0 Z W 1 Q Y X R o P l N l Y 3 R p b 2 4 x L 1 Z T Q V Q 8 L 0 l 0 Z W 1 Q Y X R o P j w v S X R l b U x v Y 2 F 0 a W 9 u P j x T d G F i b G V F b n R y a W V z P j x F b n R y e S B U e X B l P S J R d W V y e U l E I i B W Y W x 1 Z T 0 i c 2 R h Z T d m M D Y 1 L T Y x N T k t N G R j Z i 0 5 N T U z L T Q x N z A 3 M D F m Z G M 1 Z i I g L z 4 8 R W 5 0 c n k g V H l w Z T 0 i R m l s b E V u Y W J s Z W Q i I F Z h b H V l P S J s M C I g L z 4 8 R W 5 0 c n k g V H l w Z T 0 i R m l s b E 9 i a m V j d F R 5 c G U i I F Z h b H V l P S J z Q 2 9 u b m V j d G l v b k 9 u b H k 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x I i A v P j x F b n R y e S B U e X B l P S J G a W x s R X J y b 3 J D b 2 R l I i B W Y W x 1 Z T 0 i c 1 V u a 2 5 v d 2 4 i I C 8 + P E V u d H J 5 I F R 5 c G U 9 I k Z p b G x F c n J v c k N v d W 5 0 I i B W Y W x 1 Z T 0 i b D A i I C 8 + P E V u d H J 5 I F R 5 c G U 9 I k Z p b G x M Y X N 0 V X B k Y X R l Z C I g V m F s d W U 9 I m Q y M D I 1 L T A x L T I y V D A 5 O j A x O j Q w L j A 4 N D k 1 M T F a I i A v P j x F b n R y e S B U e X B l P S J G a W x s Q 2 9 s d W 1 u V H l w Z X M i I F Z h b H V l P S J z Q m d Z R k J B W U d C Z 1 k 9 I i A v P j x F b n R y e S B U e X B l P S J G a W x s Q 2 9 s d W 1 u T m F t Z X M i I F Z h b H V l P S J z W y Z x d W 9 0 O 0 N v b H V t b j E m c X V v d D s s J n F 1 b 3 Q 7 Q 2 9 s d W 1 u M i Z x d W 9 0 O y w m c X V v d D t D b 2 x 1 b W 4 z J n F 1 b 3 Q 7 L C Z x d W 9 0 O 0 N v b H V t b j Q m c X V v d D s s J n F 1 b 3 Q 7 Q 2 9 s d W 1 u N S Z x d W 9 0 O y w m c X V v d D t D b 2 x 1 b W 4 2 J n F 1 b 3 Q 7 L C Z x d W 9 0 O 0 N v b H V t b j c m c X V v d D s s J n F 1 b 3 Q 7 Q 2 9 s d W 1 u O 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Z T Q V Q v Q 2 h h b m d l Z C B U e X B l L n t D b 2 x 1 b W 4 x L D B 9 J n F 1 b 3 Q 7 L C Z x d W 9 0 O 1 N l Y 3 R p b 2 4 x L 1 Z T Q V Q v Q 2 h h b m d l Z C B U e X B l L n t D b 2 x 1 b W 4 y L D F 9 J n F 1 b 3 Q 7 L C Z x d W 9 0 O 1 N l Y 3 R p b 2 4 x L 1 Z T Q V Q v Q 2 h h b m d l Z C B U e X B l L n t D b 2 x 1 b W 4 z L D J 9 J n F 1 b 3 Q 7 L C Z x d W 9 0 O 1 N l Y 3 R p b 2 4 x L 1 Z T Q V Q v Q 2 h h b m d l Z C B U e X B l L n t D b 2 x 1 b W 4 0 L D N 9 J n F 1 b 3 Q 7 L C Z x d W 9 0 O 1 N l Y 3 R p b 2 4 x L 1 Z T Q V Q v Q 2 h h b m d l Z C B U e X B l L n t D b 2 x 1 b W 4 1 L D R 9 J n F 1 b 3 Q 7 L C Z x d W 9 0 O 1 N l Y 3 R p b 2 4 x L 1 Z T Q V Q v Q 2 h h b m d l Z C B U e X B l L n t D b 2 x 1 b W 4 2 L D V 9 J n F 1 b 3 Q 7 L C Z x d W 9 0 O 1 N l Y 3 R p b 2 4 x L 1 Z T Q V Q v Q 2 h h b m d l Z C B U e X B l L n t D b 2 x 1 b W 4 3 L D Z 9 J n F 1 b 3 Q 7 L C Z x d W 9 0 O 1 N l Y 3 R p b 2 4 x L 1 Z T Q V Q v Q 2 h h b m d l Z C B U e X B l L n t D b 2 x 1 b W 4 4 L D d 9 J n F 1 b 3 Q 7 X S w m c X V v d D t D b 2 x 1 b W 5 D b 3 V u d C Z x d W 9 0 O z o 4 L C Z x d W 9 0 O 0 t l e U N v b H V t b k 5 h b W V z J n F 1 b 3 Q 7 O l t d L C Z x d W 9 0 O 0 N v b H V t b k l k Z W 5 0 a X R p Z X M m c X V v d D s 6 W y Z x d W 9 0 O 1 N l Y 3 R p b 2 4 x L 1 Z T Q V Q v Q 2 h h b m d l Z C B U e X B l L n t D b 2 x 1 b W 4 x L D B 9 J n F 1 b 3 Q 7 L C Z x d W 9 0 O 1 N l Y 3 R p b 2 4 x L 1 Z T Q V Q v Q 2 h h b m d l Z C B U e X B l L n t D b 2 x 1 b W 4 y L D F 9 J n F 1 b 3 Q 7 L C Z x d W 9 0 O 1 N l Y 3 R p b 2 4 x L 1 Z T Q V Q v Q 2 h h b m d l Z C B U e X B l L n t D b 2 x 1 b W 4 z L D J 9 J n F 1 b 3 Q 7 L C Z x d W 9 0 O 1 N l Y 3 R p b 2 4 x L 1 Z T Q V Q v Q 2 h h b m d l Z C B U e X B l L n t D b 2 x 1 b W 4 0 L D N 9 J n F 1 b 3 Q 7 L C Z x d W 9 0 O 1 N l Y 3 R p b 2 4 x L 1 Z T Q V Q v Q 2 h h b m d l Z C B U e X B l L n t D b 2 x 1 b W 4 1 L D R 9 J n F 1 b 3 Q 7 L C Z x d W 9 0 O 1 N l Y 3 R p b 2 4 x L 1 Z T Q V Q v Q 2 h h b m d l Z C B U e X B l L n t D b 2 x 1 b W 4 2 L D V 9 J n F 1 b 3 Q 7 L C Z x d W 9 0 O 1 N l Y 3 R p b 2 4 x L 1 Z T Q V Q v Q 2 h h b m d l Z C B U e X B l L n t D b 2 x 1 b W 4 3 L D Z 9 J n F 1 b 3 Q 7 L C Z x d W 9 0 O 1 N l Y 3 R p b 2 4 x L 1 Z T Q V Q v Q 2 h h b m d l Z C B U e X B l L n t D b 2 x 1 b W 4 4 L D d 9 J n F 1 b 3 Q 7 X S w m c X V v d D t S Z W x h d G l v b n N o a X B J b m Z v J n F 1 b 3 Q 7 O l t d f S I g L z 4 8 L 1 N 0 Y W J s Z U V u d H J p Z X M + P C 9 J d G V t P j x J d G V t P j x J d G V t T G 9 j Y X R p b 2 4 + P E l 0 Z W 1 U e X B l P k Z v c m 1 1 b G E 8 L 0 l 0 Z W 1 U e X B l P j x J d G V t U G F 0 a D 5 T Z W N 0 a W 9 u M S 9 W U 0 F U L 1 N v d X J j Z T w v S X R l b V B h d G g + P C 9 J d G V t T G 9 j Y X R p b 2 4 + P F N 0 Y W J s Z U V u d H J p Z X M g L z 4 8 L 0 l 0 Z W 0 + P E l 0 Z W 0 + P E l 0 Z W 1 M b 2 N h d G l v b j 4 8 S X R l b V R 5 c G U + R m 9 y b X V s Y T w v S X R l b V R 5 c G U + P E l 0 Z W 1 Q Y X R o P l N l Y 3 R p b 2 4 x L 1 Z T Q V Q v R X h 0 c m F j d G V k J T I w V G F i b G U l M j B G c m 9 t J T I w S H R t b D w v S X R l b V B h d G g + P C 9 J d G V t T G 9 j Y X R p b 2 4 + P F N 0 Y W J s Z U V u d H J p Z X M g L z 4 8 L 0 l 0 Z W 0 + P E l 0 Z W 0 + P E l 0 Z W 1 M b 2 N h d G l v b j 4 8 S X R l b V R 5 c G U + R m 9 y b X V s Y T w v S X R l b V R 5 c G U + P E l 0 Z W 1 Q Y X R o P l N l Y 3 R p b 2 4 x L 1 Z T Q V Q v Q 2 h h b m d l Z C U y M F R 5 c G U 8 L 0 l 0 Z W 1 Q Y X R o P j w v S X R l b U x v Y 2 F 0 a W 9 u P j x T d G F i b G V F b n R y a W V z I C 8 + P C 9 J d G V t P j x J d G V t P j x J d G V t T G 9 j Y X R p b 2 4 + P E l 0 Z W 1 U e X B l P k Z v c m 1 1 b G E 8 L 0 l 0 Z W 1 U e X B l P j x J d G V t U G F 0 a D 5 T Z W N 0 a W 9 u M S 9 T d G 9 j a y U y M F R p Y 2 t l c n M 8 L 0 l 0 Z W 1 Q Y X R o P j w v S X R l b U x v Y 2 F 0 a W 9 u P j x T d G F i b G V F b n R y a W V z P j x F b n R y e S B U e X B l P S J J c 1 B y a X Z h d G U i I F Z h b H V l P S J s M C I g L z 4 8 R W 5 0 c n k g V H l w Z T 0 i U X V l c n l J R C I g V m F s d W U 9 I n M 4 Z D F l M m Z h N S 0 4 N G I x L T Q w Y T I t Y j h j M i 0 y N D Q y M T c y N T Q x O W 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0 b 2 N r X 1 R p Y 2 t l c n M i I C 8 + P E V u d H J 5 I F R 5 c G U 9 I k Z p b G x l Z E N v b X B s Z X R l U m V z d W x 0 V G 9 X b 3 J r c 2 h l Z X Q i I F Z h b H V l P S J s M S I g L z 4 8 R W 5 0 c n k g V H l w Z T 0 i Q W R k Z W R U b 0 R h d G F N b 2 R l b C I g V m F s d W U 9 I m w w I i A v P j x F b n R y e S B U e X B l P S J G a W x s Q 2 9 1 b n Q i I F Z h b H V l P S J s M j g i I C 8 + P E V u d H J 5 I F R 5 c G U 9 I k Z p b G x F c n J v c k N v Z G U i I F Z h b H V l P S J z V W 5 r b m 9 3 b i I g L z 4 8 R W 5 0 c n k g V H l w Z T 0 i R m l s b E V y c m 9 y Q 2 9 1 b n Q i I F Z h b H V l P S J s M C I g L z 4 8 R W 5 0 c n k g V H l w Z T 0 i R m l s b E x h c 3 R V c G R h d G V k I i B W Y W x 1 Z T 0 i Z D I w M j U t M D E t M j J U M D k 6 M D c 6 N T I u O T I 5 N T A w M F o i I C 8 + P E V u d H J 5 I F R 5 c G U 9 I k Z p b G x D b 2 x 1 b W 5 U e X B l c y I g V m F s d W U 9 I n N C Z 1 l G Q k F Z R y I g L z 4 8 R W 5 0 c n k g V H l w Z T 0 i R m l s b E N v b H V t b k 5 h b W V z I i B W Y W x 1 Z T 0 i c 1 s m c X V v d D t U a W N r Z X I m c X V v d D s s J n F 1 b 3 Q 7 R G V z Y 3 J p c H R p b 2 4 m c X V v d D s s J n F 1 b 3 Q 7 U H J p Y 2 U m c X V v d D s s J n F 1 b 3 Q 7 Q 2 h h b m d l J n F 1 b 3 Q 7 L C Z x d W 9 0 O 0 1 h c m t l d C B D Y X A m c X V v d D s s J n F 1 b 3 Q 7 U 2 V j d G 9 y 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3 R v Y 2 s g V G l j a 2 V y c y 9 T b 3 V y Y 2 U u e 0 N v b H V t b j E s M H 0 m c X V v d D s s J n F 1 b 3 Q 7 U 2 V j d G l v b j E v U 3 R v Y 2 s g V G l j a 2 V y c y 9 T b 3 V y Y 2 U u e 0 N v b H V t b j I s M X 0 m c X V v d D s s J n F 1 b 3 Q 7 U 2 V j d G l v b j E v U 3 R v Y 2 s g V G l j a 2 V y c y 9 T b 3 V y Y 2 U u e 0 N v b H V t b j M s M n 0 m c X V v d D s s J n F 1 b 3 Q 7 U 2 V j d G l v b j E v U 3 R v Y 2 s g V G l j a 2 V y c y 9 T b 3 V y Y 2 U u e 0 N v b H V t b j Q s M 3 0 m c X V v d D s s J n F 1 b 3 Q 7 U 2 V j d G l v b j E v U 3 R v Y 2 s g V G l j a 2 V y c y 9 T b 3 V y Y 2 U u e 0 N v b H V t b j U s N H 0 m c X V v d D s s J n F 1 b 3 Q 7 U 2 V j d G l v b j E v U 3 R v Y 2 s g V G l j a 2 V y c y 9 T b 3 V y Y 2 U u e 0 N v b H V t b j g s N 3 0 m c X V v d D t d L C Z x d W 9 0 O 0 N v b H V t b k N v d W 5 0 J n F 1 b 3 Q 7 O j Y s J n F 1 b 3 Q 7 S 2 V 5 Q 2 9 s d W 1 u T m F t Z X M m c X V v d D s 6 W 1 0 s J n F 1 b 3 Q 7 Q 2 9 s d W 1 u S W R l b n R p d G l l c y Z x d W 9 0 O z p b J n F 1 b 3 Q 7 U 2 V j d G l v b j E v U 3 R v Y 2 s g V G l j a 2 V y c y 9 T b 3 V y Y 2 U u e 0 N v b H V t b j E s M H 0 m c X V v d D s s J n F 1 b 3 Q 7 U 2 V j d G l v b j E v U 3 R v Y 2 s g V G l j a 2 V y c y 9 T b 3 V y Y 2 U u e 0 N v b H V t b j I s M X 0 m c X V v d D s s J n F 1 b 3 Q 7 U 2 V j d G l v b j E v U 3 R v Y 2 s g V G l j a 2 V y c y 9 T b 3 V y Y 2 U u e 0 N v b H V t b j M s M n 0 m c X V v d D s s J n F 1 b 3 Q 7 U 2 V j d G l v b j E v U 3 R v Y 2 s g V G l j a 2 V y c y 9 T b 3 V y Y 2 U u e 0 N v b H V t b j Q s M 3 0 m c X V v d D s s J n F 1 b 3 Q 7 U 2 V j d G l v b j E v U 3 R v Y 2 s g V G l j a 2 V y c y 9 T b 3 V y Y 2 U u e 0 N v b H V t b j U s N H 0 m c X V v d D s s J n F 1 b 3 Q 7 U 2 V j d G l v b j E v U 3 R v Y 2 s g V G l j a 2 V y c y 9 T b 3 V y Y 2 U u e 0 N v b H V t b j g s N 3 0 m c X V v d D t d L C Z x d W 9 0 O 1 J l b G F 0 a W 9 u c 2 h p c E l u Z m 8 m c X V v d D s 6 W 1 1 9 I i A v P j w v U 3 R h Y m x l R W 5 0 c m l l c z 4 8 L 0 l 0 Z W 0 + P E l 0 Z W 0 + P E l 0 Z W 1 M b 2 N h d G l v b j 4 8 S X R l b V R 5 c G U + R m 9 y b X V s Y T w v S X R l b V R 5 c G U + P E l 0 Z W 1 Q Y X R o P l N l Y 3 R p b 2 4 x L 1 N 0 b 2 N r J T I w V G l j a 2 V y c y 9 T b 3 V y Y 2 U 8 L 0 l 0 Z W 1 Q Y X R o P j w v S X R l b U x v Y 2 F 0 a W 9 u P j x T d G F i b G V F b n R y a W V z I C 8 + P C 9 J d G V t P j x J d G V t P j x J d G V t T G 9 j Y X R p b 2 4 + P E l 0 Z W 1 U e X B l P k Z v c m 1 1 b G E 8 L 0 l 0 Z W 1 U e X B l P j x J d G V t U G F 0 a D 5 T Z W N 0 a W 9 u M S 9 T d G 9 j a y U y M F R p Y 2 t l c n M v U m V t b 3 Z l Z C U y M E R 1 c G x p Y 2 F 0 Z X M 8 L 0 l 0 Z W 1 Q Y X R o P j w v S X R l b U x v Y 2 F 0 a W 9 u P j x T d G F i b G V F b n R y a W V z I C 8 + P C 9 J d G V t P j x J d G V t P j x J d G V t T G 9 j Y X R p b 2 4 + P E l 0 Z W 1 U e X B l P k Z v c m 1 1 b G E 8 L 0 l 0 Z W 1 U e X B l P j x J d G V t U G F 0 a D 5 T Z W N 0 a W 9 u M S 9 T d G 9 j a y U y M F R p Y 2 t l c n M v U m V u Y W 1 l Z C U y M E N v b H V t b n M 8 L 0 l 0 Z W 1 Q Y X R o P j w v S X R l b U x v Y 2 F 0 a W 9 u P j x T d G F i b G V F b n R y a W V z I C 8 + P C 9 J d G V t P j x J d G V t P j x J d G V t T G 9 j Y X R p b 2 4 + P E l 0 Z W 1 U e X B l P k Z v c m 1 1 b G E 8 L 0 l 0 Z W 1 U e X B l P j x J d G V t U G F 0 a D 5 T Z W N 0 a W 9 u M S 9 T d G 9 j a y U y M F R p Y 2 t l c n M v U m V t b 3 Z l Z C U y M E N v b H V t b n M 8 L 0 l 0 Z W 1 Q Y X R o P j w v S X R l b U x v Y 2 F 0 a W 9 u P j x T d G F i b G V F b n R y a W V z I C 8 + P C 9 J d G V t P j x J d G V t P j x J d G V t T G 9 j Y X R p b 2 4 + P E l 0 Z W 1 U e X B l P k Z v c m 1 1 b G E 8 L 0 l 0 Z W 1 U e X B l P j x J d G V t U G F 0 a D 5 T Z W N 0 a W 9 u M S 9 T d G 9 j a y U y M F R p Y 2 t l c n M v U m V u Y W 1 l Z C U y M E N v b H V t b n M x P C 9 J d G V t U G F 0 a D 4 8 L 0 l 0 Z W 1 M b 2 N h d G l v b j 4 8 U 3 R h Y m x l R W 5 0 c m l l c y A v P j w v S X R l b T 4 8 L 0 l 0 Z W 1 z P j w v T G 9 j Y W x Q Y W N r Y W d l T W V 0 Y W R h d G F G a W x l P h Y A A A B Q S w U G A A A A A A A A A A A A A A A A A A A A A A A A J g E A A A E A A A D Q j J 3 f A R X R E Y x 6 A M B P w p f r A Q A A A G s i r h d X 7 i V L i Q f K r + Z e N m I A A A A A A g A A A A A A E G Y A A A A B A A A g A A A A 0 t v U w W r 2 l F m c 9 z F O A z S P 5 R E G + f h m p a 0 t n v 3 s j j I b 6 R 8 A A A A A D o A A A A A C A A A g A A A A P W S j s u z p 5 r n g a Y V y c E 0 9 I h Q M a 8 v v g 2 j Q o 3 8 I G B / L o 8 1 Q A A A A H v v Z e i T U x Y / / B J 6 z O P d b 6 P R Y q C O E M B 1 O U L K M x 4 5 C e B + U o J O d 8 8 L n S R k V w b o 7 q e g 8 O O F y t l l X X R D y D E v z 5 U o Q p V K F k j h W o 0 7 R x q 0 g T f i N M i 9 A A A A A v / v / o y s o n h i 9 K t m k 4 u v f n w T a E h s p O 2 s b C i q h 8 x e + c + J Q V N v r e Y c o Q l H + Q C + L B 7 f g R M 1 W Z h k q k U J W F v H O 9 g n 3 z A = = < / D a t a M a s h u p > 
</file>

<file path=customXml/itemProps1.xml><?xml version="1.0" encoding="utf-8"?>
<ds:datastoreItem xmlns:ds="http://schemas.openxmlformats.org/officeDocument/2006/customXml" ds:itemID="{0D556392-9EF3-44D5-91BD-C00906F473D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Draft Summary</vt:lpstr>
      <vt:lpstr>MetaData</vt:lpstr>
      <vt:lpstr>IncomeStatement</vt:lpstr>
      <vt:lpstr>CashFlow</vt:lpstr>
      <vt:lpstr>BalanceSheet</vt:lpstr>
      <vt:lpstr>Stock Tickers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Lutz PC</dc:creator>
  <cp:lastModifiedBy>Lutz PC</cp:lastModifiedBy>
  <dcterms:created xsi:type="dcterms:W3CDTF">2025-01-21T21:27:40Z</dcterms:created>
  <dcterms:modified xsi:type="dcterms:W3CDTF">2025-01-22T09:48:41Z</dcterms:modified>
</cp:coreProperties>
</file>