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8b31cc2e490dc/UCEMA/Quant - Finanzas Cuantitativas/TP Final/GitHub/tp_quant_Git Desktop/tp_quant/"/>
    </mc:Choice>
  </mc:AlternateContent>
  <xr:revisionPtr revIDLastSave="1206" documentId="14_{36CB20EE-E6F5-4308-AA86-D680FEB8C88E}" xr6:coauthVersionLast="47" xr6:coauthVersionMax="47" xr10:uidLastSave="{EBAD9749-1453-497D-BEE3-84F746B7261B}"/>
  <bookViews>
    <workbookView xWindow="-90" yWindow="-90" windowWidth="19380" windowHeight="10260" activeTab="2" xr2:uid="{9C799078-5C8C-4CA2-A599-9589FA691B16}"/>
  </bookViews>
  <sheets>
    <sheet name="PRICES Local Law" sheetId="5" r:id="rId1"/>
    <sheet name="PRICES Foreign Law" sheetId="7" r:id="rId2"/>
    <sheet name="Country Risk" sheetId="18" r:id="rId3"/>
    <sheet name="Datos" sheetId="2" r:id="rId4"/>
    <sheet name="AL29" sheetId="8" r:id="rId5"/>
    <sheet name="AL30" sheetId="3" r:id="rId6"/>
    <sheet name="AL35" sheetId="9" r:id="rId7"/>
    <sheet name="AE38" sheetId="10" r:id="rId8"/>
    <sheet name="AL41" sheetId="11" r:id="rId9"/>
    <sheet name="GD29" sheetId="12" r:id="rId10"/>
    <sheet name="GD30" sheetId="13" r:id="rId11"/>
    <sheet name="GD35" sheetId="14" r:id="rId12"/>
    <sheet name="GD38" sheetId="15" r:id="rId13"/>
    <sheet name="GD41" sheetId="16" r:id="rId14"/>
    <sheet name="GD46" sheetId="17" r:id="rId15"/>
    <sheet name="FFant" sheetId="1" r:id="rId16"/>
    <sheet name="PDs Ejemplo" sheetId="6" r:id="rId17"/>
  </sheets>
  <definedNames>
    <definedName name="_xlnm._FilterDatabase" localSheetId="2" hidden="1">'Country Risk'!$A$1:$C$742</definedName>
    <definedName name="_xlnm._FilterDatabase" localSheetId="1" hidden="1">'PRICES Foreign Law'!$A$1:$C$1</definedName>
    <definedName name="_xlnm._FilterDatabase" localSheetId="0" hidden="1">'PRICES Local Law'!$A$1:$C$742</definedName>
    <definedName name="solver_adj" localSheetId="15" hidden="1">FFant!$Y$13</definedName>
    <definedName name="solver_cvg" localSheetId="15" hidden="1">0.0001</definedName>
    <definedName name="solver_drv" localSheetId="15" hidden="1">1</definedName>
    <definedName name="solver_eng" localSheetId="15" hidden="1">1</definedName>
    <definedName name="solver_est" localSheetId="15" hidden="1">1</definedName>
    <definedName name="solver_itr" localSheetId="15" hidden="1">2147483647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15" hidden="1">1</definedName>
    <definedName name="solver_nod" localSheetId="15" hidden="1">2147483647</definedName>
    <definedName name="solver_num" localSheetId="15" hidden="1">0</definedName>
    <definedName name="solver_nwt" localSheetId="15" hidden="1">1</definedName>
    <definedName name="solver_opt" localSheetId="15" hidden="1">FFant!$AC$30</definedName>
    <definedName name="solver_pre" localSheetId="15" hidden="1">0.000001</definedName>
    <definedName name="solver_rbv" localSheetId="15" hidden="1">1</definedName>
    <definedName name="solver_rlx" localSheetId="15" hidden="1">2</definedName>
    <definedName name="solver_rsd" localSheetId="15" hidden="1">0</definedName>
    <definedName name="solver_scl" localSheetId="15" hidden="1">1</definedName>
    <definedName name="solver_sho" localSheetId="15" hidden="1">2</definedName>
    <definedName name="solver_ssz" localSheetId="15" hidden="1">100</definedName>
    <definedName name="solver_tim" localSheetId="15" hidden="1">2147483647</definedName>
    <definedName name="solver_tol" localSheetId="15" hidden="1">0.01</definedName>
    <definedName name="solver_typ" localSheetId="15" hidden="1">3</definedName>
    <definedName name="solver_val" localSheetId="15" hidden="1">0</definedName>
    <definedName name="solver_ver" localSheetId="1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04" i="18" l="1"/>
  <c r="D803" i="18"/>
  <c r="D802" i="18"/>
  <c r="D801" i="18"/>
  <c r="D800" i="18"/>
  <c r="D799" i="18"/>
  <c r="D798" i="18"/>
  <c r="D797" i="18"/>
  <c r="D796" i="18"/>
  <c r="D795" i="18"/>
  <c r="D794" i="18"/>
  <c r="D793" i="18"/>
  <c r="D792" i="18"/>
  <c r="D791" i="18"/>
  <c r="D790" i="18"/>
  <c r="D789" i="18"/>
  <c r="D788" i="18"/>
  <c r="D787" i="18"/>
  <c r="D786" i="18"/>
  <c r="D785" i="18"/>
  <c r="D784" i="18"/>
  <c r="D783" i="18"/>
  <c r="D782" i="18"/>
  <c r="D781" i="18"/>
  <c r="D780" i="18"/>
  <c r="D779" i="18"/>
  <c r="D778" i="18"/>
  <c r="D777" i="18"/>
  <c r="D776" i="18"/>
  <c r="D775" i="18"/>
  <c r="D774" i="18"/>
  <c r="D773" i="18"/>
  <c r="D772" i="18"/>
  <c r="D771" i="18"/>
  <c r="D770" i="18"/>
  <c r="D769" i="18"/>
  <c r="D768" i="18"/>
  <c r="D767" i="18"/>
  <c r="D766" i="18"/>
  <c r="D765" i="18"/>
  <c r="D764" i="18"/>
  <c r="D763" i="18"/>
  <c r="D762" i="18"/>
  <c r="D761" i="18"/>
  <c r="D760" i="18"/>
  <c r="D759" i="18"/>
  <c r="D758" i="18"/>
  <c r="D757" i="18"/>
  <c r="D756" i="18"/>
  <c r="D755" i="18"/>
  <c r="D754" i="18"/>
  <c r="D753" i="18"/>
  <c r="D752" i="18"/>
  <c r="D751" i="18"/>
  <c r="D750" i="18"/>
  <c r="D749" i="18"/>
  <c r="D748" i="18"/>
  <c r="D747" i="18"/>
  <c r="D746" i="18"/>
  <c r="D745" i="18"/>
  <c r="D744" i="18"/>
  <c r="D743" i="18"/>
  <c r="D742" i="18"/>
  <c r="D741" i="18"/>
  <c r="D740" i="18"/>
  <c r="D739" i="18"/>
  <c r="D738" i="18"/>
  <c r="D737" i="18"/>
  <c r="D736" i="18"/>
  <c r="D735" i="18"/>
  <c r="D734" i="18"/>
  <c r="D733" i="18"/>
  <c r="D732" i="18"/>
  <c r="D731" i="18"/>
  <c r="D730" i="18"/>
  <c r="D729" i="18"/>
  <c r="D728" i="18"/>
  <c r="D727" i="18"/>
  <c r="D726" i="18"/>
  <c r="D725" i="18"/>
  <c r="D724" i="18"/>
  <c r="D723" i="18"/>
  <c r="D722" i="18"/>
  <c r="D721" i="18"/>
  <c r="D720" i="18"/>
  <c r="D719" i="18"/>
  <c r="D718" i="18"/>
  <c r="D717" i="18"/>
  <c r="D716" i="18"/>
  <c r="D715" i="18"/>
  <c r="D714" i="18"/>
  <c r="D713" i="18"/>
  <c r="D712" i="18"/>
  <c r="D711" i="18"/>
  <c r="D710" i="18"/>
  <c r="D709" i="18"/>
  <c r="D708" i="18"/>
  <c r="D707" i="18"/>
  <c r="D706" i="18"/>
  <c r="D705" i="18"/>
  <c r="D704" i="18"/>
  <c r="D703" i="18"/>
  <c r="D702" i="18"/>
  <c r="D701" i="18"/>
  <c r="D700" i="18"/>
  <c r="D699" i="18"/>
  <c r="D698" i="18"/>
  <c r="D697" i="18"/>
  <c r="D696" i="18"/>
  <c r="D695" i="18"/>
  <c r="D694" i="18"/>
  <c r="D693" i="18"/>
  <c r="D692" i="18"/>
  <c r="D691" i="18"/>
  <c r="D690" i="18"/>
  <c r="D689" i="18"/>
  <c r="D688" i="18"/>
  <c r="D687" i="18"/>
  <c r="D686" i="18"/>
  <c r="D685" i="18"/>
  <c r="D684" i="18"/>
  <c r="D683" i="18"/>
  <c r="D682" i="18"/>
  <c r="D681" i="18"/>
  <c r="D680" i="18"/>
  <c r="D679" i="18"/>
  <c r="D678" i="18"/>
  <c r="D677" i="18"/>
  <c r="D676" i="18"/>
  <c r="D675" i="18"/>
  <c r="D674" i="18"/>
  <c r="D673" i="18"/>
  <c r="D672" i="18"/>
  <c r="D671" i="18"/>
  <c r="D670" i="18"/>
  <c r="D669" i="18"/>
  <c r="D668" i="18"/>
  <c r="D667" i="18"/>
  <c r="D666" i="18"/>
  <c r="D665" i="18"/>
  <c r="D664" i="18"/>
  <c r="D663" i="18"/>
  <c r="D662" i="18"/>
  <c r="D661" i="18"/>
  <c r="D660" i="18"/>
  <c r="D659" i="18"/>
  <c r="D658" i="18"/>
  <c r="D657" i="18"/>
  <c r="D656" i="18"/>
  <c r="D655" i="18"/>
  <c r="D654" i="18"/>
  <c r="D653" i="18"/>
  <c r="D652" i="18"/>
  <c r="D651" i="18"/>
  <c r="D650" i="18"/>
  <c r="D649" i="18"/>
  <c r="D648" i="18"/>
  <c r="D647" i="18"/>
  <c r="D646" i="18"/>
  <c r="D645" i="18"/>
  <c r="D644" i="18"/>
  <c r="D643" i="18"/>
  <c r="D642" i="18"/>
  <c r="D641" i="18"/>
  <c r="D640" i="18"/>
  <c r="D639" i="18"/>
  <c r="D638" i="18"/>
  <c r="D637" i="18"/>
  <c r="D636" i="18"/>
  <c r="D635" i="18"/>
  <c r="D634" i="18"/>
  <c r="D633" i="18"/>
  <c r="D632" i="18"/>
  <c r="D631" i="18"/>
  <c r="D630" i="18"/>
  <c r="D629" i="18"/>
  <c r="D628" i="18"/>
  <c r="D627" i="18"/>
  <c r="D626" i="18"/>
  <c r="D625" i="18"/>
  <c r="D624" i="18"/>
  <c r="D623" i="18"/>
  <c r="D622" i="18"/>
  <c r="D621" i="18"/>
  <c r="D620" i="18"/>
  <c r="D619" i="18"/>
  <c r="D618" i="18"/>
  <c r="D617" i="18"/>
  <c r="D616" i="18"/>
  <c r="D615" i="18"/>
  <c r="D614" i="18"/>
  <c r="D613" i="18"/>
  <c r="D612" i="18"/>
  <c r="D611" i="18"/>
  <c r="D610" i="18"/>
  <c r="D609" i="18"/>
  <c r="D608" i="18"/>
  <c r="D607" i="18"/>
  <c r="D606" i="18"/>
  <c r="D605" i="18"/>
  <c r="D604" i="18"/>
  <c r="D603" i="18"/>
  <c r="D602" i="18"/>
  <c r="D601" i="18"/>
  <c r="D600" i="18"/>
  <c r="D599" i="18"/>
  <c r="D598" i="18"/>
  <c r="D597" i="18"/>
  <c r="D596" i="18"/>
  <c r="D595" i="18"/>
  <c r="D594" i="18"/>
  <c r="D593" i="18"/>
  <c r="D592" i="18"/>
  <c r="D591" i="18"/>
  <c r="D590" i="18"/>
  <c r="D589" i="18"/>
  <c r="D588" i="18"/>
  <c r="D587" i="18"/>
  <c r="D586" i="18"/>
  <c r="D585" i="18"/>
  <c r="D584" i="18"/>
  <c r="D583" i="18"/>
  <c r="D582" i="18"/>
  <c r="D581" i="18"/>
  <c r="D580" i="18"/>
  <c r="D579" i="18"/>
  <c r="D578" i="18"/>
  <c r="D577" i="18"/>
  <c r="D576" i="18"/>
  <c r="D575" i="18"/>
  <c r="D574" i="18"/>
  <c r="D573" i="18"/>
  <c r="D572" i="18"/>
  <c r="D571" i="18"/>
  <c r="D570" i="18"/>
  <c r="D569" i="18"/>
  <c r="D568" i="18"/>
  <c r="D567" i="18"/>
  <c r="D566" i="18"/>
  <c r="D565" i="18"/>
  <c r="D564" i="18"/>
  <c r="D563" i="18"/>
  <c r="D562" i="18"/>
  <c r="D561" i="18"/>
  <c r="D560" i="18"/>
  <c r="D559" i="18"/>
  <c r="D558" i="18"/>
  <c r="D557" i="18"/>
  <c r="D556" i="18"/>
  <c r="D555" i="18"/>
  <c r="D554" i="18"/>
  <c r="D553" i="18"/>
  <c r="D552" i="18"/>
  <c r="D551" i="18"/>
  <c r="D550" i="18"/>
  <c r="D549" i="18"/>
  <c r="D548" i="18"/>
  <c r="D547" i="18"/>
  <c r="D546" i="18"/>
  <c r="D545" i="18"/>
  <c r="D544" i="18"/>
  <c r="D543" i="18"/>
  <c r="D542" i="18"/>
  <c r="D541" i="18"/>
  <c r="D540" i="18"/>
  <c r="D539" i="18"/>
  <c r="D538" i="18"/>
  <c r="D537" i="18"/>
  <c r="D536" i="18"/>
  <c r="D535" i="18"/>
  <c r="D534" i="18"/>
  <c r="D533" i="18"/>
  <c r="D532" i="18"/>
  <c r="D531" i="18"/>
  <c r="D530" i="18"/>
  <c r="D529" i="18"/>
  <c r="D528" i="18"/>
  <c r="D527" i="18"/>
  <c r="D526" i="18"/>
  <c r="D525" i="18"/>
  <c r="D524" i="18"/>
  <c r="D523" i="18"/>
  <c r="D522" i="18"/>
  <c r="D521" i="18"/>
  <c r="D520" i="18"/>
  <c r="D519" i="18"/>
  <c r="D518" i="18"/>
  <c r="D517" i="18"/>
  <c r="D516" i="18"/>
  <c r="D515" i="18"/>
  <c r="D514" i="18"/>
  <c r="D513" i="18"/>
  <c r="D512" i="18"/>
  <c r="D511" i="18"/>
  <c r="D510" i="18"/>
  <c r="D509" i="18"/>
  <c r="D508" i="18"/>
  <c r="D507" i="18"/>
  <c r="D506" i="18"/>
  <c r="D505" i="18"/>
  <c r="D504" i="18"/>
  <c r="D503" i="18"/>
  <c r="D502" i="18"/>
  <c r="D501" i="18"/>
  <c r="D500" i="18"/>
  <c r="D499" i="18"/>
  <c r="D498" i="18"/>
  <c r="D497" i="18"/>
  <c r="D496" i="18"/>
  <c r="D495" i="18"/>
  <c r="D494" i="18"/>
  <c r="D493" i="18"/>
  <c r="D492" i="18"/>
  <c r="D491" i="18"/>
  <c r="D490" i="18"/>
  <c r="D489" i="18"/>
  <c r="D488" i="18"/>
  <c r="D487" i="18"/>
  <c r="D486" i="18"/>
  <c r="D485" i="18"/>
  <c r="D484" i="18"/>
  <c r="D483" i="18"/>
  <c r="D482" i="18"/>
  <c r="D481" i="18"/>
  <c r="D480" i="18"/>
  <c r="D479" i="18"/>
  <c r="D478" i="18"/>
  <c r="D477" i="18"/>
  <c r="D476" i="18"/>
  <c r="D475" i="18"/>
  <c r="D474" i="18"/>
  <c r="D473" i="18"/>
  <c r="D472" i="18"/>
  <c r="D471" i="18"/>
  <c r="D470" i="18"/>
  <c r="D469" i="18"/>
  <c r="D468" i="18"/>
  <c r="D467" i="18"/>
  <c r="D466" i="18"/>
  <c r="D465" i="18"/>
  <c r="D464" i="18"/>
  <c r="D463" i="18"/>
  <c r="D462" i="18"/>
  <c r="D461" i="18"/>
  <c r="D460" i="18"/>
  <c r="D459" i="18"/>
  <c r="D458" i="18"/>
  <c r="D457" i="18"/>
  <c r="D456" i="18"/>
  <c r="D455" i="18"/>
  <c r="D454" i="18"/>
  <c r="D453" i="18"/>
  <c r="D452" i="18"/>
  <c r="D451" i="18"/>
  <c r="D450" i="18"/>
  <c r="D449" i="18"/>
  <c r="D448" i="18"/>
  <c r="D447" i="18"/>
  <c r="D446" i="18"/>
  <c r="D445" i="18"/>
  <c r="D444" i="18"/>
  <c r="D443" i="18"/>
  <c r="D442" i="18"/>
  <c r="D441" i="18"/>
  <c r="D440" i="18"/>
  <c r="D439" i="18"/>
  <c r="D438" i="18"/>
  <c r="D437" i="18"/>
  <c r="D436" i="18"/>
  <c r="D435" i="18"/>
  <c r="D434" i="18"/>
  <c r="D433" i="18"/>
  <c r="D432" i="18"/>
  <c r="D431" i="18"/>
  <c r="D430" i="18"/>
  <c r="D429" i="18"/>
  <c r="D428" i="18"/>
  <c r="D427" i="18"/>
  <c r="D426" i="18"/>
  <c r="D425" i="18"/>
  <c r="D424" i="18"/>
  <c r="D423" i="18"/>
  <c r="D422" i="18"/>
  <c r="D421" i="18"/>
  <c r="D420" i="18"/>
  <c r="D419" i="18"/>
  <c r="D418" i="18"/>
  <c r="D417" i="18"/>
  <c r="D416" i="18"/>
  <c r="D415" i="18"/>
  <c r="D414" i="18"/>
  <c r="D413" i="18"/>
  <c r="D412" i="18"/>
  <c r="D411" i="18"/>
  <c r="D410" i="18"/>
  <c r="D409" i="18"/>
  <c r="D408" i="18"/>
  <c r="D407" i="18"/>
  <c r="D406" i="18"/>
  <c r="D405" i="18"/>
  <c r="D404" i="18"/>
  <c r="D403" i="18"/>
  <c r="D402" i="18"/>
  <c r="D401" i="18"/>
  <c r="D400" i="18"/>
  <c r="D399" i="18"/>
  <c r="D398" i="18"/>
  <c r="D397" i="18"/>
  <c r="D396" i="18"/>
  <c r="D395" i="18"/>
  <c r="D394" i="18"/>
  <c r="D393" i="18"/>
  <c r="D392" i="18"/>
  <c r="D391" i="18"/>
  <c r="D390" i="18"/>
  <c r="D389" i="18"/>
  <c r="D388" i="18"/>
  <c r="D387" i="18"/>
  <c r="D386" i="18"/>
  <c r="D385" i="18"/>
  <c r="D384" i="18"/>
  <c r="D383" i="18"/>
  <c r="D382" i="18"/>
  <c r="D381" i="18"/>
  <c r="D380" i="18"/>
  <c r="D379" i="18"/>
  <c r="D378" i="18"/>
  <c r="D377" i="18"/>
  <c r="D376" i="18"/>
  <c r="D375" i="18"/>
  <c r="D374" i="18"/>
  <c r="D373" i="18"/>
  <c r="D372" i="18"/>
  <c r="D371" i="18"/>
  <c r="D370" i="18"/>
  <c r="D369" i="18"/>
  <c r="D368" i="18"/>
  <c r="D367" i="18"/>
  <c r="D366" i="18"/>
  <c r="D365" i="18"/>
  <c r="D364" i="18"/>
  <c r="D363" i="18"/>
  <c r="D362" i="18"/>
  <c r="D361" i="18"/>
  <c r="D360" i="18"/>
  <c r="D359" i="18"/>
  <c r="D358" i="18"/>
  <c r="D357" i="18"/>
  <c r="D356" i="18"/>
  <c r="D355" i="18"/>
  <c r="D354" i="18"/>
  <c r="D353" i="18"/>
  <c r="D352" i="18"/>
  <c r="D351" i="18"/>
  <c r="D350" i="18"/>
  <c r="D349" i="18"/>
  <c r="D348" i="18"/>
  <c r="D347" i="18"/>
  <c r="D346" i="18"/>
  <c r="D345" i="18"/>
  <c r="D344" i="18"/>
  <c r="D343" i="18"/>
  <c r="D342" i="18"/>
  <c r="D341" i="18"/>
  <c r="D340" i="18"/>
  <c r="D339" i="18"/>
  <c r="D338" i="18"/>
  <c r="D337" i="18"/>
  <c r="D336" i="18"/>
  <c r="D335" i="18"/>
  <c r="D334" i="18"/>
  <c r="D333" i="18"/>
  <c r="D332" i="18"/>
  <c r="D331" i="18"/>
  <c r="D330" i="18"/>
  <c r="D329" i="18"/>
  <c r="D328" i="18"/>
  <c r="D327" i="18"/>
  <c r="D326" i="18"/>
  <c r="D325" i="18"/>
  <c r="D324" i="18"/>
  <c r="D323" i="18"/>
  <c r="D322" i="18"/>
  <c r="D321" i="18"/>
  <c r="D320" i="18"/>
  <c r="D319" i="18"/>
  <c r="D318" i="18"/>
  <c r="D317" i="18"/>
  <c r="D316" i="18"/>
  <c r="D315" i="18"/>
  <c r="D314" i="18"/>
  <c r="D313" i="18"/>
  <c r="D312" i="18"/>
  <c r="D311" i="18"/>
  <c r="D310" i="18"/>
  <c r="D309" i="18"/>
  <c r="D308" i="18"/>
  <c r="D307" i="18"/>
  <c r="D306" i="18"/>
  <c r="D305" i="18"/>
  <c r="D304" i="18"/>
  <c r="D303" i="18"/>
  <c r="D302" i="18"/>
  <c r="D301" i="18"/>
  <c r="D300" i="18"/>
  <c r="D299" i="18"/>
  <c r="D298" i="18"/>
  <c r="D297" i="18"/>
  <c r="D296" i="18"/>
  <c r="D295" i="18"/>
  <c r="D294" i="18"/>
  <c r="D293" i="18"/>
  <c r="D292" i="18"/>
  <c r="D291" i="18"/>
  <c r="D290" i="18"/>
  <c r="D289" i="18"/>
  <c r="D288" i="18"/>
  <c r="D287" i="18"/>
  <c r="D286" i="18"/>
  <c r="D285" i="18"/>
  <c r="D284" i="18"/>
  <c r="D283" i="18"/>
  <c r="D282" i="18"/>
  <c r="D281" i="18"/>
  <c r="D280" i="18"/>
  <c r="D279" i="18"/>
  <c r="D278" i="18"/>
  <c r="D277" i="18"/>
  <c r="D276" i="18"/>
  <c r="D275" i="18"/>
  <c r="D274" i="18"/>
  <c r="D273" i="18"/>
  <c r="D272" i="18"/>
  <c r="D271" i="18"/>
  <c r="D270" i="18"/>
  <c r="D269" i="18"/>
  <c r="D268" i="18"/>
  <c r="D267" i="18"/>
  <c r="D266" i="18"/>
  <c r="D265" i="18"/>
  <c r="D264" i="18"/>
  <c r="D263" i="18"/>
  <c r="D262" i="18"/>
  <c r="D261" i="18"/>
  <c r="D260" i="18"/>
  <c r="D259" i="18"/>
  <c r="D258" i="18"/>
  <c r="D257" i="18"/>
  <c r="D256" i="18"/>
  <c r="D255" i="18"/>
  <c r="D254" i="18"/>
  <c r="D253" i="18"/>
  <c r="D252" i="18"/>
  <c r="D251" i="18"/>
  <c r="D250" i="18"/>
  <c r="D249" i="18"/>
  <c r="D248" i="18"/>
  <c r="D247" i="18"/>
  <c r="D246" i="18"/>
  <c r="D245" i="18"/>
  <c r="D244" i="18"/>
  <c r="D243" i="18"/>
  <c r="D242" i="18"/>
  <c r="D241" i="18"/>
  <c r="D240" i="18"/>
  <c r="D239" i="18"/>
  <c r="D238" i="18"/>
  <c r="D237" i="18"/>
  <c r="D236" i="18"/>
  <c r="D235" i="18"/>
  <c r="D234" i="18"/>
  <c r="D233" i="18"/>
  <c r="D232" i="18"/>
  <c r="D231" i="18"/>
  <c r="D230" i="18"/>
  <c r="D229" i="18"/>
  <c r="D228" i="18"/>
  <c r="D227" i="18"/>
  <c r="D226" i="18"/>
  <c r="D225" i="18"/>
  <c r="D224" i="18"/>
  <c r="D223" i="18"/>
  <c r="D222" i="18"/>
  <c r="D221" i="18"/>
  <c r="D220" i="18"/>
  <c r="D219" i="18"/>
  <c r="D218" i="18"/>
  <c r="D217" i="18"/>
  <c r="D216" i="18"/>
  <c r="D215" i="18"/>
  <c r="D214" i="18"/>
  <c r="D213" i="18"/>
  <c r="D212" i="18"/>
  <c r="D211" i="18"/>
  <c r="D210" i="18"/>
  <c r="D209" i="18"/>
  <c r="D208" i="18"/>
  <c r="D207" i="18"/>
  <c r="D206" i="18"/>
  <c r="D205" i="18"/>
  <c r="D204" i="18"/>
  <c r="D203" i="18"/>
  <c r="D202" i="18"/>
  <c r="D201" i="18"/>
  <c r="D200" i="18"/>
  <c r="D199" i="18"/>
  <c r="D198" i="18"/>
  <c r="D197" i="18"/>
  <c r="D196" i="18"/>
  <c r="D195" i="18"/>
  <c r="D194" i="18"/>
  <c r="D193" i="18"/>
  <c r="D192" i="18"/>
  <c r="D191" i="18"/>
  <c r="D190" i="18"/>
  <c r="D189" i="18"/>
  <c r="D188" i="18"/>
  <c r="D187" i="18"/>
  <c r="D186" i="18"/>
  <c r="D185" i="18"/>
  <c r="D184" i="18"/>
  <c r="D183" i="18"/>
  <c r="D182" i="18"/>
  <c r="D181" i="18"/>
  <c r="D180" i="18"/>
  <c r="D179" i="18"/>
  <c r="D178" i="18"/>
  <c r="D177" i="18"/>
  <c r="D176" i="18"/>
  <c r="D175" i="18"/>
  <c r="D174" i="18"/>
  <c r="D173" i="18"/>
  <c r="D172" i="18"/>
  <c r="D171" i="18"/>
  <c r="D170" i="18"/>
  <c r="D169" i="18"/>
  <c r="D168" i="18"/>
  <c r="D167" i="18"/>
  <c r="D166" i="18"/>
  <c r="D165" i="18"/>
  <c r="D164" i="18"/>
  <c r="D163" i="18"/>
  <c r="D162" i="18"/>
  <c r="D161" i="18"/>
  <c r="D160" i="18"/>
  <c r="D159" i="18"/>
  <c r="D158" i="18"/>
  <c r="D157" i="18"/>
  <c r="D156" i="18"/>
  <c r="D155" i="18"/>
  <c r="D154" i="18"/>
  <c r="D153" i="18"/>
  <c r="D152" i="18"/>
  <c r="D151" i="18"/>
  <c r="D150" i="18"/>
  <c r="D149" i="18"/>
  <c r="D148" i="18"/>
  <c r="D147" i="18"/>
  <c r="D146" i="18"/>
  <c r="D145" i="18"/>
  <c r="D144" i="18"/>
  <c r="D143" i="18"/>
  <c r="D142" i="18"/>
  <c r="D141" i="18"/>
  <c r="D140" i="18"/>
  <c r="D139" i="18"/>
  <c r="D138" i="18"/>
  <c r="D137" i="18"/>
  <c r="D136" i="18"/>
  <c r="D135" i="18"/>
  <c r="D134" i="18"/>
  <c r="D133" i="18"/>
  <c r="D132" i="18"/>
  <c r="D131" i="18"/>
  <c r="D130" i="18"/>
  <c r="D129" i="18"/>
  <c r="D128" i="18"/>
  <c r="D127" i="18"/>
  <c r="D126" i="18"/>
  <c r="D125" i="18"/>
  <c r="D124" i="18"/>
  <c r="D123" i="18"/>
  <c r="D122" i="18"/>
  <c r="D121" i="18"/>
  <c r="D120" i="18"/>
  <c r="D119" i="18"/>
  <c r="D118" i="18"/>
  <c r="D117" i="18"/>
  <c r="D116" i="18"/>
  <c r="D115" i="18"/>
  <c r="D114" i="18"/>
  <c r="D113" i="18"/>
  <c r="D112" i="18"/>
  <c r="D111" i="18"/>
  <c r="D110" i="18"/>
  <c r="D109" i="18"/>
  <c r="D108" i="18"/>
  <c r="D107" i="18"/>
  <c r="D106" i="18"/>
  <c r="D105" i="18"/>
  <c r="D104" i="18"/>
  <c r="D103" i="18"/>
  <c r="D102" i="18"/>
  <c r="D101" i="18"/>
  <c r="D100" i="18"/>
  <c r="D99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3" i="18"/>
  <c r="D82" i="18"/>
  <c r="D81" i="18"/>
  <c r="D80" i="18"/>
  <c r="D79" i="18"/>
  <c r="D78" i="18"/>
  <c r="D77" i="18"/>
  <c r="D76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D2" i="18"/>
  <c r="C804" i="18"/>
  <c r="C803" i="18"/>
  <c r="C802" i="18"/>
  <c r="C801" i="18"/>
  <c r="C800" i="18"/>
  <c r="C799" i="18"/>
  <c r="C798" i="18"/>
  <c r="C797" i="18"/>
  <c r="C796" i="18"/>
  <c r="C795" i="18"/>
  <c r="C794" i="18"/>
  <c r="C793" i="18"/>
  <c r="C792" i="18"/>
  <c r="C791" i="18"/>
  <c r="C790" i="18"/>
  <c r="C789" i="18"/>
  <c r="C788" i="18"/>
  <c r="C787" i="18"/>
  <c r="C786" i="18"/>
  <c r="C785" i="18"/>
  <c r="C784" i="18"/>
  <c r="C783" i="18"/>
  <c r="C782" i="18"/>
  <c r="C781" i="18"/>
  <c r="C780" i="18"/>
  <c r="C779" i="18"/>
  <c r="C778" i="18"/>
  <c r="C777" i="18"/>
  <c r="C776" i="18"/>
  <c r="C775" i="18"/>
  <c r="C774" i="18"/>
  <c r="C773" i="18"/>
  <c r="C772" i="18"/>
  <c r="C771" i="18"/>
  <c r="C770" i="18"/>
  <c r="C769" i="18"/>
  <c r="C768" i="18"/>
  <c r="C767" i="18"/>
  <c r="C766" i="18"/>
  <c r="C765" i="18"/>
  <c r="C764" i="18"/>
  <c r="C763" i="18"/>
  <c r="C762" i="18"/>
  <c r="C761" i="18"/>
  <c r="C760" i="18"/>
  <c r="C759" i="18"/>
  <c r="C758" i="18"/>
  <c r="C757" i="18"/>
  <c r="C756" i="18"/>
  <c r="C755" i="18"/>
  <c r="C754" i="18"/>
  <c r="C753" i="18"/>
  <c r="C752" i="18"/>
  <c r="C751" i="18"/>
  <c r="C750" i="18"/>
  <c r="C749" i="18"/>
  <c r="C748" i="18"/>
  <c r="C747" i="18"/>
  <c r="C746" i="18"/>
  <c r="C745" i="18"/>
  <c r="C744" i="18"/>
  <c r="C743" i="18"/>
  <c r="C742" i="18"/>
  <c r="C741" i="18"/>
  <c r="C740" i="18"/>
  <c r="C739" i="18"/>
  <c r="C738" i="18"/>
  <c r="C737" i="18"/>
  <c r="C736" i="18"/>
  <c r="C735" i="18"/>
  <c r="C734" i="18"/>
  <c r="C733" i="18"/>
  <c r="C732" i="18"/>
  <c r="C731" i="18"/>
  <c r="C730" i="18"/>
  <c r="C729" i="18"/>
  <c r="C728" i="18"/>
  <c r="C727" i="18"/>
  <c r="C726" i="18"/>
  <c r="C725" i="18"/>
  <c r="C724" i="18"/>
  <c r="C723" i="18"/>
  <c r="C722" i="18"/>
  <c r="C721" i="18"/>
  <c r="C720" i="18"/>
  <c r="C719" i="18"/>
  <c r="C718" i="18"/>
  <c r="C717" i="18"/>
  <c r="C716" i="18"/>
  <c r="C715" i="18"/>
  <c r="C714" i="18"/>
  <c r="C713" i="18"/>
  <c r="C712" i="18"/>
  <c r="C711" i="18"/>
  <c r="C710" i="18"/>
  <c r="C709" i="18"/>
  <c r="C708" i="18"/>
  <c r="C707" i="18"/>
  <c r="C706" i="18"/>
  <c r="C705" i="18"/>
  <c r="C704" i="18"/>
  <c r="C703" i="18"/>
  <c r="C702" i="18"/>
  <c r="C701" i="18"/>
  <c r="C700" i="18"/>
  <c r="C699" i="18"/>
  <c r="C698" i="18"/>
  <c r="C697" i="18"/>
  <c r="C696" i="18"/>
  <c r="C695" i="18"/>
  <c r="C694" i="18"/>
  <c r="C693" i="18"/>
  <c r="C692" i="18"/>
  <c r="C691" i="18"/>
  <c r="C690" i="18"/>
  <c r="C689" i="18"/>
  <c r="C688" i="18"/>
  <c r="C687" i="18"/>
  <c r="C686" i="18"/>
  <c r="C685" i="18"/>
  <c r="C684" i="18"/>
  <c r="C683" i="18"/>
  <c r="C682" i="18"/>
  <c r="C681" i="18"/>
  <c r="C680" i="18"/>
  <c r="C679" i="18"/>
  <c r="C678" i="18"/>
  <c r="C677" i="18"/>
  <c r="C676" i="18"/>
  <c r="C675" i="18"/>
  <c r="C674" i="18"/>
  <c r="C673" i="18"/>
  <c r="C672" i="18"/>
  <c r="C671" i="18"/>
  <c r="C670" i="18"/>
  <c r="C669" i="18"/>
  <c r="C668" i="18"/>
  <c r="C667" i="18"/>
  <c r="C666" i="18"/>
  <c r="C665" i="18"/>
  <c r="C664" i="18"/>
  <c r="C663" i="18"/>
  <c r="C662" i="18"/>
  <c r="C661" i="18"/>
  <c r="C660" i="18"/>
  <c r="C659" i="18"/>
  <c r="C658" i="18"/>
  <c r="C657" i="18"/>
  <c r="C656" i="18"/>
  <c r="C655" i="18"/>
  <c r="C654" i="18"/>
  <c r="C653" i="18"/>
  <c r="C652" i="18"/>
  <c r="C651" i="18"/>
  <c r="C650" i="18"/>
  <c r="C649" i="18"/>
  <c r="C648" i="18"/>
  <c r="C647" i="18"/>
  <c r="C646" i="18"/>
  <c r="C645" i="18"/>
  <c r="C644" i="18"/>
  <c r="C643" i="18"/>
  <c r="C642" i="18"/>
  <c r="C641" i="18"/>
  <c r="C640" i="18"/>
  <c r="C639" i="18"/>
  <c r="C638" i="18"/>
  <c r="C637" i="18"/>
  <c r="C636" i="18"/>
  <c r="C635" i="18"/>
  <c r="C634" i="18"/>
  <c r="C633" i="18"/>
  <c r="C632" i="18"/>
  <c r="C631" i="18"/>
  <c r="C630" i="18"/>
  <c r="C629" i="18"/>
  <c r="C628" i="18"/>
  <c r="C627" i="18"/>
  <c r="C626" i="18"/>
  <c r="C625" i="18"/>
  <c r="C624" i="18"/>
  <c r="C623" i="18"/>
  <c r="C622" i="18"/>
  <c r="C621" i="18"/>
  <c r="C620" i="18"/>
  <c r="C619" i="18"/>
  <c r="C618" i="18"/>
  <c r="C617" i="18"/>
  <c r="C616" i="18"/>
  <c r="C615" i="18"/>
  <c r="C614" i="18"/>
  <c r="C613" i="18"/>
  <c r="C612" i="18"/>
  <c r="C611" i="18"/>
  <c r="C610" i="18"/>
  <c r="C609" i="18"/>
  <c r="C608" i="18"/>
  <c r="C607" i="18"/>
  <c r="C606" i="18"/>
  <c r="C605" i="18"/>
  <c r="C604" i="18"/>
  <c r="C603" i="18"/>
  <c r="C602" i="18"/>
  <c r="C601" i="18"/>
  <c r="C600" i="18"/>
  <c r="C599" i="18"/>
  <c r="C598" i="18"/>
  <c r="C597" i="18"/>
  <c r="C596" i="18"/>
  <c r="C595" i="18"/>
  <c r="C594" i="18"/>
  <c r="C593" i="18"/>
  <c r="C592" i="18"/>
  <c r="C591" i="18"/>
  <c r="C590" i="18"/>
  <c r="C589" i="18"/>
  <c r="C588" i="18"/>
  <c r="C587" i="18"/>
  <c r="C586" i="18"/>
  <c r="C585" i="18"/>
  <c r="C584" i="18"/>
  <c r="C583" i="18"/>
  <c r="C582" i="18"/>
  <c r="C581" i="18"/>
  <c r="C580" i="18"/>
  <c r="C579" i="18"/>
  <c r="C578" i="18"/>
  <c r="C577" i="18"/>
  <c r="C576" i="18"/>
  <c r="C575" i="18"/>
  <c r="C574" i="18"/>
  <c r="C573" i="18"/>
  <c r="C572" i="18"/>
  <c r="C571" i="18"/>
  <c r="C570" i="18"/>
  <c r="C569" i="18"/>
  <c r="C568" i="18"/>
  <c r="C567" i="18"/>
  <c r="C566" i="18"/>
  <c r="C565" i="18"/>
  <c r="C564" i="18"/>
  <c r="C563" i="18"/>
  <c r="C562" i="18"/>
  <c r="C561" i="18"/>
  <c r="C560" i="18"/>
  <c r="C559" i="18"/>
  <c r="C558" i="18"/>
  <c r="C557" i="18"/>
  <c r="C556" i="18"/>
  <c r="C555" i="18"/>
  <c r="C554" i="18"/>
  <c r="C553" i="18"/>
  <c r="C552" i="18"/>
  <c r="C551" i="18"/>
  <c r="C550" i="18"/>
  <c r="C549" i="18"/>
  <c r="C548" i="18"/>
  <c r="C547" i="18"/>
  <c r="C546" i="18"/>
  <c r="C545" i="18"/>
  <c r="C544" i="18"/>
  <c r="C543" i="18"/>
  <c r="C542" i="18"/>
  <c r="C541" i="18"/>
  <c r="C540" i="18"/>
  <c r="C539" i="18"/>
  <c r="C538" i="18"/>
  <c r="C537" i="18"/>
  <c r="C536" i="18"/>
  <c r="C535" i="18"/>
  <c r="C534" i="18"/>
  <c r="C533" i="18"/>
  <c r="C532" i="18"/>
  <c r="C531" i="18"/>
  <c r="C530" i="18"/>
  <c r="C529" i="18"/>
  <c r="C528" i="18"/>
  <c r="C527" i="18"/>
  <c r="C526" i="18"/>
  <c r="C525" i="18"/>
  <c r="C524" i="18"/>
  <c r="C523" i="18"/>
  <c r="C522" i="18"/>
  <c r="C521" i="18"/>
  <c r="C520" i="18"/>
  <c r="C519" i="18"/>
  <c r="C518" i="18"/>
  <c r="C517" i="18"/>
  <c r="C516" i="18"/>
  <c r="C515" i="18"/>
  <c r="C514" i="18"/>
  <c r="C513" i="18"/>
  <c r="C512" i="18"/>
  <c r="C511" i="18"/>
  <c r="C510" i="18"/>
  <c r="C509" i="18"/>
  <c r="C508" i="18"/>
  <c r="C507" i="18"/>
  <c r="C506" i="18"/>
  <c r="C505" i="18"/>
  <c r="C504" i="18"/>
  <c r="C503" i="18"/>
  <c r="C502" i="18"/>
  <c r="C501" i="18"/>
  <c r="C500" i="18"/>
  <c r="C499" i="18"/>
  <c r="C498" i="18"/>
  <c r="C497" i="18"/>
  <c r="C496" i="18"/>
  <c r="C495" i="18"/>
  <c r="C494" i="18"/>
  <c r="C493" i="18"/>
  <c r="C492" i="18"/>
  <c r="C491" i="18"/>
  <c r="C490" i="18"/>
  <c r="C489" i="18"/>
  <c r="C488" i="18"/>
  <c r="C487" i="18"/>
  <c r="C486" i="18"/>
  <c r="C485" i="18"/>
  <c r="C484" i="18"/>
  <c r="C483" i="18"/>
  <c r="C482" i="18"/>
  <c r="C481" i="18"/>
  <c r="C480" i="18"/>
  <c r="C479" i="18"/>
  <c r="C478" i="18"/>
  <c r="C477" i="18"/>
  <c r="C476" i="18"/>
  <c r="C475" i="18"/>
  <c r="C474" i="18"/>
  <c r="C473" i="18"/>
  <c r="C472" i="18"/>
  <c r="C471" i="18"/>
  <c r="C470" i="18"/>
  <c r="C469" i="18"/>
  <c r="C468" i="18"/>
  <c r="C467" i="18"/>
  <c r="C466" i="18"/>
  <c r="C465" i="18"/>
  <c r="C464" i="18"/>
  <c r="C463" i="18"/>
  <c r="C462" i="18"/>
  <c r="C461" i="18"/>
  <c r="C460" i="18"/>
  <c r="C459" i="18"/>
  <c r="C458" i="18"/>
  <c r="C457" i="18"/>
  <c r="C456" i="18"/>
  <c r="C455" i="18"/>
  <c r="C454" i="18"/>
  <c r="C453" i="18"/>
  <c r="C452" i="18"/>
  <c r="C451" i="18"/>
  <c r="C450" i="18"/>
  <c r="C449" i="18"/>
  <c r="C448" i="18"/>
  <c r="C447" i="18"/>
  <c r="C446" i="18"/>
  <c r="C445" i="18"/>
  <c r="C444" i="18"/>
  <c r="C443" i="18"/>
  <c r="C442" i="18"/>
  <c r="C441" i="18"/>
  <c r="C440" i="18"/>
  <c r="C439" i="18"/>
  <c r="C438" i="18"/>
  <c r="C437" i="18"/>
  <c r="C436" i="18"/>
  <c r="C435" i="18"/>
  <c r="C434" i="18"/>
  <c r="C433" i="18"/>
  <c r="C432" i="18"/>
  <c r="C431" i="18"/>
  <c r="C430" i="18"/>
  <c r="C429" i="18"/>
  <c r="C428" i="18"/>
  <c r="C427" i="18"/>
  <c r="C426" i="18"/>
  <c r="C425" i="18"/>
  <c r="C424" i="18"/>
  <c r="C423" i="18"/>
  <c r="C422" i="18"/>
  <c r="C421" i="18"/>
  <c r="C420" i="18"/>
  <c r="C419" i="18"/>
  <c r="C418" i="18"/>
  <c r="C417" i="18"/>
  <c r="C416" i="18"/>
  <c r="C415" i="18"/>
  <c r="C414" i="18"/>
  <c r="C413" i="18"/>
  <c r="C412" i="18"/>
  <c r="C411" i="18"/>
  <c r="C410" i="18"/>
  <c r="C409" i="18"/>
  <c r="C408" i="18"/>
  <c r="C407" i="18"/>
  <c r="C406" i="18"/>
  <c r="C405" i="18"/>
  <c r="C404" i="18"/>
  <c r="C403" i="18"/>
  <c r="C402" i="18"/>
  <c r="C401" i="18"/>
  <c r="C400" i="18"/>
  <c r="C399" i="18"/>
  <c r="C398" i="18"/>
  <c r="C397" i="18"/>
  <c r="C396" i="18"/>
  <c r="C395" i="18"/>
  <c r="C394" i="18"/>
  <c r="C393" i="18"/>
  <c r="C392" i="18"/>
  <c r="C391" i="18"/>
  <c r="C390" i="18"/>
  <c r="C389" i="18"/>
  <c r="C388" i="18"/>
  <c r="C387" i="18"/>
  <c r="C386" i="18"/>
  <c r="C385" i="18"/>
  <c r="C384" i="18"/>
  <c r="C383" i="18"/>
  <c r="C382" i="18"/>
  <c r="C381" i="18"/>
  <c r="C380" i="18"/>
  <c r="C379" i="18"/>
  <c r="C378" i="18"/>
  <c r="C377" i="18"/>
  <c r="C376" i="18"/>
  <c r="C375" i="18"/>
  <c r="C374" i="18"/>
  <c r="C373" i="18"/>
  <c r="C372" i="18"/>
  <c r="C371" i="18"/>
  <c r="C370" i="18"/>
  <c r="C369" i="18"/>
  <c r="C368" i="18"/>
  <c r="C367" i="18"/>
  <c r="C366" i="18"/>
  <c r="C365" i="18"/>
  <c r="C364" i="18"/>
  <c r="C363" i="18"/>
  <c r="C362" i="18"/>
  <c r="C361" i="18"/>
  <c r="C360" i="18"/>
  <c r="C359" i="18"/>
  <c r="C358" i="18"/>
  <c r="C357" i="18"/>
  <c r="C356" i="18"/>
  <c r="C355" i="18"/>
  <c r="C354" i="18"/>
  <c r="C353" i="18"/>
  <c r="C352" i="18"/>
  <c r="C351" i="18"/>
  <c r="C350" i="18"/>
  <c r="C349" i="18"/>
  <c r="C348" i="18"/>
  <c r="C347" i="18"/>
  <c r="C346" i="18"/>
  <c r="C345" i="18"/>
  <c r="C344" i="18"/>
  <c r="C343" i="18"/>
  <c r="C342" i="18"/>
  <c r="C341" i="18"/>
  <c r="C340" i="18"/>
  <c r="C339" i="18"/>
  <c r="C338" i="18"/>
  <c r="C337" i="18"/>
  <c r="C336" i="18"/>
  <c r="C335" i="18"/>
  <c r="C334" i="18"/>
  <c r="C333" i="18"/>
  <c r="C332" i="18"/>
  <c r="C331" i="18"/>
  <c r="C330" i="18"/>
  <c r="C329" i="18"/>
  <c r="C328" i="18"/>
  <c r="C327" i="18"/>
  <c r="C326" i="18"/>
  <c r="C325" i="18"/>
  <c r="C324" i="18"/>
  <c r="C323" i="18"/>
  <c r="C322" i="18"/>
  <c r="C321" i="18"/>
  <c r="C320" i="18"/>
  <c r="C319" i="18"/>
  <c r="C318" i="18"/>
  <c r="C317" i="18"/>
  <c r="C316" i="18"/>
  <c r="C315" i="18"/>
  <c r="C314" i="18"/>
  <c r="C313" i="18"/>
  <c r="C312" i="18"/>
  <c r="C311" i="18"/>
  <c r="C310" i="18"/>
  <c r="C309" i="18"/>
  <c r="C308" i="18"/>
  <c r="C307" i="18"/>
  <c r="C306" i="18"/>
  <c r="C305" i="18"/>
  <c r="C304" i="18"/>
  <c r="C303" i="18"/>
  <c r="C302" i="18"/>
  <c r="C301" i="18"/>
  <c r="C300" i="18"/>
  <c r="C299" i="18"/>
  <c r="C298" i="18"/>
  <c r="C297" i="18"/>
  <c r="C296" i="18"/>
  <c r="C295" i="18"/>
  <c r="C294" i="18"/>
  <c r="C293" i="18"/>
  <c r="C292" i="18"/>
  <c r="C291" i="18"/>
  <c r="C290" i="18"/>
  <c r="C289" i="18"/>
  <c r="C288" i="18"/>
  <c r="C287" i="18"/>
  <c r="C286" i="18"/>
  <c r="C285" i="18"/>
  <c r="C284" i="18"/>
  <c r="C283" i="18"/>
  <c r="C282" i="18"/>
  <c r="C281" i="18"/>
  <c r="C280" i="18"/>
  <c r="C279" i="18"/>
  <c r="C278" i="18"/>
  <c r="C277" i="18"/>
  <c r="C276" i="18"/>
  <c r="C275" i="18"/>
  <c r="C274" i="18"/>
  <c r="C273" i="18"/>
  <c r="C272" i="18"/>
  <c r="C271" i="18"/>
  <c r="C270" i="18"/>
  <c r="C269" i="18"/>
  <c r="C268" i="18"/>
  <c r="C267" i="18"/>
  <c r="C266" i="18"/>
  <c r="C265" i="18"/>
  <c r="C264" i="18"/>
  <c r="C263" i="18"/>
  <c r="C262" i="18"/>
  <c r="C261" i="18"/>
  <c r="C260" i="18"/>
  <c r="C259" i="18"/>
  <c r="C258" i="18"/>
  <c r="C257" i="18"/>
  <c r="C256" i="18"/>
  <c r="C255" i="18"/>
  <c r="C254" i="18"/>
  <c r="C253" i="18"/>
  <c r="C252" i="18"/>
  <c r="C251" i="18"/>
  <c r="C250" i="18"/>
  <c r="C249" i="18"/>
  <c r="C248" i="18"/>
  <c r="C247" i="18"/>
  <c r="C246" i="18"/>
  <c r="C245" i="18"/>
  <c r="C244" i="18"/>
  <c r="C243" i="18"/>
  <c r="C242" i="18"/>
  <c r="C241" i="18"/>
  <c r="C240" i="18"/>
  <c r="C239" i="18"/>
  <c r="C238" i="18"/>
  <c r="C237" i="18"/>
  <c r="C236" i="18"/>
  <c r="C235" i="18"/>
  <c r="C234" i="18"/>
  <c r="C233" i="18"/>
  <c r="C232" i="18"/>
  <c r="C231" i="18"/>
  <c r="C230" i="18"/>
  <c r="C229" i="18"/>
  <c r="C228" i="18"/>
  <c r="C227" i="18"/>
  <c r="C226" i="18"/>
  <c r="C225" i="18"/>
  <c r="C224" i="18"/>
  <c r="C223" i="18"/>
  <c r="C222" i="18"/>
  <c r="C221" i="18"/>
  <c r="C220" i="18"/>
  <c r="C219" i="18"/>
  <c r="C218" i="18"/>
  <c r="C217" i="18"/>
  <c r="C216" i="18"/>
  <c r="C215" i="18"/>
  <c r="C214" i="18"/>
  <c r="C213" i="18"/>
  <c r="C212" i="18"/>
  <c r="C211" i="18"/>
  <c r="C210" i="18"/>
  <c r="C209" i="18"/>
  <c r="C208" i="18"/>
  <c r="C207" i="18"/>
  <c r="C206" i="18"/>
  <c r="C205" i="18"/>
  <c r="C204" i="18"/>
  <c r="C203" i="18"/>
  <c r="C202" i="18"/>
  <c r="C201" i="18"/>
  <c r="C200" i="18"/>
  <c r="C199" i="18"/>
  <c r="C198" i="18"/>
  <c r="C197" i="18"/>
  <c r="C196" i="18"/>
  <c r="C195" i="18"/>
  <c r="C194" i="18"/>
  <c r="C193" i="18"/>
  <c r="C192" i="18"/>
  <c r="C191" i="18"/>
  <c r="C190" i="18"/>
  <c r="C189" i="18"/>
  <c r="C188" i="18"/>
  <c r="C187" i="18"/>
  <c r="C186" i="18"/>
  <c r="C185" i="18"/>
  <c r="C184" i="18"/>
  <c r="C183" i="18"/>
  <c r="C182" i="18"/>
  <c r="C181" i="18"/>
  <c r="C180" i="18"/>
  <c r="C179" i="18"/>
  <c r="C178" i="18"/>
  <c r="C177" i="18"/>
  <c r="C176" i="18"/>
  <c r="C175" i="18"/>
  <c r="C174" i="18"/>
  <c r="C173" i="18"/>
  <c r="C172" i="18"/>
  <c r="C171" i="18"/>
  <c r="C170" i="18"/>
  <c r="C169" i="18"/>
  <c r="C168" i="18"/>
  <c r="C167" i="18"/>
  <c r="C166" i="18"/>
  <c r="C165" i="18"/>
  <c r="C164" i="18"/>
  <c r="C163" i="18"/>
  <c r="C162" i="18"/>
  <c r="C161" i="18"/>
  <c r="C160" i="18"/>
  <c r="C159" i="18"/>
  <c r="C158" i="18"/>
  <c r="C157" i="18"/>
  <c r="C156" i="18"/>
  <c r="C155" i="18"/>
  <c r="C154" i="18"/>
  <c r="C153" i="18"/>
  <c r="C152" i="18"/>
  <c r="C151" i="18"/>
  <c r="C150" i="18"/>
  <c r="C149" i="18"/>
  <c r="C148" i="18"/>
  <c r="C147" i="18"/>
  <c r="C146" i="18"/>
  <c r="C145" i="18"/>
  <c r="C144" i="18"/>
  <c r="C143" i="18"/>
  <c r="C142" i="18"/>
  <c r="C141" i="18"/>
  <c r="C140" i="18"/>
  <c r="C139" i="18"/>
  <c r="C138" i="18"/>
  <c r="C137" i="18"/>
  <c r="C136" i="18"/>
  <c r="C135" i="18"/>
  <c r="C134" i="18"/>
  <c r="C133" i="18"/>
  <c r="C132" i="18"/>
  <c r="C131" i="18"/>
  <c r="C130" i="18"/>
  <c r="C129" i="18"/>
  <c r="C128" i="18"/>
  <c r="C127" i="18"/>
  <c r="C126" i="18"/>
  <c r="C125" i="18"/>
  <c r="C124" i="18"/>
  <c r="C123" i="18"/>
  <c r="C122" i="18"/>
  <c r="C121" i="18"/>
  <c r="C120" i="18"/>
  <c r="C119" i="18"/>
  <c r="C118" i="18"/>
  <c r="C117" i="18"/>
  <c r="C116" i="18"/>
  <c r="C115" i="18"/>
  <c r="C114" i="18"/>
  <c r="C113" i="18"/>
  <c r="C112" i="18"/>
  <c r="C111" i="18"/>
  <c r="C110" i="18"/>
  <c r="C109" i="18"/>
  <c r="C108" i="18"/>
  <c r="C107" i="18"/>
  <c r="C106" i="18"/>
  <c r="C105" i="18"/>
  <c r="C104" i="18"/>
  <c r="C103" i="18"/>
  <c r="C102" i="18"/>
  <c r="C101" i="18"/>
  <c r="C100" i="18"/>
  <c r="C99" i="18"/>
  <c r="C98" i="18"/>
  <c r="C97" i="18"/>
  <c r="C96" i="18"/>
  <c r="C95" i="18"/>
  <c r="C94" i="18"/>
  <c r="C93" i="18"/>
  <c r="C92" i="18"/>
  <c r="C91" i="18"/>
  <c r="C90" i="18"/>
  <c r="C89" i="18"/>
  <c r="C88" i="18"/>
  <c r="C87" i="18"/>
  <c r="C86" i="18"/>
  <c r="C85" i="18"/>
  <c r="C84" i="18"/>
  <c r="C83" i="18"/>
  <c r="C82" i="18"/>
  <c r="C81" i="18"/>
  <c r="C80" i="18"/>
  <c r="C79" i="18"/>
  <c r="C78" i="18"/>
  <c r="C77" i="18"/>
  <c r="C76" i="18"/>
  <c r="C75" i="18"/>
  <c r="C74" i="18"/>
  <c r="C73" i="18"/>
  <c r="C72" i="18"/>
  <c r="C71" i="18"/>
  <c r="C70" i="18"/>
  <c r="C69" i="18"/>
  <c r="C68" i="18"/>
  <c r="C67" i="18"/>
  <c r="C66" i="18"/>
  <c r="C65" i="18"/>
  <c r="C64" i="18"/>
  <c r="C63" i="18"/>
  <c r="C62" i="18"/>
  <c r="C61" i="18"/>
  <c r="C60" i="18"/>
  <c r="C59" i="18"/>
  <c r="C58" i="18"/>
  <c r="C57" i="18"/>
  <c r="C56" i="18"/>
  <c r="C55" i="18"/>
  <c r="C54" i="18"/>
  <c r="C53" i="18"/>
  <c r="C52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C3" i="18"/>
  <c r="C2" i="18"/>
  <c r="G2" i="7"/>
  <c r="F2" i="7"/>
  <c r="E2" i="7"/>
  <c r="D2" i="7"/>
  <c r="C2" i="7"/>
  <c r="B2" i="7"/>
  <c r="A2" i="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3" i="17"/>
  <c r="C3" i="17"/>
  <c r="C4" i="17" s="1"/>
  <c r="F2" i="17"/>
  <c r="B2" i="17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C3" i="16"/>
  <c r="C4" i="16" s="1"/>
  <c r="F2" i="16"/>
  <c r="B2" i="16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C3" i="15"/>
  <c r="C4" i="15" s="1"/>
  <c r="F2" i="15"/>
  <c r="B2" i="15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C3" i="14"/>
  <c r="C4" i="14" s="1"/>
  <c r="F2" i="14"/>
  <c r="B2" i="14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C3" i="13"/>
  <c r="C4" i="13" s="1"/>
  <c r="F2" i="13"/>
  <c r="B2" i="13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C3" i="12"/>
  <c r="C4" i="12" s="1"/>
  <c r="F2" i="12"/>
  <c r="B2" i="12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C3" i="11"/>
  <c r="B3" i="11" s="1"/>
  <c r="F2" i="11"/>
  <c r="B2" i="11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C3" i="10"/>
  <c r="C4" i="10" s="1"/>
  <c r="F2" i="10"/>
  <c r="B2" i="10"/>
  <c r="F30" i="9"/>
  <c r="F29" i="9"/>
  <c r="F28" i="9"/>
  <c r="F27" i="9"/>
  <c r="F26" i="9"/>
  <c r="F25" i="9"/>
  <c r="F24" i="9"/>
  <c r="F23" i="9"/>
  <c r="F22" i="9"/>
  <c r="F21" i="9"/>
  <c r="F20" i="9"/>
  <c r="F19" i="9"/>
  <c r="B2" i="9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C3" i="9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F2" i="9"/>
  <c r="C3" i="8"/>
  <c r="C4" i="8" s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G641" i="7"/>
  <c r="G607" i="7"/>
  <c r="G528" i="7"/>
  <c r="G529" i="7" s="1"/>
  <c r="G517" i="7"/>
  <c r="G514" i="7"/>
  <c r="G512" i="7"/>
  <c r="G501" i="7"/>
  <c r="G493" i="7"/>
  <c r="G363" i="7"/>
  <c r="G364" i="7" s="1"/>
  <c r="G314" i="7"/>
  <c r="G276" i="7"/>
  <c r="G277" i="7" s="1"/>
  <c r="G267" i="7"/>
  <c r="G264" i="7"/>
  <c r="G261" i="7"/>
  <c r="G262" i="7" s="1"/>
  <c r="G256" i="7"/>
  <c r="G225" i="7"/>
  <c r="G226" i="7" s="1"/>
  <c r="G227" i="7" s="1"/>
  <c r="G228" i="7" s="1"/>
  <c r="G229" i="7" s="1"/>
  <c r="G230" i="7" s="1"/>
  <c r="G211" i="7"/>
  <c r="G207" i="7"/>
  <c r="G198" i="7"/>
  <c r="G195" i="7"/>
  <c r="G193" i="7"/>
  <c r="G187" i="7"/>
  <c r="G188" i="7" s="1"/>
  <c r="G160" i="7"/>
  <c r="G157" i="7"/>
  <c r="G146" i="7"/>
  <c r="G142" i="7"/>
  <c r="G133" i="7"/>
  <c r="G118" i="7"/>
  <c r="G115" i="7"/>
  <c r="G59" i="7"/>
  <c r="G40" i="7"/>
  <c r="G37" i="7"/>
  <c r="F386" i="7"/>
  <c r="F370" i="7"/>
  <c r="F271" i="7"/>
  <c r="F272" i="7" s="1"/>
  <c r="F265" i="7"/>
  <c r="F266" i="7" s="1"/>
  <c r="F261" i="7"/>
  <c r="F249" i="7"/>
  <c r="F250" i="7" s="1"/>
  <c r="F225" i="7"/>
  <c r="F40" i="7"/>
  <c r="E546" i="7"/>
  <c r="E547" i="7" s="1"/>
  <c r="E514" i="7"/>
  <c r="E512" i="7"/>
  <c r="E435" i="7"/>
  <c r="E348" i="7"/>
  <c r="E349" i="7" s="1"/>
  <c r="E350" i="7" s="1"/>
  <c r="E264" i="7"/>
  <c r="E265" i="7" s="1"/>
  <c r="E266" i="7" s="1"/>
  <c r="E267" i="7" s="1"/>
  <c r="E261" i="7"/>
  <c r="E249" i="7"/>
  <c r="E226" i="7"/>
  <c r="E139" i="7"/>
  <c r="E40" i="7"/>
  <c r="D225" i="7"/>
  <c r="B314" i="7"/>
  <c r="B266" i="7"/>
  <c r="B261" i="7"/>
  <c r="B249" i="7"/>
  <c r="F261" i="5"/>
  <c r="E261" i="5"/>
  <c r="AE25" i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D25" i="1"/>
  <c r="AC26" i="1"/>
  <c r="AP26" i="1" s="1"/>
  <c r="C5" i="17" l="1"/>
  <c r="B4" i="17"/>
  <c r="B3" i="17"/>
  <c r="C5" i="16"/>
  <c r="B4" i="16"/>
  <c r="B3" i="16"/>
  <c r="C5" i="15"/>
  <c r="B4" i="15"/>
  <c r="B3" i="15"/>
  <c r="C5" i="14"/>
  <c r="B4" i="14"/>
  <c r="B3" i="14"/>
  <c r="B3" i="13"/>
  <c r="C5" i="13"/>
  <c r="B4" i="13"/>
  <c r="B3" i="12"/>
  <c r="C5" i="12"/>
  <c r="B4" i="12"/>
  <c r="C4" i="11"/>
  <c r="B3" i="10"/>
  <c r="C5" i="10"/>
  <c r="B4" i="10"/>
  <c r="B3" i="9"/>
  <c r="B10" i="9"/>
  <c r="B11" i="9"/>
  <c r="B12" i="9"/>
  <c r="B13" i="9"/>
  <c r="C20" i="9"/>
  <c r="B20" i="9" s="1"/>
  <c r="B19" i="9"/>
  <c r="B14" i="9"/>
  <c r="B15" i="9"/>
  <c r="B4" i="9"/>
  <c r="B16" i="9"/>
  <c r="B5" i="9"/>
  <c r="B17" i="9"/>
  <c r="B6" i="9"/>
  <c r="B18" i="9"/>
  <c r="B7" i="9"/>
  <c r="B8" i="9"/>
  <c r="B9" i="9"/>
  <c r="AE26" i="1"/>
  <c r="AF26" i="1"/>
  <c r="AG26" i="1"/>
  <c r="AI26" i="1"/>
  <c r="AL26" i="1"/>
  <c r="AM26" i="1"/>
  <c r="AN26" i="1"/>
  <c r="AK26" i="1"/>
  <c r="AO26" i="1"/>
  <c r="AH26" i="1"/>
  <c r="AJ26" i="1"/>
  <c r="AD26" i="1"/>
  <c r="C6" i="17" l="1"/>
  <c r="B5" i="17"/>
  <c r="C6" i="16"/>
  <c r="B5" i="16"/>
  <c r="C6" i="15"/>
  <c r="B5" i="15"/>
  <c r="C6" i="14"/>
  <c r="B5" i="14"/>
  <c r="C6" i="13"/>
  <c r="B5" i="13"/>
  <c r="C6" i="12"/>
  <c r="B5" i="12"/>
  <c r="C5" i="11"/>
  <c r="B4" i="11"/>
  <c r="C6" i="10"/>
  <c r="B5" i="10"/>
  <c r="C21" i="9"/>
  <c r="C22" i="9"/>
  <c r="B21" i="9"/>
  <c r="J7" i="1"/>
  <c r="H3" i="6"/>
  <c r="M1" i="6"/>
  <c r="L1" i="6"/>
  <c r="K1" i="6"/>
  <c r="J1" i="6"/>
  <c r="I1" i="6"/>
  <c r="H1" i="6"/>
  <c r="H5" i="6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B6" i="17" l="1"/>
  <c r="C7" i="17"/>
  <c r="B6" i="16"/>
  <c r="C7" i="16"/>
  <c r="B6" i="15"/>
  <c r="C7" i="15"/>
  <c r="B6" i="14"/>
  <c r="C7" i="14"/>
  <c r="B6" i="13"/>
  <c r="C7" i="13"/>
  <c r="B6" i="12"/>
  <c r="C7" i="12"/>
  <c r="C6" i="11"/>
  <c r="B5" i="11"/>
  <c r="B6" i="10"/>
  <c r="C7" i="10"/>
  <c r="C23" i="9"/>
  <c r="B22" i="9"/>
  <c r="J8" i="1"/>
  <c r="J9" i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Q13" i="1"/>
  <c r="AG16" i="1" s="1"/>
  <c r="H20" i="1"/>
  <c r="H19" i="1"/>
  <c r="R19" i="1" s="1"/>
  <c r="AH22" i="1" s="1"/>
  <c r="H18" i="1"/>
  <c r="P18" i="1" s="1"/>
  <c r="AF21" i="1" s="1"/>
  <c r="H17" i="1"/>
  <c r="V17" i="1" s="1"/>
  <c r="AL20" i="1" s="1"/>
  <c r="H16" i="1"/>
  <c r="T16" i="1" s="1"/>
  <c r="AJ19" i="1" s="1"/>
  <c r="H15" i="1"/>
  <c r="N15" i="1" s="1"/>
  <c r="AD18" i="1" s="1"/>
  <c r="H14" i="1"/>
  <c r="P14" i="1" s="1"/>
  <c r="AF17" i="1" s="1"/>
  <c r="H13" i="1"/>
  <c r="H12" i="1"/>
  <c r="H11" i="1"/>
  <c r="Q11" i="1" s="1"/>
  <c r="H10" i="1"/>
  <c r="P11" i="1" s="1"/>
  <c r="AF14" i="1" s="1"/>
  <c r="H9" i="1"/>
  <c r="H8" i="1"/>
  <c r="H7" i="1"/>
  <c r="M7" i="1" s="1"/>
  <c r="AC4" i="1" a="1"/>
  <c r="AC4" i="1" s="1"/>
  <c r="AC5" i="1" s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Y3" i="1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7" i="1"/>
  <c r="AB10" i="1" s="1"/>
  <c r="F2" i="1"/>
  <c r="F3" i="1"/>
  <c r="F4" i="1"/>
  <c r="F5" i="1"/>
  <c r="F6" i="1"/>
  <c r="F8" i="1"/>
  <c r="AB11" i="1" s="1"/>
  <c r="F9" i="1"/>
  <c r="AB12" i="1" s="1"/>
  <c r="F10" i="1"/>
  <c r="AB13" i="1" s="1"/>
  <c r="F11" i="1"/>
  <c r="F12" i="1"/>
  <c r="F13" i="1"/>
  <c r="AB16" i="1" s="1"/>
  <c r="F14" i="1"/>
  <c r="AB17" i="1" s="1"/>
  <c r="F15" i="1"/>
  <c r="AB18" i="1" s="1"/>
  <c r="F16" i="1"/>
  <c r="AB19" i="1" s="1"/>
  <c r="F17" i="1"/>
  <c r="AB20" i="1" s="1"/>
  <c r="F18" i="1"/>
  <c r="AB21" i="1" s="1"/>
  <c r="F19" i="1"/>
  <c r="AB22" i="1" s="1"/>
  <c r="F20" i="1"/>
  <c r="I20" i="1"/>
  <c r="I19" i="1"/>
  <c r="I18" i="1"/>
  <c r="I17" i="1"/>
  <c r="I16" i="1"/>
  <c r="I15" i="1"/>
  <c r="I14" i="1"/>
  <c r="I13" i="1"/>
  <c r="I12" i="1"/>
  <c r="I11" i="1"/>
  <c r="I10" i="1"/>
  <c r="I9" i="1"/>
  <c r="I7" i="1"/>
  <c r="I8" i="1"/>
  <c r="G6" i="1"/>
  <c r="G5" i="1"/>
  <c r="G4" i="1"/>
  <c r="G3" i="1"/>
  <c r="G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C8" i="17" l="1"/>
  <c r="B7" i="17"/>
  <c r="C8" i="16"/>
  <c r="B7" i="16"/>
  <c r="C8" i="15"/>
  <c r="B7" i="15"/>
  <c r="C8" i="14"/>
  <c r="B7" i="14"/>
  <c r="B7" i="13"/>
  <c r="C8" i="13"/>
  <c r="B7" i="12"/>
  <c r="C8" i="12"/>
  <c r="B6" i="11"/>
  <c r="C7" i="11"/>
  <c r="B7" i="10"/>
  <c r="C8" i="10"/>
  <c r="C24" i="9"/>
  <c r="B23" i="9"/>
  <c r="Y15" i="1"/>
  <c r="Y16" i="1" s="1"/>
  <c r="Y20" i="1"/>
  <c r="AO23" i="1" s="1"/>
  <c r="R16" i="1"/>
  <c r="AH19" i="1" s="1"/>
  <c r="S20" i="1"/>
  <c r="AI23" i="1" s="1"/>
  <c r="P12" i="1"/>
  <c r="AF15" i="1" s="1"/>
  <c r="U19" i="1"/>
  <c r="AK22" i="1" s="1"/>
  <c r="P13" i="1"/>
  <c r="AF16" i="1" s="1"/>
  <c r="X19" i="1"/>
  <c r="AN22" i="1" s="1"/>
  <c r="P15" i="1"/>
  <c r="AF18" i="1" s="1"/>
  <c r="Q17" i="1"/>
  <c r="AG20" i="1" s="1"/>
  <c r="R20" i="1"/>
  <c r="AH23" i="1" s="1"/>
  <c r="T17" i="1"/>
  <c r="AJ20" i="1" s="1"/>
  <c r="V18" i="1"/>
  <c r="AL21" i="1" s="1"/>
  <c r="P16" i="1"/>
  <c r="AF19" i="1" s="1"/>
  <c r="Q18" i="1"/>
  <c r="AG21" i="1" s="1"/>
  <c r="S13" i="1"/>
  <c r="T18" i="1"/>
  <c r="AJ21" i="1" s="1"/>
  <c r="V19" i="1"/>
  <c r="AL22" i="1" s="1"/>
  <c r="P17" i="1"/>
  <c r="AF20" i="1" s="1"/>
  <c r="Q19" i="1"/>
  <c r="AG22" i="1" s="1"/>
  <c r="S14" i="1"/>
  <c r="AI17" i="1" s="1"/>
  <c r="T19" i="1"/>
  <c r="AJ22" i="1" s="1"/>
  <c r="V20" i="1"/>
  <c r="AL23" i="1" s="1"/>
  <c r="Q20" i="1"/>
  <c r="AG23" i="1" s="1"/>
  <c r="S15" i="1"/>
  <c r="AI18" i="1" s="1"/>
  <c r="T20" i="1"/>
  <c r="AJ23" i="1" s="1"/>
  <c r="W17" i="1"/>
  <c r="M18" i="1"/>
  <c r="AC21" i="1" s="1"/>
  <c r="P19" i="1"/>
  <c r="AF22" i="1" s="1"/>
  <c r="R12" i="1"/>
  <c r="S16" i="1"/>
  <c r="AI19" i="1" s="1"/>
  <c r="U15" i="1"/>
  <c r="W18" i="1"/>
  <c r="AM21" i="1" s="1"/>
  <c r="P20" i="1"/>
  <c r="AF23" i="1" s="1"/>
  <c r="R13" i="1"/>
  <c r="AH16" i="1" s="1"/>
  <c r="S17" i="1"/>
  <c r="AI20" i="1" s="1"/>
  <c r="U16" i="1"/>
  <c r="AK19" i="1" s="1"/>
  <c r="W19" i="1"/>
  <c r="AM22" i="1" s="1"/>
  <c r="R14" i="1"/>
  <c r="AH17" i="1" s="1"/>
  <c r="S18" i="1"/>
  <c r="AI21" i="1" s="1"/>
  <c r="U17" i="1"/>
  <c r="AK20" i="1" s="1"/>
  <c r="W20" i="1"/>
  <c r="AM23" i="1" s="1"/>
  <c r="P10" i="1"/>
  <c r="Q12" i="1"/>
  <c r="AG15" i="1" s="1"/>
  <c r="R15" i="1"/>
  <c r="AH18" i="1" s="1"/>
  <c r="S19" i="1"/>
  <c r="AI22" i="1" s="1"/>
  <c r="U18" i="1"/>
  <c r="AK21" i="1" s="1"/>
  <c r="X18" i="1"/>
  <c r="Q14" i="1"/>
  <c r="AG17" i="1" s="1"/>
  <c r="R17" i="1"/>
  <c r="AH20" i="1" s="1"/>
  <c r="T14" i="1"/>
  <c r="U20" i="1"/>
  <c r="AK23" i="1" s="1"/>
  <c r="X20" i="1"/>
  <c r="AN23" i="1" s="1"/>
  <c r="Q15" i="1"/>
  <c r="AG18" i="1" s="1"/>
  <c r="R18" i="1"/>
  <c r="AH21" i="1" s="1"/>
  <c r="T15" i="1"/>
  <c r="AJ18" i="1" s="1"/>
  <c r="V16" i="1"/>
  <c r="Y19" i="1"/>
  <c r="Q16" i="1"/>
  <c r="AG19" i="1" s="1"/>
  <c r="O10" i="1"/>
  <c r="AE13" i="1" s="1"/>
  <c r="O11" i="1"/>
  <c r="AE14" i="1" s="1"/>
  <c r="O13" i="1"/>
  <c r="AE16" i="1" s="1"/>
  <c r="O14" i="1"/>
  <c r="AE17" i="1" s="1"/>
  <c r="O16" i="1"/>
  <c r="AE19" i="1" s="1"/>
  <c r="M19" i="1"/>
  <c r="AC22" i="1" s="1"/>
  <c r="K17" i="1"/>
  <c r="O17" i="1"/>
  <c r="AE20" i="1" s="1"/>
  <c r="N11" i="1"/>
  <c r="AD14" i="1" s="1"/>
  <c r="K8" i="1"/>
  <c r="N12" i="1"/>
  <c r="AD15" i="1" s="1"/>
  <c r="O20" i="1"/>
  <c r="AE23" i="1" s="1"/>
  <c r="K20" i="1"/>
  <c r="O9" i="1"/>
  <c r="O12" i="1"/>
  <c r="AE15" i="1" s="1"/>
  <c r="M17" i="1"/>
  <c r="AC20" i="1" s="1"/>
  <c r="O15" i="1"/>
  <c r="AE18" i="1" s="1"/>
  <c r="N16" i="1"/>
  <c r="AD19" i="1" s="1"/>
  <c r="K12" i="1"/>
  <c r="N9" i="1"/>
  <c r="AD12" i="1" s="1"/>
  <c r="K18" i="1"/>
  <c r="K11" i="1"/>
  <c r="O18" i="1"/>
  <c r="AE21" i="1" s="1"/>
  <c r="O19" i="1"/>
  <c r="AE22" i="1" s="1"/>
  <c r="N10" i="1"/>
  <c r="AD13" i="1" s="1"/>
  <c r="N14" i="1"/>
  <c r="AD17" i="1" s="1"/>
  <c r="N13" i="1"/>
  <c r="AD16" i="1" s="1"/>
  <c r="M11" i="1"/>
  <c r="AC14" i="1" s="1"/>
  <c r="K9" i="1"/>
  <c r="M12" i="1"/>
  <c r="AC15" i="1" s="1"/>
  <c r="K19" i="1"/>
  <c r="M8" i="1"/>
  <c r="AC11" i="1" s="1"/>
  <c r="M10" i="1"/>
  <c r="AC13" i="1" s="1"/>
  <c r="N17" i="1"/>
  <c r="AD20" i="1" s="1"/>
  <c r="M20" i="1"/>
  <c r="AC23" i="1" s="1"/>
  <c r="M9" i="1"/>
  <c r="AC12" i="1" s="1"/>
  <c r="N18" i="1"/>
  <c r="AD21" i="1" s="1"/>
  <c r="K7" i="1"/>
  <c r="N19" i="1"/>
  <c r="AD22" i="1" s="1"/>
  <c r="N8" i="1"/>
  <c r="N20" i="1"/>
  <c r="AD23" i="1" s="1"/>
  <c r="K14" i="1"/>
  <c r="K15" i="1"/>
  <c r="M13" i="1"/>
  <c r="AC16" i="1" s="1"/>
  <c r="K16" i="1"/>
  <c r="M14" i="1"/>
  <c r="AC17" i="1" s="1"/>
  <c r="M15" i="1"/>
  <c r="AC18" i="1" s="1"/>
  <c r="M16" i="1"/>
  <c r="AC19" i="1" s="1"/>
  <c r="K10" i="1"/>
  <c r="K13" i="1"/>
  <c r="AE12" i="1"/>
  <c r="AH4" i="1"/>
  <c r="AH5" i="1" s="1"/>
  <c r="AG4" i="1"/>
  <c r="AG5" i="1" s="1"/>
  <c r="AF4" i="1"/>
  <c r="AF5" i="1" s="1"/>
  <c r="AE4" i="1"/>
  <c r="AE5" i="1" s="1"/>
  <c r="AN4" i="1"/>
  <c r="AN5" i="1" s="1"/>
  <c r="AL4" i="1"/>
  <c r="AL5" i="1" s="1"/>
  <c r="AJ4" i="1"/>
  <c r="AJ5" i="1" s="1"/>
  <c r="AP4" i="1"/>
  <c r="AP5" i="1" s="1"/>
  <c r="AD4" i="1"/>
  <c r="AD5" i="1" s="1"/>
  <c r="AM4" i="1"/>
  <c r="AM5" i="1" s="1"/>
  <c r="AK4" i="1"/>
  <c r="AK5" i="1" s="1"/>
  <c r="AI4" i="1"/>
  <c r="AI5" i="1" s="1"/>
  <c r="AO4" i="1"/>
  <c r="AO5" i="1" s="1"/>
  <c r="AC2" i="1" a="1"/>
  <c r="AC2" i="1" s="1"/>
  <c r="AC7" i="1" s="1"/>
  <c r="AF13" i="1"/>
  <c r="AN21" i="1"/>
  <c r="AJ17" i="1"/>
  <c r="AL19" i="1"/>
  <c r="AO22" i="1"/>
  <c r="AP23" i="1"/>
  <c r="AI16" i="1"/>
  <c r="AB23" i="1"/>
  <c r="AM20" i="1"/>
  <c r="AC10" i="1"/>
  <c r="AH15" i="1"/>
  <c r="AK18" i="1"/>
  <c r="AB14" i="1"/>
  <c r="AB15" i="1"/>
  <c r="AD11" i="1"/>
  <c r="AG14" i="1"/>
  <c r="C9" i="17" l="1"/>
  <c r="B8" i="17"/>
  <c r="C9" i="16"/>
  <c r="B8" i="16"/>
  <c r="C9" i="15"/>
  <c r="B8" i="15"/>
  <c r="C9" i="14"/>
  <c r="B8" i="14"/>
  <c r="C9" i="13"/>
  <c r="B8" i="13"/>
  <c r="C9" i="12"/>
  <c r="B8" i="12"/>
  <c r="B7" i="11"/>
  <c r="C8" i="11"/>
  <c r="C9" i="10"/>
  <c r="B8" i="10"/>
  <c r="C25" i="9"/>
  <c r="B24" i="9"/>
  <c r="AP2" i="1"/>
  <c r="AP7" i="1" s="1"/>
  <c r="AJ2" i="1"/>
  <c r="AJ7" i="1" s="1"/>
  <c r="AE2" i="1"/>
  <c r="AE7" i="1" s="1"/>
  <c r="AM2" i="1"/>
  <c r="AM7" i="1" s="1"/>
  <c r="AF2" i="1"/>
  <c r="AF7" i="1" s="1"/>
  <c r="AG2" i="1"/>
  <c r="AG7" i="1" s="1"/>
  <c r="AK2" i="1"/>
  <c r="AK7" i="1" s="1"/>
  <c r="AN2" i="1"/>
  <c r="AN7" i="1" s="1"/>
  <c r="AL2" i="1"/>
  <c r="AL7" i="1" s="1"/>
  <c r="AD2" i="1"/>
  <c r="AD7" i="1" s="1"/>
  <c r="AI2" i="1"/>
  <c r="AI7" i="1" s="1"/>
  <c r="AO2" i="1"/>
  <c r="AO7" i="1" s="1"/>
  <c r="AH2" i="1"/>
  <c r="AH7" i="1" s="1"/>
  <c r="AH3" i="1"/>
  <c r="AH6" i="1" s="1"/>
  <c r="AH27" i="1" s="1"/>
  <c r="AH28" i="1" s="1"/>
  <c r="AC3" i="1"/>
  <c r="AO3" i="1"/>
  <c r="AO6" i="1" s="1"/>
  <c r="Y5" i="1"/>
  <c r="Y6" i="1" s="1"/>
  <c r="Y10" i="1" s="1"/>
  <c r="AM3" i="1"/>
  <c r="AM6" i="1" s="1"/>
  <c r="AN3" i="1"/>
  <c r="AN6" i="1" s="1"/>
  <c r="AL3" i="1"/>
  <c r="AL6" i="1" s="1"/>
  <c r="AD3" i="1"/>
  <c r="AD6" i="1" s="1"/>
  <c r="AP3" i="1"/>
  <c r="AP6" i="1" s="1"/>
  <c r="AI3" i="1"/>
  <c r="AI6" i="1" s="1"/>
  <c r="AE3" i="1"/>
  <c r="AE6" i="1" s="1"/>
  <c r="AF3" i="1"/>
  <c r="AF6" i="1" s="1"/>
  <c r="AJ3" i="1"/>
  <c r="AJ6" i="1" s="1"/>
  <c r="AG3" i="1"/>
  <c r="AG6" i="1" s="1"/>
  <c r="AK3" i="1"/>
  <c r="AK6" i="1" s="1"/>
  <c r="C10" i="17" l="1"/>
  <c r="B9" i="17"/>
  <c r="C10" i="16"/>
  <c r="B9" i="16"/>
  <c r="C10" i="15"/>
  <c r="B9" i="15"/>
  <c r="C10" i="14"/>
  <c r="B9" i="14"/>
  <c r="C10" i="13"/>
  <c r="B9" i="13"/>
  <c r="C10" i="12"/>
  <c r="B9" i="12"/>
  <c r="B8" i="11"/>
  <c r="C9" i="11"/>
  <c r="C10" i="10"/>
  <c r="B9" i="10"/>
  <c r="C26" i="9"/>
  <c r="B25" i="9"/>
  <c r="AI8" i="1"/>
  <c r="AI27" i="1"/>
  <c r="AI28" i="1" s="1"/>
  <c r="AP8" i="1"/>
  <c r="AP27" i="1"/>
  <c r="AP28" i="1" s="1"/>
  <c r="AO8" i="1"/>
  <c r="AO27" i="1"/>
  <c r="AO28" i="1" s="1"/>
  <c r="AE8" i="1"/>
  <c r="AE27" i="1"/>
  <c r="AE28" i="1" s="1"/>
  <c r="AD8" i="1"/>
  <c r="AD27" i="1"/>
  <c r="AD28" i="1" s="1"/>
  <c r="AN8" i="1"/>
  <c r="AN27" i="1"/>
  <c r="AN28" i="1" s="1"/>
  <c r="AG8" i="1"/>
  <c r="AG27" i="1"/>
  <c r="AG28" i="1" s="1"/>
  <c r="AM8" i="1"/>
  <c r="AM27" i="1"/>
  <c r="AM28" i="1" s="1"/>
  <c r="AK8" i="1"/>
  <c r="AK27" i="1"/>
  <c r="AK28" i="1" s="1"/>
  <c r="AL8" i="1"/>
  <c r="AL27" i="1"/>
  <c r="AL28" i="1" s="1"/>
  <c r="AJ8" i="1"/>
  <c r="AJ27" i="1"/>
  <c r="AJ28" i="1" s="1"/>
  <c r="AF8" i="1"/>
  <c r="AF27" i="1"/>
  <c r="AF28" i="1" s="1"/>
  <c r="AH8" i="1"/>
  <c r="AC6" i="1"/>
  <c r="Z3" i="1"/>
  <c r="Y7" i="1"/>
  <c r="Y8" i="1" s="1"/>
  <c r="B10" i="17" l="1"/>
  <c r="C11" i="17"/>
  <c r="B10" i="16"/>
  <c r="C11" i="16"/>
  <c r="C11" i="15"/>
  <c r="B10" i="15"/>
  <c r="B10" i="14"/>
  <c r="C11" i="14"/>
  <c r="B10" i="13"/>
  <c r="C11" i="13"/>
  <c r="B10" i="12"/>
  <c r="C11" i="12"/>
  <c r="B9" i="11"/>
  <c r="C10" i="11"/>
  <c r="B10" i="10"/>
  <c r="C11" i="10"/>
  <c r="C27" i="9"/>
  <c r="B26" i="9"/>
  <c r="AC27" i="1"/>
  <c r="AC28" i="1" s="1"/>
  <c r="AC29" i="1" s="1"/>
  <c r="AC30" i="1" s="1"/>
  <c r="AC8" i="1"/>
  <c r="AA6" i="1"/>
  <c r="C12" i="17" l="1"/>
  <c r="B11" i="17"/>
  <c r="C12" i="16"/>
  <c r="B11" i="16"/>
  <c r="C12" i="15"/>
  <c r="B11" i="15"/>
  <c r="C12" i="14"/>
  <c r="B11" i="14"/>
  <c r="B11" i="13"/>
  <c r="C12" i="13"/>
  <c r="B11" i="12"/>
  <c r="C12" i="12"/>
  <c r="C11" i="11"/>
  <c r="B10" i="11"/>
  <c r="B11" i="10"/>
  <c r="C12" i="10"/>
  <c r="C28" i="9"/>
  <c r="B27" i="9"/>
  <c r="Y11" i="1"/>
  <c r="AA8" i="1"/>
  <c r="C13" i="17" l="1"/>
  <c r="B12" i="17"/>
  <c r="C13" i="16"/>
  <c r="B12" i="16"/>
  <c r="C13" i="15"/>
  <c r="B12" i="15"/>
  <c r="C13" i="14"/>
  <c r="B12" i="14"/>
  <c r="C13" i="13"/>
  <c r="B12" i="13"/>
  <c r="C13" i="12"/>
  <c r="B12" i="12"/>
  <c r="C12" i="11"/>
  <c r="B11" i="11"/>
  <c r="C13" i="10"/>
  <c r="B12" i="10"/>
  <c r="C29" i="9"/>
  <c r="B28" i="9"/>
  <c r="B2" i="6"/>
  <c r="I3" i="6" s="1"/>
  <c r="Y14" i="1"/>
  <c r="C14" i="17" l="1"/>
  <c r="B13" i="17"/>
  <c r="C14" i="16"/>
  <c r="B13" i="16"/>
  <c r="C14" i="15"/>
  <c r="B13" i="15"/>
  <c r="C14" i="14"/>
  <c r="B13" i="14"/>
  <c r="C14" i="13"/>
  <c r="B13" i="13"/>
  <c r="C14" i="12"/>
  <c r="B13" i="12"/>
  <c r="B12" i="11"/>
  <c r="C13" i="11"/>
  <c r="C14" i="10"/>
  <c r="B13" i="10"/>
  <c r="C30" i="9"/>
  <c r="B30" i="9" s="1"/>
  <c r="B29" i="9"/>
  <c r="C2" i="6"/>
  <c r="B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D2" i="6"/>
  <c r="J3" i="6"/>
  <c r="J4" i="6" s="1"/>
  <c r="C3" i="6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I4" i="6"/>
  <c r="C15" i="17" l="1"/>
  <c r="B14" i="17"/>
  <c r="B14" i="16"/>
  <c r="C15" i="16"/>
  <c r="B14" i="15"/>
  <c r="C15" i="15"/>
  <c r="C15" i="14"/>
  <c r="B14" i="14"/>
  <c r="B14" i="13"/>
  <c r="C15" i="13"/>
  <c r="B14" i="12"/>
  <c r="C15" i="12"/>
  <c r="C14" i="11"/>
  <c r="B13" i="11"/>
  <c r="B14" i="10"/>
  <c r="C15" i="10"/>
  <c r="I5" i="6"/>
  <c r="J5" i="6"/>
  <c r="J6" i="6" s="1"/>
  <c r="J7" i="6" s="1"/>
  <c r="J8" i="6" s="1"/>
  <c r="J9" i="6" s="1"/>
  <c r="J10" i="6" s="1"/>
  <c r="J11" i="6" s="1"/>
  <c r="E2" i="6"/>
  <c r="K3" i="6"/>
  <c r="D3" i="6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C16" i="17" l="1"/>
  <c r="B15" i="17"/>
  <c r="C16" i="16"/>
  <c r="B15" i="16"/>
  <c r="C16" i="15"/>
  <c r="B15" i="15"/>
  <c r="C16" i="14"/>
  <c r="B15" i="14"/>
  <c r="B15" i="13"/>
  <c r="C16" i="13"/>
  <c r="C16" i="12"/>
  <c r="B15" i="12"/>
  <c r="C15" i="11"/>
  <c r="B14" i="11"/>
  <c r="B15" i="10"/>
  <c r="C16" i="10"/>
  <c r="F2" i="6"/>
  <c r="L3" i="6"/>
  <c r="L4" i="6" s="1"/>
  <c r="E3" i="6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K4" i="6"/>
  <c r="J12" i="6"/>
  <c r="I6" i="6"/>
  <c r="C17" i="17" l="1"/>
  <c r="B16" i="17"/>
  <c r="C17" i="16"/>
  <c r="B16" i="16"/>
  <c r="C17" i="15"/>
  <c r="B16" i="15"/>
  <c r="C17" i="14"/>
  <c r="B16" i="14"/>
  <c r="C17" i="13"/>
  <c r="B16" i="13"/>
  <c r="C17" i="12"/>
  <c r="B16" i="12"/>
  <c r="B15" i="11"/>
  <c r="C16" i="11"/>
  <c r="C17" i="10"/>
  <c r="B16" i="10"/>
  <c r="I7" i="6"/>
  <c r="J13" i="6"/>
  <c r="K5" i="6"/>
  <c r="L5" i="6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M3" i="6"/>
  <c r="F3" i="6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C18" i="17" l="1"/>
  <c r="B17" i="17"/>
  <c r="C18" i="16"/>
  <c r="B17" i="16"/>
  <c r="C18" i="15"/>
  <c r="B17" i="15"/>
  <c r="C18" i="14"/>
  <c r="B17" i="14"/>
  <c r="C18" i="13"/>
  <c r="B17" i="13"/>
  <c r="C18" i="12"/>
  <c r="B17" i="12"/>
  <c r="B16" i="11"/>
  <c r="C17" i="11"/>
  <c r="C18" i="10"/>
  <c r="B17" i="10"/>
  <c r="L2" i="6"/>
  <c r="M4" i="6"/>
  <c r="N3" i="6"/>
  <c r="J14" i="6"/>
  <c r="K6" i="6"/>
  <c r="I8" i="6"/>
  <c r="B18" i="17" l="1"/>
  <c r="C19" i="17"/>
  <c r="B18" i="16"/>
  <c r="C19" i="16"/>
  <c r="B18" i="15"/>
  <c r="C19" i="15"/>
  <c r="B18" i="14"/>
  <c r="C19" i="14"/>
  <c r="B18" i="13"/>
  <c r="C19" i="13"/>
  <c r="B18" i="12"/>
  <c r="C18" i="11"/>
  <c r="B17" i="11"/>
  <c r="B18" i="10"/>
  <c r="C19" i="10"/>
  <c r="K7" i="6"/>
  <c r="I9" i="6"/>
  <c r="M5" i="6"/>
  <c r="N4" i="6"/>
  <c r="J15" i="6"/>
  <c r="C20" i="17" l="1"/>
  <c r="B19" i="17"/>
  <c r="C20" i="16"/>
  <c r="B19" i="16"/>
  <c r="C20" i="15"/>
  <c r="B19" i="15"/>
  <c r="C20" i="14"/>
  <c r="B19" i="14"/>
  <c r="B19" i="13"/>
  <c r="C20" i="13"/>
  <c r="C19" i="11"/>
  <c r="B18" i="11"/>
  <c r="B19" i="10"/>
  <c r="C20" i="10"/>
  <c r="J2" i="6"/>
  <c r="M6" i="6"/>
  <c r="N5" i="6"/>
  <c r="I10" i="6"/>
  <c r="K8" i="6"/>
  <c r="C21" i="17" l="1"/>
  <c r="B20" i="17"/>
  <c r="C21" i="16"/>
  <c r="B20" i="16"/>
  <c r="C21" i="15"/>
  <c r="B20" i="15"/>
  <c r="C21" i="14"/>
  <c r="B20" i="14"/>
  <c r="B20" i="13"/>
  <c r="B19" i="11"/>
  <c r="C20" i="11"/>
  <c r="C21" i="10"/>
  <c r="B20" i="10"/>
  <c r="K9" i="6"/>
  <c r="M7" i="6"/>
  <c r="N6" i="6"/>
  <c r="I2" i="6"/>
  <c r="C22" i="17" l="1"/>
  <c r="B21" i="17"/>
  <c r="C22" i="16"/>
  <c r="B21" i="16"/>
  <c r="C22" i="15"/>
  <c r="B21" i="15"/>
  <c r="C22" i="14"/>
  <c r="B21" i="14"/>
  <c r="C21" i="11"/>
  <c r="B20" i="11"/>
  <c r="C22" i="10"/>
  <c r="B21" i="10"/>
  <c r="M8" i="6"/>
  <c r="N7" i="6"/>
  <c r="K10" i="6"/>
  <c r="B22" i="17" l="1"/>
  <c r="C23" i="17"/>
  <c r="C23" i="16"/>
  <c r="B22" i="16"/>
  <c r="B22" i="15"/>
  <c r="C23" i="15"/>
  <c r="B22" i="14"/>
  <c r="C23" i="14"/>
  <c r="C22" i="11"/>
  <c r="B21" i="11"/>
  <c r="B22" i="10"/>
  <c r="C23" i="10"/>
  <c r="K11" i="6"/>
  <c r="M9" i="6"/>
  <c r="N8" i="6"/>
  <c r="C24" i="17" l="1"/>
  <c r="B23" i="17"/>
  <c r="C24" i="16"/>
  <c r="B23" i="16"/>
  <c r="C24" i="15"/>
  <c r="B23" i="15"/>
  <c r="C24" i="14"/>
  <c r="B23" i="14"/>
  <c r="C23" i="11"/>
  <c r="B22" i="11"/>
  <c r="B23" i="10"/>
  <c r="C24" i="10"/>
  <c r="M10" i="6"/>
  <c r="N9" i="6"/>
  <c r="K12" i="6"/>
  <c r="C25" i="17" l="1"/>
  <c r="B24" i="17"/>
  <c r="C25" i="16"/>
  <c r="B24" i="16"/>
  <c r="C25" i="15"/>
  <c r="B24" i="15"/>
  <c r="C25" i="14"/>
  <c r="B24" i="14"/>
  <c r="B23" i="11"/>
  <c r="C24" i="11"/>
  <c r="C25" i="10"/>
  <c r="B24" i="10"/>
  <c r="K13" i="6"/>
  <c r="M11" i="6"/>
  <c r="N10" i="6"/>
  <c r="C26" i="17" l="1"/>
  <c r="B25" i="17"/>
  <c r="C26" i="16"/>
  <c r="B25" i="16"/>
  <c r="C26" i="15"/>
  <c r="B25" i="15"/>
  <c r="C26" i="14"/>
  <c r="B25" i="14"/>
  <c r="C25" i="11"/>
  <c r="B24" i="11"/>
  <c r="C26" i="10"/>
  <c r="B25" i="10"/>
  <c r="M12" i="6"/>
  <c r="N11" i="6"/>
  <c r="K14" i="6"/>
  <c r="B26" i="17" l="1"/>
  <c r="C27" i="17"/>
  <c r="B26" i="16"/>
  <c r="C27" i="16"/>
  <c r="B26" i="15"/>
  <c r="C27" i="15"/>
  <c r="B26" i="14"/>
  <c r="C27" i="14"/>
  <c r="C26" i="11"/>
  <c r="B25" i="11"/>
  <c r="B26" i="10"/>
  <c r="C27" i="10"/>
  <c r="K15" i="6"/>
  <c r="M13" i="6"/>
  <c r="N12" i="6"/>
  <c r="C28" i="17" l="1"/>
  <c r="B27" i="17"/>
  <c r="C28" i="16"/>
  <c r="B27" i="16"/>
  <c r="C28" i="15"/>
  <c r="B27" i="15"/>
  <c r="C28" i="14"/>
  <c r="B27" i="14"/>
  <c r="C27" i="11"/>
  <c r="B26" i="11"/>
  <c r="C28" i="10"/>
  <c r="B27" i="10"/>
  <c r="M14" i="6"/>
  <c r="N13" i="6"/>
  <c r="K16" i="6"/>
  <c r="C29" i="17" l="1"/>
  <c r="B28" i="17"/>
  <c r="C29" i="16"/>
  <c r="B28" i="16"/>
  <c r="C29" i="15"/>
  <c r="B28" i="15"/>
  <c r="C29" i="14"/>
  <c r="B28" i="14"/>
  <c r="B27" i="11"/>
  <c r="C28" i="11"/>
  <c r="C29" i="10"/>
  <c r="B28" i="10"/>
  <c r="K17" i="6"/>
  <c r="M15" i="6"/>
  <c r="N14" i="6"/>
  <c r="C30" i="17" l="1"/>
  <c r="B29" i="17"/>
  <c r="C30" i="16"/>
  <c r="B29" i="16"/>
  <c r="C30" i="15"/>
  <c r="B29" i="15"/>
  <c r="C30" i="14"/>
  <c r="B29" i="14"/>
  <c r="C29" i="11"/>
  <c r="B28" i="11"/>
  <c r="C30" i="10"/>
  <c r="B29" i="10"/>
  <c r="M16" i="6"/>
  <c r="N15" i="6"/>
  <c r="K18" i="6"/>
  <c r="B30" i="17" l="1"/>
  <c r="C31" i="17"/>
  <c r="C31" i="16"/>
  <c r="B30" i="16"/>
  <c r="B30" i="15"/>
  <c r="C31" i="15"/>
  <c r="B30" i="14"/>
  <c r="B29" i="11"/>
  <c r="C30" i="11"/>
  <c r="B30" i="10"/>
  <c r="C31" i="10"/>
  <c r="K2" i="6"/>
  <c r="M17" i="6"/>
  <c r="N16" i="6"/>
  <c r="C32" i="17" l="1"/>
  <c r="B31" i="17"/>
  <c r="C32" i="16"/>
  <c r="B31" i="16"/>
  <c r="C32" i="15"/>
  <c r="B31" i="15"/>
  <c r="B30" i="11"/>
  <c r="C31" i="11"/>
  <c r="C32" i="10"/>
  <c r="B31" i="10"/>
  <c r="M18" i="6"/>
  <c r="N17" i="6"/>
  <c r="C33" i="17" l="1"/>
  <c r="B32" i="17"/>
  <c r="C33" i="16"/>
  <c r="B32" i="16"/>
  <c r="C33" i="15"/>
  <c r="B32" i="15"/>
  <c r="B31" i="11"/>
  <c r="C32" i="11"/>
  <c r="C33" i="10"/>
  <c r="B32" i="10"/>
  <c r="M19" i="6"/>
  <c r="N18" i="6"/>
  <c r="C34" i="17" l="1"/>
  <c r="B33" i="17"/>
  <c r="C34" i="16"/>
  <c r="B33" i="16"/>
  <c r="C34" i="15"/>
  <c r="B33" i="15"/>
  <c r="C33" i="11"/>
  <c r="B32" i="11"/>
  <c r="C34" i="10"/>
  <c r="B33" i="10"/>
  <c r="M20" i="6"/>
  <c r="N19" i="6"/>
  <c r="C35" i="17" l="1"/>
  <c r="B34" i="17"/>
  <c r="B34" i="16"/>
  <c r="C35" i="16"/>
  <c r="B34" i="15"/>
  <c r="C35" i="15"/>
  <c r="C34" i="11"/>
  <c r="B33" i="11"/>
  <c r="C35" i="10"/>
  <c r="B35" i="10" s="1"/>
  <c r="B34" i="10"/>
  <c r="M21" i="6"/>
  <c r="N20" i="6"/>
  <c r="C36" i="17" l="1"/>
  <c r="B35" i="17"/>
  <c r="C36" i="16"/>
  <c r="B35" i="16"/>
  <c r="B35" i="15"/>
  <c r="C35" i="11"/>
  <c r="B34" i="11"/>
  <c r="M22" i="6"/>
  <c r="N21" i="6"/>
  <c r="C37" i="17" l="1"/>
  <c r="B36" i="17"/>
  <c r="C37" i="16"/>
  <c r="B36" i="16"/>
  <c r="B35" i="11"/>
  <c r="C36" i="11"/>
  <c r="M23" i="6"/>
  <c r="N22" i="6"/>
  <c r="C38" i="17" l="1"/>
  <c r="B37" i="17"/>
  <c r="C38" i="16"/>
  <c r="B37" i="16"/>
  <c r="B36" i="11"/>
  <c r="C37" i="11"/>
  <c r="M24" i="6"/>
  <c r="N23" i="6"/>
  <c r="B38" i="17" l="1"/>
  <c r="C39" i="17"/>
  <c r="B38" i="16"/>
  <c r="C39" i="16"/>
  <c r="C38" i="11"/>
  <c r="B37" i="11"/>
  <c r="M25" i="6"/>
  <c r="N24" i="6"/>
  <c r="C40" i="17" l="1"/>
  <c r="B39" i="17"/>
  <c r="C40" i="16"/>
  <c r="B39" i="16"/>
  <c r="C39" i="11"/>
  <c r="B38" i="11"/>
  <c r="M26" i="6"/>
  <c r="N25" i="6"/>
  <c r="C41" i="17" l="1"/>
  <c r="B40" i="17"/>
  <c r="C41" i="16"/>
  <c r="B40" i="16"/>
  <c r="C40" i="11"/>
  <c r="B39" i="11"/>
  <c r="M2" i="6"/>
  <c r="N26" i="6"/>
  <c r="N2" i="6" s="1"/>
  <c r="C42" i="17" l="1"/>
  <c r="B41" i="17"/>
  <c r="C42" i="16"/>
  <c r="B42" i="16" s="1"/>
  <c r="B41" i="16"/>
  <c r="C41" i="11"/>
  <c r="B40" i="11"/>
  <c r="B42" i="17" l="1"/>
  <c r="C43" i="17"/>
  <c r="C42" i="11"/>
  <c r="B42" i="11" s="1"/>
  <c r="B41" i="11"/>
  <c r="C44" i="17" l="1"/>
  <c r="B43" i="17"/>
  <c r="C45" i="17" l="1"/>
  <c r="B44" i="17"/>
  <c r="C46" i="17" l="1"/>
  <c r="B45" i="17"/>
  <c r="B46" i="17" l="1"/>
  <c r="C47" i="17"/>
  <c r="C48" i="17" l="1"/>
  <c r="B47" i="17"/>
  <c r="C49" i="17" l="1"/>
  <c r="B48" i="17"/>
  <c r="C50" i="17" l="1"/>
  <c r="B49" i="17"/>
  <c r="C51" i="17" l="1"/>
  <c r="B50" i="17"/>
  <c r="C52" i="17" l="1"/>
  <c r="B52" i="17" s="1"/>
  <c r="B51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SANCHEZ CIMETTI Juan Augusto</author>
  </authors>
  <commentList>
    <comment ref="E9" authorId="0" shapeId="0" xr:uid="{26E7458B-C334-4FF0-9373-5768209491A2}">
      <text>
        <r>
          <rPr>
            <b/>
            <sz val="9"/>
            <color indexed="81"/>
            <rFont val="Tahoma"/>
            <family val="2"/>
          </rPr>
          <t>AE38. Vence en Enero del 38</t>
        </r>
      </text>
    </comment>
    <comment ref="E10" authorId="0" shapeId="0" xr:uid="{F37CA226-177E-4013-AC84-B9BEF54DEFE4}">
      <text>
        <r>
          <rPr>
            <b/>
            <sz val="9"/>
            <color indexed="81"/>
            <rFont val="Tahoma"/>
            <family val="2"/>
          </rPr>
          <t>Vence en Enero del 38</t>
        </r>
      </text>
    </comment>
  </commentList>
</comments>
</file>

<file path=xl/sharedStrings.xml><?xml version="1.0" encoding="utf-8"?>
<sst xmlns="http://schemas.openxmlformats.org/spreadsheetml/2006/main" count="643" uniqueCount="551">
  <si>
    <t>Fecha Pago</t>
  </si>
  <si>
    <t>VR</t>
  </si>
  <si>
    <t>VR Cartera</t>
  </si>
  <si>
    <t>Renta</t>
  </si>
  <si>
    <t>Amortización</t>
  </si>
  <si>
    <t>A+R</t>
  </si>
  <si>
    <t>Fecha</t>
  </si>
  <si>
    <t>Precio</t>
  </si>
  <si>
    <t>Emisión</t>
  </si>
  <si>
    <t>Bonos en Eco Valores</t>
  </si>
  <si>
    <t>Vto</t>
  </si>
  <si>
    <t>Fuente FF</t>
  </si>
  <si>
    <t>Allaria</t>
  </si>
  <si>
    <t>Fuente Contrato</t>
  </si>
  <si>
    <t>TIR</t>
  </si>
  <si>
    <t>AL30- BONOS DE LA REPÚBLICA ARGENTINA EN DÓLARES ESTADOUNIDENSES STEP UP 2030 (cohen.com.ar)</t>
  </si>
  <si>
    <t>Fuente III</t>
  </si>
  <si>
    <t>Tiempo</t>
  </si>
  <si>
    <t>VA Cupon</t>
  </si>
  <si>
    <t>Precio*</t>
  </si>
  <si>
    <t>Precio**</t>
  </si>
  <si>
    <t>Dif</t>
  </si>
  <si>
    <t>Dif %</t>
  </si>
  <si>
    <t>date</t>
  </si>
  <si>
    <t>Credit Spread</t>
  </si>
  <si>
    <t>Date</t>
  </si>
  <si>
    <t>Factor Act</t>
  </si>
  <si>
    <t>Recovery Rate</t>
  </si>
  <si>
    <t>Default Loss</t>
  </si>
  <si>
    <t>Fact Actual</t>
  </si>
  <si>
    <t>PV</t>
  </si>
  <si>
    <t>PD</t>
  </si>
  <si>
    <t>Forward</t>
  </si>
  <si>
    <t>Spot</t>
  </si>
  <si>
    <t>AL</t>
  </si>
  <si>
    <t>GD</t>
  </si>
  <si>
    <t>Enero y Julio</t>
  </si>
  <si>
    <t>PD anual</t>
  </si>
  <si>
    <t>AL30</t>
  </si>
  <si>
    <t>AL35</t>
  </si>
  <si>
    <t>AL38</t>
  </si>
  <si>
    <t>AL41</t>
  </si>
  <si>
    <t>AL46</t>
  </si>
  <si>
    <t>Prob Superv</t>
  </si>
  <si>
    <t>Vida Media</t>
  </si>
  <si>
    <t>PD2</t>
  </si>
  <si>
    <t>Prob</t>
  </si>
  <si>
    <t>Dif Precio</t>
  </si>
  <si>
    <t>Prob 2</t>
  </si>
  <si>
    <t>PD3</t>
  </si>
  <si>
    <t>VA de la pérdida</t>
  </si>
  <si>
    <t>Valor esperado</t>
  </si>
  <si>
    <t>AL29</t>
  </si>
  <si>
    <t>AE38</t>
  </si>
  <si>
    <t>GD29</t>
  </si>
  <si>
    <t>GD30</t>
  </si>
  <si>
    <t>GD35</t>
  </si>
  <si>
    <t>GD38</t>
  </si>
  <si>
    <t>GD41</t>
  </si>
  <si>
    <t>GD46</t>
  </si>
  <si>
    <t>ARG</t>
  </si>
  <si>
    <t>26-10-2023</t>
  </si>
  <si>
    <t>25-10-2023</t>
  </si>
  <si>
    <t>24-10-2023</t>
  </si>
  <si>
    <t>23-10-2023</t>
  </si>
  <si>
    <t>20-10-2023</t>
  </si>
  <si>
    <t>19-10-2023</t>
  </si>
  <si>
    <t>18-10-2023</t>
  </si>
  <si>
    <t>17-10-2023</t>
  </si>
  <si>
    <t>16-10-2023</t>
  </si>
  <si>
    <t>13-10-2023</t>
  </si>
  <si>
    <t>29-09-2023</t>
  </si>
  <si>
    <t>28-09-2023</t>
  </si>
  <si>
    <t>27-09-2023</t>
  </si>
  <si>
    <t>26-09-2023</t>
  </si>
  <si>
    <t>25-09-2023</t>
  </si>
  <si>
    <t>22-09-2023</t>
  </si>
  <si>
    <t>21-09-2023</t>
  </si>
  <si>
    <t>20-09-2023</t>
  </si>
  <si>
    <t>19-09-2023</t>
  </si>
  <si>
    <t>18-09-2023</t>
  </si>
  <si>
    <t>15-09-2023</t>
  </si>
  <si>
    <t>14-09-2023</t>
  </si>
  <si>
    <t>13-09-2023</t>
  </si>
  <si>
    <t>31-08-2023</t>
  </si>
  <si>
    <t>30-08-2023</t>
  </si>
  <si>
    <t>29-08-2023</t>
  </si>
  <si>
    <t>28-08-2023</t>
  </si>
  <si>
    <t>25-08-2023</t>
  </si>
  <si>
    <t>24-08-2023</t>
  </si>
  <si>
    <t>23-08-2023</t>
  </si>
  <si>
    <t>22-08-2023</t>
  </si>
  <si>
    <t>21-08-2023</t>
  </si>
  <si>
    <t>18-08-2023</t>
  </si>
  <si>
    <t>17-08-2023</t>
  </si>
  <si>
    <t>16-08-2023</t>
  </si>
  <si>
    <t>15-08-2023</t>
  </si>
  <si>
    <t>14-08-2023</t>
  </si>
  <si>
    <t>31-07-2023</t>
  </si>
  <si>
    <t>28-07-2023</t>
  </si>
  <si>
    <t>27-07-2023</t>
  </si>
  <si>
    <t>26-07-2023</t>
  </si>
  <si>
    <t>25-07-2023</t>
  </si>
  <si>
    <t>24-07-2023</t>
  </si>
  <si>
    <t>21-07-2023</t>
  </si>
  <si>
    <t>20-07-2023</t>
  </si>
  <si>
    <t>19-07-2023</t>
  </si>
  <si>
    <t>18-07-2023</t>
  </si>
  <si>
    <t>17-07-2023</t>
  </si>
  <si>
    <t>14-07-2023</t>
  </si>
  <si>
    <t>13-07-2023</t>
  </si>
  <si>
    <t>30-06-2023</t>
  </si>
  <si>
    <t>29-06-2023</t>
  </si>
  <si>
    <t>28-06-2023</t>
  </si>
  <si>
    <t>27-06-2023</t>
  </si>
  <si>
    <t>26-06-2023</t>
  </si>
  <si>
    <t>23-06-2023</t>
  </si>
  <si>
    <t>22-06-2023</t>
  </si>
  <si>
    <t>21-06-2023</t>
  </si>
  <si>
    <t>20-06-2023</t>
  </si>
  <si>
    <t>19-06-2023</t>
  </si>
  <si>
    <t>16-06-2023</t>
  </si>
  <si>
    <t>15-06-2023</t>
  </si>
  <si>
    <t>14-06-2023</t>
  </si>
  <si>
    <t>13-06-2023</t>
  </si>
  <si>
    <t>31-05-2023</t>
  </si>
  <si>
    <t>30-05-2023</t>
  </si>
  <si>
    <t>29-05-2023</t>
  </si>
  <si>
    <t>26-05-2023</t>
  </si>
  <si>
    <t>25-05-2023</t>
  </si>
  <si>
    <t>24-05-2023</t>
  </si>
  <si>
    <t>23-05-2023</t>
  </si>
  <si>
    <t>22-05-2023</t>
  </si>
  <si>
    <t>19-05-2023</t>
  </si>
  <si>
    <t>18-05-2023</t>
  </si>
  <si>
    <t>17-05-2023</t>
  </si>
  <si>
    <t>16-05-2023</t>
  </si>
  <si>
    <t>15-05-2023</t>
  </si>
  <si>
    <t>28-04-2023</t>
  </si>
  <si>
    <t>27-04-2023</t>
  </si>
  <si>
    <t>26-04-2023</t>
  </si>
  <si>
    <t>25-04-2023</t>
  </si>
  <si>
    <t>24-04-2023</t>
  </si>
  <si>
    <t>21-04-2023</t>
  </si>
  <si>
    <t>20-04-2023</t>
  </si>
  <si>
    <t>19-04-2023</t>
  </si>
  <si>
    <t>18-04-2023</t>
  </si>
  <si>
    <t>17-04-2023</t>
  </si>
  <si>
    <t>14-04-2023</t>
  </si>
  <si>
    <t>13-04-2023</t>
  </si>
  <si>
    <t>31-03-2023</t>
  </si>
  <si>
    <t>30-03-2023</t>
  </si>
  <si>
    <t>29-03-2023</t>
  </si>
  <si>
    <t>28-03-2023</t>
  </si>
  <si>
    <t>27-03-2023</t>
  </si>
  <si>
    <t>24-03-2023</t>
  </si>
  <si>
    <t>23-03-2023</t>
  </si>
  <si>
    <t>22-03-2023</t>
  </si>
  <si>
    <t>21-03-2023</t>
  </si>
  <si>
    <t>20-03-2023</t>
  </si>
  <si>
    <t>17-03-2023</t>
  </si>
  <si>
    <t>16-03-2023</t>
  </si>
  <si>
    <t>15-03-2023</t>
  </si>
  <si>
    <t>14-03-2023</t>
  </si>
  <si>
    <t>13-03-2023</t>
  </si>
  <si>
    <t>28-02-2023</t>
  </si>
  <si>
    <t>27-02-2023</t>
  </si>
  <si>
    <t>24-02-2023</t>
  </si>
  <si>
    <t>23-02-2023</t>
  </si>
  <si>
    <t>22-02-2023</t>
  </si>
  <si>
    <t>21-02-2023</t>
  </si>
  <si>
    <t>20-02-2023</t>
  </si>
  <si>
    <t>17-02-2023</t>
  </si>
  <si>
    <t>16-02-2023</t>
  </si>
  <si>
    <t>15-02-2023</t>
  </si>
  <si>
    <t>14-02-2023</t>
  </si>
  <si>
    <t>13-02-2023</t>
  </si>
  <si>
    <t>31-01-2023</t>
  </si>
  <si>
    <t>30-01-2023</t>
  </si>
  <si>
    <t>27-01-2023</t>
  </si>
  <si>
    <t>26-01-2023</t>
  </si>
  <si>
    <t>25-01-2023</t>
  </si>
  <si>
    <t>24-01-2023</t>
  </si>
  <si>
    <t>23-01-2023</t>
  </si>
  <si>
    <t>20-01-2023</t>
  </si>
  <si>
    <t>19-01-2023</t>
  </si>
  <si>
    <t>18-01-2023</t>
  </si>
  <si>
    <t>17-01-2023</t>
  </si>
  <si>
    <t>16-01-2023</t>
  </si>
  <si>
    <t>13-01-2023</t>
  </si>
  <si>
    <t>30-12-2022</t>
  </si>
  <si>
    <t>29-12-2022</t>
  </si>
  <si>
    <t>28-12-2022</t>
  </si>
  <si>
    <t>27-12-2022</t>
  </si>
  <si>
    <t>26-12-2022</t>
  </si>
  <si>
    <t>23-12-2022</t>
  </si>
  <si>
    <t>22-12-2022</t>
  </si>
  <si>
    <t>21-12-2022</t>
  </si>
  <si>
    <t>20-12-2022</t>
  </si>
  <si>
    <t>19-12-2022</t>
  </si>
  <si>
    <t>16-12-2022</t>
  </si>
  <si>
    <t>15-12-2022</t>
  </si>
  <si>
    <t>14-12-2022</t>
  </si>
  <si>
    <t>13-12-2022</t>
  </si>
  <si>
    <t>30-11-2022</t>
  </si>
  <si>
    <t>29-11-2022</t>
  </si>
  <si>
    <t>28-11-2022</t>
  </si>
  <si>
    <t>25-11-2022</t>
  </si>
  <si>
    <t>24-11-2022</t>
  </si>
  <si>
    <t>23-11-2022</t>
  </si>
  <si>
    <t>22-11-2022</t>
  </si>
  <si>
    <t>21-11-2022</t>
  </si>
  <si>
    <t>17-11-2022</t>
  </si>
  <si>
    <t>16-11-2022</t>
  </si>
  <si>
    <t>15-11-2022</t>
  </si>
  <si>
    <t>14-11-2022</t>
  </si>
  <si>
    <t>31-10-2022</t>
  </si>
  <si>
    <t>28-10-2022</t>
  </si>
  <si>
    <t>27-10-2022</t>
  </si>
  <si>
    <t>26-10-2022</t>
  </si>
  <si>
    <t>25-10-2022</t>
  </si>
  <si>
    <t>24-10-2022</t>
  </si>
  <si>
    <t>21-10-2022</t>
  </si>
  <si>
    <t>20-10-2022</t>
  </si>
  <si>
    <t>19-10-2022</t>
  </si>
  <si>
    <t>18-10-2022</t>
  </si>
  <si>
    <t>17-10-2022</t>
  </si>
  <si>
    <t>14-10-2022</t>
  </si>
  <si>
    <t>13-10-2022</t>
  </si>
  <si>
    <t>30-09-2022</t>
  </si>
  <si>
    <t>29-09-2022</t>
  </si>
  <si>
    <t>28-09-2022</t>
  </si>
  <si>
    <t>27-09-2022</t>
  </si>
  <si>
    <t>26-09-2022</t>
  </si>
  <si>
    <t>23-09-2022</t>
  </si>
  <si>
    <t>22-09-2022</t>
  </si>
  <si>
    <t>19-09-2022</t>
  </si>
  <si>
    <t>16-09-2022</t>
  </si>
  <si>
    <t>15-09-2022</t>
  </si>
  <si>
    <t>14-09-2022</t>
  </si>
  <si>
    <t>13-09-2022</t>
  </si>
  <si>
    <t>31-08-2022</t>
  </si>
  <si>
    <t>30-08-2022</t>
  </si>
  <si>
    <t>29-08-2022</t>
  </si>
  <si>
    <t>26-08-2022</t>
  </si>
  <si>
    <t>25-08-2022</t>
  </si>
  <si>
    <t>24-08-2022</t>
  </si>
  <si>
    <t>23-08-2022</t>
  </si>
  <si>
    <t>22-08-2022</t>
  </si>
  <si>
    <t>19-08-2022</t>
  </si>
  <si>
    <t>18-08-2022</t>
  </si>
  <si>
    <t>17-08-2022</t>
  </si>
  <si>
    <t>16-08-2022</t>
  </si>
  <si>
    <t>15-08-2022</t>
  </si>
  <si>
    <t>29-07-2022</t>
  </si>
  <si>
    <t>28-07-2022</t>
  </si>
  <si>
    <t>27-07-2022</t>
  </si>
  <si>
    <t>26-07-2022</t>
  </si>
  <si>
    <t>25-07-2022</t>
  </si>
  <si>
    <t>22-07-2022</t>
  </si>
  <si>
    <t>21-07-2022</t>
  </si>
  <si>
    <t>20-07-2022</t>
  </si>
  <si>
    <t>19-07-2022</t>
  </si>
  <si>
    <t>18-07-2022</t>
  </si>
  <si>
    <t>15-07-2022</t>
  </si>
  <si>
    <t>14-07-2022</t>
  </si>
  <si>
    <t>13-07-2022</t>
  </si>
  <si>
    <t>30-06-2022</t>
  </si>
  <si>
    <t>29-06-2022</t>
  </si>
  <si>
    <t>28-06-2022</t>
  </si>
  <si>
    <t>27-06-2022</t>
  </si>
  <si>
    <t>24-06-2022</t>
  </si>
  <si>
    <t>23-06-2022</t>
  </si>
  <si>
    <t>22-06-2022</t>
  </si>
  <si>
    <t>21-06-2022</t>
  </si>
  <si>
    <t>20-06-2022</t>
  </si>
  <si>
    <t>17-06-2022</t>
  </si>
  <si>
    <t>16-06-2022</t>
  </si>
  <si>
    <t>15-06-2022</t>
  </si>
  <si>
    <t>14-06-2022</t>
  </si>
  <si>
    <t>13-06-2022</t>
  </si>
  <si>
    <t>31-05-2022</t>
  </si>
  <si>
    <t>30-05-2022</t>
  </si>
  <si>
    <t>27-05-2022</t>
  </si>
  <si>
    <t>26-05-2022</t>
  </si>
  <si>
    <t>25-05-2022</t>
  </si>
  <si>
    <t>24-05-2022</t>
  </si>
  <si>
    <t>23-05-2022</t>
  </si>
  <si>
    <t>20-05-2022</t>
  </si>
  <si>
    <t>19-05-2022</t>
  </si>
  <si>
    <t>18-05-2022</t>
  </si>
  <si>
    <t>17-05-2022</t>
  </si>
  <si>
    <t>16-05-2022</t>
  </si>
  <si>
    <t>13-05-2022</t>
  </si>
  <si>
    <t>29-04-2022</t>
  </si>
  <si>
    <t>28-04-2022</t>
  </si>
  <si>
    <t>27-04-2022</t>
  </si>
  <si>
    <t>26-04-2022</t>
  </si>
  <si>
    <t>25-04-2022</t>
  </si>
  <si>
    <t>22-04-2022</t>
  </si>
  <si>
    <t>21-04-2022</t>
  </si>
  <si>
    <t>20-04-2022</t>
  </si>
  <si>
    <t>19-04-2022</t>
  </si>
  <si>
    <t>18-04-2022</t>
  </si>
  <si>
    <t>14-04-2022</t>
  </si>
  <si>
    <t>13-04-2022</t>
  </si>
  <si>
    <t>31-03-2022</t>
  </si>
  <si>
    <t>30-03-2022</t>
  </si>
  <si>
    <t>29-03-2022</t>
  </si>
  <si>
    <t>28-03-2022</t>
  </si>
  <si>
    <t>25-03-2022</t>
  </si>
  <si>
    <t>24-03-2022</t>
  </si>
  <si>
    <t>23-03-2022</t>
  </si>
  <si>
    <t>22-03-2022</t>
  </si>
  <si>
    <t>21-03-2022</t>
  </si>
  <si>
    <t>18-03-2022</t>
  </si>
  <si>
    <t>17-03-2022</t>
  </si>
  <si>
    <t>16-03-2022</t>
  </si>
  <si>
    <t>15-03-2022</t>
  </si>
  <si>
    <t>14-03-2022</t>
  </si>
  <si>
    <t>28-02-2022</t>
  </si>
  <si>
    <t>25-02-2022</t>
  </si>
  <si>
    <t>24-02-2022</t>
  </si>
  <si>
    <t>23-02-2022</t>
  </si>
  <si>
    <t>22-02-2022</t>
  </si>
  <si>
    <t>18-02-2022</t>
  </si>
  <si>
    <t>17-02-2022</t>
  </si>
  <si>
    <t>16-02-2022</t>
  </si>
  <si>
    <t>15-02-2022</t>
  </si>
  <si>
    <t>14-02-2022</t>
  </si>
  <si>
    <t>31-01-2022</t>
  </si>
  <si>
    <t>28-01-2022</t>
  </si>
  <si>
    <t>27-01-2022</t>
  </si>
  <si>
    <t>26-01-2022</t>
  </si>
  <si>
    <t>25-01-2022</t>
  </si>
  <si>
    <t>24-01-2022</t>
  </si>
  <si>
    <t>21-01-2022</t>
  </si>
  <si>
    <t>20-01-2022</t>
  </si>
  <si>
    <t>19-01-2022</t>
  </si>
  <si>
    <t>18-01-2022</t>
  </si>
  <si>
    <t>17-01-2022</t>
  </si>
  <si>
    <t>14-01-2022</t>
  </si>
  <si>
    <t>13-01-2022</t>
  </si>
  <si>
    <t>31-12-2021</t>
  </si>
  <si>
    <t>30-12-2021</t>
  </si>
  <si>
    <t>29-12-2021</t>
  </si>
  <si>
    <t>28-12-2021</t>
  </si>
  <si>
    <t>27-12-2021</t>
  </si>
  <si>
    <t>24-12-2021</t>
  </si>
  <si>
    <t>23-12-2021</t>
  </si>
  <si>
    <t>22-12-2021</t>
  </si>
  <si>
    <t>21-12-2021</t>
  </si>
  <si>
    <t>20-12-2021</t>
  </si>
  <si>
    <t>17-12-2021</t>
  </si>
  <si>
    <t>16-12-2021</t>
  </si>
  <si>
    <t>15-12-2021</t>
  </si>
  <si>
    <t>14-12-2021</t>
  </si>
  <si>
    <t>13-12-2021</t>
  </si>
  <si>
    <t>30-11-2021</t>
  </si>
  <si>
    <t>29-11-2021</t>
  </si>
  <si>
    <t>26-11-2021</t>
  </si>
  <si>
    <t>25-11-2021</t>
  </si>
  <si>
    <t>24-11-2021</t>
  </si>
  <si>
    <t>23-11-2021</t>
  </si>
  <si>
    <t>22-11-2021</t>
  </si>
  <si>
    <t>19-11-2021</t>
  </si>
  <si>
    <t>18-11-2021</t>
  </si>
  <si>
    <t>17-11-2021</t>
  </si>
  <si>
    <t>16-11-2021</t>
  </si>
  <si>
    <t>15-11-2021</t>
  </si>
  <si>
    <t>29-10-2021</t>
  </si>
  <si>
    <t>28-10-2021</t>
  </si>
  <si>
    <t>27-10-2021</t>
  </si>
  <si>
    <t>26-10-2021</t>
  </si>
  <si>
    <t>25-10-2021</t>
  </si>
  <si>
    <t>22-10-2021</t>
  </si>
  <si>
    <t>21-10-2021</t>
  </si>
  <si>
    <t>20-10-2021</t>
  </si>
  <si>
    <t>19-10-2021</t>
  </si>
  <si>
    <t>18-10-2021</t>
  </si>
  <si>
    <t>15-10-2021</t>
  </si>
  <si>
    <t>14-10-2021</t>
  </si>
  <si>
    <t>13-10-2021</t>
  </si>
  <si>
    <t>30-09-2021</t>
  </si>
  <si>
    <t>29-09-2021</t>
  </si>
  <si>
    <t>28-09-2021</t>
  </si>
  <si>
    <t>27-09-2021</t>
  </si>
  <si>
    <t>24-09-2021</t>
  </si>
  <si>
    <t>23-09-2021</t>
  </si>
  <si>
    <t>22-09-2021</t>
  </si>
  <si>
    <t>21-09-2021</t>
  </si>
  <si>
    <t>20-09-2021</t>
  </si>
  <si>
    <t>17-09-2021</t>
  </si>
  <si>
    <t>16-09-2021</t>
  </si>
  <si>
    <t>15-09-2021</t>
  </si>
  <si>
    <t>14-09-2021</t>
  </si>
  <si>
    <t>13-09-2021</t>
  </si>
  <si>
    <t>31-08-2021</t>
  </si>
  <si>
    <t>30-08-2021</t>
  </si>
  <si>
    <t>27-08-2021</t>
  </si>
  <si>
    <t>26-08-2021</t>
  </si>
  <si>
    <t>25-08-2021</t>
  </si>
  <si>
    <t>24-08-2021</t>
  </si>
  <si>
    <t>23-08-2021</t>
  </si>
  <si>
    <t>20-08-2021</t>
  </si>
  <si>
    <t>19-08-2021</t>
  </si>
  <si>
    <t>18-08-2021</t>
  </si>
  <si>
    <t>17-08-2021</t>
  </si>
  <si>
    <t>16-08-2021</t>
  </si>
  <si>
    <t>13-08-2021</t>
  </si>
  <si>
    <t>30-07-2021</t>
  </si>
  <si>
    <t>29-07-2021</t>
  </si>
  <si>
    <t>28-07-2021</t>
  </si>
  <si>
    <t>27-07-2021</t>
  </si>
  <si>
    <t>26-07-2021</t>
  </si>
  <si>
    <t>23-07-2021</t>
  </si>
  <si>
    <t>22-07-2021</t>
  </si>
  <si>
    <t>21-07-2021</t>
  </si>
  <si>
    <t>20-07-2021</t>
  </si>
  <si>
    <t>19-07-2021</t>
  </si>
  <si>
    <t>16-07-2021</t>
  </si>
  <si>
    <t>15-07-2021</t>
  </si>
  <si>
    <t>14-07-2021</t>
  </si>
  <si>
    <t>13-07-2021</t>
  </si>
  <si>
    <t>30-06-2021</t>
  </si>
  <si>
    <t>29-06-2021</t>
  </si>
  <si>
    <t>28-06-2021</t>
  </si>
  <si>
    <t>25-06-2021</t>
  </si>
  <si>
    <t>24-06-2021</t>
  </si>
  <si>
    <t>23-06-2021</t>
  </si>
  <si>
    <t>22-06-2021</t>
  </si>
  <si>
    <t>21-06-2021</t>
  </si>
  <si>
    <t>18-06-2021</t>
  </si>
  <si>
    <t>17-06-2021</t>
  </si>
  <si>
    <t>16-06-2021</t>
  </si>
  <si>
    <t>15-06-2021</t>
  </si>
  <si>
    <t>14-06-2021</t>
  </si>
  <si>
    <t>31-05-2021</t>
  </si>
  <si>
    <t>28-05-2021</t>
  </si>
  <si>
    <t>27-05-2021</t>
  </si>
  <si>
    <t>26-05-2021</t>
  </si>
  <si>
    <t>25-05-2021</t>
  </si>
  <si>
    <t>24-05-2021</t>
  </si>
  <si>
    <t>21-05-2021</t>
  </si>
  <si>
    <t>20-05-2021</t>
  </si>
  <si>
    <t>19-05-2021</t>
  </si>
  <si>
    <t>18-05-2021</t>
  </si>
  <si>
    <t>17-05-2021</t>
  </si>
  <si>
    <t>14-05-2021</t>
  </si>
  <si>
    <t>13-05-2021</t>
  </si>
  <si>
    <t>30-04-2021</t>
  </si>
  <si>
    <t>29-04-2021</t>
  </si>
  <si>
    <t>28-04-2021</t>
  </si>
  <si>
    <t>27-04-2021</t>
  </si>
  <si>
    <t>26-04-2021</t>
  </si>
  <si>
    <t>23-04-2021</t>
  </si>
  <si>
    <t>22-04-2021</t>
  </si>
  <si>
    <t>21-04-2021</t>
  </si>
  <si>
    <t>20-04-2021</t>
  </si>
  <si>
    <t>19-04-2021</t>
  </si>
  <si>
    <t>16-04-2021</t>
  </si>
  <si>
    <t>15-04-2021</t>
  </si>
  <si>
    <t>14-04-2021</t>
  </si>
  <si>
    <t>13-04-2021</t>
  </si>
  <si>
    <t>31-03-2021</t>
  </si>
  <si>
    <t>30-03-2021</t>
  </si>
  <si>
    <t>29-03-2021</t>
  </si>
  <si>
    <t>26-03-2021</t>
  </si>
  <si>
    <t>25-03-2021</t>
  </si>
  <si>
    <t>24-03-2021</t>
  </si>
  <si>
    <t>23-03-2021</t>
  </si>
  <si>
    <t>22-03-2021</t>
  </si>
  <si>
    <t>19-03-2021</t>
  </si>
  <si>
    <t>18-03-2021</t>
  </si>
  <si>
    <t>17-03-2021</t>
  </si>
  <si>
    <t>16-03-2021</t>
  </si>
  <si>
    <t>15-03-2021</t>
  </si>
  <si>
    <t>26-02-2021</t>
  </si>
  <si>
    <t>25-02-2021</t>
  </si>
  <si>
    <t>24-02-2021</t>
  </si>
  <si>
    <t>23-02-2021</t>
  </si>
  <si>
    <t>22-02-2021</t>
  </si>
  <si>
    <t>19-02-2021</t>
  </si>
  <si>
    <t>18-02-2021</t>
  </si>
  <si>
    <t>17-02-2021</t>
  </si>
  <si>
    <t>16-02-2021</t>
  </si>
  <si>
    <t>29-01-2021</t>
  </si>
  <si>
    <t>28-01-2021</t>
  </si>
  <si>
    <t>27-01-2021</t>
  </si>
  <si>
    <t>26-01-2021</t>
  </si>
  <si>
    <t>25-01-2021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</si>
  <si>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</si>
  <si>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</si>
  <si>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</si>
  <si>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</si>
  <si>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</si>
  <si>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</si>
  <si>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</si>
  <si>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</si>
  <si>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31-12-2020</t>
  </si>
  <si>
    <t>30-12-2020</t>
  </si>
  <si>
    <t>29-12-2020</t>
  </si>
  <si>
    <t>28-12-2020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</si>
  <si>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</si>
  <si>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</si>
  <si>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</si>
  <si>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</si>
  <si>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</si>
  <si>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</si>
  <si>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</si>
  <si>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</si>
  <si>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</si>
  <si>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30-11-2020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</si>
  <si>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</si>
  <si>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</si>
  <si>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</si>
  <si>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</si>
  <si>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</si>
  <si>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</si>
  <si>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</si>
  <si>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</si>
  <si>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</si>
  <si>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16-11-2020</t>
  </si>
  <si>
    <t>13-11-2020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</si>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</sst>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%"/>
    <numFmt numFmtId="167" formatCode="_(* #,##0.000_);_(* \(#,##0.000\);_(* &quot;-&quot;??_);_(@_)"/>
    <numFmt numFmtId="168" formatCode="0.0000%"/>
    <numFmt numFmtId="169" formatCode="_(* #,##0.000000_);_(* \(#,##0.000000\);_(* &quot;-&quot;??_);_(@_)"/>
    <numFmt numFmtId="170" formatCode="_(* #,##0.000000_);_(* \(#,##0.000000\);_(* &quot;-&quot;??????_);_(@_)"/>
    <numFmt numFmtId="171" formatCode="_(* #,##0.0000_);_(* \(#,##0.0000\);_(* &quot;-&quot;????_);_(@_)"/>
    <numFmt numFmtId="172" formatCode="_(* #,##0.000_);_(* \(#,##0.000\);_(* &quot;-&quot;???_);_(@_)"/>
  </numFmts>
  <fonts count="5" x14ac:knownFonts="1">
    <font>
      <sz val="11"/>
      <color theme="1"/>
      <name val="Calibri"/>
      <family val="2"/>
      <scheme val="minor"/>
    </font>
    <font>
      <sz val="6"/>
      <color rgb="FF42424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30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43" fontId="0" fillId="0" borderId="0" xfId="1" applyFont="1"/>
    <xf numFmtId="0" fontId="3" fillId="0" borderId="0" xfId="3"/>
    <xf numFmtId="14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1" fillId="3" borderId="0" xfId="0" applyFont="1" applyFill="1" applyAlignment="1">
      <alignment horizontal="right" vertical="center" wrapText="1"/>
    </xf>
    <xf numFmtId="165" fontId="0" fillId="0" borderId="0" xfId="1" applyNumberFormat="1" applyFont="1"/>
    <xf numFmtId="166" fontId="0" fillId="0" borderId="0" xfId="2" applyNumberFormat="1" applyFont="1"/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165" fontId="0" fillId="0" borderId="0" xfId="0" applyNumberFormat="1"/>
    <xf numFmtId="9" fontId="0" fillId="0" borderId="0" xfId="0" applyNumberFormat="1"/>
    <xf numFmtId="9" fontId="0" fillId="0" borderId="0" xfId="2" applyFont="1"/>
    <xf numFmtId="167" fontId="0" fillId="0" borderId="0" xfId="0" applyNumberFormat="1"/>
    <xf numFmtId="168" fontId="0" fillId="3" borderId="0" xfId="2" applyNumberFormat="1" applyFont="1" applyFill="1"/>
    <xf numFmtId="169" fontId="0" fillId="0" borderId="0" xfId="1" applyNumberFormat="1" applyFont="1"/>
    <xf numFmtId="168" fontId="0" fillId="3" borderId="0" xfId="0" applyNumberFormat="1" applyFill="1"/>
    <xf numFmtId="170" fontId="0" fillId="0" borderId="0" xfId="0" applyNumberFormat="1"/>
    <xf numFmtId="10" fontId="0" fillId="0" borderId="0" xfId="2" applyNumberFormat="1" applyFont="1"/>
    <xf numFmtId="171" fontId="0" fillId="0" borderId="0" xfId="0" applyNumberFormat="1"/>
    <xf numFmtId="172" fontId="0" fillId="0" borderId="0" xfId="0" applyNumberFormat="1"/>
  </cellXfs>
  <cellStyles count="5">
    <cellStyle name="Hipervínculo" xfId="3" builtinId="8"/>
    <cellStyle name="Millares" xfId="1" builtinId="3"/>
    <cellStyle name="Millares 2" xfId="4" xr:uid="{B95AC746-9717-43BD-9598-92CCCCB6E9E5}"/>
    <cellStyle name="Normal" xfId="0" builtinId="0"/>
    <cellStyle name="Porcentaje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'PDs Ejemplo'!$N$4:$N$26</c:f>
              <c:numCache>
                <c:formatCode>0%</c:formatCode>
                <c:ptCount val="23"/>
                <c:pt idx="0">
                  <c:v>0.71869202113947628</c:v>
                </c:pt>
                <c:pt idx="1">
                  <c:v>0.51731822124954541</c:v>
                </c:pt>
                <c:pt idx="2">
                  <c:v>0.3729423852359377</c:v>
                </c:pt>
                <c:pt idx="3">
                  <c:v>0.26927144834479211</c:v>
                </c:pt>
                <c:pt idx="4">
                  <c:v>0.19471426527178143</c:v>
                </c:pt>
                <c:pt idx="5">
                  <c:v>0.14101237452664309</c:v>
                </c:pt>
                <c:pt idx="6">
                  <c:v>0.10227290827686379</c:v>
                </c:pt>
                <c:pt idx="7">
                  <c:v>6.5410685548362005E-2</c:v>
                </c:pt>
                <c:pt idx="8">
                  <c:v>4.6719281902458103E-2</c:v>
                </c:pt>
                <c:pt idx="9">
                  <c:v>3.3400291117621141E-2</c:v>
                </c:pt>
                <c:pt idx="10">
                  <c:v>2.390042323549596E-2</c:v>
                </c:pt>
                <c:pt idx="11">
                  <c:v>1.7118132510325457E-2</c:v>
                </c:pt>
                <c:pt idx="12">
                  <c:v>9.8621094164510186E-3</c:v>
                </c:pt>
                <c:pt idx="13">
                  <c:v>6.9383442694030033E-3</c:v>
                </c:pt>
                <c:pt idx="14">
                  <c:v>4.8838242998881735E-3</c:v>
                </c:pt>
                <c:pt idx="15">
                  <c:v>2.6259493369549898E-3</c:v>
                </c:pt>
                <c:pt idx="16">
                  <c:v>1.8144640429027499E-3</c:v>
                </c:pt>
                <c:pt idx="17">
                  <c:v>1.2539973080813852E-3</c:v>
                </c:pt>
                <c:pt idx="18">
                  <c:v>6.3355179767381274E-4</c:v>
                </c:pt>
                <c:pt idx="19">
                  <c:v>4.299865500597885E-4</c:v>
                </c:pt>
                <c:pt idx="20">
                  <c:v>2.9182844072286846E-4</c:v>
                </c:pt>
                <c:pt idx="21">
                  <c:v>1.9806163426018544E-4</c:v>
                </c:pt>
                <c:pt idx="22">
                  <c:v>1.34422850866233E-4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82-43EC-97C1-BAC79798C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071631"/>
        <c:axId val="848978591"/>
      </c:lineChart>
      <c:catAx>
        <c:axId val="63007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978591"/>
        <c:crosses val="autoZero"/>
        <c:auto val="1"/>
        <c:lblAlgn val="ctr"/>
        <c:lblOffset val="100"/>
        <c:noMultiLvlLbl val="0"/>
      </c:catAx>
      <c:valAx>
        <c:axId val="84897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7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333375</xdr:colOff>
      <xdr:row>0</xdr:row>
      <xdr:rowOff>12700</xdr:rowOff>
    </xdr:from>
    <xdr:to>
      <xdr:col>20</xdr:col>
      <xdr:colOff>333375</xdr:colOff>
      <xdr:row>14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77DDAC-BC34-4E3A-BCB9-C3092B530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hen.com.ar/Bursatil/Especie/AL30" TargetMode="External"/><Relationship Id="rId2" Type="http://schemas.openxmlformats.org/officeDocument/2006/relationships/hyperlink" Target="https://www.allaria.com.ar/Bono/Especie/AL30" TargetMode="External"/><Relationship Id="rId1" Type="http://schemas.openxmlformats.org/officeDocument/2006/relationships/hyperlink" Target="https://bonos.ecovalores.com.ar/eco/ticker.php?t=AL3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5488-C20A-4352-AC25-60FE42761139}">
  <dimension ref="A1:F762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4.75" x14ac:dyDescent="0.75"/>
  <cols>
    <col min="3" max="3" width="12.36328125" bestFit="1" customWidth="1"/>
  </cols>
  <sheetData>
    <row r="1" spans="1:6" x14ac:dyDescent="0.75">
      <c r="A1" t="s">
        <v>23</v>
      </c>
      <c r="B1" t="s">
        <v>52</v>
      </c>
      <c r="C1" t="s">
        <v>38</v>
      </c>
      <c r="D1" t="s">
        <v>39</v>
      </c>
      <c r="E1" t="s">
        <v>53</v>
      </c>
      <c r="F1" t="s">
        <v>41</v>
      </c>
    </row>
    <row r="2" spans="1:6" x14ac:dyDescent="0.75">
      <c r="A2" s="11">
        <v>44088</v>
      </c>
      <c r="B2">
        <v>51.8</v>
      </c>
      <c r="C2">
        <v>51.87</v>
      </c>
      <c r="D2">
        <v>44.54</v>
      </c>
      <c r="E2">
        <v>49.2</v>
      </c>
      <c r="F2">
        <v>43.99</v>
      </c>
    </row>
    <row r="3" spans="1:6" x14ac:dyDescent="0.75">
      <c r="A3" s="11">
        <v>44089</v>
      </c>
      <c r="B3">
        <v>51.4</v>
      </c>
      <c r="C3">
        <v>51.08</v>
      </c>
      <c r="D3">
        <v>44.55</v>
      </c>
      <c r="E3">
        <v>48.35</v>
      </c>
      <c r="F3">
        <v>43.1</v>
      </c>
    </row>
    <row r="4" spans="1:6" x14ac:dyDescent="0.75">
      <c r="A4" s="11">
        <v>44090</v>
      </c>
      <c r="B4">
        <v>48.85</v>
      </c>
      <c r="C4">
        <v>47.96</v>
      </c>
      <c r="D4">
        <v>41.9</v>
      </c>
      <c r="E4">
        <v>45.15</v>
      </c>
      <c r="F4">
        <v>41</v>
      </c>
    </row>
    <row r="5" spans="1:6" x14ac:dyDescent="0.75">
      <c r="A5" s="11">
        <v>44091</v>
      </c>
      <c r="B5">
        <v>48.51</v>
      </c>
      <c r="C5">
        <v>46.9</v>
      </c>
      <c r="D5">
        <v>41.75</v>
      </c>
      <c r="E5">
        <v>44.25</v>
      </c>
      <c r="F5">
        <v>40</v>
      </c>
    </row>
    <row r="6" spans="1:6" x14ac:dyDescent="0.75">
      <c r="A6" s="11">
        <v>44092</v>
      </c>
      <c r="B6">
        <v>48.35</v>
      </c>
      <c r="C6">
        <v>47.1</v>
      </c>
      <c r="D6">
        <v>41.6</v>
      </c>
      <c r="E6">
        <v>44.25</v>
      </c>
      <c r="F6">
        <v>40</v>
      </c>
    </row>
    <row r="7" spans="1:6" x14ac:dyDescent="0.75">
      <c r="A7" s="11">
        <v>44095</v>
      </c>
      <c r="B7">
        <v>47.4</v>
      </c>
      <c r="C7">
        <v>46.12</v>
      </c>
      <c r="D7">
        <v>40.24</v>
      </c>
      <c r="E7">
        <v>43.35</v>
      </c>
      <c r="F7">
        <v>38.6</v>
      </c>
    </row>
    <row r="8" spans="1:6" x14ac:dyDescent="0.75">
      <c r="A8" s="11">
        <v>44096</v>
      </c>
      <c r="B8">
        <v>46.5</v>
      </c>
      <c r="C8">
        <v>45.39</v>
      </c>
      <c r="D8">
        <v>38.5</v>
      </c>
      <c r="E8">
        <v>42.65</v>
      </c>
      <c r="F8">
        <v>37.75</v>
      </c>
    </row>
    <row r="9" spans="1:6" x14ac:dyDescent="0.75">
      <c r="A9" s="11">
        <v>44097</v>
      </c>
      <c r="B9">
        <v>47.6</v>
      </c>
      <c r="C9">
        <v>46.55</v>
      </c>
      <c r="D9">
        <v>39.75</v>
      </c>
      <c r="E9">
        <v>43</v>
      </c>
      <c r="F9">
        <v>38.549999999999997</v>
      </c>
    </row>
    <row r="10" spans="1:6" x14ac:dyDescent="0.75">
      <c r="A10" s="11">
        <v>44098</v>
      </c>
      <c r="B10">
        <v>47.57</v>
      </c>
      <c r="C10">
        <v>46</v>
      </c>
      <c r="D10">
        <v>41.9</v>
      </c>
      <c r="E10">
        <v>43.4</v>
      </c>
      <c r="F10">
        <v>39.450000000000003</v>
      </c>
    </row>
    <row r="11" spans="1:6" x14ac:dyDescent="0.75">
      <c r="A11" s="11">
        <v>44099</v>
      </c>
      <c r="B11">
        <v>46.44</v>
      </c>
      <c r="C11">
        <v>45.2</v>
      </c>
      <c r="D11">
        <v>41.5</v>
      </c>
      <c r="E11">
        <v>42.89</v>
      </c>
      <c r="F11">
        <v>40</v>
      </c>
    </row>
    <row r="12" spans="1:6" x14ac:dyDescent="0.75">
      <c r="A12" s="11">
        <v>44102</v>
      </c>
      <c r="B12">
        <v>46.29</v>
      </c>
      <c r="C12">
        <v>44.9</v>
      </c>
      <c r="D12">
        <v>41</v>
      </c>
      <c r="E12">
        <v>42.43</v>
      </c>
      <c r="F12">
        <v>39.5</v>
      </c>
    </row>
    <row r="13" spans="1:6" x14ac:dyDescent="0.75">
      <c r="A13" s="11">
        <v>44103</v>
      </c>
      <c r="B13">
        <v>46</v>
      </c>
      <c r="C13">
        <v>44.67</v>
      </c>
      <c r="D13">
        <v>39.9</v>
      </c>
      <c r="E13">
        <v>41.8</v>
      </c>
      <c r="F13">
        <v>39.04</v>
      </c>
    </row>
    <row r="14" spans="1:6" x14ac:dyDescent="0.75">
      <c r="A14" s="11">
        <v>44104</v>
      </c>
      <c r="B14">
        <v>45.86</v>
      </c>
      <c r="C14">
        <v>44.6</v>
      </c>
      <c r="D14">
        <v>40.74</v>
      </c>
      <c r="E14">
        <v>42.4</v>
      </c>
      <c r="F14">
        <v>39.020000000000003</v>
      </c>
    </row>
    <row r="15" spans="1:6" x14ac:dyDescent="0.75">
      <c r="A15" s="11">
        <v>44105</v>
      </c>
      <c r="B15">
        <v>46.25</v>
      </c>
      <c r="C15">
        <v>44.7</v>
      </c>
      <c r="D15">
        <v>40.799999999999997</v>
      </c>
      <c r="E15">
        <v>42.9</v>
      </c>
      <c r="F15">
        <v>39.799999999999997</v>
      </c>
    </row>
    <row r="16" spans="1:6" x14ac:dyDescent="0.75">
      <c r="A16" s="11">
        <v>44106</v>
      </c>
      <c r="B16">
        <v>45.45</v>
      </c>
      <c r="C16">
        <v>44.3</v>
      </c>
      <c r="D16">
        <v>40.049999999999997</v>
      </c>
      <c r="E16">
        <v>42.15</v>
      </c>
      <c r="F16">
        <v>40</v>
      </c>
    </row>
    <row r="17" spans="1:6" x14ac:dyDescent="0.75">
      <c r="A17" s="11">
        <v>44109</v>
      </c>
      <c r="B17">
        <v>45.39</v>
      </c>
      <c r="C17">
        <v>44.4</v>
      </c>
      <c r="D17">
        <v>39.5</v>
      </c>
      <c r="E17">
        <v>41.65</v>
      </c>
      <c r="F17">
        <v>40</v>
      </c>
    </row>
    <row r="18" spans="1:6" x14ac:dyDescent="0.75">
      <c r="A18" s="11">
        <v>44110</v>
      </c>
      <c r="B18">
        <v>45.3</v>
      </c>
      <c r="C18">
        <v>44.45</v>
      </c>
      <c r="D18">
        <v>39.96</v>
      </c>
      <c r="E18">
        <v>41.4</v>
      </c>
      <c r="F18">
        <v>39.99</v>
      </c>
    </row>
    <row r="19" spans="1:6" x14ac:dyDescent="0.75">
      <c r="A19" s="11">
        <v>44111</v>
      </c>
      <c r="B19">
        <v>45.44</v>
      </c>
      <c r="C19">
        <v>44.8</v>
      </c>
      <c r="D19">
        <v>40.1</v>
      </c>
      <c r="E19">
        <v>41.6</v>
      </c>
      <c r="F19">
        <v>39.9</v>
      </c>
    </row>
    <row r="20" spans="1:6" x14ac:dyDescent="0.75">
      <c r="A20" s="11">
        <v>44112</v>
      </c>
      <c r="B20">
        <v>45.32</v>
      </c>
      <c r="C20">
        <v>44.7</v>
      </c>
      <c r="D20">
        <v>39.880000000000003</v>
      </c>
      <c r="E20">
        <v>41.44</v>
      </c>
      <c r="F20">
        <v>39.5</v>
      </c>
    </row>
    <row r="21" spans="1:6" x14ac:dyDescent="0.75">
      <c r="A21" s="11">
        <v>44113</v>
      </c>
      <c r="B21">
        <v>45.63</v>
      </c>
      <c r="C21">
        <v>44.73</v>
      </c>
      <c r="D21">
        <v>40</v>
      </c>
      <c r="E21">
        <v>41.56</v>
      </c>
      <c r="F21">
        <v>39.5</v>
      </c>
    </row>
    <row r="22" spans="1:6" x14ac:dyDescent="0.75">
      <c r="A22" s="11">
        <v>44117</v>
      </c>
      <c r="B22">
        <v>45.45</v>
      </c>
      <c r="C22">
        <v>44.74</v>
      </c>
      <c r="D22">
        <v>39.700000000000003</v>
      </c>
      <c r="E22">
        <v>41.56</v>
      </c>
      <c r="F22">
        <v>39.25</v>
      </c>
    </row>
    <row r="23" spans="1:6" x14ac:dyDescent="0.75">
      <c r="A23" s="11">
        <v>44118</v>
      </c>
      <c r="B23">
        <v>44.9</v>
      </c>
      <c r="C23">
        <v>44.45</v>
      </c>
      <c r="D23">
        <v>39.380000000000003</v>
      </c>
      <c r="E23">
        <v>41.08</v>
      </c>
      <c r="F23">
        <v>38.200000000000003</v>
      </c>
    </row>
    <row r="24" spans="1:6" x14ac:dyDescent="0.75">
      <c r="A24" s="11">
        <v>44119</v>
      </c>
      <c r="B24">
        <v>44.56</v>
      </c>
      <c r="C24">
        <v>44.4</v>
      </c>
      <c r="D24">
        <v>38.4</v>
      </c>
      <c r="E24">
        <v>40.39</v>
      </c>
      <c r="F24">
        <v>36.5</v>
      </c>
    </row>
    <row r="25" spans="1:6" x14ac:dyDescent="0.75">
      <c r="A25" s="11">
        <v>44120</v>
      </c>
      <c r="B25">
        <v>44.3</v>
      </c>
      <c r="C25">
        <v>44.19</v>
      </c>
      <c r="D25">
        <v>37.67</v>
      </c>
      <c r="E25">
        <v>39.799999999999997</v>
      </c>
      <c r="F25">
        <v>35.799999999999997</v>
      </c>
    </row>
    <row r="26" spans="1:6" x14ac:dyDescent="0.75">
      <c r="A26" s="11">
        <v>44123</v>
      </c>
      <c r="B26">
        <v>43.51</v>
      </c>
      <c r="C26">
        <v>43.35</v>
      </c>
      <c r="D26">
        <v>36.950000000000003</v>
      </c>
      <c r="E26">
        <v>38.85</v>
      </c>
      <c r="F26">
        <v>35.799999999999997</v>
      </c>
    </row>
    <row r="27" spans="1:6" x14ac:dyDescent="0.75">
      <c r="A27" s="11">
        <v>44124</v>
      </c>
      <c r="B27">
        <v>41.7</v>
      </c>
      <c r="C27">
        <v>41.38</v>
      </c>
      <c r="D27">
        <v>36.04</v>
      </c>
      <c r="E27">
        <v>37.799999999999997</v>
      </c>
      <c r="F27">
        <v>34.799999999999997</v>
      </c>
    </row>
    <row r="28" spans="1:6" x14ac:dyDescent="0.75">
      <c r="A28" s="11">
        <v>44125</v>
      </c>
      <c r="B28">
        <v>41.18</v>
      </c>
      <c r="C28">
        <v>40.299999999999997</v>
      </c>
      <c r="D28">
        <v>34.5</v>
      </c>
      <c r="E28">
        <v>36.75</v>
      </c>
      <c r="F28">
        <v>33.950000000000003</v>
      </c>
    </row>
    <row r="29" spans="1:6" x14ac:dyDescent="0.75">
      <c r="A29" s="11">
        <v>44126</v>
      </c>
      <c r="B29">
        <v>42.1</v>
      </c>
      <c r="C29">
        <v>40.1</v>
      </c>
      <c r="D29">
        <v>35</v>
      </c>
      <c r="E29">
        <v>37.74</v>
      </c>
      <c r="F29">
        <v>34.6</v>
      </c>
    </row>
    <row r="30" spans="1:6" x14ac:dyDescent="0.75">
      <c r="A30" s="11">
        <v>44127</v>
      </c>
      <c r="B30">
        <v>43.66</v>
      </c>
      <c r="C30">
        <v>40.15</v>
      </c>
      <c r="D30">
        <v>35.450000000000003</v>
      </c>
      <c r="E30">
        <v>37.28</v>
      </c>
      <c r="F30">
        <v>34.15</v>
      </c>
    </row>
    <row r="31" spans="1:6" x14ac:dyDescent="0.75">
      <c r="A31" s="11">
        <v>44130</v>
      </c>
      <c r="B31">
        <v>40.56</v>
      </c>
      <c r="C31">
        <v>38.229999999999997</v>
      </c>
      <c r="D31">
        <v>34.200000000000003</v>
      </c>
      <c r="E31">
        <v>36</v>
      </c>
      <c r="F31">
        <v>33.4</v>
      </c>
    </row>
    <row r="32" spans="1:6" x14ac:dyDescent="0.75">
      <c r="A32" s="11">
        <v>44131</v>
      </c>
      <c r="B32">
        <v>43</v>
      </c>
      <c r="C32">
        <v>39.22</v>
      </c>
      <c r="D32">
        <v>35.200000000000003</v>
      </c>
      <c r="E32">
        <v>36.6</v>
      </c>
      <c r="F32">
        <v>34</v>
      </c>
    </row>
    <row r="33" spans="1:6" x14ac:dyDescent="0.75">
      <c r="A33" s="11">
        <v>44132</v>
      </c>
      <c r="B33">
        <v>44.2</v>
      </c>
      <c r="C33">
        <v>38.799999999999997</v>
      </c>
      <c r="D33">
        <v>35</v>
      </c>
      <c r="E33">
        <v>36.1</v>
      </c>
      <c r="F33">
        <v>33.79</v>
      </c>
    </row>
    <row r="34" spans="1:6" x14ac:dyDescent="0.75">
      <c r="A34" s="11">
        <v>44133</v>
      </c>
      <c r="B34">
        <v>45.5</v>
      </c>
      <c r="C34">
        <v>38.74</v>
      </c>
      <c r="D34">
        <v>35.01</v>
      </c>
      <c r="E34">
        <v>36.090000000000003</v>
      </c>
      <c r="F34">
        <v>33.65</v>
      </c>
    </row>
    <row r="35" spans="1:6" x14ac:dyDescent="0.75">
      <c r="A35" s="11">
        <v>44134</v>
      </c>
      <c r="B35">
        <v>44.9</v>
      </c>
      <c r="C35">
        <v>38.049999999999997</v>
      </c>
      <c r="D35">
        <v>35.1</v>
      </c>
      <c r="E35">
        <v>35.979999999999997</v>
      </c>
      <c r="F35">
        <v>33.5</v>
      </c>
    </row>
    <row r="36" spans="1:6" x14ac:dyDescent="0.75">
      <c r="A36" s="11">
        <v>44137</v>
      </c>
      <c r="B36">
        <v>43.71</v>
      </c>
      <c r="C36">
        <v>38.64</v>
      </c>
      <c r="D36">
        <v>35.06</v>
      </c>
      <c r="E36">
        <v>36.25</v>
      </c>
      <c r="F36">
        <v>33.6</v>
      </c>
    </row>
    <row r="37" spans="1:6" x14ac:dyDescent="0.75">
      <c r="A37" s="11">
        <v>44138</v>
      </c>
      <c r="B37">
        <v>44.8</v>
      </c>
      <c r="C37">
        <v>38.380000000000003</v>
      </c>
      <c r="D37">
        <v>35.5</v>
      </c>
      <c r="E37">
        <v>36.85</v>
      </c>
      <c r="F37">
        <v>34.020000000000003</v>
      </c>
    </row>
    <row r="38" spans="1:6" x14ac:dyDescent="0.75">
      <c r="A38" s="11">
        <v>44139</v>
      </c>
      <c r="B38">
        <v>44.9</v>
      </c>
      <c r="C38">
        <v>38.39</v>
      </c>
      <c r="D38">
        <v>35.6</v>
      </c>
      <c r="E38">
        <v>37.25</v>
      </c>
      <c r="F38">
        <v>34</v>
      </c>
    </row>
    <row r="39" spans="1:6" x14ac:dyDescent="0.75">
      <c r="A39" s="11">
        <v>44140</v>
      </c>
      <c r="B39">
        <v>45.5</v>
      </c>
      <c r="C39">
        <v>37.99</v>
      </c>
      <c r="D39">
        <v>36.25</v>
      </c>
      <c r="E39">
        <v>37.4</v>
      </c>
      <c r="F39">
        <v>34.61</v>
      </c>
    </row>
    <row r="40" spans="1:6" x14ac:dyDescent="0.75">
      <c r="A40" s="11">
        <v>44141</v>
      </c>
      <c r="B40">
        <v>45.41</v>
      </c>
      <c r="C40">
        <v>38</v>
      </c>
      <c r="D40">
        <v>35.799999999999997</v>
      </c>
      <c r="E40">
        <v>37.380000000000003</v>
      </c>
      <c r="F40">
        <v>34.590000000000003</v>
      </c>
    </row>
    <row r="41" spans="1:6" x14ac:dyDescent="0.75">
      <c r="A41" s="11">
        <v>44144</v>
      </c>
      <c r="B41">
        <v>45.7</v>
      </c>
      <c r="C41">
        <v>38.35</v>
      </c>
      <c r="D41">
        <v>37.25</v>
      </c>
      <c r="E41">
        <v>37.9</v>
      </c>
      <c r="F41">
        <v>34.75</v>
      </c>
    </row>
    <row r="42" spans="1:6" x14ac:dyDescent="0.75">
      <c r="A42" s="11">
        <v>44145</v>
      </c>
      <c r="B42">
        <v>45.15</v>
      </c>
      <c r="C42">
        <v>38.4</v>
      </c>
      <c r="D42">
        <v>37.1</v>
      </c>
      <c r="E42">
        <v>38.5</v>
      </c>
      <c r="F42">
        <v>35.200000000000003</v>
      </c>
    </row>
    <row r="43" spans="1:6" x14ac:dyDescent="0.75">
      <c r="A43" s="11">
        <v>44146</v>
      </c>
      <c r="B43">
        <v>44.8</v>
      </c>
      <c r="C43">
        <v>39.200000000000003</v>
      </c>
      <c r="D43">
        <v>37.299999999999997</v>
      </c>
      <c r="E43">
        <v>38.450000000000003</v>
      </c>
      <c r="F43">
        <v>35.39</v>
      </c>
    </row>
    <row r="44" spans="1:6" x14ac:dyDescent="0.75">
      <c r="A44" s="11">
        <v>44147</v>
      </c>
      <c r="B44">
        <v>44</v>
      </c>
      <c r="C44">
        <v>39.47</v>
      </c>
      <c r="D44">
        <v>36.6</v>
      </c>
      <c r="E44">
        <v>39</v>
      </c>
      <c r="F44">
        <v>35.65</v>
      </c>
    </row>
    <row r="45" spans="1:6" x14ac:dyDescent="0.75">
      <c r="A45" s="11">
        <v>44148</v>
      </c>
      <c r="B45">
        <v>45</v>
      </c>
      <c r="C45">
        <v>39.9</v>
      </c>
      <c r="D45">
        <v>36.83</v>
      </c>
      <c r="E45">
        <v>39.67</v>
      </c>
      <c r="F45">
        <v>35.89</v>
      </c>
    </row>
    <row r="46" spans="1:6" x14ac:dyDescent="0.75">
      <c r="A46" s="11">
        <v>44151</v>
      </c>
      <c r="B46">
        <v>45</v>
      </c>
      <c r="C46">
        <v>40.26</v>
      </c>
      <c r="D46">
        <v>37.25</v>
      </c>
      <c r="E46">
        <v>39.799999999999997</v>
      </c>
      <c r="F46">
        <v>36.18</v>
      </c>
    </row>
    <row r="47" spans="1:6" x14ac:dyDescent="0.75">
      <c r="A47" s="11">
        <v>44152</v>
      </c>
      <c r="B47">
        <v>44.05</v>
      </c>
      <c r="C47">
        <v>40.18</v>
      </c>
      <c r="D47">
        <v>37.200000000000003</v>
      </c>
      <c r="E47">
        <v>39.65</v>
      </c>
      <c r="F47">
        <v>35.799999999999997</v>
      </c>
    </row>
    <row r="48" spans="1:6" x14ac:dyDescent="0.75">
      <c r="A48" s="11">
        <v>44153</v>
      </c>
      <c r="B48">
        <v>43.5</v>
      </c>
      <c r="C48">
        <v>39.74</v>
      </c>
      <c r="D48">
        <v>37.5</v>
      </c>
      <c r="E48">
        <v>39.4</v>
      </c>
      <c r="F48">
        <v>35.65</v>
      </c>
    </row>
    <row r="49" spans="1:6" x14ac:dyDescent="0.75">
      <c r="A49" s="11">
        <v>44154</v>
      </c>
      <c r="B49">
        <v>42.3</v>
      </c>
      <c r="C49">
        <v>39.43</v>
      </c>
      <c r="D49">
        <v>36.89</v>
      </c>
      <c r="E49">
        <v>39</v>
      </c>
      <c r="F49">
        <v>35.25</v>
      </c>
    </row>
    <row r="50" spans="1:6" x14ac:dyDescent="0.75">
      <c r="A50" s="11">
        <v>44155</v>
      </c>
      <c r="B50">
        <v>42.2</v>
      </c>
      <c r="C50">
        <v>39.049999999999997</v>
      </c>
      <c r="D50">
        <v>36.75</v>
      </c>
      <c r="E50">
        <v>38.79</v>
      </c>
      <c r="F50">
        <v>35.200000000000003</v>
      </c>
    </row>
    <row r="51" spans="1:6" x14ac:dyDescent="0.75">
      <c r="A51" s="11">
        <v>44159</v>
      </c>
      <c r="B51">
        <v>42.65</v>
      </c>
      <c r="C51">
        <v>38.85</v>
      </c>
      <c r="D51">
        <v>36.18</v>
      </c>
      <c r="E51">
        <v>38.049999999999997</v>
      </c>
      <c r="F51">
        <v>35</v>
      </c>
    </row>
    <row r="52" spans="1:6" x14ac:dyDescent="0.75">
      <c r="A52" s="11">
        <v>44160</v>
      </c>
      <c r="B52">
        <v>43.3</v>
      </c>
      <c r="C52">
        <v>39.200000000000003</v>
      </c>
      <c r="D52">
        <v>36.4</v>
      </c>
      <c r="E52">
        <v>38</v>
      </c>
      <c r="F52">
        <v>35.4</v>
      </c>
    </row>
    <row r="53" spans="1:6" x14ac:dyDescent="0.75">
      <c r="A53" s="11">
        <v>44161</v>
      </c>
      <c r="B53">
        <v>43.2</v>
      </c>
      <c r="C53">
        <v>39</v>
      </c>
      <c r="D53">
        <v>35.71</v>
      </c>
      <c r="E53">
        <v>37.51</v>
      </c>
      <c r="F53">
        <v>34.9</v>
      </c>
    </row>
    <row r="54" spans="1:6" x14ac:dyDescent="0.75">
      <c r="A54" s="11">
        <v>44162</v>
      </c>
      <c r="B54">
        <v>42.97</v>
      </c>
      <c r="C54">
        <v>39.01</v>
      </c>
      <c r="D54">
        <v>36.229999999999997</v>
      </c>
      <c r="E54">
        <v>37.5</v>
      </c>
      <c r="F54">
        <v>35</v>
      </c>
    </row>
    <row r="55" spans="1:6" x14ac:dyDescent="0.75">
      <c r="A55" s="11">
        <v>44165</v>
      </c>
      <c r="B55">
        <v>42.2</v>
      </c>
      <c r="C55">
        <v>38.61</v>
      </c>
      <c r="D55">
        <v>35.99</v>
      </c>
      <c r="E55">
        <v>37.15</v>
      </c>
      <c r="F55">
        <v>35</v>
      </c>
    </row>
    <row r="56" spans="1:6" x14ac:dyDescent="0.75">
      <c r="A56" s="11">
        <v>44166</v>
      </c>
      <c r="B56">
        <v>41.86</v>
      </c>
      <c r="C56">
        <v>38.479999999999997</v>
      </c>
      <c r="D56">
        <v>35.36</v>
      </c>
      <c r="E56">
        <v>36.950000000000003</v>
      </c>
      <c r="F56">
        <v>34.6</v>
      </c>
    </row>
    <row r="57" spans="1:6" x14ac:dyDescent="0.75">
      <c r="A57" s="11">
        <v>44167</v>
      </c>
      <c r="B57">
        <v>41.76</v>
      </c>
      <c r="C57">
        <v>38.65</v>
      </c>
      <c r="D57">
        <v>35.6</v>
      </c>
      <c r="E57">
        <v>37.979999999999997</v>
      </c>
      <c r="F57">
        <v>34.700000000000003</v>
      </c>
    </row>
    <row r="58" spans="1:6" x14ac:dyDescent="0.75">
      <c r="A58" s="11">
        <v>44168</v>
      </c>
      <c r="B58">
        <v>41.89</v>
      </c>
      <c r="C58">
        <v>39</v>
      </c>
      <c r="D58">
        <v>35.68</v>
      </c>
      <c r="E58">
        <v>37.700000000000003</v>
      </c>
      <c r="F58">
        <v>34.99</v>
      </c>
    </row>
    <row r="59" spans="1:6" x14ac:dyDescent="0.75">
      <c r="A59" s="11">
        <v>44169</v>
      </c>
      <c r="B59">
        <v>41.76</v>
      </c>
      <c r="C59">
        <v>38.6</v>
      </c>
      <c r="D59">
        <v>35.299999999999997</v>
      </c>
      <c r="E59">
        <v>37.130000000000003</v>
      </c>
      <c r="F59">
        <v>34.47</v>
      </c>
    </row>
    <row r="60" spans="1:6" x14ac:dyDescent="0.75">
      <c r="A60" s="11">
        <v>44174</v>
      </c>
      <c r="B60">
        <v>41.7</v>
      </c>
      <c r="C60">
        <v>39.119999999999997</v>
      </c>
      <c r="D60">
        <v>34.9</v>
      </c>
      <c r="E60">
        <v>37.200000000000003</v>
      </c>
      <c r="F60">
        <v>34.47</v>
      </c>
    </row>
    <row r="61" spans="1:6" x14ac:dyDescent="0.75">
      <c r="A61" s="11">
        <v>44175</v>
      </c>
      <c r="B61">
        <v>42.12</v>
      </c>
      <c r="C61">
        <v>39.67</v>
      </c>
      <c r="D61">
        <v>35.51</v>
      </c>
      <c r="E61">
        <v>37.35</v>
      </c>
      <c r="F61">
        <v>34.75</v>
      </c>
    </row>
    <row r="62" spans="1:6" x14ac:dyDescent="0.75">
      <c r="A62" s="11">
        <v>44176</v>
      </c>
      <c r="B62">
        <v>41.92</v>
      </c>
      <c r="C62">
        <v>39.85</v>
      </c>
      <c r="D62">
        <v>35.6</v>
      </c>
      <c r="E62">
        <v>37.32</v>
      </c>
      <c r="F62">
        <v>34.92</v>
      </c>
    </row>
    <row r="63" spans="1:6" x14ac:dyDescent="0.75">
      <c r="A63" s="11">
        <v>44179</v>
      </c>
      <c r="B63">
        <v>42.1</v>
      </c>
      <c r="C63">
        <v>40.33</v>
      </c>
      <c r="D63">
        <v>35.6</v>
      </c>
      <c r="E63">
        <v>37.42</v>
      </c>
      <c r="F63">
        <v>34.799999999999997</v>
      </c>
    </row>
    <row r="64" spans="1:6" x14ac:dyDescent="0.75">
      <c r="A64" s="11">
        <v>44180</v>
      </c>
      <c r="B64">
        <v>41.75</v>
      </c>
      <c r="C64">
        <v>40.03</v>
      </c>
      <c r="D64">
        <v>35.1</v>
      </c>
      <c r="E64">
        <v>37</v>
      </c>
      <c r="F64">
        <v>34.799999999999997</v>
      </c>
    </row>
    <row r="65" spans="1:6" x14ac:dyDescent="0.75">
      <c r="A65" s="11">
        <v>44181</v>
      </c>
      <c r="B65">
        <v>41.55</v>
      </c>
      <c r="C65">
        <v>39.78</v>
      </c>
      <c r="D65">
        <v>35.1</v>
      </c>
      <c r="E65">
        <v>37.28</v>
      </c>
      <c r="F65">
        <v>34.799999999999997</v>
      </c>
    </row>
    <row r="66" spans="1:6" x14ac:dyDescent="0.75">
      <c r="A66" s="11">
        <v>44182</v>
      </c>
      <c r="B66">
        <v>41.57</v>
      </c>
      <c r="C66">
        <v>39.840000000000003</v>
      </c>
      <c r="D66">
        <v>35.85</v>
      </c>
      <c r="E66">
        <v>37.9</v>
      </c>
      <c r="F66">
        <v>35.049999999999997</v>
      </c>
    </row>
    <row r="67" spans="1:6" x14ac:dyDescent="0.75">
      <c r="A67" s="11">
        <v>44183</v>
      </c>
      <c r="B67">
        <v>41.75</v>
      </c>
      <c r="C67">
        <v>40.22</v>
      </c>
      <c r="D67">
        <v>36.18</v>
      </c>
      <c r="E67">
        <v>38.26</v>
      </c>
      <c r="F67">
        <v>35.5</v>
      </c>
    </row>
    <row r="68" spans="1:6" x14ac:dyDescent="0.75">
      <c r="A68" s="11">
        <v>44186</v>
      </c>
      <c r="B68">
        <v>42.21</v>
      </c>
      <c r="C68">
        <v>40.74</v>
      </c>
      <c r="D68">
        <v>37</v>
      </c>
      <c r="E68">
        <v>38.61</v>
      </c>
      <c r="F68">
        <v>35.549999999999997</v>
      </c>
    </row>
    <row r="69" spans="1:6" x14ac:dyDescent="0.75">
      <c r="A69" s="11">
        <v>44187</v>
      </c>
      <c r="B69">
        <v>42.3</v>
      </c>
      <c r="C69">
        <v>40.71</v>
      </c>
      <c r="D69">
        <v>36.5</v>
      </c>
      <c r="E69">
        <v>38.65</v>
      </c>
      <c r="F69">
        <v>35.950000000000003</v>
      </c>
    </row>
    <row r="70" spans="1:6" x14ac:dyDescent="0.75">
      <c r="A70" s="11">
        <v>44188</v>
      </c>
      <c r="B70">
        <v>42.27</v>
      </c>
      <c r="C70">
        <v>40.619999999999997</v>
      </c>
      <c r="D70">
        <v>36.299999999999997</v>
      </c>
      <c r="E70">
        <v>38.58</v>
      </c>
      <c r="F70">
        <v>35.700000000000003</v>
      </c>
    </row>
    <row r="71" spans="1:6" x14ac:dyDescent="0.75">
      <c r="A71" s="11">
        <v>44193</v>
      </c>
      <c r="B71">
        <v>42.24</v>
      </c>
      <c r="C71">
        <v>40.9</v>
      </c>
      <c r="D71">
        <v>36.75</v>
      </c>
      <c r="E71">
        <v>39</v>
      </c>
      <c r="F71">
        <v>35.700000000000003</v>
      </c>
    </row>
    <row r="72" spans="1:6" x14ac:dyDescent="0.75">
      <c r="A72" s="11">
        <v>44194</v>
      </c>
      <c r="B72">
        <v>42.35</v>
      </c>
      <c r="C72">
        <v>40.93</v>
      </c>
      <c r="D72">
        <v>36.6</v>
      </c>
      <c r="E72">
        <v>38.799999999999997</v>
      </c>
      <c r="F72">
        <v>35.75</v>
      </c>
    </row>
    <row r="73" spans="1:6" x14ac:dyDescent="0.75">
      <c r="A73" s="11">
        <v>44195</v>
      </c>
      <c r="B73">
        <v>42.35</v>
      </c>
      <c r="C73">
        <v>40.94</v>
      </c>
      <c r="D73">
        <v>36.5</v>
      </c>
      <c r="E73">
        <v>38.200000000000003</v>
      </c>
      <c r="F73">
        <v>35.9</v>
      </c>
    </row>
    <row r="74" spans="1:6" x14ac:dyDescent="0.75">
      <c r="A74" s="11">
        <v>44200</v>
      </c>
      <c r="B74">
        <v>41.36</v>
      </c>
      <c r="C74">
        <v>40.549999999999997</v>
      </c>
      <c r="D74">
        <v>36.1</v>
      </c>
      <c r="E74">
        <v>37.229999999999997</v>
      </c>
      <c r="F74">
        <v>34.799999999999997</v>
      </c>
    </row>
    <row r="75" spans="1:6" x14ac:dyDescent="0.75">
      <c r="A75" s="11">
        <v>44201</v>
      </c>
      <c r="B75">
        <v>41.25</v>
      </c>
      <c r="C75">
        <v>40.25</v>
      </c>
      <c r="D75">
        <v>35.64</v>
      </c>
      <c r="E75">
        <v>36.9</v>
      </c>
      <c r="F75">
        <v>34.5</v>
      </c>
    </row>
    <row r="76" spans="1:6" x14ac:dyDescent="0.75">
      <c r="A76" s="11">
        <v>44202</v>
      </c>
      <c r="B76">
        <v>41.5</v>
      </c>
      <c r="C76">
        <v>40.1</v>
      </c>
      <c r="D76">
        <v>35.75</v>
      </c>
      <c r="E76">
        <v>37.380000000000003</v>
      </c>
      <c r="F76">
        <v>34.6</v>
      </c>
    </row>
    <row r="77" spans="1:6" x14ac:dyDescent="0.75">
      <c r="A77" s="11">
        <v>44203</v>
      </c>
      <c r="B77">
        <v>41.23</v>
      </c>
      <c r="C77">
        <v>39.549999999999997</v>
      </c>
      <c r="D77">
        <v>35.11</v>
      </c>
      <c r="E77">
        <v>37.11</v>
      </c>
      <c r="F77">
        <v>34.85</v>
      </c>
    </row>
    <row r="78" spans="1:6" x14ac:dyDescent="0.75">
      <c r="A78" s="11">
        <v>44204</v>
      </c>
      <c r="B78">
        <v>40.85</v>
      </c>
      <c r="C78">
        <v>39.5</v>
      </c>
      <c r="D78">
        <v>35</v>
      </c>
      <c r="E78">
        <v>37.08</v>
      </c>
      <c r="F78">
        <v>34.6</v>
      </c>
    </row>
    <row r="79" spans="1:6" x14ac:dyDescent="0.75">
      <c r="A79" s="11">
        <v>44207</v>
      </c>
      <c r="B79">
        <v>40.770000000000003</v>
      </c>
      <c r="C79">
        <v>39.04</v>
      </c>
      <c r="D79">
        <v>35</v>
      </c>
      <c r="E79">
        <v>36.39</v>
      </c>
      <c r="F79">
        <v>34.5</v>
      </c>
    </row>
    <row r="80" spans="1:6" x14ac:dyDescent="0.75">
      <c r="A80" s="11">
        <v>44208</v>
      </c>
      <c r="B80">
        <v>40.950000000000003</v>
      </c>
      <c r="C80">
        <v>39.04</v>
      </c>
      <c r="D80">
        <v>34.799999999999997</v>
      </c>
      <c r="E80">
        <v>36.35</v>
      </c>
      <c r="F80">
        <v>34.700000000000003</v>
      </c>
    </row>
    <row r="81" spans="1:6" x14ac:dyDescent="0.75">
      <c r="A81" s="11">
        <v>44209</v>
      </c>
      <c r="B81">
        <v>40.54</v>
      </c>
      <c r="C81">
        <v>38.979999999999997</v>
      </c>
      <c r="D81">
        <v>34.4</v>
      </c>
      <c r="E81">
        <v>36.22</v>
      </c>
      <c r="F81">
        <v>34.25</v>
      </c>
    </row>
    <row r="82" spans="1:6" x14ac:dyDescent="0.75">
      <c r="A82" s="11">
        <v>44210</v>
      </c>
      <c r="B82">
        <v>40.229999999999997</v>
      </c>
      <c r="C82">
        <v>38.75</v>
      </c>
      <c r="D82">
        <v>34.39</v>
      </c>
      <c r="E82">
        <v>35.69</v>
      </c>
      <c r="F82">
        <v>33.799999999999997</v>
      </c>
    </row>
    <row r="83" spans="1:6" x14ac:dyDescent="0.75">
      <c r="A83" s="11">
        <v>44211</v>
      </c>
      <c r="B83">
        <v>40.08</v>
      </c>
      <c r="C83">
        <v>38.69</v>
      </c>
      <c r="D83">
        <v>34.25</v>
      </c>
      <c r="E83">
        <v>35.700000000000003</v>
      </c>
      <c r="F83">
        <v>33.65</v>
      </c>
    </row>
    <row r="84" spans="1:6" x14ac:dyDescent="0.75">
      <c r="A84" s="11">
        <v>44214</v>
      </c>
      <c r="B84">
        <v>40.1</v>
      </c>
      <c r="C84">
        <v>38.799999999999997</v>
      </c>
      <c r="D84">
        <v>34.25</v>
      </c>
      <c r="E84">
        <v>35.799999999999997</v>
      </c>
      <c r="F84">
        <v>33.799999999999997</v>
      </c>
    </row>
    <row r="85" spans="1:6" x14ac:dyDescent="0.75">
      <c r="A85" s="11">
        <v>44215</v>
      </c>
      <c r="B85">
        <v>40.200000000000003</v>
      </c>
      <c r="C85">
        <v>38.79</v>
      </c>
      <c r="D85">
        <v>34.4</v>
      </c>
      <c r="E85">
        <v>35.85</v>
      </c>
      <c r="F85">
        <v>33.85</v>
      </c>
    </row>
    <row r="86" spans="1:6" x14ac:dyDescent="0.75">
      <c r="A86" s="11">
        <v>44216</v>
      </c>
      <c r="B86">
        <v>40.200000000000003</v>
      </c>
      <c r="C86">
        <v>38.74</v>
      </c>
      <c r="D86">
        <v>34.1</v>
      </c>
      <c r="E86">
        <v>36.36</v>
      </c>
      <c r="F86">
        <v>33.869999999999997</v>
      </c>
    </row>
    <row r="87" spans="1:6" x14ac:dyDescent="0.75">
      <c r="A87" s="11">
        <v>44217</v>
      </c>
      <c r="B87">
        <v>39.9</v>
      </c>
      <c r="C87">
        <v>38.69</v>
      </c>
      <c r="D87">
        <v>33.700000000000003</v>
      </c>
      <c r="E87">
        <v>36.01</v>
      </c>
      <c r="F87">
        <v>33.4</v>
      </c>
    </row>
    <row r="88" spans="1:6" x14ac:dyDescent="0.75">
      <c r="A88" s="11">
        <v>44218</v>
      </c>
      <c r="B88">
        <v>40</v>
      </c>
      <c r="C88">
        <v>38.69</v>
      </c>
      <c r="D88">
        <v>34.04</v>
      </c>
      <c r="E88">
        <v>36.200000000000003</v>
      </c>
      <c r="F88">
        <v>33.700000000000003</v>
      </c>
    </row>
    <row r="89" spans="1:6" x14ac:dyDescent="0.75">
      <c r="A89" s="11">
        <v>44221</v>
      </c>
      <c r="B89">
        <v>39.89</v>
      </c>
      <c r="C89">
        <v>38.64</v>
      </c>
      <c r="D89">
        <v>34.200000000000003</v>
      </c>
      <c r="E89">
        <v>36.5</v>
      </c>
      <c r="F89">
        <v>33.6</v>
      </c>
    </row>
    <row r="90" spans="1:6" x14ac:dyDescent="0.75">
      <c r="A90" s="11">
        <v>44222</v>
      </c>
      <c r="B90">
        <v>39.85</v>
      </c>
      <c r="C90">
        <v>38.58</v>
      </c>
      <c r="D90">
        <v>34.049999999999997</v>
      </c>
      <c r="E90">
        <v>36.380000000000003</v>
      </c>
      <c r="F90">
        <v>33.6</v>
      </c>
    </row>
    <row r="91" spans="1:6" x14ac:dyDescent="0.75">
      <c r="A91" s="11">
        <v>44223</v>
      </c>
      <c r="B91">
        <v>39.840000000000003</v>
      </c>
      <c r="C91">
        <v>38.43</v>
      </c>
      <c r="D91">
        <v>34</v>
      </c>
      <c r="E91">
        <v>36.67</v>
      </c>
      <c r="F91">
        <v>33.89</v>
      </c>
    </row>
    <row r="92" spans="1:6" x14ac:dyDescent="0.75">
      <c r="A92" s="11">
        <v>44224</v>
      </c>
      <c r="B92">
        <v>39.450000000000003</v>
      </c>
      <c r="C92">
        <v>38.270000000000003</v>
      </c>
      <c r="D92">
        <v>33.9</v>
      </c>
      <c r="E92">
        <v>36.75</v>
      </c>
      <c r="F92">
        <v>33.700000000000003</v>
      </c>
    </row>
    <row r="93" spans="1:6" x14ac:dyDescent="0.75">
      <c r="A93" s="11">
        <v>44225</v>
      </c>
      <c r="B93">
        <v>39.549999999999997</v>
      </c>
      <c r="C93">
        <v>38.14</v>
      </c>
      <c r="D93">
        <v>33.630000000000003</v>
      </c>
      <c r="E93">
        <v>36.700000000000003</v>
      </c>
      <c r="F93">
        <v>33.49</v>
      </c>
    </row>
    <row r="94" spans="1:6" x14ac:dyDescent="0.75">
      <c r="A94" s="11">
        <v>44228</v>
      </c>
      <c r="B94">
        <v>39.78</v>
      </c>
      <c r="C94">
        <v>38.090000000000003</v>
      </c>
      <c r="D94">
        <v>33.799999999999997</v>
      </c>
      <c r="E94">
        <v>36.75</v>
      </c>
      <c r="F94">
        <v>33.6</v>
      </c>
    </row>
    <row r="95" spans="1:6" x14ac:dyDescent="0.75">
      <c r="A95" s="11">
        <v>44229</v>
      </c>
      <c r="B95">
        <v>39.85</v>
      </c>
      <c r="C95">
        <v>37.97</v>
      </c>
      <c r="D95">
        <v>33.799999999999997</v>
      </c>
      <c r="E95">
        <v>36.65</v>
      </c>
      <c r="F95">
        <v>33.549999999999997</v>
      </c>
    </row>
    <row r="96" spans="1:6" x14ac:dyDescent="0.75">
      <c r="A96" s="11">
        <v>44230</v>
      </c>
      <c r="B96">
        <v>39.6</v>
      </c>
      <c r="C96">
        <v>37.78</v>
      </c>
      <c r="D96">
        <v>33.9</v>
      </c>
      <c r="E96">
        <v>36.549999999999997</v>
      </c>
      <c r="F96">
        <v>33.35</v>
      </c>
    </row>
    <row r="97" spans="1:6" x14ac:dyDescent="0.75">
      <c r="A97" s="11">
        <v>44231</v>
      </c>
      <c r="B97">
        <v>39.479999999999997</v>
      </c>
      <c r="C97">
        <v>37.64</v>
      </c>
      <c r="D97">
        <v>34.1</v>
      </c>
      <c r="E97">
        <v>36.28</v>
      </c>
      <c r="F97">
        <v>33.69</v>
      </c>
    </row>
    <row r="98" spans="1:6" x14ac:dyDescent="0.75">
      <c r="A98" s="11">
        <v>44232</v>
      </c>
      <c r="B98">
        <v>39.479999999999997</v>
      </c>
      <c r="C98">
        <v>37.619999999999997</v>
      </c>
      <c r="D98">
        <v>34.11</v>
      </c>
      <c r="E98">
        <v>36</v>
      </c>
      <c r="F98">
        <v>33.75</v>
      </c>
    </row>
    <row r="99" spans="1:6" x14ac:dyDescent="0.75">
      <c r="A99" s="11">
        <v>44235</v>
      </c>
      <c r="B99">
        <v>39.479999999999997</v>
      </c>
      <c r="C99">
        <v>37.619999999999997</v>
      </c>
      <c r="D99">
        <v>34.11</v>
      </c>
      <c r="E99">
        <v>36</v>
      </c>
      <c r="F99">
        <v>33.75</v>
      </c>
    </row>
    <row r="100" spans="1:6" x14ac:dyDescent="0.75">
      <c r="A100" s="11">
        <v>44236</v>
      </c>
      <c r="B100">
        <v>39.47</v>
      </c>
      <c r="C100">
        <v>37.520000000000003</v>
      </c>
      <c r="D100">
        <v>33.81</v>
      </c>
      <c r="E100">
        <v>35.799999999999997</v>
      </c>
      <c r="F100">
        <v>33.68</v>
      </c>
    </row>
    <row r="101" spans="1:6" x14ac:dyDescent="0.75">
      <c r="A101" s="11">
        <v>44237</v>
      </c>
      <c r="B101">
        <v>39.409999999999997</v>
      </c>
      <c r="C101">
        <v>37.450000000000003</v>
      </c>
      <c r="D101">
        <v>33.89</v>
      </c>
      <c r="E101">
        <v>35.5</v>
      </c>
      <c r="F101">
        <v>33.43</v>
      </c>
    </row>
    <row r="102" spans="1:6" x14ac:dyDescent="0.75">
      <c r="A102" s="11">
        <v>44238</v>
      </c>
      <c r="B102">
        <v>39.1</v>
      </c>
      <c r="C102">
        <v>37.01</v>
      </c>
      <c r="D102">
        <v>33.799999999999997</v>
      </c>
      <c r="E102">
        <v>35.5</v>
      </c>
      <c r="F102">
        <v>33.51</v>
      </c>
    </row>
    <row r="103" spans="1:6" x14ac:dyDescent="0.75">
      <c r="A103" s="11">
        <v>44239</v>
      </c>
      <c r="B103">
        <v>39</v>
      </c>
      <c r="C103">
        <v>36.450000000000003</v>
      </c>
      <c r="D103">
        <v>33.549999999999997</v>
      </c>
      <c r="E103">
        <v>35.299999999999997</v>
      </c>
      <c r="F103">
        <v>33.4</v>
      </c>
    </row>
    <row r="104" spans="1:6" x14ac:dyDescent="0.75">
      <c r="A104" s="11">
        <v>44244</v>
      </c>
      <c r="B104">
        <v>38.69</v>
      </c>
      <c r="C104">
        <v>36.14</v>
      </c>
      <c r="D104">
        <v>32.9</v>
      </c>
      <c r="E104">
        <v>34.69</v>
      </c>
      <c r="F104">
        <v>32.85</v>
      </c>
    </row>
    <row r="105" spans="1:6" x14ac:dyDescent="0.75">
      <c r="A105" s="11">
        <v>44245</v>
      </c>
      <c r="B105">
        <v>38.950000000000003</v>
      </c>
      <c r="C105">
        <v>36.75</v>
      </c>
      <c r="D105">
        <v>33.01</v>
      </c>
      <c r="E105">
        <v>34.78</v>
      </c>
      <c r="F105">
        <v>32.86</v>
      </c>
    </row>
    <row r="106" spans="1:6" x14ac:dyDescent="0.75">
      <c r="A106" s="11">
        <v>44246</v>
      </c>
      <c r="B106">
        <v>38.549999999999997</v>
      </c>
      <c r="C106">
        <v>36.19</v>
      </c>
      <c r="D106">
        <v>32.5</v>
      </c>
      <c r="E106">
        <v>34.799999999999997</v>
      </c>
      <c r="F106">
        <v>33</v>
      </c>
    </row>
    <row r="107" spans="1:6" x14ac:dyDescent="0.75">
      <c r="A107" s="11">
        <v>44249</v>
      </c>
      <c r="B107">
        <v>38.25</v>
      </c>
      <c r="C107">
        <v>36.35</v>
      </c>
      <c r="D107">
        <v>32.25</v>
      </c>
      <c r="E107">
        <v>34.4</v>
      </c>
      <c r="F107">
        <v>32.74</v>
      </c>
    </row>
    <row r="108" spans="1:6" x14ac:dyDescent="0.75">
      <c r="A108" s="11">
        <v>44250</v>
      </c>
      <c r="B108">
        <v>37.69</v>
      </c>
      <c r="C108">
        <v>35.75</v>
      </c>
      <c r="D108">
        <v>32.11</v>
      </c>
      <c r="E108">
        <v>34.1</v>
      </c>
      <c r="F108">
        <v>32.74</v>
      </c>
    </row>
    <row r="109" spans="1:6" x14ac:dyDescent="0.75">
      <c r="A109" s="11">
        <v>44251</v>
      </c>
      <c r="B109">
        <v>37.9</v>
      </c>
      <c r="C109">
        <v>36.08</v>
      </c>
      <c r="D109">
        <v>32.5</v>
      </c>
      <c r="E109">
        <v>34.299999999999997</v>
      </c>
      <c r="F109">
        <v>33.1</v>
      </c>
    </row>
    <row r="110" spans="1:6" x14ac:dyDescent="0.75">
      <c r="A110" s="11">
        <v>44252</v>
      </c>
      <c r="B110">
        <v>37.92</v>
      </c>
      <c r="C110">
        <v>36.47</v>
      </c>
      <c r="D110">
        <v>32.9</v>
      </c>
      <c r="E110">
        <v>34.6</v>
      </c>
      <c r="F110">
        <v>33.200000000000003</v>
      </c>
    </row>
    <row r="111" spans="1:6" x14ac:dyDescent="0.75">
      <c r="A111" s="11">
        <v>44253</v>
      </c>
      <c r="B111">
        <v>38.049999999999997</v>
      </c>
      <c r="C111">
        <v>36.78</v>
      </c>
      <c r="D111">
        <v>33</v>
      </c>
      <c r="E111">
        <v>34.85</v>
      </c>
      <c r="F111">
        <v>33.1</v>
      </c>
    </row>
    <row r="112" spans="1:6" x14ac:dyDescent="0.75">
      <c r="A112" s="11">
        <v>44256</v>
      </c>
      <c r="B112">
        <v>38.19</v>
      </c>
      <c r="C112">
        <v>36.78</v>
      </c>
      <c r="D112">
        <v>33.01</v>
      </c>
      <c r="E112">
        <v>35.049999999999997</v>
      </c>
      <c r="F112">
        <v>33.200000000000003</v>
      </c>
    </row>
    <row r="113" spans="1:6" x14ac:dyDescent="0.75">
      <c r="A113" s="11">
        <v>44257</v>
      </c>
      <c r="B113">
        <v>37.69</v>
      </c>
      <c r="C113">
        <v>36.29</v>
      </c>
      <c r="D113">
        <v>32.21</v>
      </c>
      <c r="E113">
        <v>34.450000000000003</v>
      </c>
      <c r="F113">
        <v>32.25</v>
      </c>
    </row>
    <row r="114" spans="1:6" x14ac:dyDescent="0.75">
      <c r="A114" s="11">
        <v>44258</v>
      </c>
      <c r="B114">
        <v>37.5</v>
      </c>
      <c r="C114">
        <v>36.22</v>
      </c>
      <c r="D114">
        <v>31.85</v>
      </c>
      <c r="E114">
        <v>33.549999999999997</v>
      </c>
      <c r="F114">
        <v>32.04</v>
      </c>
    </row>
    <row r="115" spans="1:6" x14ac:dyDescent="0.75">
      <c r="A115" s="11">
        <v>44259</v>
      </c>
      <c r="B115">
        <v>37.799999999999997</v>
      </c>
      <c r="C115">
        <v>36.380000000000003</v>
      </c>
      <c r="D115">
        <v>32.56</v>
      </c>
      <c r="E115">
        <v>33.799999999999997</v>
      </c>
      <c r="F115">
        <v>32.299999999999997</v>
      </c>
    </row>
    <row r="116" spans="1:6" x14ac:dyDescent="0.75">
      <c r="A116" s="11">
        <v>44260</v>
      </c>
      <c r="B116">
        <v>37.51</v>
      </c>
      <c r="C116">
        <v>35.75</v>
      </c>
      <c r="D116">
        <v>31.65</v>
      </c>
      <c r="E116">
        <v>33.5</v>
      </c>
      <c r="F116">
        <v>32.26</v>
      </c>
    </row>
    <row r="117" spans="1:6" x14ac:dyDescent="0.75">
      <c r="A117" s="11">
        <v>44263</v>
      </c>
      <c r="B117">
        <v>37.51</v>
      </c>
      <c r="C117">
        <v>35.75</v>
      </c>
      <c r="D117">
        <v>31.65</v>
      </c>
      <c r="E117">
        <v>33.5</v>
      </c>
      <c r="F117">
        <v>32.26</v>
      </c>
    </row>
    <row r="118" spans="1:6" x14ac:dyDescent="0.75">
      <c r="A118" s="11">
        <v>44264</v>
      </c>
      <c r="B118">
        <v>36.25</v>
      </c>
      <c r="C118">
        <v>35.14</v>
      </c>
      <c r="D118">
        <v>30.52</v>
      </c>
      <c r="E118">
        <v>32.6</v>
      </c>
      <c r="F118">
        <v>31.98</v>
      </c>
    </row>
    <row r="119" spans="1:6" x14ac:dyDescent="0.75">
      <c r="A119" s="11">
        <v>44265</v>
      </c>
      <c r="B119">
        <v>35</v>
      </c>
      <c r="C119">
        <v>33.51</v>
      </c>
      <c r="D119">
        <v>29.8</v>
      </c>
      <c r="E119">
        <v>32.1</v>
      </c>
      <c r="F119">
        <v>31.42</v>
      </c>
    </row>
    <row r="120" spans="1:6" x14ac:dyDescent="0.75">
      <c r="A120" s="11">
        <v>44266</v>
      </c>
      <c r="B120">
        <v>34.950000000000003</v>
      </c>
      <c r="C120">
        <v>33.68</v>
      </c>
      <c r="D120">
        <v>30.26</v>
      </c>
      <c r="E120">
        <v>32.049999999999997</v>
      </c>
      <c r="F120">
        <v>31.5</v>
      </c>
    </row>
    <row r="121" spans="1:6" x14ac:dyDescent="0.75">
      <c r="A121" s="11">
        <v>44267</v>
      </c>
      <c r="B121">
        <v>35.51</v>
      </c>
      <c r="C121">
        <v>34.39</v>
      </c>
      <c r="D121">
        <v>30.5</v>
      </c>
      <c r="E121">
        <v>32.75</v>
      </c>
      <c r="F121">
        <v>32.5</v>
      </c>
    </row>
    <row r="122" spans="1:6" x14ac:dyDescent="0.75">
      <c r="A122" s="11">
        <v>44270</v>
      </c>
      <c r="B122">
        <v>36.479999999999997</v>
      </c>
      <c r="C122">
        <v>34.96</v>
      </c>
      <c r="D122">
        <v>30.95</v>
      </c>
      <c r="E122">
        <v>33.65</v>
      </c>
      <c r="F122">
        <v>33.450000000000003</v>
      </c>
    </row>
    <row r="123" spans="1:6" x14ac:dyDescent="0.75">
      <c r="A123" s="11">
        <v>44271</v>
      </c>
      <c r="B123">
        <v>36.65</v>
      </c>
      <c r="C123">
        <v>35.4</v>
      </c>
      <c r="D123">
        <v>31.29</v>
      </c>
      <c r="E123">
        <v>34.25</v>
      </c>
      <c r="F123">
        <v>33.49</v>
      </c>
    </row>
    <row r="124" spans="1:6" x14ac:dyDescent="0.75">
      <c r="A124" s="11">
        <v>44272</v>
      </c>
      <c r="B124">
        <v>36.840000000000003</v>
      </c>
      <c r="C124">
        <v>35.799999999999997</v>
      </c>
      <c r="D124">
        <v>31.66</v>
      </c>
      <c r="E124">
        <v>34.049999999999997</v>
      </c>
      <c r="F124">
        <v>33.75</v>
      </c>
    </row>
    <row r="125" spans="1:6" x14ac:dyDescent="0.75">
      <c r="A125" s="11">
        <v>44273</v>
      </c>
      <c r="B125">
        <v>36.72</v>
      </c>
      <c r="C125">
        <v>35.82</v>
      </c>
      <c r="D125">
        <v>31.6</v>
      </c>
      <c r="E125">
        <v>33.92</v>
      </c>
      <c r="F125">
        <v>33.950000000000003</v>
      </c>
    </row>
    <row r="126" spans="1:6" x14ac:dyDescent="0.75">
      <c r="A126" s="11">
        <v>44274</v>
      </c>
      <c r="B126">
        <v>37</v>
      </c>
      <c r="C126">
        <v>35.92</v>
      </c>
      <c r="D126">
        <v>32.159999999999997</v>
      </c>
      <c r="E126">
        <v>34.450000000000003</v>
      </c>
      <c r="F126">
        <v>34.25</v>
      </c>
    </row>
    <row r="127" spans="1:6" x14ac:dyDescent="0.75">
      <c r="A127" s="11">
        <v>44277</v>
      </c>
      <c r="B127">
        <v>37.549999999999997</v>
      </c>
      <c r="C127">
        <v>36.409999999999997</v>
      </c>
      <c r="D127">
        <v>32.75</v>
      </c>
      <c r="E127">
        <v>35.299999999999997</v>
      </c>
      <c r="F127">
        <v>34.85</v>
      </c>
    </row>
    <row r="128" spans="1:6" x14ac:dyDescent="0.75">
      <c r="A128" s="11">
        <v>44278</v>
      </c>
      <c r="B128">
        <v>37.25</v>
      </c>
      <c r="C128">
        <v>36</v>
      </c>
      <c r="D128">
        <v>32.74</v>
      </c>
      <c r="E128">
        <v>35.32</v>
      </c>
      <c r="F128">
        <v>35.25</v>
      </c>
    </row>
    <row r="129" spans="1:6" x14ac:dyDescent="0.75">
      <c r="A129" s="11">
        <v>44280</v>
      </c>
      <c r="B129">
        <v>36.4</v>
      </c>
      <c r="C129">
        <v>35.33</v>
      </c>
      <c r="D129">
        <v>31.51</v>
      </c>
      <c r="E129">
        <v>34.799999999999997</v>
      </c>
      <c r="F129">
        <v>34.6</v>
      </c>
    </row>
    <row r="130" spans="1:6" x14ac:dyDescent="0.75">
      <c r="A130" s="11">
        <v>44281</v>
      </c>
      <c r="B130">
        <v>36.5</v>
      </c>
      <c r="C130">
        <v>35.32</v>
      </c>
      <c r="D130">
        <v>31.2</v>
      </c>
      <c r="E130">
        <v>34.74</v>
      </c>
      <c r="F130">
        <v>34.35</v>
      </c>
    </row>
    <row r="131" spans="1:6" x14ac:dyDescent="0.75">
      <c r="A131" s="11">
        <v>44284</v>
      </c>
      <c r="B131">
        <v>36.18</v>
      </c>
      <c r="C131">
        <v>34.67</v>
      </c>
      <c r="D131">
        <v>30.81</v>
      </c>
      <c r="E131">
        <v>34.31</v>
      </c>
      <c r="F131">
        <v>33.799999999999997</v>
      </c>
    </row>
    <row r="132" spans="1:6" x14ac:dyDescent="0.75">
      <c r="A132" s="11">
        <v>44285</v>
      </c>
      <c r="B132">
        <v>35.799999999999997</v>
      </c>
      <c r="C132">
        <v>34.29</v>
      </c>
      <c r="D132">
        <v>30.69</v>
      </c>
      <c r="E132">
        <v>34</v>
      </c>
      <c r="F132">
        <v>33.9</v>
      </c>
    </row>
    <row r="133" spans="1:6" x14ac:dyDescent="0.75">
      <c r="A133" s="11">
        <v>44286</v>
      </c>
      <c r="B133">
        <v>36</v>
      </c>
      <c r="C133">
        <v>34.049999999999997</v>
      </c>
      <c r="D133">
        <v>30.49</v>
      </c>
      <c r="E133">
        <v>33.9</v>
      </c>
      <c r="F133">
        <v>33.549999999999997</v>
      </c>
    </row>
    <row r="134" spans="1:6" x14ac:dyDescent="0.75">
      <c r="A134" s="11">
        <v>44291</v>
      </c>
      <c r="B134">
        <v>36.159999999999997</v>
      </c>
      <c r="C134">
        <v>34.85</v>
      </c>
      <c r="D134">
        <v>30.6</v>
      </c>
      <c r="E134">
        <v>33.9</v>
      </c>
      <c r="F134">
        <v>33.25</v>
      </c>
    </row>
    <row r="135" spans="1:6" x14ac:dyDescent="0.75">
      <c r="A135" s="11">
        <v>44292</v>
      </c>
      <c r="B135">
        <v>35.9</v>
      </c>
      <c r="C135">
        <v>34.630000000000003</v>
      </c>
      <c r="D135">
        <v>30.5</v>
      </c>
      <c r="E135">
        <v>33.700000000000003</v>
      </c>
      <c r="F135">
        <v>33</v>
      </c>
    </row>
    <row r="136" spans="1:6" x14ac:dyDescent="0.75">
      <c r="A136" s="11">
        <v>44293</v>
      </c>
      <c r="B136">
        <v>35.79</v>
      </c>
      <c r="C136">
        <v>34.57</v>
      </c>
      <c r="D136">
        <v>30.36</v>
      </c>
      <c r="E136">
        <v>33.450000000000003</v>
      </c>
      <c r="F136">
        <v>33.200000000000003</v>
      </c>
    </row>
    <row r="137" spans="1:6" x14ac:dyDescent="0.75">
      <c r="A137" s="11">
        <v>44294</v>
      </c>
      <c r="B137">
        <v>35.880000000000003</v>
      </c>
      <c r="C137">
        <v>34.39</v>
      </c>
      <c r="D137">
        <v>30.4</v>
      </c>
      <c r="E137">
        <v>33.31</v>
      </c>
      <c r="F137">
        <v>33.1</v>
      </c>
    </row>
    <row r="138" spans="1:6" x14ac:dyDescent="0.75">
      <c r="A138" s="11">
        <v>44295</v>
      </c>
      <c r="B138">
        <v>35.619999999999997</v>
      </c>
      <c r="C138">
        <v>34.18</v>
      </c>
      <c r="D138">
        <v>30.19</v>
      </c>
      <c r="E138">
        <v>33.1</v>
      </c>
      <c r="F138">
        <v>33.130000000000003</v>
      </c>
    </row>
    <row r="139" spans="1:6" x14ac:dyDescent="0.75">
      <c r="A139" s="11">
        <v>44298</v>
      </c>
      <c r="B139">
        <v>36.01</v>
      </c>
      <c r="C139">
        <v>34.68</v>
      </c>
      <c r="D139">
        <v>30.6</v>
      </c>
      <c r="E139">
        <v>33.409999999999997</v>
      </c>
      <c r="F139">
        <v>33.35</v>
      </c>
    </row>
    <row r="140" spans="1:6" x14ac:dyDescent="0.75">
      <c r="A140" s="11">
        <v>44299</v>
      </c>
      <c r="B140">
        <v>36.4</v>
      </c>
      <c r="C140">
        <v>34.82</v>
      </c>
      <c r="D140">
        <v>30.85</v>
      </c>
      <c r="E140">
        <v>33.840000000000003</v>
      </c>
      <c r="F140">
        <v>33.5</v>
      </c>
    </row>
    <row r="141" spans="1:6" x14ac:dyDescent="0.75">
      <c r="A141" s="11">
        <v>44300</v>
      </c>
      <c r="B141">
        <v>36.369999999999997</v>
      </c>
      <c r="C141">
        <v>34.57</v>
      </c>
      <c r="D141">
        <v>30.72</v>
      </c>
      <c r="E141">
        <v>33.65</v>
      </c>
      <c r="F141">
        <v>33.479999999999997</v>
      </c>
    </row>
    <row r="142" spans="1:6" x14ac:dyDescent="0.75">
      <c r="A142" s="11">
        <v>44301</v>
      </c>
      <c r="B142">
        <v>36.1</v>
      </c>
      <c r="C142">
        <v>34.25</v>
      </c>
      <c r="D142">
        <v>30.78</v>
      </c>
      <c r="E142">
        <v>33.5</v>
      </c>
      <c r="F142">
        <v>33.1</v>
      </c>
    </row>
    <row r="143" spans="1:6" x14ac:dyDescent="0.75">
      <c r="A143" s="11">
        <v>44302</v>
      </c>
      <c r="B143">
        <v>36.200000000000003</v>
      </c>
      <c r="C143">
        <v>34.200000000000003</v>
      </c>
      <c r="D143">
        <v>31</v>
      </c>
      <c r="E143">
        <v>33.6</v>
      </c>
      <c r="F143">
        <v>33.15</v>
      </c>
    </row>
    <row r="144" spans="1:6" x14ac:dyDescent="0.75">
      <c r="A144" s="11">
        <v>44305</v>
      </c>
      <c r="B144">
        <v>36.200000000000003</v>
      </c>
      <c r="C144">
        <v>34.369999999999997</v>
      </c>
      <c r="D144">
        <v>30.8</v>
      </c>
      <c r="E144">
        <v>33.5</v>
      </c>
      <c r="F144">
        <v>33.15</v>
      </c>
    </row>
    <row r="145" spans="1:6" x14ac:dyDescent="0.75">
      <c r="A145" s="11">
        <v>44306</v>
      </c>
      <c r="B145">
        <v>36.15</v>
      </c>
      <c r="C145">
        <v>34.26</v>
      </c>
      <c r="D145">
        <v>30.86</v>
      </c>
      <c r="E145">
        <v>33.65</v>
      </c>
      <c r="F145">
        <v>33</v>
      </c>
    </row>
    <row r="146" spans="1:6" x14ac:dyDescent="0.75">
      <c r="A146" s="11">
        <v>44307</v>
      </c>
      <c r="B146">
        <v>36.4</v>
      </c>
      <c r="C146">
        <v>34.35</v>
      </c>
      <c r="D146">
        <v>30.95</v>
      </c>
      <c r="E146">
        <v>33.799999999999997</v>
      </c>
      <c r="F146">
        <v>33</v>
      </c>
    </row>
    <row r="147" spans="1:6" x14ac:dyDescent="0.75">
      <c r="A147" s="11">
        <v>44308</v>
      </c>
      <c r="B147">
        <v>36.6</v>
      </c>
      <c r="C147">
        <v>34.369999999999997</v>
      </c>
      <c r="D147">
        <v>31.16</v>
      </c>
      <c r="E147">
        <v>34.200000000000003</v>
      </c>
      <c r="F147">
        <v>33.450000000000003</v>
      </c>
    </row>
    <row r="148" spans="1:6" x14ac:dyDescent="0.75">
      <c r="A148" s="11">
        <v>44309</v>
      </c>
      <c r="B148">
        <v>36.549999999999997</v>
      </c>
      <c r="C148">
        <v>34.22</v>
      </c>
      <c r="D148">
        <v>31.5</v>
      </c>
      <c r="E148">
        <v>33.869999999999997</v>
      </c>
      <c r="F148">
        <v>32.799999999999997</v>
      </c>
    </row>
    <row r="149" spans="1:6" x14ac:dyDescent="0.75">
      <c r="A149" s="11">
        <v>44312</v>
      </c>
      <c r="B149">
        <v>36.840000000000003</v>
      </c>
      <c r="C149">
        <v>34.869999999999997</v>
      </c>
      <c r="D149">
        <v>31.5</v>
      </c>
      <c r="E149">
        <v>33.75</v>
      </c>
      <c r="F149">
        <v>32.799999999999997</v>
      </c>
    </row>
    <row r="150" spans="1:6" x14ac:dyDescent="0.75">
      <c r="A150" s="11">
        <v>44313</v>
      </c>
      <c r="B150">
        <v>36.979999999999997</v>
      </c>
      <c r="C150">
        <v>35.25</v>
      </c>
      <c r="D150">
        <v>32.049999999999997</v>
      </c>
      <c r="E150">
        <v>33.9</v>
      </c>
      <c r="F150">
        <v>32.950000000000003</v>
      </c>
    </row>
    <row r="151" spans="1:6" x14ac:dyDescent="0.75">
      <c r="A151" s="11">
        <v>44314</v>
      </c>
      <c r="B151">
        <v>37.25</v>
      </c>
      <c r="C151">
        <v>35.35</v>
      </c>
      <c r="D151">
        <v>32.200000000000003</v>
      </c>
      <c r="E151">
        <v>34.299999999999997</v>
      </c>
      <c r="F151">
        <v>33.15</v>
      </c>
    </row>
    <row r="152" spans="1:6" x14ac:dyDescent="0.75">
      <c r="A152" s="11">
        <v>44315</v>
      </c>
      <c r="B152">
        <v>36.799999999999997</v>
      </c>
      <c r="C152">
        <v>35.229999999999997</v>
      </c>
      <c r="D152">
        <v>31.75</v>
      </c>
      <c r="E152">
        <v>33.9</v>
      </c>
      <c r="F152">
        <v>32.75</v>
      </c>
    </row>
    <row r="153" spans="1:6" x14ac:dyDescent="0.75">
      <c r="A153" s="11">
        <v>44316</v>
      </c>
      <c r="B153">
        <v>36.85</v>
      </c>
      <c r="C153">
        <v>35.159999999999997</v>
      </c>
      <c r="D153">
        <v>32</v>
      </c>
      <c r="E153">
        <v>34.06</v>
      </c>
      <c r="F153">
        <v>32.950000000000003</v>
      </c>
    </row>
    <row r="154" spans="1:6" x14ac:dyDescent="0.75">
      <c r="A154" s="11">
        <v>44319</v>
      </c>
      <c r="B154">
        <v>36.770000000000003</v>
      </c>
      <c r="C154">
        <v>35.18</v>
      </c>
      <c r="D154">
        <v>32</v>
      </c>
      <c r="E154">
        <v>33.869999999999997</v>
      </c>
      <c r="F154">
        <v>32.83</v>
      </c>
    </row>
    <row r="155" spans="1:6" x14ac:dyDescent="0.75">
      <c r="A155" s="11">
        <v>44320</v>
      </c>
      <c r="B155">
        <v>36.75</v>
      </c>
      <c r="C155">
        <v>35.119999999999997</v>
      </c>
      <c r="D155">
        <v>32.01</v>
      </c>
      <c r="E155">
        <v>33.65</v>
      </c>
      <c r="F155">
        <v>32.799999999999997</v>
      </c>
    </row>
    <row r="156" spans="1:6" x14ac:dyDescent="0.75">
      <c r="A156" s="11">
        <v>44321</v>
      </c>
      <c r="B156">
        <v>36.6</v>
      </c>
      <c r="C156">
        <v>35.04</v>
      </c>
      <c r="D156">
        <v>31.8</v>
      </c>
      <c r="E156">
        <v>33.65</v>
      </c>
      <c r="F156">
        <v>32.549999999999997</v>
      </c>
    </row>
    <row r="157" spans="1:6" x14ac:dyDescent="0.75">
      <c r="A157" s="11">
        <v>44322</v>
      </c>
      <c r="B157">
        <v>36.54</v>
      </c>
      <c r="C157">
        <v>34.770000000000003</v>
      </c>
      <c r="D157">
        <v>31.56</v>
      </c>
      <c r="E157">
        <v>33.520000000000003</v>
      </c>
      <c r="F157">
        <v>32.49</v>
      </c>
    </row>
    <row r="158" spans="1:6" x14ac:dyDescent="0.75">
      <c r="A158" s="11">
        <v>44323</v>
      </c>
      <c r="B158">
        <v>36.299999999999997</v>
      </c>
      <c r="C158">
        <v>34.299999999999997</v>
      </c>
      <c r="D158">
        <v>31.35</v>
      </c>
      <c r="E158">
        <v>33.450000000000003</v>
      </c>
      <c r="F158">
        <v>32.299999999999997</v>
      </c>
    </row>
    <row r="159" spans="1:6" x14ac:dyDescent="0.75">
      <c r="A159" s="11">
        <v>44326</v>
      </c>
      <c r="B159">
        <v>36.4</v>
      </c>
      <c r="C159">
        <v>34.4</v>
      </c>
      <c r="D159">
        <v>31.4</v>
      </c>
      <c r="E159">
        <v>33.54</v>
      </c>
      <c r="F159">
        <v>32.25</v>
      </c>
    </row>
    <row r="160" spans="1:6" x14ac:dyDescent="0.75">
      <c r="A160" s="11">
        <v>44327</v>
      </c>
      <c r="B160">
        <v>35.909999999999997</v>
      </c>
      <c r="C160">
        <v>33.82</v>
      </c>
      <c r="D160">
        <v>31.01</v>
      </c>
      <c r="E160">
        <v>33.15</v>
      </c>
      <c r="F160">
        <v>32</v>
      </c>
    </row>
    <row r="161" spans="1:6" x14ac:dyDescent="0.75">
      <c r="A161" s="11">
        <v>44328</v>
      </c>
      <c r="B161">
        <v>36.31</v>
      </c>
      <c r="C161">
        <v>34.11</v>
      </c>
      <c r="D161">
        <v>31.32</v>
      </c>
      <c r="E161">
        <v>33.4</v>
      </c>
      <c r="F161">
        <v>32.25</v>
      </c>
    </row>
    <row r="162" spans="1:6" x14ac:dyDescent="0.75">
      <c r="A162" s="11">
        <v>44329</v>
      </c>
      <c r="B162">
        <v>36.450000000000003</v>
      </c>
      <c r="C162">
        <v>34.22</v>
      </c>
      <c r="D162">
        <v>31.2</v>
      </c>
      <c r="E162">
        <v>33.53</v>
      </c>
      <c r="F162">
        <v>32.21</v>
      </c>
    </row>
    <row r="163" spans="1:6" x14ac:dyDescent="0.75">
      <c r="A163" s="11">
        <v>44330</v>
      </c>
      <c r="B163">
        <v>37.42</v>
      </c>
      <c r="C163">
        <v>35.090000000000003</v>
      </c>
      <c r="D163">
        <v>32.450000000000003</v>
      </c>
      <c r="E163">
        <v>34.5</v>
      </c>
      <c r="F163">
        <v>33.049999999999997</v>
      </c>
    </row>
    <row r="164" spans="1:6" x14ac:dyDescent="0.75">
      <c r="A164" s="11">
        <v>44333</v>
      </c>
      <c r="B164">
        <v>38.049999999999997</v>
      </c>
      <c r="C164">
        <v>35.700000000000003</v>
      </c>
      <c r="D164">
        <v>32.9</v>
      </c>
      <c r="E164">
        <v>35.200000000000003</v>
      </c>
      <c r="F164">
        <v>33.79</v>
      </c>
    </row>
    <row r="165" spans="1:6" x14ac:dyDescent="0.75">
      <c r="A165" s="11">
        <v>44334</v>
      </c>
      <c r="B165">
        <v>38.049999999999997</v>
      </c>
      <c r="C165">
        <v>35.700000000000003</v>
      </c>
      <c r="D165">
        <v>32.9</v>
      </c>
      <c r="E165">
        <v>35.200000000000003</v>
      </c>
      <c r="F165">
        <v>33.79</v>
      </c>
    </row>
    <row r="166" spans="1:6" x14ac:dyDescent="0.75">
      <c r="A166" s="11">
        <v>44335</v>
      </c>
      <c r="B166">
        <v>37.450000000000003</v>
      </c>
      <c r="C166">
        <v>35.07</v>
      </c>
      <c r="D166">
        <v>32.9</v>
      </c>
      <c r="E166">
        <v>35.15</v>
      </c>
      <c r="F166">
        <v>33.6</v>
      </c>
    </row>
    <row r="167" spans="1:6" x14ac:dyDescent="0.75">
      <c r="A167" s="11">
        <v>44336</v>
      </c>
      <c r="B167">
        <v>37.29</v>
      </c>
      <c r="C167">
        <v>34.78</v>
      </c>
      <c r="D167">
        <v>32.799999999999997</v>
      </c>
      <c r="E167">
        <v>35.25</v>
      </c>
      <c r="F167">
        <v>33</v>
      </c>
    </row>
    <row r="168" spans="1:6" x14ac:dyDescent="0.75">
      <c r="A168" s="11">
        <v>44337</v>
      </c>
      <c r="B168">
        <v>36.93</v>
      </c>
      <c r="C168">
        <v>34.4</v>
      </c>
      <c r="D168">
        <v>32.25</v>
      </c>
      <c r="E168">
        <v>35.07</v>
      </c>
      <c r="F168">
        <v>33.36</v>
      </c>
    </row>
    <row r="169" spans="1:6" x14ac:dyDescent="0.75">
      <c r="A169" s="11">
        <v>44342</v>
      </c>
      <c r="B169">
        <v>37.770000000000003</v>
      </c>
      <c r="C169">
        <v>35.450000000000003</v>
      </c>
      <c r="D169">
        <v>33.450000000000003</v>
      </c>
      <c r="E169">
        <v>36.65</v>
      </c>
      <c r="F169">
        <v>34.700000000000003</v>
      </c>
    </row>
    <row r="170" spans="1:6" x14ac:dyDescent="0.75">
      <c r="A170" s="11">
        <v>44343</v>
      </c>
      <c r="B170">
        <v>38.1</v>
      </c>
      <c r="C170">
        <v>35.659999999999997</v>
      </c>
      <c r="D170">
        <v>33.799999999999997</v>
      </c>
      <c r="E170">
        <v>36.65</v>
      </c>
      <c r="F170">
        <v>35.25</v>
      </c>
    </row>
    <row r="171" spans="1:6" x14ac:dyDescent="0.75">
      <c r="A171" s="11">
        <v>44344</v>
      </c>
      <c r="B171">
        <v>37.64</v>
      </c>
      <c r="C171">
        <v>35.35</v>
      </c>
      <c r="D171">
        <v>33.5</v>
      </c>
      <c r="E171">
        <v>36.32</v>
      </c>
      <c r="F171">
        <v>34.6</v>
      </c>
    </row>
    <row r="172" spans="1:6" x14ac:dyDescent="0.75">
      <c r="A172" s="11">
        <v>44347</v>
      </c>
      <c r="B172">
        <v>37.6</v>
      </c>
      <c r="C172">
        <v>35.299999999999997</v>
      </c>
      <c r="D172">
        <v>33.4</v>
      </c>
      <c r="E172">
        <v>36.25</v>
      </c>
      <c r="F172">
        <v>34.4</v>
      </c>
    </row>
    <row r="173" spans="1:6" x14ac:dyDescent="0.75">
      <c r="A173" s="11">
        <v>44348</v>
      </c>
      <c r="B173">
        <v>37.85</v>
      </c>
      <c r="C173">
        <v>35.6</v>
      </c>
      <c r="D173">
        <v>33.71</v>
      </c>
      <c r="E173">
        <v>36.799999999999997</v>
      </c>
      <c r="F173">
        <v>34.9</v>
      </c>
    </row>
    <row r="174" spans="1:6" x14ac:dyDescent="0.75">
      <c r="A174" s="11">
        <v>44349</v>
      </c>
      <c r="B174">
        <v>38.35</v>
      </c>
      <c r="C174">
        <v>36.299999999999997</v>
      </c>
      <c r="D174">
        <v>34.200000000000003</v>
      </c>
      <c r="E174">
        <v>37.6</v>
      </c>
      <c r="F174">
        <v>35.36</v>
      </c>
    </row>
    <row r="175" spans="1:6" x14ac:dyDescent="0.75">
      <c r="A175" s="11">
        <v>44350</v>
      </c>
      <c r="B175">
        <v>38.200000000000003</v>
      </c>
      <c r="C175">
        <v>36.049999999999997</v>
      </c>
      <c r="D175">
        <v>33.270000000000003</v>
      </c>
      <c r="E175">
        <v>36.96</v>
      </c>
      <c r="F175">
        <v>34.5</v>
      </c>
    </row>
    <row r="176" spans="1:6" x14ac:dyDescent="0.75">
      <c r="A176" s="11">
        <v>44351</v>
      </c>
      <c r="B176">
        <v>38.049999999999997</v>
      </c>
      <c r="C176">
        <v>35.85</v>
      </c>
      <c r="D176">
        <v>33.54</v>
      </c>
      <c r="E176">
        <v>37.01</v>
      </c>
      <c r="F176">
        <v>34.61</v>
      </c>
    </row>
    <row r="177" spans="1:6" x14ac:dyDescent="0.75">
      <c r="A177" s="11">
        <v>44354</v>
      </c>
      <c r="B177">
        <v>38.17</v>
      </c>
      <c r="C177">
        <v>36.5</v>
      </c>
      <c r="D177">
        <v>33.799999999999997</v>
      </c>
      <c r="E177">
        <v>37.299999999999997</v>
      </c>
      <c r="F177">
        <v>35.35</v>
      </c>
    </row>
    <row r="178" spans="1:6" x14ac:dyDescent="0.75">
      <c r="A178" s="11">
        <v>44355</v>
      </c>
      <c r="B178">
        <v>38.75</v>
      </c>
      <c r="C178">
        <v>37.020000000000003</v>
      </c>
      <c r="D178">
        <v>34.090000000000003</v>
      </c>
      <c r="E178">
        <v>37.549999999999997</v>
      </c>
      <c r="F178">
        <v>35.9</v>
      </c>
    </row>
    <row r="179" spans="1:6" x14ac:dyDescent="0.75">
      <c r="A179" s="11">
        <v>44356</v>
      </c>
      <c r="B179">
        <v>39.299999999999997</v>
      </c>
      <c r="C179">
        <v>37.65</v>
      </c>
      <c r="D179">
        <v>34.74</v>
      </c>
      <c r="E179">
        <v>38.15</v>
      </c>
      <c r="F179">
        <v>36.4</v>
      </c>
    </row>
    <row r="180" spans="1:6" x14ac:dyDescent="0.75">
      <c r="A180" s="11">
        <v>44357</v>
      </c>
      <c r="B180">
        <v>39.5</v>
      </c>
      <c r="C180">
        <v>37.97</v>
      </c>
      <c r="D180">
        <v>35.049999999999997</v>
      </c>
      <c r="E180">
        <v>38.33</v>
      </c>
      <c r="F180">
        <v>37</v>
      </c>
    </row>
    <row r="181" spans="1:6" x14ac:dyDescent="0.75">
      <c r="A181" s="11">
        <v>44358</v>
      </c>
      <c r="B181">
        <v>39.9</v>
      </c>
      <c r="C181">
        <v>38.299999999999997</v>
      </c>
      <c r="D181">
        <v>35.15</v>
      </c>
      <c r="E181">
        <v>38.659999999999997</v>
      </c>
      <c r="F181">
        <v>37.700000000000003</v>
      </c>
    </row>
    <row r="182" spans="1:6" x14ac:dyDescent="0.75">
      <c r="A182" s="11">
        <v>44361</v>
      </c>
      <c r="B182">
        <v>39.85</v>
      </c>
      <c r="C182">
        <v>38.299999999999997</v>
      </c>
      <c r="D182">
        <v>35.090000000000003</v>
      </c>
      <c r="E182">
        <v>38.700000000000003</v>
      </c>
      <c r="F182">
        <v>38</v>
      </c>
    </row>
    <row r="183" spans="1:6" x14ac:dyDescent="0.75">
      <c r="A183" s="11">
        <v>44362</v>
      </c>
      <c r="B183">
        <v>39.700000000000003</v>
      </c>
      <c r="C183">
        <v>38.06</v>
      </c>
      <c r="D183">
        <v>34.729999999999997</v>
      </c>
      <c r="E183">
        <v>38.25</v>
      </c>
      <c r="F183">
        <v>37.200000000000003</v>
      </c>
    </row>
    <row r="184" spans="1:6" x14ac:dyDescent="0.75">
      <c r="A184" s="11">
        <v>44363</v>
      </c>
      <c r="B184">
        <v>39.700000000000003</v>
      </c>
      <c r="C184">
        <v>37.96</v>
      </c>
      <c r="D184">
        <v>34.44</v>
      </c>
      <c r="E184">
        <v>38.450000000000003</v>
      </c>
      <c r="F184">
        <v>37.200000000000003</v>
      </c>
    </row>
    <row r="185" spans="1:6" x14ac:dyDescent="0.75">
      <c r="A185" s="11">
        <v>44364</v>
      </c>
      <c r="B185">
        <v>39.32</v>
      </c>
      <c r="C185">
        <v>37.53</v>
      </c>
      <c r="D185">
        <v>34.14</v>
      </c>
      <c r="E185">
        <v>37.979999999999997</v>
      </c>
      <c r="F185">
        <v>37</v>
      </c>
    </row>
    <row r="186" spans="1:6" x14ac:dyDescent="0.75">
      <c r="A186" s="11">
        <v>44365</v>
      </c>
      <c r="B186">
        <v>39.21</v>
      </c>
      <c r="C186">
        <v>37.299999999999997</v>
      </c>
      <c r="D186">
        <v>33.81</v>
      </c>
      <c r="E186">
        <v>37.9</v>
      </c>
      <c r="F186">
        <v>36.9</v>
      </c>
    </row>
    <row r="187" spans="1:6" x14ac:dyDescent="0.75">
      <c r="A187" s="11">
        <v>44369</v>
      </c>
      <c r="B187">
        <v>38.6</v>
      </c>
      <c r="C187">
        <v>36.65</v>
      </c>
      <c r="D187">
        <v>33.35</v>
      </c>
      <c r="E187">
        <v>37.32</v>
      </c>
      <c r="F187">
        <v>36.200000000000003</v>
      </c>
    </row>
    <row r="188" spans="1:6" x14ac:dyDescent="0.75">
      <c r="A188" s="11">
        <v>44370</v>
      </c>
      <c r="B188">
        <v>38.549999999999997</v>
      </c>
      <c r="C188">
        <v>36.54</v>
      </c>
      <c r="D188">
        <v>33.299999999999997</v>
      </c>
      <c r="E188">
        <v>37.35</v>
      </c>
      <c r="F188">
        <v>36</v>
      </c>
    </row>
    <row r="189" spans="1:6" x14ac:dyDescent="0.75">
      <c r="A189" s="11">
        <v>44371</v>
      </c>
      <c r="B189">
        <v>38.159999999999997</v>
      </c>
      <c r="C189">
        <v>36</v>
      </c>
      <c r="D189">
        <v>32.950000000000003</v>
      </c>
      <c r="E189">
        <v>37.11</v>
      </c>
      <c r="F189">
        <v>35.75</v>
      </c>
    </row>
    <row r="190" spans="1:6" x14ac:dyDescent="0.75">
      <c r="A190" s="11">
        <v>44372</v>
      </c>
      <c r="B190">
        <v>37.450000000000003</v>
      </c>
      <c r="C190">
        <v>34.99</v>
      </c>
      <c r="D190">
        <v>32.06</v>
      </c>
      <c r="E190">
        <v>36.200000000000003</v>
      </c>
      <c r="F190">
        <v>34.75</v>
      </c>
    </row>
    <row r="191" spans="1:6" x14ac:dyDescent="0.75">
      <c r="A191" s="11">
        <v>44375</v>
      </c>
      <c r="B191">
        <v>37.24</v>
      </c>
      <c r="C191">
        <v>34.85</v>
      </c>
      <c r="D191">
        <v>32</v>
      </c>
      <c r="E191">
        <v>36</v>
      </c>
      <c r="F191">
        <v>34.5</v>
      </c>
    </row>
    <row r="192" spans="1:6" x14ac:dyDescent="0.75">
      <c r="A192" s="11">
        <v>44376</v>
      </c>
      <c r="B192">
        <v>36.72</v>
      </c>
      <c r="C192">
        <v>34.15</v>
      </c>
      <c r="D192">
        <v>31.4</v>
      </c>
      <c r="E192">
        <v>35.35</v>
      </c>
      <c r="F192">
        <v>34.1</v>
      </c>
    </row>
    <row r="193" spans="1:6" x14ac:dyDescent="0.75">
      <c r="A193" s="11">
        <v>44377</v>
      </c>
      <c r="B193">
        <v>36.36</v>
      </c>
      <c r="C193">
        <v>33.93</v>
      </c>
      <c r="D193">
        <v>31.3</v>
      </c>
      <c r="E193">
        <v>35.01</v>
      </c>
      <c r="F193">
        <v>33.9</v>
      </c>
    </row>
    <row r="194" spans="1:6" x14ac:dyDescent="0.75">
      <c r="A194" s="11">
        <v>44378</v>
      </c>
      <c r="B194">
        <v>36.25</v>
      </c>
      <c r="C194">
        <v>33.799999999999997</v>
      </c>
      <c r="D194">
        <v>31.35</v>
      </c>
      <c r="E194">
        <v>35.25</v>
      </c>
      <c r="F194">
        <v>34.35</v>
      </c>
    </row>
    <row r="195" spans="1:6" x14ac:dyDescent="0.75">
      <c r="A195" s="11">
        <v>44379</v>
      </c>
      <c r="B195">
        <v>36.5</v>
      </c>
      <c r="C195">
        <v>34.06</v>
      </c>
      <c r="D195">
        <v>31.75</v>
      </c>
      <c r="E195">
        <v>35.729999999999997</v>
      </c>
      <c r="F195">
        <v>34.75</v>
      </c>
    </row>
    <row r="196" spans="1:6" x14ac:dyDescent="0.75">
      <c r="A196" s="11">
        <v>44382</v>
      </c>
      <c r="B196">
        <v>36.4</v>
      </c>
      <c r="C196">
        <v>33.799999999999997</v>
      </c>
      <c r="D196">
        <v>31.5</v>
      </c>
      <c r="E196">
        <v>35.659999999999997</v>
      </c>
      <c r="F196">
        <v>34.9</v>
      </c>
    </row>
    <row r="197" spans="1:6" x14ac:dyDescent="0.75">
      <c r="A197" s="11">
        <v>44383</v>
      </c>
      <c r="B197">
        <v>36.299999999999997</v>
      </c>
      <c r="C197">
        <v>33.770000000000003</v>
      </c>
      <c r="D197">
        <v>31.08</v>
      </c>
      <c r="E197">
        <v>35.4</v>
      </c>
      <c r="F197">
        <v>34.6</v>
      </c>
    </row>
    <row r="198" spans="1:6" x14ac:dyDescent="0.75">
      <c r="A198" s="11">
        <v>44384</v>
      </c>
      <c r="B198">
        <v>35.6</v>
      </c>
      <c r="C198">
        <v>33.76</v>
      </c>
      <c r="D198">
        <v>31.26</v>
      </c>
      <c r="E198">
        <v>35.700000000000003</v>
      </c>
      <c r="F198">
        <v>34.700000000000003</v>
      </c>
    </row>
    <row r="199" spans="1:6" x14ac:dyDescent="0.75">
      <c r="A199" s="11">
        <v>44385</v>
      </c>
      <c r="B199">
        <v>35.54</v>
      </c>
      <c r="C199">
        <v>33.86</v>
      </c>
      <c r="D199">
        <v>31.5</v>
      </c>
      <c r="E199">
        <v>35.659999999999997</v>
      </c>
      <c r="F199">
        <v>35.049999999999997</v>
      </c>
    </row>
    <row r="200" spans="1:6" x14ac:dyDescent="0.75">
      <c r="A200" s="11">
        <v>44389</v>
      </c>
      <c r="B200">
        <v>35.799999999999997</v>
      </c>
      <c r="C200">
        <v>34.29</v>
      </c>
      <c r="D200">
        <v>31.9</v>
      </c>
      <c r="E200">
        <v>35.96</v>
      </c>
      <c r="F200">
        <v>35.25</v>
      </c>
    </row>
    <row r="201" spans="1:6" x14ac:dyDescent="0.75">
      <c r="A201" s="11">
        <v>44390</v>
      </c>
      <c r="B201">
        <v>36.049999999999997</v>
      </c>
      <c r="C201">
        <v>34.75</v>
      </c>
      <c r="D201">
        <v>32.75</v>
      </c>
      <c r="E201">
        <v>36.5</v>
      </c>
      <c r="F201">
        <v>36</v>
      </c>
    </row>
    <row r="202" spans="1:6" x14ac:dyDescent="0.75">
      <c r="A202" s="11">
        <v>44391</v>
      </c>
      <c r="B202">
        <v>36.4</v>
      </c>
      <c r="C202">
        <v>35.090000000000003</v>
      </c>
      <c r="D202">
        <v>32.6</v>
      </c>
      <c r="E202">
        <v>36.82</v>
      </c>
      <c r="F202">
        <v>36.28</v>
      </c>
    </row>
    <row r="203" spans="1:6" x14ac:dyDescent="0.75">
      <c r="A203" s="11">
        <v>44392</v>
      </c>
      <c r="B203">
        <v>36.369999999999997</v>
      </c>
      <c r="C203">
        <v>35.29</v>
      </c>
      <c r="D203">
        <v>32.75</v>
      </c>
      <c r="E203">
        <v>37.200000000000003</v>
      </c>
      <c r="F203">
        <v>36.35</v>
      </c>
    </row>
    <row r="204" spans="1:6" x14ac:dyDescent="0.75">
      <c r="A204" s="11">
        <v>44393</v>
      </c>
      <c r="B204">
        <v>36.4</v>
      </c>
      <c r="C204">
        <v>35.57</v>
      </c>
      <c r="D204">
        <v>32.65</v>
      </c>
      <c r="E204">
        <v>37.200000000000003</v>
      </c>
      <c r="F204">
        <v>36.75</v>
      </c>
    </row>
    <row r="205" spans="1:6" x14ac:dyDescent="0.75">
      <c r="A205" s="11">
        <v>44396</v>
      </c>
      <c r="B205">
        <v>36.6</v>
      </c>
      <c r="C205">
        <v>35.840000000000003</v>
      </c>
      <c r="D205">
        <v>32.94</v>
      </c>
      <c r="E205">
        <v>37.65</v>
      </c>
      <c r="F205">
        <v>36.6</v>
      </c>
    </row>
    <row r="206" spans="1:6" x14ac:dyDescent="0.75">
      <c r="A206" s="11">
        <v>44397</v>
      </c>
      <c r="B206">
        <v>37</v>
      </c>
      <c r="C206">
        <v>36.19</v>
      </c>
      <c r="D206">
        <v>33.119999999999997</v>
      </c>
      <c r="E206">
        <v>38.200000000000003</v>
      </c>
      <c r="F206">
        <v>37.6</v>
      </c>
    </row>
    <row r="207" spans="1:6" x14ac:dyDescent="0.75">
      <c r="A207" s="11">
        <v>44398</v>
      </c>
      <c r="B207">
        <v>37.200000000000003</v>
      </c>
      <c r="C207">
        <v>36.32</v>
      </c>
      <c r="D207">
        <v>33.26</v>
      </c>
      <c r="E207">
        <v>38.15</v>
      </c>
      <c r="F207">
        <v>37.85</v>
      </c>
    </row>
    <row r="208" spans="1:6" x14ac:dyDescent="0.75">
      <c r="A208" s="11">
        <v>44399</v>
      </c>
      <c r="B208">
        <v>37.200000000000003</v>
      </c>
      <c r="C208">
        <v>36.299999999999997</v>
      </c>
      <c r="D208">
        <v>33.299999999999997</v>
      </c>
      <c r="E208">
        <v>38.549999999999997</v>
      </c>
      <c r="F208">
        <v>38.21</v>
      </c>
    </row>
    <row r="209" spans="1:6" x14ac:dyDescent="0.75">
      <c r="A209" s="11">
        <v>44400</v>
      </c>
      <c r="B209">
        <v>37</v>
      </c>
      <c r="C209">
        <v>36.28</v>
      </c>
      <c r="D209">
        <v>33.340000000000003</v>
      </c>
      <c r="E209">
        <v>38.590000000000003</v>
      </c>
      <c r="F209">
        <v>38.5</v>
      </c>
    </row>
    <row r="210" spans="1:6" x14ac:dyDescent="0.75">
      <c r="A210" s="11">
        <v>44403</v>
      </c>
      <c r="B210">
        <v>37.090000000000003</v>
      </c>
      <c r="C210">
        <v>36.22</v>
      </c>
      <c r="D210">
        <v>33.5</v>
      </c>
      <c r="E210">
        <v>38.450000000000003</v>
      </c>
      <c r="F210">
        <v>38.299999999999997</v>
      </c>
    </row>
    <row r="211" spans="1:6" x14ac:dyDescent="0.75">
      <c r="A211" s="11">
        <v>44404</v>
      </c>
      <c r="B211">
        <v>37.049999999999997</v>
      </c>
      <c r="C211">
        <v>36.119999999999997</v>
      </c>
      <c r="D211">
        <v>33.450000000000003</v>
      </c>
      <c r="E211">
        <v>38.4</v>
      </c>
      <c r="F211">
        <v>38.299999999999997</v>
      </c>
    </row>
    <row r="212" spans="1:6" x14ac:dyDescent="0.75">
      <c r="A212" s="11">
        <v>44405</v>
      </c>
      <c r="B212">
        <v>36.979999999999997</v>
      </c>
      <c r="C212">
        <v>36.01</v>
      </c>
      <c r="D212">
        <v>33.71</v>
      </c>
      <c r="E212">
        <v>38.28</v>
      </c>
      <c r="F212">
        <v>38</v>
      </c>
    </row>
    <row r="213" spans="1:6" x14ac:dyDescent="0.75">
      <c r="A213" s="11">
        <v>44406</v>
      </c>
      <c r="B213">
        <v>36.86</v>
      </c>
      <c r="C213">
        <v>35.909999999999997</v>
      </c>
      <c r="D213">
        <v>33.5</v>
      </c>
      <c r="E213">
        <v>38.450000000000003</v>
      </c>
      <c r="F213">
        <v>38.15</v>
      </c>
    </row>
    <row r="214" spans="1:6" x14ac:dyDescent="0.75">
      <c r="A214" s="11">
        <v>44407</v>
      </c>
      <c r="B214">
        <v>36.799999999999997</v>
      </c>
      <c r="C214">
        <v>35.869999999999997</v>
      </c>
      <c r="D214">
        <v>33.58</v>
      </c>
      <c r="E214">
        <v>38.479999999999997</v>
      </c>
      <c r="F214">
        <v>38.1</v>
      </c>
    </row>
    <row r="215" spans="1:6" x14ac:dyDescent="0.75">
      <c r="A215" s="11">
        <v>44410</v>
      </c>
      <c r="B215">
        <v>36.75</v>
      </c>
      <c r="C215">
        <v>35.78</v>
      </c>
      <c r="D215">
        <v>33.5</v>
      </c>
      <c r="E215">
        <v>38.299999999999997</v>
      </c>
      <c r="F215">
        <v>38.049999999999997</v>
      </c>
    </row>
    <row r="216" spans="1:6" x14ac:dyDescent="0.75">
      <c r="A216" s="11">
        <v>44411</v>
      </c>
      <c r="B216">
        <v>36.65</v>
      </c>
      <c r="C216">
        <v>35.590000000000003</v>
      </c>
      <c r="D216">
        <v>33.700000000000003</v>
      </c>
      <c r="E216">
        <v>38.229999999999997</v>
      </c>
      <c r="F216">
        <v>37.9</v>
      </c>
    </row>
    <row r="217" spans="1:6" x14ac:dyDescent="0.75">
      <c r="A217" s="11">
        <v>44412</v>
      </c>
      <c r="B217">
        <v>36.43</v>
      </c>
      <c r="C217">
        <v>35.409999999999997</v>
      </c>
      <c r="D217">
        <v>33.43</v>
      </c>
      <c r="E217">
        <v>38.15</v>
      </c>
      <c r="F217">
        <v>37.6</v>
      </c>
    </row>
    <row r="218" spans="1:6" x14ac:dyDescent="0.75">
      <c r="A218" s="11">
        <v>44413</v>
      </c>
      <c r="B218">
        <v>36.299999999999997</v>
      </c>
      <c r="C218">
        <v>35.19</v>
      </c>
      <c r="D218">
        <v>33.020000000000003</v>
      </c>
      <c r="E218">
        <v>37.700000000000003</v>
      </c>
      <c r="F218">
        <v>37.15</v>
      </c>
    </row>
    <row r="219" spans="1:6" x14ac:dyDescent="0.75">
      <c r="A219" s="11">
        <v>44414</v>
      </c>
      <c r="B219">
        <v>36.25</v>
      </c>
      <c r="C219">
        <v>34.97</v>
      </c>
      <c r="D219">
        <v>32.75</v>
      </c>
      <c r="E219">
        <v>37.4</v>
      </c>
      <c r="F219">
        <v>37</v>
      </c>
    </row>
    <row r="220" spans="1:6" x14ac:dyDescent="0.75">
      <c r="A220" s="11">
        <v>44417</v>
      </c>
      <c r="B220">
        <v>36.119999999999997</v>
      </c>
      <c r="C220">
        <v>35.1</v>
      </c>
      <c r="D220">
        <v>32.700000000000003</v>
      </c>
      <c r="E220">
        <v>37.4</v>
      </c>
      <c r="F220">
        <v>37.08</v>
      </c>
    </row>
    <row r="221" spans="1:6" x14ac:dyDescent="0.75">
      <c r="A221" s="11">
        <v>44418</v>
      </c>
      <c r="B221">
        <v>36.5</v>
      </c>
      <c r="C221">
        <v>35.35</v>
      </c>
      <c r="D221">
        <v>32.909999999999997</v>
      </c>
      <c r="E221">
        <v>37.74</v>
      </c>
      <c r="F221">
        <v>37.5</v>
      </c>
    </row>
    <row r="222" spans="1:6" x14ac:dyDescent="0.75">
      <c r="A222" s="11">
        <v>44419</v>
      </c>
      <c r="B222">
        <v>36.65</v>
      </c>
      <c r="C222">
        <v>35.53</v>
      </c>
      <c r="D222">
        <v>33.03</v>
      </c>
      <c r="E222">
        <v>37.81</v>
      </c>
      <c r="F222">
        <v>37.549999999999997</v>
      </c>
    </row>
    <row r="223" spans="1:6" x14ac:dyDescent="0.75">
      <c r="A223" s="11">
        <v>44420</v>
      </c>
      <c r="B223">
        <v>37.020000000000003</v>
      </c>
      <c r="C223">
        <v>35.68</v>
      </c>
      <c r="D223">
        <v>33.799999999999997</v>
      </c>
      <c r="E223">
        <v>38.15</v>
      </c>
      <c r="F223">
        <v>37.9</v>
      </c>
    </row>
    <row r="224" spans="1:6" x14ac:dyDescent="0.75">
      <c r="A224" s="11">
        <v>44421</v>
      </c>
      <c r="B224">
        <v>36.15</v>
      </c>
      <c r="C224">
        <v>35.119999999999997</v>
      </c>
      <c r="D224">
        <v>33.25</v>
      </c>
      <c r="E224">
        <v>37.75</v>
      </c>
      <c r="F224">
        <v>37.4</v>
      </c>
    </row>
    <row r="225" spans="1:6" x14ac:dyDescent="0.75">
      <c r="A225" s="11">
        <v>44425</v>
      </c>
      <c r="B225">
        <v>36.090000000000003</v>
      </c>
      <c r="C225">
        <v>35.270000000000003</v>
      </c>
      <c r="D225">
        <v>32.700000000000003</v>
      </c>
      <c r="E225">
        <v>37.75</v>
      </c>
      <c r="F225">
        <v>36.4</v>
      </c>
    </row>
    <row r="226" spans="1:6" x14ac:dyDescent="0.75">
      <c r="A226" s="11">
        <v>44426</v>
      </c>
      <c r="B226">
        <v>36</v>
      </c>
      <c r="C226">
        <v>35.31</v>
      </c>
      <c r="D226">
        <v>33.18</v>
      </c>
      <c r="E226">
        <v>37.65</v>
      </c>
      <c r="F226">
        <v>36.659999999999997</v>
      </c>
    </row>
    <row r="227" spans="1:6" x14ac:dyDescent="0.75">
      <c r="A227" s="11">
        <v>44427</v>
      </c>
      <c r="B227">
        <v>36.15</v>
      </c>
      <c r="C227">
        <v>35.31</v>
      </c>
      <c r="D227">
        <v>33.200000000000003</v>
      </c>
      <c r="E227">
        <v>37.25</v>
      </c>
      <c r="F227">
        <v>36.700000000000003</v>
      </c>
    </row>
    <row r="228" spans="1:6" x14ac:dyDescent="0.75">
      <c r="A228" s="11">
        <v>44428</v>
      </c>
      <c r="B228">
        <v>36.21</v>
      </c>
      <c r="C228">
        <v>35.270000000000003</v>
      </c>
      <c r="D228">
        <v>32.700000000000003</v>
      </c>
      <c r="E228">
        <v>37.200000000000003</v>
      </c>
      <c r="F228">
        <v>36.6</v>
      </c>
    </row>
    <row r="229" spans="1:6" x14ac:dyDescent="0.75">
      <c r="A229" s="11">
        <v>44431</v>
      </c>
      <c r="B229">
        <v>36.450000000000003</v>
      </c>
      <c r="C229">
        <v>35.26</v>
      </c>
      <c r="D229">
        <v>32.9</v>
      </c>
      <c r="E229">
        <v>37.4</v>
      </c>
      <c r="F229">
        <v>37</v>
      </c>
    </row>
    <row r="230" spans="1:6" x14ac:dyDescent="0.75">
      <c r="A230" s="11">
        <v>44432</v>
      </c>
      <c r="B230">
        <v>36.700000000000003</v>
      </c>
      <c r="C230">
        <v>35.39</v>
      </c>
      <c r="D230">
        <v>33.799999999999997</v>
      </c>
      <c r="E230">
        <v>37.75</v>
      </c>
      <c r="F230">
        <v>37.15</v>
      </c>
    </row>
    <row r="231" spans="1:6" x14ac:dyDescent="0.75">
      <c r="A231" s="11">
        <v>44433</v>
      </c>
      <c r="B231">
        <v>36.700000000000003</v>
      </c>
      <c r="C231">
        <v>35.369999999999997</v>
      </c>
      <c r="D231">
        <v>33.5</v>
      </c>
      <c r="E231">
        <v>37.67</v>
      </c>
      <c r="F231">
        <v>37.15</v>
      </c>
    </row>
    <row r="232" spans="1:6" x14ac:dyDescent="0.75">
      <c r="A232" s="11">
        <v>44434</v>
      </c>
      <c r="B232">
        <v>36.58</v>
      </c>
      <c r="C232">
        <v>35.42</v>
      </c>
      <c r="D232">
        <v>34</v>
      </c>
      <c r="E232">
        <v>37.5</v>
      </c>
      <c r="F232">
        <v>37.1</v>
      </c>
    </row>
    <row r="233" spans="1:6" x14ac:dyDescent="0.75">
      <c r="A233" s="11">
        <v>44435</v>
      </c>
      <c r="B233">
        <v>36.700000000000003</v>
      </c>
      <c r="C233">
        <v>35.630000000000003</v>
      </c>
      <c r="D233">
        <v>34.130000000000003</v>
      </c>
      <c r="E233">
        <v>37.799999999999997</v>
      </c>
      <c r="F233">
        <v>37.380000000000003</v>
      </c>
    </row>
    <row r="234" spans="1:6" x14ac:dyDescent="0.75">
      <c r="A234" s="11">
        <v>44438</v>
      </c>
      <c r="B234">
        <v>37.26</v>
      </c>
      <c r="C234">
        <v>36.01</v>
      </c>
      <c r="D234">
        <v>35</v>
      </c>
      <c r="E234">
        <v>38.4</v>
      </c>
      <c r="F234">
        <v>38.200000000000003</v>
      </c>
    </row>
    <row r="235" spans="1:6" x14ac:dyDescent="0.75">
      <c r="A235" s="11">
        <v>44439</v>
      </c>
      <c r="B235">
        <v>37.57</v>
      </c>
      <c r="C235">
        <v>36.31</v>
      </c>
      <c r="D235">
        <v>35</v>
      </c>
      <c r="E235">
        <v>38.450000000000003</v>
      </c>
      <c r="F235">
        <v>38.4</v>
      </c>
    </row>
    <row r="236" spans="1:6" x14ac:dyDescent="0.75">
      <c r="A236" s="11">
        <v>44440</v>
      </c>
      <c r="B236">
        <v>37.94</v>
      </c>
      <c r="C236">
        <v>36.880000000000003</v>
      </c>
      <c r="D236">
        <v>35.6</v>
      </c>
      <c r="E236">
        <v>38.700000000000003</v>
      </c>
      <c r="F236">
        <v>38.6</v>
      </c>
    </row>
    <row r="237" spans="1:6" x14ac:dyDescent="0.75">
      <c r="A237" s="11">
        <v>44441</v>
      </c>
      <c r="B237">
        <v>38.4</v>
      </c>
      <c r="C237">
        <v>37.46</v>
      </c>
      <c r="D237">
        <v>35.799999999999997</v>
      </c>
      <c r="E237">
        <v>39.4</v>
      </c>
      <c r="F237">
        <v>39.200000000000003</v>
      </c>
    </row>
    <row r="238" spans="1:6" x14ac:dyDescent="0.75">
      <c r="A238" s="11">
        <v>44442</v>
      </c>
      <c r="B238">
        <v>38.5</v>
      </c>
      <c r="C238">
        <v>37.520000000000003</v>
      </c>
      <c r="D238">
        <v>35.75</v>
      </c>
      <c r="E238">
        <v>39.35</v>
      </c>
      <c r="F238">
        <v>39.25</v>
      </c>
    </row>
    <row r="239" spans="1:6" x14ac:dyDescent="0.75">
      <c r="A239" s="11">
        <v>44445</v>
      </c>
      <c r="B239">
        <v>38.6</v>
      </c>
      <c r="C239">
        <v>37.76</v>
      </c>
      <c r="D239">
        <v>35.950000000000003</v>
      </c>
      <c r="E239">
        <v>39.6</v>
      </c>
      <c r="F239">
        <v>39.35</v>
      </c>
    </row>
    <row r="240" spans="1:6" x14ac:dyDescent="0.75">
      <c r="A240" s="11">
        <v>44446</v>
      </c>
      <c r="B240">
        <v>39</v>
      </c>
      <c r="C240">
        <v>37.85</v>
      </c>
      <c r="D240">
        <v>36.35</v>
      </c>
      <c r="E240">
        <v>39.700000000000003</v>
      </c>
      <c r="F240">
        <v>39.4</v>
      </c>
    </row>
    <row r="241" spans="1:6" x14ac:dyDescent="0.75">
      <c r="A241" s="11">
        <v>44447</v>
      </c>
      <c r="B241">
        <v>38.799999999999997</v>
      </c>
      <c r="C241">
        <v>37.79</v>
      </c>
      <c r="D241">
        <v>35.869999999999997</v>
      </c>
      <c r="E241">
        <v>39.15</v>
      </c>
      <c r="F241">
        <v>39.049999999999997</v>
      </c>
    </row>
    <row r="242" spans="1:6" x14ac:dyDescent="0.75">
      <c r="A242" s="11">
        <v>44448</v>
      </c>
      <c r="B242">
        <v>38.700000000000003</v>
      </c>
      <c r="C242">
        <v>37.74</v>
      </c>
      <c r="D242">
        <v>35.6</v>
      </c>
      <c r="E242">
        <v>38.9</v>
      </c>
      <c r="F242">
        <v>38.799999999999997</v>
      </c>
    </row>
    <row r="243" spans="1:6" x14ac:dyDescent="0.75">
      <c r="A243" s="11">
        <v>44449</v>
      </c>
      <c r="B243">
        <v>38.9</v>
      </c>
      <c r="C243">
        <v>37.68</v>
      </c>
      <c r="D243">
        <v>34.51</v>
      </c>
      <c r="E243">
        <v>38.6</v>
      </c>
      <c r="F243">
        <v>38.950000000000003</v>
      </c>
    </row>
    <row r="244" spans="1:6" x14ac:dyDescent="0.75">
      <c r="A244" s="11">
        <v>44452</v>
      </c>
      <c r="B244">
        <v>39.6</v>
      </c>
      <c r="C244">
        <v>38.43</v>
      </c>
      <c r="D244">
        <v>35.61</v>
      </c>
      <c r="E244">
        <v>39.65</v>
      </c>
      <c r="F244">
        <v>39.5</v>
      </c>
    </row>
    <row r="245" spans="1:6" x14ac:dyDescent="0.75">
      <c r="A245" s="11">
        <v>44453</v>
      </c>
      <c r="B245">
        <v>39.35</v>
      </c>
      <c r="C245">
        <v>38.270000000000003</v>
      </c>
      <c r="D245">
        <v>35.619999999999997</v>
      </c>
      <c r="E245">
        <v>39.4</v>
      </c>
      <c r="F245">
        <v>39.4</v>
      </c>
    </row>
    <row r="246" spans="1:6" x14ac:dyDescent="0.75">
      <c r="A246" s="11">
        <v>44454</v>
      </c>
      <c r="B246">
        <v>39.799999999999997</v>
      </c>
      <c r="C246">
        <v>38.159999999999997</v>
      </c>
      <c r="D246">
        <v>35.6</v>
      </c>
      <c r="E246">
        <v>39.450000000000003</v>
      </c>
      <c r="F246">
        <v>39.299999999999997</v>
      </c>
    </row>
    <row r="247" spans="1:6" x14ac:dyDescent="0.75">
      <c r="A247" s="11">
        <v>44455</v>
      </c>
      <c r="B247">
        <v>40.200000000000003</v>
      </c>
      <c r="C247">
        <v>38.18</v>
      </c>
      <c r="D247">
        <v>35.799999999999997</v>
      </c>
      <c r="E247">
        <v>39.5</v>
      </c>
      <c r="F247">
        <v>39.25</v>
      </c>
    </row>
    <row r="248" spans="1:6" x14ac:dyDescent="0.75">
      <c r="A248" s="11">
        <v>44456</v>
      </c>
      <c r="B248">
        <v>40.1</v>
      </c>
      <c r="C248">
        <v>38.1</v>
      </c>
      <c r="D248">
        <v>35.799999999999997</v>
      </c>
      <c r="E248">
        <v>39.200000000000003</v>
      </c>
      <c r="F248">
        <v>39.15</v>
      </c>
    </row>
    <row r="249" spans="1:6" x14ac:dyDescent="0.75">
      <c r="A249" s="11">
        <v>44459</v>
      </c>
      <c r="B249">
        <v>40</v>
      </c>
      <c r="C249">
        <v>37.880000000000003</v>
      </c>
      <c r="D249">
        <v>35.15</v>
      </c>
      <c r="E249">
        <v>38.619999999999997</v>
      </c>
      <c r="F249">
        <v>38.5</v>
      </c>
    </row>
    <row r="250" spans="1:6" x14ac:dyDescent="0.75">
      <c r="A250" s="11">
        <v>44460</v>
      </c>
      <c r="B250">
        <v>39.799999999999997</v>
      </c>
      <c r="C250">
        <v>37.76</v>
      </c>
      <c r="D250">
        <v>35</v>
      </c>
      <c r="E250">
        <v>38.74</v>
      </c>
      <c r="F250">
        <v>38.5</v>
      </c>
    </row>
    <row r="251" spans="1:6" x14ac:dyDescent="0.75">
      <c r="A251" s="11">
        <v>44461</v>
      </c>
      <c r="B251">
        <v>39.6</v>
      </c>
      <c r="C251">
        <v>37.69</v>
      </c>
      <c r="D251">
        <v>34.25</v>
      </c>
      <c r="E251">
        <v>38.36</v>
      </c>
      <c r="F251">
        <v>38.200000000000003</v>
      </c>
    </row>
    <row r="252" spans="1:6" x14ac:dyDescent="0.75">
      <c r="A252" s="11">
        <v>44462</v>
      </c>
      <c r="B252">
        <v>39.299999999999997</v>
      </c>
      <c r="C252">
        <v>37.64</v>
      </c>
      <c r="D252">
        <v>34.549999999999997</v>
      </c>
      <c r="E252">
        <v>38</v>
      </c>
      <c r="F252">
        <v>37.9</v>
      </c>
    </row>
    <row r="253" spans="1:6" x14ac:dyDescent="0.75">
      <c r="A253" s="11">
        <v>44463</v>
      </c>
      <c r="B253">
        <v>38.56</v>
      </c>
      <c r="C253">
        <v>37.36</v>
      </c>
      <c r="D253">
        <v>34.44</v>
      </c>
      <c r="E253">
        <v>37.35</v>
      </c>
      <c r="F253">
        <v>37.950000000000003</v>
      </c>
    </row>
    <row r="254" spans="1:6" x14ac:dyDescent="0.75">
      <c r="A254" s="11">
        <v>44466</v>
      </c>
      <c r="B254">
        <v>38.450000000000003</v>
      </c>
      <c r="C254">
        <v>37.200000000000003</v>
      </c>
      <c r="D254">
        <v>34.1</v>
      </c>
      <c r="E254">
        <v>37.799999999999997</v>
      </c>
      <c r="F254">
        <v>37.4</v>
      </c>
    </row>
    <row r="255" spans="1:6" x14ac:dyDescent="0.75">
      <c r="A255" s="11">
        <v>44467</v>
      </c>
      <c r="B255">
        <v>38.450000000000003</v>
      </c>
      <c r="C255">
        <v>37.119999999999997</v>
      </c>
      <c r="D255">
        <v>34.5</v>
      </c>
      <c r="E255">
        <v>37.9</v>
      </c>
      <c r="F255">
        <v>37.9</v>
      </c>
    </row>
    <row r="256" spans="1:6" x14ac:dyDescent="0.75">
      <c r="A256" s="11">
        <v>44468</v>
      </c>
      <c r="B256">
        <v>38.9</v>
      </c>
      <c r="C256">
        <v>37.229999999999997</v>
      </c>
      <c r="D256">
        <v>34.75</v>
      </c>
      <c r="E256">
        <v>38.200000000000003</v>
      </c>
      <c r="F256">
        <v>37.799999999999997</v>
      </c>
    </row>
    <row r="257" spans="1:6" x14ac:dyDescent="0.75">
      <c r="A257" s="11">
        <v>44469</v>
      </c>
      <c r="B257">
        <v>39</v>
      </c>
      <c r="C257">
        <v>37.119999999999997</v>
      </c>
      <c r="D257">
        <v>34.5</v>
      </c>
      <c r="E257">
        <v>38</v>
      </c>
      <c r="F257">
        <v>37.5</v>
      </c>
    </row>
    <row r="258" spans="1:6" x14ac:dyDescent="0.75">
      <c r="A258" s="11">
        <v>44470</v>
      </c>
      <c r="B258">
        <v>38.200000000000003</v>
      </c>
      <c r="C258">
        <v>36.979999999999997</v>
      </c>
      <c r="D258">
        <v>34</v>
      </c>
      <c r="E258">
        <v>38</v>
      </c>
      <c r="F258">
        <v>37.1</v>
      </c>
    </row>
    <row r="259" spans="1:6" x14ac:dyDescent="0.75">
      <c r="A259" s="11">
        <v>44473</v>
      </c>
      <c r="B259">
        <v>38.15</v>
      </c>
      <c r="C259">
        <v>36.869999999999997</v>
      </c>
      <c r="D259">
        <v>34.369999999999997</v>
      </c>
      <c r="E259">
        <v>37.799999999999997</v>
      </c>
      <c r="F259">
        <v>37.1</v>
      </c>
    </row>
    <row r="260" spans="1:6" x14ac:dyDescent="0.75">
      <c r="A260" s="11">
        <v>44474</v>
      </c>
      <c r="B260">
        <v>38.5</v>
      </c>
      <c r="C260">
        <v>36.69</v>
      </c>
      <c r="D260">
        <v>34.450000000000003</v>
      </c>
      <c r="E260">
        <v>38</v>
      </c>
      <c r="F260">
        <v>37.380000000000003</v>
      </c>
    </row>
    <row r="261" spans="1:6" x14ac:dyDescent="0.75">
      <c r="A261" s="11">
        <v>44475</v>
      </c>
      <c r="B261">
        <v>38</v>
      </c>
      <c r="C261">
        <v>36.380000000000003</v>
      </c>
      <c r="D261">
        <v>33.1</v>
      </c>
      <c r="E261">
        <f>+AVERAGE(E260,E262)</f>
        <v>37.625</v>
      </c>
      <c r="F261">
        <f>+AVERAGE(F260,F262)</f>
        <v>37.090000000000003</v>
      </c>
    </row>
    <row r="262" spans="1:6" x14ac:dyDescent="0.75">
      <c r="A262" s="11">
        <v>44476</v>
      </c>
      <c r="B262">
        <v>37.450000000000003</v>
      </c>
      <c r="C262">
        <v>36.39</v>
      </c>
      <c r="D262">
        <v>34</v>
      </c>
      <c r="E262">
        <v>37.25</v>
      </c>
      <c r="F262">
        <v>36.799999999999997</v>
      </c>
    </row>
    <row r="263" spans="1:6" x14ac:dyDescent="0.75">
      <c r="A263" s="11">
        <v>44481</v>
      </c>
      <c r="B263">
        <v>37.65</v>
      </c>
      <c r="C263">
        <v>36.17</v>
      </c>
      <c r="D263">
        <v>33.6</v>
      </c>
      <c r="E263">
        <v>37.5</v>
      </c>
      <c r="F263">
        <v>36.89</v>
      </c>
    </row>
    <row r="264" spans="1:6" x14ac:dyDescent="0.75">
      <c r="A264" s="11">
        <v>44482</v>
      </c>
      <c r="B264">
        <v>37</v>
      </c>
      <c r="C264">
        <v>36.11</v>
      </c>
      <c r="D264">
        <v>33.799999999999997</v>
      </c>
      <c r="E264">
        <v>37.5</v>
      </c>
      <c r="F264">
        <v>36.6</v>
      </c>
    </row>
    <row r="265" spans="1:6" x14ac:dyDescent="0.75">
      <c r="A265" s="11">
        <v>44483</v>
      </c>
      <c r="B265">
        <v>37.4</v>
      </c>
      <c r="C265">
        <v>36.07</v>
      </c>
      <c r="D265">
        <v>33.9</v>
      </c>
      <c r="E265">
        <v>37</v>
      </c>
      <c r="F265">
        <v>37.1</v>
      </c>
    </row>
    <row r="266" spans="1:6" x14ac:dyDescent="0.75">
      <c r="A266" s="11">
        <v>44484</v>
      </c>
      <c r="B266">
        <v>37.5</v>
      </c>
      <c r="C266">
        <v>35.97</v>
      </c>
      <c r="D266">
        <v>33.450000000000003</v>
      </c>
      <c r="E266">
        <v>37</v>
      </c>
      <c r="F266">
        <v>37.200000000000003</v>
      </c>
    </row>
    <row r="267" spans="1:6" x14ac:dyDescent="0.75">
      <c r="A267" s="11">
        <v>44487</v>
      </c>
      <c r="B267">
        <v>37.020000000000003</v>
      </c>
      <c r="C267">
        <v>35.85</v>
      </c>
      <c r="D267">
        <v>33.1</v>
      </c>
      <c r="E267">
        <v>37.299999999999997</v>
      </c>
      <c r="F267">
        <v>36.4</v>
      </c>
    </row>
    <row r="268" spans="1:6" x14ac:dyDescent="0.75">
      <c r="A268" s="11">
        <v>44488</v>
      </c>
      <c r="B268">
        <v>37.06</v>
      </c>
      <c r="C268">
        <v>35.82</v>
      </c>
      <c r="D268">
        <v>33.5</v>
      </c>
      <c r="E268">
        <v>37</v>
      </c>
      <c r="F268">
        <v>36.01</v>
      </c>
    </row>
    <row r="269" spans="1:6" x14ac:dyDescent="0.75">
      <c r="A269" s="11">
        <v>44489</v>
      </c>
      <c r="B269">
        <v>37.299999999999997</v>
      </c>
      <c r="C269">
        <v>35.840000000000003</v>
      </c>
      <c r="D269">
        <v>33.200000000000003</v>
      </c>
      <c r="E269">
        <v>36.75</v>
      </c>
      <c r="F269">
        <v>35.799999999999997</v>
      </c>
    </row>
    <row r="270" spans="1:6" x14ac:dyDescent="0.75">
      <c r="A270" s="11">
        <v>44490</v>
      </c>
      <c r="B270">
        <v>36.880000000000003</v>
      </c>
      <c r="C270">
        <v>35.85</v>
      </c>
      <c r="D270">
        <v>33.01</v>
      </c>
      <c r="E270">
        <v>36.75</v>
      </c>
      <c r="F270">
        <v>35.6</v>
      </c>
    </row>
    <row r="271" spans="1:6" x14ac:dyDescent="0.75">
      <c r="A271" s="11">
        <v>44491</v>
      </c>
      <c r="B271">
        <v>36.81</v>
      </c>
      <c r="C271">
        <v>35.82</v>
      </c>
      <c r="D271">
        <v>33.200000000000003</v>
      </c>
      <c r="E271">
        <v>36.75</v>
      </c>
      <c r="F271">
        <v>35.61</v>
      </c>
    </row>
    <row r="272" spans="1:6" x14ac:dyDescent="0.75">
      <c r="A272" s="11">
        <v>44494</v>
      </c>
      <c r="B272">
        <v>36.9</v>
      </c>
      <c r="C272">
        <v>35.869999999999997</v>
      </c>
      <c r="D272">
        <v>33</v>
      </c>
      <c r="E272">
        <v>37</v>
      </c>
      <c r="F272">
        <v>35.72</v>
      </c>
    </row>
    <row r="273" spans="1:6" x14ac:dyDescent="0.75">
      <c r="A273" s="11">
        <v>44495</v>
      </c>
      <c r="B273">
        <v>37.119999999999997</v>
      </c>
      <c r="C273">
        <v>35.880000000000003</v>
      </c>
      <c r="D273">
        <v>33.6</v>
      </c>
      <c r="E273">
        <v>37.25</v>
      </c>
      <c r="F273">
        <v>35.85</v>
      </c>
    </row>
    <row r="274" spans="1:6" x14ac:dyDescent="0.75">
      <c r="A274" s="11">
        <v>44496</v>
      </c>
      <c r="B274">
        <v>36.93</v>
      </c>
      <c r="C274">
        <v>35.869999999999997</v>
      </c>
      <c r="D274">
        <v>33.450000000000003</v>
      </c>
      <c r="E274">
        <v>37.299999999999997</v>
      </c>
      <c r="F274">
        <v>36.130000000000003</v>
      </c>
    </row>
    <row r="275" spans="1:6" x14ac:dyDescent="0.75">
      <c r="A275" s="11">
        <v>44497</v>
      </c>
      <c r="B275">
        <v>37</v>
      </c>
      <c r="C275">
        <v>35.82</v>
      </c>
      <c r="D275">
        <v>33.65</v>
      </c>
      <c r="E275">
        <v>37.4</v>
      </c>
      <c r="F275">
        <v>36.299999999999997</v>
      </c>
    </row>
    <row r="276" spans="1:6" x14ac:dyDescent="0.75">
      <c r="A276" s="11">
        <v>44498</v>
      </c>
      <c r="B276">
        <v>36.6</v>
      </c>
      <c r="C276">
        <v>35.700000000000003</v>
      </c>
      <c r="D276">
        <v>33.85</v>
      </c>
      <c r="E276">
        <v>37.700000000000003</v>
      </c>
      <c r="F276">
        <v>36.6</v>
      </c>
    </row>
    <row r="277" spans="1:6" x14ac:dyDescent="0.75">
      <c r="A277" s="11">
        <v>44501</v>
      </c>
      <c r="B277">
        <v>36.159999999999997</v>
      </c>
      <c r="C277">
        <v>35.659999999999997</v>
      </c>
      <c r="D277">
        <v>33.5</v>
      </c>
      <c r="E277">
        <v>37.9</v>
      </c>
      <c r="F277">
        <v>36.9</v>
      </c>
    </row>
    <row r="278" spans="1:6" x14ac:dyDescent="0.75">
      <c r="A278" s="11">
        <v>44502</v>
      </c>
      <c r="B278">
        <v>37.130000000000003</v>
      </c>
      <c r="C278">
        <v>35.69</v>
      </c>
      <c r="D278">
        <v>33.5</v>
      </c>
      <c r="E278">
        <v>38.049999999999997</v>
      </c>
      <c r="F278">
        <v>36</v>
      </c>
    </row>
    <row r="279" spans="1:6" x14ac:dyDescent="0.75">
      <c r="A279" s="11">
        <v>44503</v>
      </c>
      <c r="B279">
        <v>37.1</v>
      </c>
      <c r="C279">
        <v>35.58</v>
      </c>
      <c r="D279">
        <v>33.700000000000003</v>
      </c>
      <c r="E279">
        <v>37.9</v>
      </c>
      <c r="F279">
        <v>36.15</v>
      </c>
    </row>
    <row r="280" spans="1:6" x14ac:dyDescent="0.75">
      <c r="A280" s="11">
        <v>44504</v>
      </c>
      <c r="B280">
        <v>38</v>
      </c>
      <c r="C280">
        <v>36</v>
      </c>
      <c r="D280">
        <v>34</v>
      </c>
      <c r="E280">
        <v>38</v>
      </c>
      <c r="F280">
        <v>37</v>
      </c>
    </row>
    <row r="281" spans="1:6" x14ac:dyDescent="0.75">
      <c r="A281" s="11">
        <v>44505</v>
      </c>
      <c r="B281">
        <v>38.21</v>
      </c>
      <c r="C281">
        <v>35.85</v>
      </c>
      <c r="D281">
        <v>34.450000000000003</v>
      </c>
      <c r="E281">
        <v>38.53</v>
      </c>
      <c r="F281">
        <v>37.5</v>
      </c>
    </row>
    <row r="282" spans="1:6" x14ac:dyDescent="0.75">
      <c r="A282" s="11">
        <v>44508</v>
      </c>
      <c r="B282">
        <v>38</v>
      </c>
      <c r="C282">
        <v>35.99</v>
      </c>
      <c r="D282">
        <v>35</v>
      </c>
      <c r="E282">
        <v>38.549999999999997</v>
      </c>
      <c r="F282">
        <v>37.5</v>
      </c>
    </row>
    <row r="283" spans="1:6" x14ac:dyDescent="0.75">
      <c r="A283" s="11">
        <v>44509</v>
      </c>
      <c r="B283">
        <v>38.14</v>
      </c>
      <c r="C283">
        <v>35.909999999999997</v>
      </c>
      <c r="D283">
        <v>34.54</v>
      </c>
      <c r="E283">
        <v>38.700000000000003</v>
      </c>
      <c r="F283">
        <v>37.43</v>
      </c>
    </row>
    <row r="284" spans="1:6" x14ac:dyDescent="0.75">
      <c r="A284" s="11">
        <v>44510</v>
      </c>
      <c r="B284">
        <v>38.229999999999997</v>
      </c>
      <c r="C284">
        <v>35.869999999999997</v>
      </c>
      <c r="D284">
        <v>34.299999999999997</v>
      </c>
      <c r="E284">
        <v>38.6</v>
      </c>
      <c r="F284">
        <v>37</v>
      </c>
    </row>
    <row r="285" spans="1:6" x14ac:dyDescent="0.75">
      <c r="A285" s="11">
        <v>44511</v>
      </c>
      <c r="B285">
        <v>38.1</v>
      </c>
      <c r="C285">
        <v>35.9</v>
      </c>
      <c r="D285">
        <v>34.1</v>
      </c>
      <c r="E285">
        <v>38.549999999999997</v>
      </c>
      <c r="F285">
        <v>36.5</v>
      </c>
    </row>
    <row r="286" spans="1:6" x14ac:dyDescent="0.75">
      <c r="A286" s="11">
        <v>44512</v>
      </c>
      <c r="B286">
        <v>38.68</v>
      </c>
      <c r="C286">
        <v>35.82</v>
      </c>
      <c r="D286">
        <v>34</v>
      </c>
      <c r="E286">
        <v>38.11</v>
      </c>
      <c r="F286">
        <v>37.159999999999997</v>
      </c>
    </row>
    <row r="287" spans="1:6" x14ac:dyDescent="0.75">
      <c r="A287" s="11">
        <v>44515</v>
      </c>
      <c r="B287">
        <v>38.200000000000003</v>
      </c>
      <c r="C287">
        <v>35.19</v>
      </c>
      <c r="D287">
        <v>33.700000000000003</v>
      </c>
      <c r="E287">
        <v>37.65</v>
      </c>
      <c r="F287">
        <v>36.5</v>
      </c>
    </row>
    <row r="288" spans="1:6" x14ac:dyDescent="0.75">
      <c r="A288" s="11">
        <v>44516</v>
      </c>
      <c r="B288">
        <v>37</v>
      </c>
      <c r="C288">
        <v>32.85</v>
      </c>
      <c r="D288">
        <v>32.200000000000003</v>
      </c>
      <c r="E288">
        <v>36.1</v>
      </c>
      <c r="F288">
        <v>35.950000000000003</v>
      </c>
    </row>
    <row r="289" spans="1:6" x14ac:dyDescent="0.75">
      <c r="A289" s="11">
        <v>44517</v>
      </c>
      <c r="B289">
        <v>34.75</v>
      </c>
      <c r="C289">
        <v>32.57</v>
      </c>
      <c r="D289">
        <v>31.2</v>
      </c>
      <c r="E289">
        <v>35.9</v>
      </c>
      <c r="F289">
        <v>35.4</v>
      </c>
    </row>
    <row r="290" spans="1:6" x14ac:dyDescent="0.75">
      <c r="A290" s="11">
        <v>44518</v>
      </c>
      <c r="B290">
        <v>34.5</v>
      </c>
      <c r="C290">
        <v>31.21</v>
      </c>
      <c r="D290">
        <v>31.15</v>
      </c>
      <c r="E290">
        <v>35.25</v>
      </c>
      <c r="F290">
        <v>35.15</v>
      </c>
    </row>
    <row r="291" spans="1:6" x14ac:dyDescent="0.75">
      <c r="A291" s="11">
        <v>44519</v>
      </c>
      <c r="B291">
        <v>34.299999999999997</v>
      </c>
      <c r="C291">
        <v>31.4</v>
      </c>
      <c r="D291">
        <v>31.49</v>
      </c>
      <c r="E291">
        <v>35.25</v>
      </c>
      <c r="F291">
        <v>32.81</v>
      </c>
    </row>
    <row r="292" spans="1:6" x14ac:dyDescent="0.75">
      <c r="A292" s="11">
        <v>44523</v>
      </c>
      <c r="B292">
        <v>32.9</v>
      </c>
      <c r="C292">
        <v>30.22</v>
      </c>
      <c r="D292">
        <v>30</v>
      </c>
      <c r="E292">
        <v>33.6</v>
      </c>
      <c r="F292">
        <v>32.549999999999997</v>
      </c>
    </row>
    <row r="293" spans="1:6" x14ac:dyDescent="0.75">
      <c r="A293" s="11">
        <v>44524</v>
      </c>
      <c r="B293">
        <v>32.75</v>
      </c>
      <c r="C293">
        <v>30.15</v>
      </c>
      <c r="D293">
        <v>30</v>
      </c>
      <c r="E293">
        <v>33.5</v>
      </c>
      <c r="F293">
        <v>32.6</v>
      </c>
    </row>
    <row r="294" spans="1:6" x14ac:dyDescent="0.75">
      <c r="A294" s="11">
        <v>44525</v>
      </c>
      <c r="B294">
        <v>32.29</v>
      </c>
      <c r="C294">
        <v>29.9</v>
      </c>
      <c r="D294">
        <v>30</v>
      </c>
      <c r="E294">
        <v>33.5</v>
      </c>
      <c r="F294">
        <v>32.5</v>
      </c>
    </row>
    <row r="295" spans="1:6" x14ac:dyDescent="0.75">
      <c r="A295" s="11">
        <v>44526</v>
      </c>
      <c r="B295">
        <v>31.84</v>
      </c>
      <c r="C295">
        <v>29.25</v>
      </c>
      <c r="D295">
        <v>29.25</v>
      </c>
      <c r="E295">
        <v>33.15</v>
      </c>
      <c r="F295">
        <v>32.1</v>
      </c>
    </row>
    <row r="296" spans="1:6" x14ac:dyDescent="0.75">
      <c r="A296" s="11">
        <v>44529</v>
      </c>
      <c r="B296">
        <v>32</v>
      </c>
      <c r="C296">
        <v>30.11</v>
      </c>
      <c r="D296">
        <v>29.6</v>
      </c>
      <c r="E296">
        <v>33.450000000000003</v>
      </c>
      <c r="F296">
        <v>32.5</v>
      </c>
    </row>
    <row r="297" spans="1:6" x14ac:dyDescent="0.75">
      <c r="A297" s="11">
        <v>44530</v>
      </c>
      <c r="B297">
        <v>32</v>
      </c>
      <c r="C297">
        <v>29.34</v>
      </c>
      <c r="D297">
        <v>29.4</v>
      </c>
      <c r="E297">
        <v>33.5</v>
      </c>
      <c r="F297">
        <v>32</v>
      </c>
    </row>
    <row r="298" spans="1:6" x14ac:dyDescent="0.75">
      <c r="A298" s="11">
        <v>44531</v>
      </c>
      <c r="B298">
        <v>34</v>
      </c>
      <c r="C298">
        <v>31.6</v>
      </c>
      <c r="D298">
        <v>30.61</v>
      </c>
      <c r="E298">
        <v>35</v>
      </c>
      <c r="F298">
        <v>34.020000000000003</v>
      </c>
    </row>
    <row r="299" spans="1:6" x14ac:dyDescent="0.75">
      <c r="A299" s="11">
        <v>44532</v>
      </c>
      <c r="B299">
        <v>34.200000000000003</v>
      </c>
      <c r="C299">
        <v>31.19</v>
      </c>
      <c r="D299">
        <v>30.8</v>
      </c>
      <c r="E299">
        <v>35.799999999999997</v>
      </c>
      <c r="F299">
        <v>34.4</v>
      </c>
    </row>
    <row r="300" spans="1:6" x14ac:dyDescent="0.75">
      <c r="A300" s="11">
        <v>44533</v>
      </c>
      <c r="B300">
        <v>35.15</v>
      </c>
      <c r="C300">
        <v>32.35</v>
      </c>
      <c r="D300">
        <v>31.23</v>
      </c>
      <c r="E300">
        <v>37</v>
      </c>
      <c r="F300">
        <v>34.75</v>
      </c>
    </row>
    <row r="301" spans="1:6" x14ac:dyDescent="0.75">
      <c r="A301" s="11">
        <v>44536</v>
      </c>
      <c r="B301">
        <v>35.4</v>
      </c>
      <c r="C301">
        <v>33.11</v>
      </c>
      <c r="D301">
        <v>32</v>
      </c>
      <c r="E301">
        <v>36.33</v>
      </c>
      <c r="F301">
        <v>35.4</v>
      </c>
    </row>
    <row r="302" spans="1:6" x14ac:dyDescent="0.75">
      <c r="A302" s="11">
        <v>44537</v>
      </c>
      <c r="B302">
        <v>37.049999999999997</v>
      </c>
      <c r="C302">
        <v>34.299999999999997</v>
      </c>
      <c r="D302">
        <v>33.35</v>
      </c>
      <c r="E302">
        <v>38</v>
      </c>
      <c r="F302">
        <v>36.9</v>
      </c>
    </row>
    <row r="303" spans="1:6" x14ac:dyDescent="0.75">
      <c r="A303" s="11">
        <v>44539</v>
      </c>
      <c r="B303">
        <v>37.200000000000003</v>
      </c>
      <c r="C303">
        <v>34.1</v>
      </c>
      <c r="D303">
        <v>33</v>
      </c>
      <c r="E303">
        <v>38.5</v>
      </c>
      <c r="F303">
        <v>36.9</v>
      </c>
    </row>
    <row r="304" spans="1:6" x14ac:dyDescent="0.75">
      <c r="A304" s="11">
        <v>44540</v>
      </c>
      <c r="B304">
        <v>36.5</v>
      </c>
      <c r="C304">
        <v>33.46</v>
      </c>
      <c r="D304">
        <v>32.799999999999997</v>
      </c>
      <c r="E304">
        <v>37.799999999999997</v>
      </c>
      <c r="F304">
        <v>36.200000000000003</v>
      </c>
    </row>
    <row r="305" spans="1:6" x14ac:dyDescent="0.75">
      <c r="A305" s="11">
        <v>44543</v>
      </c>
      <c r="B305">
        <v>35.5</v>
      </c>
      <c r="C305">
        <v>33.049999999999997</v>
      </c>
      <c r="D305">
        <v>32.39</v>
      </c>
      <c r="E305">
        <v>37.049999999999997</v>
      </c>
      <c r="F305">
        <v>36</v>
      </c>
    </row>
    <row r="306" spans="1:6" x14ac:dyDescent="0.75">
      <c r="A306" s="11">
        <v>44544</v>
      </c>
      <c r="B306">
        <v>35.4</v>
      </c>
      <c r="C306">
        <v>32.950000000000003</v>
      </c>
      <c r="D306">
        <v>31.86</v>
      </c>
      <c r="E306">
        <v>37</v>
      </c>
      <c r="F306">
        <v>36</v>
      </c>
    </row>
    <row r="307" spans="1:6" x14ac:dyDescent="0.75">
      <c r="A307" s="11">
        <v>44545</v>
      </c>
      <c r="B307">
        <v>35.1</v>
      </c>
      <c r="C307">
        <v>33.11</v>
      </c>
      <c r="D307">
        <v>32.6</v>
      </c>
      <c r="E307">
        <v>37.299999999999997</v>
      </c>
      <c r="F307">
        <v>36</v>
      </c>
    </row>
    <row r="308" spans="1:6" x14ac:dyDescent="0.75">
      <c r="A308" s="11">
        <v>44546</v>
      </c>
      <c r="B308">
        <v>35.200000000000003</v>
      </c>
      <c r="C308">
        <v>33.119999999999997</v>
      </c>
      <c r="D308">
        <v>33</v>
      </c>
      <c r="E308">
        <v>37.5</v>
      </c>
      <c r="F308">
        <v>36</v>
      </c>
    </row>
    <row r="309" spans="1:6" x14ac:dyDescent="0.75">
      <c r="A309" s="11">
        <v>44547</v>
      </c>
      <c r="B309">
        <v>34.5</v>
      </c>
      <c r="C309">
        <v>32.08</v>
      </c>
      <c r="D309">
        <v>32</v>
      </c>
      <c r="E309">
        <v>36.4</v>
      </c>
      <c r="F309">
        <v>35</v>
      </c>
    </row>
    <row r="310" spans="1:6" x14ac:dyDescent="0.75">
      <c r="A310" s="11">
        <v>44550</v>
      </c>
      <c r="B310">
        <v>33.99</v>
      </c>
      <c r="C310">
        <v>31.8</v>
      </c>
      <c r="D310">
        <v>31.11</v>
      </c>
      <c r="E310">
        <v>35.71</v>
      </c>
      <c r="F310">
        <v>34.700000000000003</v>
      </c>
    </row>
    <row r="311" spans="1:6" x14ac:dyDescent="0.75">
      <c r="A311" s="11">
        <v>44551</v>
      </c>
      <c r="B311">
        <v>34.090000000000003</v>
      </c>
      <c r="C311">
        <v>31.8</v>
      </c>
      <c r="D311">
        <v>31</v>
      </c>
      <c r="E311">
        <v>35.65</v>
      </c>
      <c r="F311">
        <v>34.5</v>
      </c>
    </row>
    <row r="312" spans="1:6" x14ac:dyDescent="0.75">
      <c r="A312" s="11">
        <v>44552</v>
      </c>
      <c r="B312">
        <v>34.090000000000003</v>
      </c>
      <c r="C312">
        <v>31.8</v>
      </c>
      <c r="D312">
        <v>31</v>
      </c>
      <c r="E312">
        <v>35.65</v>
      </c>
      <c r="F312">
        <v>34.5</v>
      </c>
    </row>
    <row r="313" spans="1:6" x14ac:dyDescent="0.75">
      <c r="A313" s="11">
        <v>44553</v>
      </c>
      <c r="B313">
        <v>34.1</v>
      </c>
      <c r="C313">
        <v>32</v>
      </c>
      <c r="D313">
        <v>32</v>
      </c>
      <c r="E313">
        <v>36</v>
      </c>
      <c r="F313">
        <v>34.200000000000003</v>
      </c>
    </row>
    <row r="314" spans="1:6" x14ac:dyDescent="0.75">
      <c r="A314" s="11">
        <v>44557</v>
      </c>
      <c r="B314">
        <v>34.4</v>
      </c>
      <c r="C314">
        <v>32.9</v>
      </c>
      <c r="D314">
        <v>32.4</v>
      </c>
      <c r="E314">
        <v>37.200000000000003</v>
      </c>
      <c r="F314">
        <v>35.5</v>
      </c>
    </row>
    <row r="315" spans="1:6" x14ac:dyDescent="0.75">
      <c r="A315" s="11">
        <v>44558</v>
      </c>
      <c r="B315">
        <v>35.49</v>
      </c>
      <c r="C315">
        <v>33.5</v>
      </c>
      <c r="D315">
        <v>33.200000000000003</v>
      </c>
      <c r="E315">
        <v>37.47</v>
      </c>
      <c r="F315">
        <v>36</v>
      </c>
    </row>
    <row r="316" spans="1:6" x14ac:dyDescent="0.75">
      <c r="A316" s="11">
        <v>44559</v>
      </c>
      <c r="B316">
        <v>34.71</v>
      </c>
      <c r="C316">
        <v>33.21</v>
      </c>
      <c r="D316">
        <v>32.35</v>
      </c>
      <c r="E316">
        <v>37.9</v>
      </c>
      <c r="F316">
        <v>36</v>
      </c>
    </row>
    <row r="317" spans="1:6" x14ac:dyDescent="0.75">
      <c r="A317" s="11">
        <v>44560</v>
      </c>
      <c r="B317">
        <v>34.799999999999997</v>
      </c>
      <c r="C317">
        <v>32.700000000000003</v>
      </c>
      <c r="D317">
        <v>31.99</v>
      </c>
      <c r="E317">
        <v>37.5</v>
      </c>
      <c r="F317">
        <v>36.5</v>
      </c>
    </row>
    <row r="318" spans="1:6" x14ac:dyDescent="0.75">
      <c r="A318" s="11">
        <v>44564</v>
      </c>
      <c r="B318">
        <v>34.950000000000003</v>
      </c>
      <c r="C318">
        <v>33.06</v>
      </c>
      <c r="D318">
        <v>32</v>
      </c>
      <c r="E318">
        <v>37.4</v>
      </c>
      <c r="F318">
        <v>36.25</v>
      </c>
    </row>
    <row r="319" spans="1:6" x14ac:dyDescent="0.75">
      <c r="A319" s="11">
        <v>44565</v>
      </c>
      <c r="B319">
        <v>34.6</v>
      </c>
      <c r="C319">
        <v>32.75</v>
      </c>
      <c r="D319">
        <v>31.32</v>
      </c>
      <c r="E319">
        <v>37.1</v>
      </c>
      <c r="F319">
        <v>36</v>
      </c>
    </row>
    <row r="320" spans="1:6" x14ac:dyDescent="0.75">
      <c r="A320" s="11">
        <v>44566</v>
      </c>
      <c r="B320">
        <v>34.79</v>
      </c>
      <c r="C320">
        <v>32.200000000000003</v>
      </c>
      <c r="D320">
        <v>31.25</v>
      </c>
      <c r="E320">
        <v>36.799999999999997</v>
      </c>
      <c r="F320">
        <v>36.1</v>
      </c>
    </row>
    <row r="321" spans="1:6" x14ac:dyDescent="0.75">
      <c r="A321" s="11">
        <v>44567</v>
      </c>
      <c r="B321">
        <v>33.46</v>
      </c>
      <c r="C321">
        <v>31.03</v>
      </c>
      <c r="D321">
        <v>31</v>
      </c>
      <c r="E321">
        <v>35.5</v>
      </c>
      <c r="F321">
        <v>35</v>
      </c>
    </row>
    <row r="322" spans="1:6" x14ac:dyDescent="0.75">
      <c r="A322" s="11">
        <v>44568</v>
      </c>
      <c r="B322">
        <v>32.200000000000003</v>
      </c>
      <c r="C322">
        <v>30.22</v>
      </c>
      <c r="D322">
        <v>30</v>
      </c>
      <c r="E322">
        <v>35</v>
      </c>
      <c r="F322">
        <v>34.15</v>
      </c>
    </row>
    <row r="323" spans="1:6" x14ac:dyDescent="0.75">
      <c r="A323" s="11">
        <v>44571</v>
      </c>
      <c r="B323">
        <v>31.7</v>
      </c>
      <c r="C323">
        <v>30.6</v>
      </c>
      <c r="D323">
        <v>29.38</v>
      </c>
      <c r="E323">
        <v>34.299999999999997</v>
      </c>
      <c r="F323">
        <v>33.21</v>
      </c>
    </row>
    <row r="324" spans="1:6" x14ac:dyDescent="0.75">
      <c r="A324" s="11">
        <v>44572</v>
      </c>
      <c r="B324">
        <v>32</v>
      </c>
      <c r="C324">
        <v>30.3</v>
      </c>
      <c r="D324">
        <v>29.7</v>
      </c>
      <c r="E324">
        <v>34</v>
      </c>
      <c r="F324">
        <v>32.700000000000003</v>
      </c>
    </row>
    <row r="325" spans="1:6" x14ac:dyDescent="0.75">
      <c r="A325" s="11">
        <v>44573</v>
      </c>
      <c r="B325">
        <v>32.159999999999997</v>
      </c>
      <c r="C325">
        <v>30.12</v>
      </c>
      <c r="D325">
        <v>29.84</v>
      </c>
      <c r="E325">
        <v>33.9</v>
      </c>
      <c r="F325">
        <v>32.700000000000003</v>
      </c>
    </row>
    <row r="326" spans="1:6" x14ac:dyDescent="0.75">
      <c r="A326" s="11">
        <v>44574</v>
      </c>
      <c r="B326">
        <v>31.8</v>
      </c>
      <c r="C326">
        <v>29.8</v>
      </c>
      <c r="D326">
        <v>29.45</v>
      </c>
      <c r="E326">
        <v>33.83</v>
      </c>
      <c r="F326">
        <v>33</v>
      </c>
    </row>
    <row r="327" spans="1:6" x14ac:dyDescent="0.75">
      <c r="A327" s="11">
        <v>44575</v>
      </c>
      <c r="B327">
        <v>31.72</v>
      </c>
      <c r="C327">
        <v>29.31</v>
      </c>
      <c r="D327">
        <v>29.34</v>
      </c>
      <c r="E327">
        <v>33.409999999999997</v>
      </c>
      <c r="F327">
        <v>33</v>
      </c>
    </row>
    <row r="328" spans="1:6" x14ac:dyDescent="0.75">
      <c r="A328" s="11">
        <v>44578</v>
      </c>
      <c r="B328">
        <v>31.31</v>
      </c>
      <c r="C328">
        <v>29.22</v>
      </c>
      <c r="D328">
        <v>29.35</v>
      </c>
      <c r="E328">
        <v>33.06</v>
      </c>
      <c r="F328">
        <v>32.299999999999997</v>
      </c>
    </row>
    <row r="329" spans="1:6" x14ac:dyDescent="0.75">
      <c r="A329" s="11">
        <v>44579</v>
      </c>
      <c r="B329">
        <v>31.5</v>
      </c>
      <c r="C329">
        <v>29.13</v>
      </c>
      <c r="D329">
        <v>28.8</v>
      </c>
      <c r="E329">
        <v>33</v>
      </c>
      <c r="F329">
        <v>31.26</v>
      </c>
    </row>
    <row r="330" spans="1:6" x14ac:dyDescent="0.75">
      <c r="A330" s="11">
        <v>44580</v>
      </c>
      <c r="B330">
        <v>31.74</v>
      </c>
      <c r="C330">
        <v>29.33</v>
      </c>
      <c r="D330">
        <v>29.4</v>
      </c>
      <c r="E330">
        <v>33</v>
      </c>
      <c r="F330">
        <v>32.5</v>
      </c>
    </row>
    <row r="331" spans="1:6" x14ac:dyDescent="0.75">
      <c r="A331" s="11">
        <v>44581</v>
      </c>
      <c r="B331">
        <v>31.5</v>
      </c>
      <c r="C331">
        <v>28.73</v>
      </c>
      <c r="D331">
        <v>28.89</v>
      </c>
      <c r="E331">
        <v>32.799999999999997</v>
      </c>
      <c r="F331">
        <v>31.75</v>
      </c>
    </row>
    <row r="332" spans="1:6" x14ac:dyDescent="0.75">
      <c r="A332" s="11">
        <v>44582</v>
      </c>
      <c r="B332">
        <v>31.67</v>
      </c>
      <c r="C332">
        <v>28.8</v>
      </c>
      <c r="D332">
        <v>28.99</v>
      </c>
      <c r="E332">
        <v>32.9</v>
      </c>
      <c r="F332">
        <v>32</v>
      </c>
    </row>
    <row r="333" spans="1:6" x14ac:dyDescent="0.75">
      <c r="A333" s="11">
        <v>44585</v>
      </c>
      <c r="B333">
        <v>30.37</v>
      </c>
      <c r="C333">
        <v>27.82</v>
      </c>
      <c r="D333">
        <v>28.4</v>
      </c>
      <c r="E333">
        <v>31.75</v>
      </c>
      <c r="F333">
        <v>31.7</v>
      </c>
    </row>
    <row r="334" spans="1:6" x14ac:dyDescent="0.75">
      <c r="A334" s="11">
        <v>44586</v>
      </c>
      <c r="B334">
        <v>30.61</v>
      </c>
      <c r="C334">
        <v>28.27</v>
      </c>
      <c r="D334">
        <v>28.3</v>
      </c>
      <c r="E334">
        <v>31.99</v>
      </c>
      <c r="F334">
        <v>31.6</v>
      </c>
    </row>
    <row r="335" spans="1:6" x14ac:dyDescent="0.75">
      <c r="A335" s="11">
        <v>44587</v>
      </c>
      <c r="B335">
        <v>30.7</v>
      </c>
      <c r="C335">
        <v>29.32</v>
      </c>
      <c r="D335">
        <v>28.99</v>
      </c>
      <c r="E335">
        <v>33.049999999999997</v>
      </c>
      <c r="F335">
        <v>31.6</v>
      </c>
    </row>
    <row r="336" spans="1:6" x14ac:dyDescent="0.75">
      <c r="A336" s="11">
        <v>44588</v>
      </c>
      <c r="B336">
        <v>30.51</v>
      </c>
      <c r="C336">
        <v>28.67</v>
      </c>
      <c r="D336">
        <v>28.5</v>
      </c>
      <c r="E336">
        <v>32.700000000000003</v>
      </c>
      <c r="F336">
        <v>32.049999999999997</v>
      </c>
    </row>
    <row r="337" spans="1:6" x14ac:dyDescent="0.75">
      <c r="A337" s="11">
        <v>44589</v>
      </c>
      <c r="B337">
        <v>32.299999999999997</v>
      </c>
      <c r="C337">
        <v>30.74</v>
      </c>
      <c r="D337">
        <v>30.65</v>
      </c>
      <c r="E337">
        <v>35.9</v>
      </c>
      <c r="F337">
        <v>35.01</v>
      </c>
    </row>
    <row r="338" spans="1:6" x14ac:dyDescent="0.75">
      <c r="A338" s="11">
        <v>44592</v>
      </c>
      <c r="B338">
        <v>33.6</v>
      </c>
      <c r="C338">
        <v>31.62</v>
      </c>
      <c r="D338">
        <v>31</v>
      </c>
      <c r="E338">
        <v>36.6</v>
      </c>
      <c r="F338">
        <v>35.520000000000003</v>
      </c>
    </row>
    <row r="339" spans="1:6" x14ac:dyDescent="0.75">
      <c r="A339" s="11">
        <v>44593</v>
      </c>
      <c r="B339">
        <v>33.49</v>
      </c>
      <c r="C339">
        <v>31.75</v>
      </c>
      <c r="D339">
        <v>31</v>
      </c>
      <c r="E339">
        <v>35.450000000000003</v>
      </c>
      <c r="F339">
        <v>34.799999999999997</v>
      </c>
    </row>
    <row r="340" spans="1:6" x14ac:dyDescent="0.75">
      <c r="A340" s="11">
        <v>44594</v>
      </c>
      <c r="B340">
        <v>33.64</v>
      </c>
      <c r="C340">
        <v>31.85</v>
      </c>
      <c r="D340">
        <v>31</v>
      </c>
      <c r="E340">
        <v>35.5</v>
      </c>
      <c r="F340">
        <v>36</v>
      </c>
    </row>
    <row r="341" spans="1:6" x14ac:dyDescent="0.75">
      <c r="A341" s="11">
        <v>44595</v>
      </c>
      <c r="B341">
        <v>32.9</v>
      </c>
      <c r="C341">
        <v>31.05</v>
      </c>
      <c r="D341">
        <v>30.5</v>
      </c>
      <c r="E341">
        <v>34.85</v>
      </c>
      <c r="F341">
        <v>35.5</v>
      </c>
    </row>
    <row r="342" spans="1:6" x14ac:dyDescent="0.75">
      <c r="A342" s="11">
        <v>44596</v>
      </c>
      <c r="B342">
        <v>32.4</v>
      </c>
      <c r="C342">
        <v>30</v>
      </c>
      <c r="D342">
        <v>29.8</v>
      </c>
      <c r="E342">
        <v>33.75</v>
      </c>
      <c r="F342">
        <v>35</v>
      </c>
    </row>
    <row r="343" spans="1:6" x14ac:dyDescent="0.75">
      <c r="A343" s="11">
        <v>44599</v>
      </c>
      <c r="B343">
        <v>32.49</v>
      </c>
      <c r="C343">
        <v>30.7</v>
      </c>
      <c r="D343">
        <v>30.2</v>
      </c>
      <c r="E343">
        <v>34</v>
      </c>
      <c r="F343">
        <v>34.9</v>
      </c>
    </row>
    <row r="344" spans="1:6" x14ac:dyDescent="0.75">
      <c r="A344" s="11">
        <v>44600</v>
      </c>
      <c r="B344">
        <v>33.4</v>
      </c>
      <c r="C344">
        <v>30.8</v>
      </c>
      <c r="D344">
        <v>30.2</v>
      </c>
      <c r="E344">
        <v>34.200000000000003</v>
      </c>
      <c r="F344">
        <v>34.15</v>
      </c>
    </row>
    <row r="345" spans="1:6" x14ac:dyDescent="0.75">
      <c r="A345" s="11">
        <v>44601</v>
      </c>
      <c r="B345">
        <v>32.799999999999997</v>
      </c>
      <c r="C345">
        <v>30.6</v>
      </c>
      <c r="D345">
        <v>29.7</v>
      </c>
      <c r="E345">
        <v>34.89</v>
      </c>
      <c r="F345">
        <v>34.25</v>
      </c>
    </row>
    <row r="346" spans="1:6" x14ac:dyDescent="0.75">
      <c r="A346" s="11">
        <v>44602</v>
      </c>
      <c r="B346">
        <v>32.200000000000003</v>
      </c>
      <c r="C346">
        <v>30.16</v>
      </c>
      <c r="D346">
        <v>30.2</v>
      </c>
      <c r="E346">
        <v>34.46</v>
      </c>
      <c r="F346">
        <v>34</v>
      </c>
    </row>
    <row r="347" spans="1:6" x14ac:dyDescent="0.75">
      <c r="A347" s="11">
        <v>44603</v>
      </c>
      <c r="B347">
        <v>31.57</v>
      </c>
      <c r="C347">
        <v>29.85</v>
      </c>
      <c r="D347">
        <v>29.9</v>
      </c>
      <c r="E347">
        <v>34.15</v>
      </c>
      <c r="F347">
        <v>34</v>
      </c>
    </row>
    <row r="348" spans="1:6" x14ac:dyDescent="0.75">
      <c r="A348" s="11">
        <v>44606</v>
      </c>
      <c r="B348">
        <v>31.5</v>
      </c>
      <c r="C348">
        <v>29.85</v>
      </c>
      <c r="D348">
        <v>30.5</v>
      </c>
      <c r="E348">
        <v>34</v>
      </c>
      <c r="F348">
        <v>34.25</v>
      </c>
    </row>
    <row r="349" spans="1:6" x14ac:dyDescent="0.75">
      <c r="A349" s="11">
        <v>44607</v>
      </c>
      <c r="B349">
        <v>31.9</v>
      </c>
      <c r="C349">
        <v>30.21</v>
      </c>
      <c r="D349">
        <v>29.8</v>
      </c>
      <c r="E349">
        <v>34.5</v>
      </c>
      <c r="F349">
        <v>34.69</v>
      </c>
    </row>
    <row r="350" spans="1:6" x14ac:dyDescent="0.75">
      <c r="A350" s="11">
        <v>44608</v>
      </c>
      <c r="B350">
        <v>32.06</v>
      </c>
      <c r="C350">
        <v>30.48</v>
      </c>
      <c r="D350">
        <v>30.5</v>
      </c>
      <c r="E350">
        <v>35</v>
      </c>
      <c r="F350">
        <v>35.1</v>
      </c>
    </row>
    <row r="351" spans="1:6" x14ac:dyDescent="0.75">
      <c r="A351" s="11">
        <v>44609</v>
      </c>
      <c r="B351">
        <v>31.8</v>
      </c>
      <c r="C351">
        <v>30.19</v>
      </c>
      <c r="D351">
        <v>29.8</v>
      </c>
      <c r="E351">
        <v>34.9</v>
      </c>
      <c r="F351">
        <v>34.5</v>
      </c>
    </row>
    <row r="352" spans="1:6" x14ac:dyDescent="0.75">
      <c r="A352" s="11">
        <v>44610</v>
      </c>
      <c r="B352">
        <v>32.090000000000003</v>
      </c>
      <c r="C352">
        <v>30.8</v>
      </c>
      <c r="D352">
        <v>30.51</v>
      </c>
      <c r="E352">
        <v>35.9</v>
      </c>
      <c r="F352">
        <v>35.5</v>
      </c>
    </row>
    <row r="353" spans="1:6" x14ac:dyDescent="0.75">
      <c r="A353" s="11">
        <v>44613</v>
      </c>
      <c r="B353">
        <v>32.299999999999997</v>
      </c>
      <c r="C353">
        <v>30.89</v>
      </c>
      <c r="D353">
        <v>30.8</v>
      </c>
      <c r="E353">
        <v>36</v>
      </c>
      <c r="F353">
        <v>34.799999999999997</v>
      </c>
    </row>
    <row r="354" spans="1:6" x14ac:dyDescent="0.75">
      <c r="A354" s="11">
        <v>44614</v>
      </c>
      <c r="B354">
        <v>32.25</v>
      </c>
      <c r="C354">
        <v>30.66</v>
      </c>
      <c r="D354">
        <v>30.02</v>
      </c>
      <c r="E354">
        <v>36.450000000000003</v>
      </c>
      <c r="F354">
        <v>34.909999999999997</v>
      </c>
    </row>
    <row r="355" spans="1:6" x14ac:dyDescent="0.75">
      <c r="A355" s="11">
        <v>44615</v>
      </c>
      <c r="B355">
        <v>32.200000000000003</v>
      </c>
      <c r="C355">
        <v>30.41</v>
      </c>
      <c r="D355">
        <v>30.64</v>
      </c>
      <c r="E355">
        <v>36</v>
      </c>
      <c r="F355">
        <v>34.85</v>
      </c>
    </row>
    <row r="356" spans="1:6" x14ac:dyDescent="0.75">
      <c r="A356" s="11">
        <v>44616</v>
      </c>
      <c r="B356">
        <v>31.88</v>
      </c>
      <c r="C356">
        <v>30.01</v>
      </c>
      <c r="D356">
        <v>30</v>
      </c>
      <c r="E356">
        <v>35.21</v>
      </c>
      <c r="F356">
        <v>35.200000000000003</v>
      </c>
    </row>
    <row r="357" spans="1:6" x14ac:dyDescent="0.75">
      <c r="A357" s="11">
        <v>44617</v>
      </c>
      <c r="B357">
        <v>31.8</v>
      </c>
      <c r="C357">
        <v>30.05</v>
      </c>
      <c r="D357">
        <v>29.62</v>
      </c>
      <c r="E357">
        <v>35.590000000000003</v>
      </c>
      <c r="F357">
        <v>34.15</v>
      </c>
    </row>
    <row r="358" spans="1:6" x14ac:dyDescent="0.75">
      <c r="A358" s="11">
        <v>44622</v>
      </c>
      <c r="B358">
        <v>31</v>
      </c>
      <c r="C358">
        <v>29.4</v>
      </c>
      <c r="D358">
        <v>29.7</v>
      </c>
      <c r="E358">
        <v>34.31</v>
      </c>
      <c r="F358">
        <v>34</v>
      </c>
    </row>
    <row r="359" spans="1:6" x14ac:dyDescent="0.75">
      <c r="A359" s="11">
        <v>44623</v>
      </c>
      <c r="B359">
        <v>31.58</v>
      </c>
      <c r="C359">
        <v>29.52</v>
      </c>
      <c r="D359">
        <v>29.7</v>
      </c>
      <c r="E359">
        <v>35</v>
      </c>
      <c r="F359">
        <v>34.700000000000003</v>
      </c>
    </row>
    <row r="360" spans="1:6" x14ac:dyDescent="0.75">
      <c r="A360" s="11">
        <v>44624</v>
      </c>
      <c r="B360">
        <v>30.85</v>
      </c>
      <c r="C360">
        <v>28.62</v>
      </c>
      <c r="D360">
        <v>28.5</v>
      </c>
      <c r="E360">
        <v>34.200000000000003</v>
      </c>
      <c r="F360">
        <v>34</v>
      </c>
    </row>
    <row r="361" spans="1:6" x14ac:dyDescent="0.75">
      <c r="A361" s="11">
        <v>44627</v>
      </c>
      <c r="B361">
        <v>29.71</v>
      </c>
      <c r="C361">
        <v>28.05</v>
      </c>
      <c r="D361">
        <v>27.1</v>
      </c>
      <c r="E361">
        <v>32.89</v>
      </c>
      <c r="F361">
        <v>33.1</v>
      </c>
    </row>
    <row r="362" spans="1:6" x14ac:dyDescent="0.75">
      <c r="A362" s="11">
        <v>44628</v>
      </c>
      <c r="B362">
        <v>29.7</v>
      </c>
      <c r="C362">
        <v>28.13</v>
      </c>
      <c r="D362">
        <v>27.2</v>
      </c>
      <c r="E362">
        <v>32.1</v>
      </c>
      <c r="F362">
        <v>31.95</v>
      </c>
    </row>
    <row r="363" spans="1:6" x14ac:dyDescent="0.75">
      <c r="A363" s="11">
        <v>44629</v>
      </c>
      <c r="B363">
        <v>31.22</v>
      </c>
      <c r="C363">
        <v>29</v>
      </c>
      <c r="D363">
        <v>27.8</v>
      </c>
      <c r="E363">
        <v>33.5</v>
      </c>
      <c r="F363">
        <v>32.75</v>
      </c>
    </row>
    <row r="364" spans="1:6" x14ac:dyDescent="0.75">
      <c r="A364" s="11">
        <v>44630</v>
      </c>
      <c r="B364">
        <v>31.39</v>
      </c>
      <c r="C364">
        <v>29.47</v>
      </c>
      <c r="D364">
        <v>28.42</v>
      </c>
      <c r="E364">
        <v>34.65</v>
      </c>
      <c r="F364">
        <v>33.96</v>
      </c>
    </row>
    <row r="365" spans="1:6" x14ac:dyDescent="0.75">
      <c r="A365" s="11">
        <v>44631</v>
      </c>
      <c r="B365">
        <v>31.14</v>
      </c>
      <c r="C365">
        <v>29.52</v>
      </c>
      <c r="D365">
        <v>28.55</v>
      </c>
      <c r="E365">
        <v>34.51</v>
      </c>
      <c r="F365">
        <v>33.9</v>
      </c>
    </row>
    <row r="366" spans="1:6" x14ac:dyDescent="0.75">
      <c r="A366" s="11">
        <v>44634</v>
      </c>
      <c r="B366">
        <v>31.3</v>
      </c>
      <c r="C366">
        <v>29.62</v>
      </c>
      <c r="D366">
        <v>28.99</v>
      </c>
      <c r="E366">
        <v>33.9</v>
      </c>
      <c r="F366">
        <v>33.67</v>
      </c>
    </row>
    <row r="367" spans="1:6" x14ac:dyDescent="0.75">
      <c r="A367" s="11">
        <v>44635</v>
      </c>
      <c r="B367">
        <v>31</v>
      </c>
      <c r="C367">
        <v>29.35</v>
      </c>
      <c r="D367">
        <v>28.3</v>
      </c>
      <c r="E367">
        <v>33.5</v>
      </c>
      <c r="F367">
        <v>34</v>
      </c>
    </row>
    <row r="368" spans="1:6" x14ac:dyDescent="0.75">
      <c r="A368" s="11">
        <v>44636</v>
      </c>
      <c r="B368">
        <v>30.7</v>
      </c>
      <c r="C368">
        <v>29.52</v>
      </c>
      <c r="D368">
        <v>28.51</v>
      </c>
      <c r="E368">
        <v>33.5</v>
      </c>
      <c r="F368">
        <v>33</v>
      </c>
    </row>
    <row r="369" spans="1:6" x14ac:dyDescent="0.75">
      <c r="A369" s="11">
        <v>44637</v>
      </c>
      <c r="B369">
        <v>31</v>
      </c>
      <c r="C369">
        <v>29.53</v>
      </c>
      <c r="D369">
        <v>28.99</v>
      </c>
      <c r="E369">
        <v>33.979999999999997</v>
      </c>
      <c r="F369">
        <v>33.1</v>
      </c>
    </row>
    <row r="370" spans="1:6" x14ac:dyDescent="0.75">
      <c r="A370" s="11">
        <v>44638</v>
      </c>
      <c r="B370">
        <v>30.87</v>
      </c>
      <c r="C370">
        <v>28.87</v>
      </c>
      <c r="D370">
        <v>28.65</v>
      </c>
      <c r="E370">
        <v>33.549999999999997</v>
      </c>
      <c r="F370">
        <v>32.9</v>
      </c>
    </row>
    <row r="371" spans="1:6" x14ac:dyDescent="0.75">
      <c r="A371" s="11">
        <v>44641</v>
      </c>
      <c r="B371">
        <v>31</v>
      </c>
      <c r="C371">
        <v>29</v>
      </c>
      <c r="D371">
        <v>28.97</v>
      </c>
      <c r="E371">
        <v>33.65</v>
      </c>
      <c r="F371">
        <v>33</v>
      </c>
    </row>
    <row r="372" spans="1:6" x14ac:dyDescent="0.75">
      <c r="A372" s="11">
        <v>44642</v>
      </c>
      <c r="B372">
        <v>30.3</v>
      </c>
      <c r="C372">
        <v>28.6</v>
      </c>
      <c r="D372">
        <v>28</v>
      </c>
      <c r="E372">
        <v>33.25</v>
      </c>
      <c r="F372">
        <v>33</v>
      </c>
    </row>
    <row r="373" spans="1:6" x14ac:dyDescent="0.75">
      <c r="A373" s="11">
        <v>44643</v>
      </c>
      <c r="B373">
        <v>29.85</v>
      </c>
      <c r="C373">
        <v>28.15</v>
      </c>
      <c r="D373">
        <v>27.5</v>
      </c>
      <c r="E373">
        <v>32.799999999999997</v>
      </c>
      <c r="F373">
        <v>32.5</v>
      </c>
    </row>
    <row r="374" spans="1:6" x14ac:dyDescent="0.75">
      <c r="A374" s="11">
        <v>44645</v>
      </c>
      <c r="B374">
        <v>30.35</v>
      </c>
      <c r="C374">
        <v>28.85</v>
      </c>
      <c r="D374">
        <v>27.8</v>
      </c>
      <c r="E374">
        <v>32.9</v>
      </c>
      <c r="F374">
        <v>32.799999999999997</v>
      </c>
    </row>
    <row r="375" spans="1:6" x14ac:dyDescent="0.75">
      <c r="A375" s="11">
        <v>44648</v>
      </c>
      <c r="B375">
        <v>31.45</v>
      </c>
      <c r="C375">
        <v>29.42</v>
      </c>
      <c r="D375">
        <v>28.8</v>
      </c>
      <c r="E375">
        <v>34.24</v>
      </c>
      <c r="F375">
        <v>33.799999999999997</v>
      </c>
    </row>
    <row r="376" spans="1:6" x14ac:dyDescent="0.75">
      <c r="A376" s="11">
        <v>44649</v>
      </c>
      <c r="B376">
        <v>31.1</v>
      </c>
      <c r="C376">
        <v>30</v>
      </c>
      <c r="D376">
        <v>29.3</v>
      </c>
      <c r="E376">
        <v>34.18</v>
      </c>
      <c r="F376">
        <v>33.840000000000003</v>
      </c>
    </row>
    <row r="377" spans="1:6" x14ac:dyDescent="0.75">
      <c r="A377" s="11">
        <v>44650</v>
      </c>
      <c r="B377">
        <v>31.7</v>
      </c>
      <c r="C377">
        <v>30.33</v>
      </c>
      <c r="D377">
        <v>29.4</v>
      </c>
      <c r="E377">
        <v>34.6</v>
      </c>
      <c r="F377">
        <v>33.799999999999997</v>
      </c>
    </row>
    <row r="378" spans="1:6" x14ac:dyDescent="0.75">
      <c r="A378" s="11">
        <v>44651</v>
      </c>
      <c r="B378">
        <v>31.9</v>
      </c>
      <c r="C378">
        <v>30.51</v>
      </c>
      <c r="D378">
        <v>29.7</v>
      </c>
      <c r="E378">
        <v>34.700000000000003</v>
      </c>
      <c r="F378">
        <v>34.1</v>
      </c>
    </row>
    <row r="379" spans="1:6" x14ac:dyDescent="0.75">
      <c r="A379" s="11">
        <v>44652</v>
      </c>
      <c r="B379">
        <v>32.090000000000003</v>
      </c>
      <c r="C379">
        <v>30.7</v>
      </c>
      <c r="D379">
        <v>30.19</v>
      </c>
      <c r="E379">
        <v>34.5</v>
      </c>
      <c r="F379">
        <v>34</v>
      </c>
    </row>
    <row r="380" spans="1:6" x14ac:dyDescent="0.75">
      <c r="A380" s="11">
        <v>44655</v>
      </c>
      <c r="B380">
        <v>32.6</v>
      </c>
      <c r="C380">
        <v>31.05</v>
      </c>
      <c r="D380">
        <v>30</v>
      </c>
      <c r="E380">
        <v>35</v>
      </c>
      <c r="F380">
        <v>34.299999999999997</v>
      </c>
    </row>
    <row r="381" spans="1:6" x14ac:dyDescent="0.75">
      <c r="A381" s="11">
        <v>44656</v>
      </c>
      <c r="B381">
        <v>32.35</v>
      </c>
      <c r="C381">
        <v>30.69</v>
      </c>
      <c r="D381">
        <v>29.5</v>
      </c>
      <c r="E381">
        <v>34.549999999999997</v>
      </c>
      <c r="F381">
        <v>34.450000000000003</v>
      </c>
    </row>
    <row r="382" spans="1:6" x14ac:dyDescent="0.75">
      <c r="A382" s="11">
        <v>44657</v>
      </c>
      <c r="B382">
        <v>31.93</v>
      </c>
      <c r="C382">
        <v>30.52</v>
      </c>
      <c r="D382">
        <v>29.4</v>
      </c>
      <c r="E382">
        <v>33.950000000000003</v>
      </c>
      <c r="F382">
        <v>33.75</v>
      </c>
    </row>
    <row r="383" spans="1:6" x14ac:dyDescent="0.75">
      <c r="A383" s="11">
        <v>44658</v>
      </c>
      <c r="B383">
        <v>31.56</v>
      </c>
      <c r="C383">
        <v>30.35</v>
      </c>
      <c r="D383">
        <v>29.3</v>
      </c>
      <c r="E383">
        <v>33.81</v>
      </c>
      <c r="F383">
        <v>33.5</v>
      </c>
    </row>
    <row r="384" spans="1:6" x14ac:dyDescent="0.75">
      <c r="A384" s="11">
        <v>44659</v>
      </c>
      <c r="B384">
        <v>31.29</v>
      </c>
      <c r="C384">
        <v>29.73</v>
      </c>
      <c r="D384">
        <v>28.8</v>
      </c>
      <c r="E384">
        <v>33.770000000000003</v>
      </c>
      <c r="F384">
        <v>33.85</v>
      </c>
    </row>
    <row r="385" spans="1:6" x14ac:dyDescent="0.75">
      <c r="A385" s="11">
        <v>44662</v>
      </c>
      <c r="B385">
        <v>31</v>
      </c>
      <c r="C385">
        <v>29.69</v>
      </c>
      <c r="D385">
        <v>28.9</v>
      </c>
      <c r="E385">
        <v>33.9</v>
      </c>
      <c r="F385">
        <v>33.700000000000003</v>
      </c>
    </row>
    <row r="386" spans="1:6" x14ac:dyDescent="0.75">
      <c r="A386" s="11">
        <v>44663</v>
      </c>
      <c r="B386">
        <v>30.8</v>
      </c>
      <c r="C386">
        <v>29.57</v>
      </c>
      <c r="D386">
        <v>28.69</v>
      </c>
      <c r="E386">
        <v>33.69</v>
      </c>
      <c r="F386">
        <v>33.1</v>
      </c>
    </row>
    <row r="387" spans="1:6" x14ac:dyDescent="0.75">
      <c r="A387" s="11">
        <v>44664</v>
      </c>
      <c r="B387">
        <v>30.86</v>
      </c>
      <c r="C387">
        <v>29.9</v>
      </c>
      <c r="D387">
        <v>29.2</v>
      </c>
      <c r="E387">
        <v>33.65</v>
      </c>
      <c r="F387">
        <v>33.5</v>
      </c>
    </row>
    <row r="388" spans="1:6" x14ac:dyDescent="0.75">
      <c r="A388" s="11">
        <v>44669</v>
      </c>
      <c r="B388">
        <v>31.4</v>
      </c>
      <c r="C388">
        <v>30.17</v>
      </c>
      <c r="D388">
        <v>29.7</v>
      </c>
      <c r="E388">
        <v>34.1</v>
      </c>
      <c r="F388">
        <v>33.89</v>
      </c>
    </row>
    <row r="389" spans="1:6" x14ac:dyDescent="0.75">
      <c r="A389" s="11">
        <v>44670</v>
      </c>
      <c r="B389">
        <v>31</v>
      </c>
      <c r="C389">
        <v>29.92</v>
      </c>
      <c r="D389">
        <v>29.25</v>
      </c>
      <c r="E389">
        <v>34.01</v>
      </c>
      <c r="F389">
        <v>33.5</v>
      </c>
    </row>
    <row r="390" spans="1:6" x14ac:dyDescent="0.75">
      <c r="A390" s="11">
        <v>44671</v>
      </c>
      <c r="B390">
        <v>31.1</v>
      </c>
      <c r="C390">
        <v>29.7</v>
      </c>
      <c r="D390">
        <v>29.7</v>
      </c>
      <c r="E390">
        <v>34.5</v>
      </c>
      <c r="F390">
        <v>33.700000000000003</v>
      </c>
    </row>
    <row r="391" spans="1:6" x14ac:dyDescent="0.75">
      <c r="A391" s="11">
        <v>44672</v>
      </c>
      <c r="B391">
        <v>30.61</v>
      </c>
      <c r="C391">
        <v>29</v>
      </c>
      <c r="D391">
        <v>28.55</v>
      </c>
      <c r="E391">
        <v>33.96</v>
      </c>
      <c r="F391">
        <v>33.25</v>
      </c>
    </row>
    <row r="392" spans="1:6" x14ac:dyDescent="0.75">
      <c r="A392" s="11">
        <v>44673</v>
      </c>
      <c r="B392">
        <v>30.02</v>
      </c>
      <c r="C392">
        <v>28.35</v>
      </c>
      <c r="D392">
        <v>28</v>
      </c>
      <c r="E392">
        <v>32.9</v>
      </c>
      <c r="F392">
        <v>32.5</v>
      </c>
    </row>
    <row r="393" spans="1:6" x14ac:dyDescent="0.75">
      <c r="A393" s="11">
        <v>44676</v>
      </c>
      <c r="B393">
        <v>30.16</v>
      </c>
      <c r="C393">
        <v>28.79</v>
      </c>
      <c r="D393">
        <v>28.7</v>
      </c>
      <c r="E393">
        <v>33.4</v>
      </c>
      <c r="F393">
        <v>33.39</v>
      </c>
    </row>
    <row r="394" spans="1:6" x14ac:dyDescent="0.75">
      <c r="A394" s="11">
        <v>44677</v>
      </c>
      <c r="B394">
        <v>29.8</v>
      </c>
      <c r="C394">
        <v>28.65</v>
      </c>
      <c r="D394">
        <v>28.4</v>
      </c>
      <c r="E394">
        <v>33.409999999999997</v>
      </c>
      <c r="F394">
        <v>33.39</v>
      </c>
    </row>
    <row r="395" spans="1:6" x14ac:dyDescent="0.75">
      <c r="A395" s="11">
        <v>44678</v>
      </c>
      <c r="B395">
        <v>30</v>
      </c>
      <c r="C395">
        <v>28.7</v>
      </c>
      <c r="D395">
        <v>28.5</v>
      </c>
      <c r="E395">
        <v>33.35</v>
      </c>
      <c r="F395">
        <v>33.700000000000003</v>
      </c>
    </row>
    <row r="396" spans="1:6" x14ac:dyDescent="0.75">
      <c r="A396" s="11">
        <v>44679</v>
      </c>
      <c r="B396">
        <v>29.4</v>
      </c>
      <c r="C396">
        <v>28.38</v>
      </c>
      <c r="D396">
        <v>28.3</v>
      </c>
      <c r="E396">
        <v>33.200000000000003</v>
      </c>
      <c r="F396">
        <v>33.020000000000003</v>
      </c>
    </row>
    <row r="397" spans="1:6" x14ac:dyDescent="0.75">
      <c r="A397" s="11">
        <v>44680</v>
      </c>
      <c r="B397">
        <v>29</v>
      </c>
      <c r="C397">
        <v>28.01</v>
      </c>
      <c r="D397">
        <v>27.82</v>
      </c>
      <c r="E397">
        <v>33.15</v>
      </c>
      <c r="F397">
        <v>32.83</v>
      </c>
    </row>
    <row r="398" spans="1:6" x14ac:dyDescent="0.75">
      <c r="A398" s="11">
        <v>44683</v>
      </c>
      <c r="B398">
        <v>28.7</v>
      </c>
      <c r="C398">
        <v>27.73</v>
      </c>
      <c r="D398">
        <v>27.3</v>
      </c>
      <c r="E398">
        <v>32.89</v>
      </c>
      <c r="F398">
        <v>33.1</v>
      </c>
    </row>
    <row r="399" spans="1:6" x14ac:dyDescent="0.75">
      <c r="A399" s="11">
        <v>44684</v>
      </c>
      <c r="B399">
        <v>29.25</v>
      </c>
      <c r="C399">
        <v>28.5</v>
      </c>
      <c r="D399">
        <v>28.01</v>
      </c>
      <c r="E399">
        <v>33.35</v>
      </c>
      <c r="F399">
        <v>34.35</v>
      </c>
    </row>
    <row r="400" spans="1:6" x14ac:dyDescent="0.75">
      <c r="A400" s="11">
        <v>44685</v>
      </c>
      <c r="B400">
        <v>29.75</v>
      </c>
      <c r="C400">
        <v>28.56</v>
      </c>
      <c r="D400">
        <v>28</v>
      </c>
      <c r="E400">
        <v>33.229999999999997</v>
      </c>
      <c r="F400">
        <v>34.35</v>
      </c>
    </row>
    <row r="401" spans="1:6" x14ac:dyDescent="0.75">
      <c r="A401" s="11">
        <v>44686</v>
      </c>
      <c r="B401">
        <v>29.2</v>
      </c>
      <c r="C401">
        <v>28</v>
      </c>
      <c r="D401">
        <v>27.95</v>
      </c>
      <c r="E401">
        <v>33.119999999999997</v>
      </c>
      <c r="F401">
        <v>33.46</v>
      </c>
    </row>
    <row r="402" spans="1:6" x14ac:dyDescent="0.75">
      <c r="A402" s="11">
        <v>44687</v>
      </c>
      <c r="B402">
        <v>28.92</v>
      </c>
      <c r="C402">
        <v>27.25</v>
      </c>
      <c r="D402">
        <v>27.3</v>
      </c>
      <c r="E402">
        <v>32.6</v>
      </c>
      <c r="F402">
        <v>33</v>
      </c>
    </row>
    <row r="403" spans="1:6" x14ac:dyDescent="0.75">
      <c r="A403" s="11">
        <v>44690</v>
      </c>
      <c r="B403">
        <v>28.12</v>
      </c>
      <c r="C403">
        <v>27.23</v>
      </c>
      <c r="D403">
        <v>27.05</v>
      </c>
      <c r="E403">
        <v>32.700000000000003</v>
      </c>
      <c r="F403">
        <v>33</v>
      </c>
    </row>
    <row r="404" spans="1:6" x14ac:dyDescent="0.75">
      <c r="A404" s="11">
        <v>44691</v>
      </c>
      <c r="B404">
        <v>28.12</v>
      </c>
      <c r="C404">
        <v>27.09</v>
      </c>
      <c r="D404">
        <v>27.25</v>
      </c>
      <c r="E404">
        <v>32.5</v>
      </c>
      <c r="F404">
        <v>32.799999999999997</v>
      </c>
    </row>
    <row r="405" spans="1:6" x14ac:dyDescent="0.75">
      <c r="A405" s="11">
        <v>44692</v>
      </c>
      <c r="B405">
        <v>28.66</v>
      </c>
      <c r="C405">
        <v>27.43</v>
      </c>
      <c r="D405">
        <v>27.31</v>
      </c>
      <c r="E405">
        <v>32.799999999999997</v>
      </c>
      <c r="F405">
        <v>32.75</v>
      </c>
    </row>
    <row r="406" spans="1:6" x14ac:dyDescent="0.75">
      <c r="A406" s="11">
        <v>44693</v>
      </c>
      <c r="B406">
        <v>28.12</v>
      </c>
      <c r="C406">
        <v>26.97</v>
      </c>
      <c r="D406">
        <v>27</v>
      </c>
      <c r="E406">
        <v>32.6</v>
      </c>
      <c r="F406">
        <v>32.5</v>
      </c>
    </row>
    <row r="407" spans="1:6" x14ac:dyDescent="0.75">
      <c r="A407" s="11">
        <v>44694</v>
      </c>
      <c r="B407">
        <v>27.73</v>
      </c>
      <c r="C407">
        <v>26.5</v>
      </c>
      <c r="D407">
        <v>26.96</v>
      </c>
      <c r="E407">
        <v>32.049999999999997</v>
      </c>
      <c r="F407">
        <v>32.299999999999997</v>
      </c>
    </row>
    <row r="408" spans="1:6" x14ac:dyDescent="0.75">
      <c r="A408" s="11">
        <v>44697</v>
      </c>
      <c r="B408">
        <v>27.7</v>
      </c>
      <c r="C408">
        <v>26.41</v>
      </c>
      <c r="D408">
        <v>26.5</v>
      </c>
      <c r="E408">
        <v>31.7</v>
      </c>
      <c r="F408">
        <v>31.65</v>
      </c>
    </row>
    <row r="409" spans="1:6" x14ac:dyDescent="0.75">
      <c r="A409" s="11">
        <v>44698</v>
      </c>
      <c r="B409">
        <v>27.79</v>
      </c>
      <c r="C409">
        <v>26.31</v>
      </c>
      <c r="D409">
        <v>26.49</v>
      </c>
      <c r="E409">
        <v>31.6</v>
      </c>
      <c r="F409">
        <v>31.8</v>
      </c>
    </row>
    <row r="410" spans="1:6" x14ac:dyDescent="0.75">
      <c r="A410" s="11">
        <v>44700</v>
      </c>
      <c r="B410">
        <v>27.4</v>
      </c>
      <c r="C410">
        <v>26.35</v>
      </c>
      <c r="D410">
        <v>26.32</v>
      </c>
      <c r="E410">
        <v>31.8</v>
      </c>
      <c r="F410">
        <v>31.7</v>
      </c>
    </row>
    <row r="411" spans="1:6" x14ac:dyDescent="0.75">
      <c r="A411" s="11">
        <v>44701</v>
      </c>
      <c r="B411">
        <v>26.91</v>
      </c>
      <c r="C411">
        <v>25.93</v>
      </c>
      <c r="D411">
        <v>26.09</v>
      </c>
      <c r="E411">
        <v>31.5</v>
      </c>
      <c r="F411">
        <v>31.99</v>
      </c>
    </row>
    <row r="412" spans="1:6" x14ac:dyDescent="0.75">
      <c r="A412" s="11">
        <v>44704</v>
      </c>
      <c r="B412">
        <v>27.49</v>
      </c>
      <c r="C412">
        <v>26.16</v>
      </c>
      <c r="D412">
        <v>26.2</v>
      </c>
      <c r="E412">
        <v>31.54</v>
      </c>
      <c r="F412">
        <v>31.85</v>
      </c>
    </row>
    <row r="413" spans="1:6" x14ac:dyDescent="0.75">
      <c r="A413" s="11">
        <v>44705</v>
      </c>
      <c r="B413">
        <v>27.1</v>
      </c>
      <c r="C413">
        <v>25.89</v>
      </c>
      <c r="D413">
        <v>26</v>
      </c>
      <c r="E413">
        <v>31.21</v>
      </c>
      <c r="F413">
        <v>31.99</v>
      </c>
    </row>
    <row r="414" spans="1:6" x14ac:dyDescent="0.75">
      <c r="A414" s="11">
        <v>44707</v>
      </c>
      <c r="B414">
        <v>27.5</v>
      </c>
      <c r="C414">
        <v>26.24</v>
      </c>
      <c r="D414">
        <v>26.15</v>
      </c>
      <c r="E414">
        <v>31.7</v>
      </c>
      <c r="F414">
        <v>31.8</v>
      </c>
    </row>
    <row r="415" spans="1:6" x14ac:dyDescent="0.75">
      <c r="A415" s="11">
        <v>44708</v>
      </c>
      <c r="B415">
        <v>27.55</v>
      </c>
      <c r="C415">
        <v>26.07</v>
      </c>
      <c r="D415">
        <v>26.2</v>
      </c>
      <c r="E415">
        <v>31.9</v>
      </c>
      <c r="F415">
        <v>32.479999999999997</v>
      </c>
    </row>
    <row r="416" spans="1:6" x14ac:dyDescent="0.75">
      <c r="A416" s="11">
        <v>44711</v>
      </c>
      <c r="B416">
        <v>27.26</v>
      </c>
      <c r="C416">
        <v>26.42</v>
      </c>
      <c r="D416">
        <v>26.69</v>
      </c>
      <c r="E416">
        <v>32.299999999999997</v>
      </c>
      <c r="F416">
        <v>33.049999999999997</v>
      </c>
    </row>
    <row r="417" spans="1:6" x14ac:dyDescent="0.75">
      <c r="A417" s="11">
        <v>44712</v>
      </c>
      <c r="B417">
        <v>27.4</v>
      </c>
      <c r="C417">
        <v>26.21</v>
      </c>
      <c r="D417">
        <v>26.55</v>
      </c>
      <c r="E417">
        <v>32.119999999999997</v>
      </c>
      <c r="F417">
        <v>32.6</v>
      </c>
    </row>
    <row r="418" spans="1:6" x14ac:dyDescent="0.75">
      <c r="A418" s="11">
        <v>44713</v>
      </c>
      <c r="B418">
        <v>27.35</v>
      </c>
      <c r="C418">
        <v>26.2</v>
      </c>
      <c r="D418">
        <v>26.4</v>
      </c>
      <c r="E418">
        <v>32</v>
      </c>
      <c r="F418">
        <v>32.4</v>
      </c>
    </row>
    <row r="419" spans="1:6" x14ac:dyDescent="0.75">
      <c r="A419" s="11">
        <v>44714</v>
      </c>
      <c r="B419">
        <v>27.35</v>
      </c>
      <c r="C419">
        <v>26.2</v>
      </c>
      <c r="D419">
        <v>26.25</v>
      </c>
      <c r="E419">
        <v>32.4</v>
      </c>
      <c r="F419">
        <v>32.6</v>
      </c>
    </row>
    <row r="420" spans="1:6" x14ac:dyDescent="0.75">
      <c r="A420" s="11">
        <v>44715</v>
      </c>
      <c r="B420">
        <v>27.18</v>
      </c>
      <c r="C420">
        <v>25.97</v>
      </c>
      <c r="D420">
        <v>26.35</v>
      </c>
      <c r="E420">
        <v>32.25</v>
      </c>
      <c r="F420">
        <v>32.5</v>
      </c>
    </row>
    <row r="421" spans="1:6" x14ac:dyDescent="0.75">
      <c r="A421" s="11">
        <v>44718</v>
      </c>
      <c r="B421">
        <v>26.9</v>
      </c>
      <c r="C421">
        <v>26</v>
      </c>
      <c r="D421">
        <v>25.9</v>
      </c>
      <c r="E421">
        <v>32</v>
      </c>
      <c r="F421">
        <v>32.79</v>
      </c>
    </row>
    <row r="422" spans="1:6" x14ac:dyDescent="0.75">
      <c r="A422" s="11">
        <v>44719</v>
      </c>
      <c r="B422">
        <v>26.75</v>
      </c>
      <c r="C422">
        <v>25.77</v>
      </c>
      <c r="D422">
        <v>25.8</v>
      </c>
      <c r="E422">
        <v>32</v>
      </c>
      <c r="F422">
        <v>31.86</v>
      </c>
    </row>
    <row r="423" spans="1:6" x14ac:dyDescent="0.75">
      <c r="A423" s="11">
        <v>44720</v>
      </c>
      <c r="B423">
        <v>26.11</v>
      </c>
      <c r="C423">
        <v>24.81</v>
      </c>
      <c r="D423">
        <v>25.05</v>
      </c>
      <c r="E423">
        <v>30.8</v>
      </c>
      <c r="F423">
        <v>31.6</v>
      </c>
    </row>
    <row r="424" spans="1:6" x14ac:dyDescent="0.75">
      <c r="A424" s="11">
        <v>44721</v>
      </c>
      <c r="B424">
        <v>25.39</v>
      </c>
      <c r="C424">
        <v>24</v>
      </c>
      <c r="D424">
        <v>23.5</v>
      </c>
      <c r="E424">
        <v>29.99</v>
      </c>
      <c r="F424">
        <v>30</v>
      </c>
    </row>
    <row r="425" spans="1:6" x14ac:dyDescent="0.75">
      <c r="A425" s="11">
        <v>44722</v>
      </c>
      <c r="B425">
        <v>24.8</v>
      </c>
      <c r="C425">
        <v>23.72</v>
      </c>
      <c r="D425">
        <v>23.75</v>
      </c>
      <c r="E425">
        <v>29.2</v>
      </c>
      <c r="F425">
        <v>29.4</v>
      </c>
    </row>
    <row r="426" spans="1:6" x14ac:dyDescent="0.75">
      <c r="A426" s="11">
        <v>44725</v>
      </c>
      <c r="B426">
        <v>24.45</v>
      </c>
      <c r="C426">
        <v>23.07</v>
      </c>
      <c r="D426">
        <v>23</v>
      </c>
      <c r="E426">
        <v>28</v>
      </c>
      <c r="F426">
        <v>28.5</v>
      </c>
    </row>
    <row r="427" spans="1:6" x14ac:dyDescent="0.75">
      <c r="A427" s="11">
        <v>44726</v>
      </c>
      <c r="B427">
        <v>23.9</v>
      </c>
      <c r="C427">
        <v>23.09</v>
      </c>
      <c r="D427">
        <v>23</v>
      </c>
      <c r="E427">
        <v>28.4</v>
      </c>
      <c r="F427">
        <v>28.25</v>
      </c>
    </row>
    <row r="428" spans="1:6" x14ac:dyDescent="0.75">
      <c r="A428" s="11">
        <v>44727</v>
      </c>
      <c r="B428">
        <v>24.31</v>
      </c>
      <c r="C428">
        <v>23.68</v>
      </c>
      <c r="D428">
        <v>23.52</v>
      </c>
      <c r="E428">
        <v>29</v>
      </c>
      <c r="F428">
        <v>28.6</v>
      </c>
    </row>
    <row r="429" spans="1:6" x14ac:dyDescent="0.75">
      <c r="A429" s="11">
        <v>44728</v>
      </c>
      <c r="B429">
        <v>23.8</v>
      </c>
      <c r="C429">
        <v>22.66</v>
      </c>
      <c r="D429">
        <v>22.8</v>
      </c>
      <c r="E429">
        <v>28.68</v>
      </c>
      <c r="F429">
        <v>28.2</v>
      </c>
    </row>
    <row r="430" spans="1:6" x14ac:dyDescent="0.75">
      <c r="A430" s="11">
        <v>44733</v>
      </c>
      <c r="B430">
        <v>23.96</v>
      </c>
      <c r="C430">
        <v>22.8</v>
      </c>
      <c r="D430">
        <v>22.78</v>
      </c>
      <c r="E430">
        <v>28.4</v>
      </c>
      <c r="F430">
        <v>28.55</v>
      </c>
    </row>
    <row r="431" spans="1:6" x14ac:dyDescent="0.75">
      <c r="A431" s="11">
        <v>44734</v>
      </c>
      <c r="B431">
        <v>23.6</v>
      </c>
      <c r="C431">
        <v>22.35</v>
      </c>
      <c r="D431">
        <v>22.6</v>
      </c>
      <c r="E431">
        <v>28.12</v>
      </c>
      <c r="F431">
        <v>28.1</v>
      </c>
    </row>
    <row r="432" spans="1:6" x14ac:dyDescent="0.75">
      <c r="A432" s="11">
        <v>44735</v>
      </c>
      <c r="B432">
        <v>23</v>
      </c>
      <c r="C432">
        <v>21.79</v>
      </c>
      <c r="D432">
        <v>22.15</v>
      </c>
      <c r="E432">
        <v>27.65</v>
      </c>
      <c r="F432">
        <v>27.9</v>
      </c>
    </row>
    <row r="433" spans="1:6" x14ac:dyDescent="0.75">
      <c r="A433" s="11">
        <v>44736</v>
      </c>
      <c r="B433">
        <v>22.14</v>
      </c>
      <c r="C433">
        <v>20.9</v>
      </c>
      <c r="D433">
        <v>20.9</v>
      </c>
      <c r="E433">
        <v>27.3</v>
      </c>
      <c r="F433">
        <v>27</v>
      </c>
    </row>
    <row r="434" spans="1:6" x14ac:dyDescent="0.75">
      <c r="A434" s="11">
        <v>44739</v>
      </c>
      <c r="B434">
        <v>21.87</v>
      </c>
      <c r="C434">
        <v>20.239999999999998</v>
      </c>
      <c r="D434">
        <v>20.6</v>
      </c>
      <c r="E434">
        <v>26.78</v>
      </c>
      <c r="F434">
        <v>26.24</v>
      </c>
    </row>
    <row r="435" spans="1:6" x14ac:dyDescent="0.75">
      <c r="A435" s="11">
        <v>44740</v>
      </c>
      <c r="B435">
        <v>22</v>
      </c>
      <c r="C435">
        <v>20.87</v>
      </c>
      <c r="D435">
        <v>21.34</v>
      </c>
      <c r="E435">
        <v>26.65</v>
      </c>
      <c r="F435">
        <v>26.3</v>
      </c>
    </row>
    <row r="436" spans="1:6" x14ac:dyDescent="0.75">
      <c r="A436" s="11">
        <v>44741</v>
      </c>
      <c r="B436">
        <v>23</v>
      </c>
      <c r="C436">
        <v>21.8</v>
      </c>
      <c r="D436">
        <v>21.75</v>
      </c>
      <c r="E436">
        <v>26.5</v>
      </c>
      <c r="F436">
        <v>27.3</v>
      </c>
    </row>
    <row r="437" spans="1:6" x14ac:dyDescent="0.75">
      <c r="A437" s="11">
        <v>44742</v>
      </c>
      <c r="B437">
        <v>22.81</v>
      </c>
      <c r="C437">
        <v>21.48</v>
      </c>
      <c r="D437">
        <v>21.61</v>
      </c>
      <c r="E437">
        <v>27.4</v>
      </c>
      <c r="F437">
        <v>27.45</v>
      </c>
    </row>
    <row r="438" spans="1:6" x14ac:dyDescent="0.75">
      <c r="A438" s="11">
        <v>44743</v>
      </c>
      <c r="B438">
        <v>22.98</v>
      </c>
      <c r="C438">
        <v>21.59</v>
      </c>
      <c r="D438">
        <v>21.75</v>
      </c>
      <c r="E438">
        <v>27.74</v>
      </c>
      <c r="F438">
        <v>28</v>
      </c>
    </row>
    <row r="439" spans="1:6" x14ac:dyDescent="0.75">
      <c r="A439" s="11">
        <v>44746</v>
      </c>
      <c r="B439">
        <v>21.6</v>
      </c>
      <c r="C439">
        <v>20.22</v>
      </c>
      <c r="D439">
        <v>20.25</v>
      </c>
      <c r="E439">
        <v>26.1</v>
      </c>
      <c r="F439">
        <v>26.9</v>
      </c>
    </row>
    <row r="440" spans="1:6" x14ac:dyDescent="0.75">
      <c r="A440" s="11">
        <v>44747</v>
      </c>
      <c r="B440">
        <v>20.8</v>
      </c>
      <c r="C440">
        <v>19.5</v>
      </c>
      <c r="D440">
        <v>19.600000000000001</v>
      </c>
      <c r="E440">
        <v>25.6</v>
      </c>
      <c r="F440">
        <v>26</v>
      </c>
    </row>
    <row r="441" spans="1:6" x14ac:dyDescent="0.75">
      <c r="A441" s="11">
        <v>44748</v>
      </c>
      <c r="B441">
        <v>20.149999999999999</v>
      </c>
      <c r="C441">
        <v>19</v>
      </c>
      <c r="D441">
        <v>19</v>
      </c>
      <c r="E441">
        <v>24.9</v>
      </c>
      <c r="F441">
        <v>25.2</v>
      </c>
    </row>
    <row r="442" spans="1:6" x14ac:dyDescent="0.75">
      <c r="A442" s="11">
        <v>44749</v>
      </c>
      <c r="B442">
        <v>20.3</v>
      </c>
      <c r="C442">
        <v>18.98</v>
      </c>
      <c r="D442">
        <v>18.850000000000001</v>
      </c>
      <c r="E442">
        <v>24</v>
      </c>
      <c r="F442">
        <v>24</v>
      </c>
    </row>
    <row r="443" spans="1:6" x14ac:dyDescent="0.75">
      <c r="A443" s="11">
        <v>44750</v>
      </c>
      <c r="B443">
        <v>19.61</v>
      </c>
      <c r="C443">
        <v>18.510000000000002</v>
      </c>
      <c r="D443">
        <v>18.600000000000001</v>
      </c>
      <c r="E443">
        <v>23.61</v>
      </c>
      <c r="F443">
        <v>23.9</v>
      </c>
    </row>
    <row r="444" spans="1:6" x14ac:dyDescent="0.75">
      <c r="A444" s="11">
        <v>44753</v>
      </c>
      <c r="B444">
        <v>19.600000000000001</v>
      </c>
      <c r="C444">
        <v>18.46</v>
      </c>
      <c r="D444">
        <v>18.649999999999999</v>
      </c>
      <c r="E444">
        <v>23.6</v>
      </c>
      <c r="F444">
        <v>23.51</v>
      </c>
    </row>
    <row r="445" spans="1:6" x14ac:dyDescent="0.75">
      <c r="A445" s="11">
        <v>44754</v>
      </c>
      <c r="B445">
        <v>19.46</v>
      </c>
      <c r="C445">
        <v>17.920000000000002</v>
      </c>
      <c r="D445">
        <v>18</v>
      </c>
      <c r="E445">
        <v>23.25</v>
      </c>
      <c r="F445">
        <v>23</v>
      </c>
    </row>
    <row r="446" spans="1:6" x14ac:dyDescent="0.75">
      <c r="A446" s="11">
        <v>44755</v>
      </c>
      <c r="B446">
        <v>19.32</v>
      </c>
      <c r="C446">
        <v>18.07</v>
      </c>
      <c r="D446">
        <v>18.25</v>
      </c>
      <c r="E446">
        <v>23.25</v>
      </c>
      <c r="F446">
        <v>22.8</v>
      </c>
    </row>
    <row r="447" spans="1:6" x14ac:dyDescent="0.75">
      <c r="A447" s="11">
        <v>44756</v>
      </c>
      <c r="B447">
        <v>19.079999999999998</v>
      </c>
      <c r="C447">
        <v>17.93</v>
      </c>
      <c r="D447">
        <v>18.05</v>
      </c>
      <c r="E447">
        <v>23.08</v>
      </c>
      <c r="F447">
        <v>22.7</v>
      </c>
    </row>
    <row r="448" spans="1:6" x14ac:dyDescent="0.75">
      <c r="A448" s="11">
        <v>44757</v>
      </c>
      <c r="B448">
        <v>19.3</v>
      </c>
      <c r="C448">
        <v>17.72</v>
      </c>
      <c r="D448">
        <v>18.079999999999998</v>
      </c>
      <c r="E448">
        <v>22.7</v>
      </c>
      <c r="F448">
        <v>22.25</v>
      </c>
    </row>
    <row r="449" spans="1:6" x14ac:dyDescent="0.75">
      <c r="A449" s="11">
        <v>44760</v>
      </c>
      <c r="B449">
        <v>19.190000000000001</v>
      </c>
      <c r="C449">
        <v>17.809999999999999</v>
      </c>
      <c r="D449">
        <v>17.95</v>
      </c>
      <c r="E449">
        <v>22.55</v>
      </c>
      <c r="F449">
        <v>22</v>
      </c>
    </row>
    <row r="450" spans="1:6" x14ac:dyDescent="0.75">
      <c r="A450" s="11">
        <v>44761</v>
      </c>
      <c r="B450">
        <v>19</v>
      </c>
      <c r="C450">
        <v>18.170000000000002</v>
      </c>
      <c r="D450">
        <v>18.350000000000001</v>
      </c>
      <c r="E450">
        <v>22.9</v>
      </c>
      <c r="F450">
        <v>22</v>
      </c>
    </row>
    <row r="451" spans="1:6" x14ac:dyDescent="0.75">
      <c r="A451" s="11">
        <v>44762</v>
      </c>
      <c r="B451">
        <v>19</v>
      </c>
      <c r="C451">
        <v>18.05</v>
      </c>
      <c r="D451">
        <v>18</v>
      </c>
      <c r="E451">
        <v>22.95</v>
      </c>
      <c r="F451">
        <v>21.9</v>
      </c>
    </row>
    <row r="452" spans="1:6" x14ac:dyDescent="0.75">
      <c r="A452" s="11">
        <v>44763</v>
      </c>
      <c r="B452">
        <v>18.57</v>
      </c>
      <c r="C452">
        <v>17.57</v>
      </c>
      <c r="D452">
        <v>18.25</v>
      </c>
      <c r="E452">
        <v>22.95</v>
      </c>
      <c r="F452">
        <v>20.97</v>
      </c>
    </row>
    <row r="453" spans="1:6" x14ac:dyDescent="0.75">
      <c r="A453" s="11">
        <v>44764</v>
      </c>
      <c r="B453">
        <v>18.18</v>
      </c>
      <c r="C453">
        <v>17.3</v>
      </c>
      <c r="D453">
        <v>17.7</v>
      </c>
      <c r="E453">
        <v>22.45</v>
      </c>
      <c r="F453">
        <v>20.65</v>
      </c>
    </row>
    <row r="454" spans="1:6" x14ac:dyDescent="0.75">
      <c r="A454" s="11">
        <v>44767</v>
      </c>
      <c r="B454">
        <v>18.13</v>
      </c>
      <c r="C454">
        <v>17.52</v>
      </c>
      <c r="D454">
        <v>17.8</v>
      </c>
      <c r="E454">
        <v>22.58</v>
      </c>
      <c r="F454">
        <v>20.7</v>
      </c>
    </row>
    <row r="455" spans="1:6" x14ac:dyDescent="0.75">
      <c r="A455" s="11">
        <v>44768</v>
      </c>
      <c r="B455">
        <v>18.760000000000002</v>
      </c>
      <c r="C455">
        <v>17.8</v>
      </c>
      <c r="D455">
        <v>18.2</v>
      </c>
      <c r="E455">
        <v>22.8</v>
      </c>
      <c r="F455">
        <v>21.55</v>
      </c>
    </row>
    <row r="456" spans="1:6" x14ac:dyDescent="0.75">
      <c r="A456" s="11">
        <v>44769</v>
      </c>
      <c r="B456">
        <v>19.899999999999999</v>
      </c>
      <c r="C456">
        <v>19.149999999999999</v>
      </c>
      <c r="D456">
        <v>18.920000000000002</v>
      </c>
      <c r="E456">
        <v>24.79</v>
      </c>
      <c r="F456">
        <v>23.4</v>
      </c>
    </row>
    <row r="457" spans="1:6" x14ac:dyDescent="0.75">
      <c r="A457" s="11">
        <v>44770</v>
      </c>
      <c r="B457">
        <v>22.8</v>
      </c>
      <c r="C457">
        <v>21.66</v>
      </c>
      <c r="D457">
        <v>21.79</v>
      </c>
      <c r="E457">
        <v>26.75</v>
      </c>
      <c r="F457">
        <v>24.5</v>
      </c>
    </row>
    <row r="458" spans="1:6" x14ac:dyDescent="0.75">
      <c r="A458" s="11">
        <v>44771</v>
      </c>
      <c r="B458">
        <v>24.06</v>
      </c>
      <c r="C458">
        <v>22.99</v>
      </c>
      <c r="D458">
        <v>22.99</v>
      </c>
      <c r="E458">
        <v>27.99</v>
      </c>
      <c r="F458">
        <v>25.5</v>
      </c>
    </row>
    <row r="459" spans="1:6" x14ac:dyDescent="0.75">
      <c r="A459" s="11">
        <v>44774</v>
      </c>
      <c r="B459">
        <v>24.05</v>
      </c>
      <c r="C459">
        <v>23.1</v>
      </c>
      <c r="D459">
        <v>23</v>
      </c>
      <c r="E459">
        <v>27.8</v>
      </c>
      <c r="F459">
        <v>26.1</v>
      </c>
    </row>
    <row r="460" spans="1:6" x14ac:dyDescent="0.75">
      <c r="A460" s="11">
        <v>44775</v>
      </c>
      <c r="B460">
        <v>23.5</v>
      </c>
      <c r="C460">
        <v>22.36</v>
      </c>
      <c r="D460">
        <v>22.4</v>
      </c>
      <c r="E460">
        <v>26.9</v>
      </c>
      <c r="F460">
        <v>25.5</v>
      </c>
    </row>
    <row r="461" spans="1:6" x14ac:dyDescent="0.75">
      <c r="A461" s="11">
        <v>44776</v>
      </c>
      <c r="B461">
        <v>23.44</v>
      </c>
      <c r="C461">
        <v>21.9</v>
      </c>
      <c r="D461">
        <v>22.75</v>
      </c>
      <c r="E461">
        <v>26.45</v>
      </c>
      <c r="F461">
        <v>25.37</v>
      </c>
    </row>
    <row r="462" spans="1:6" x14ac:dyDescent="0.75">
      <c r="A462" s="11">
        <v>44777</v>
      </c>
      <c r="B462">
        <v>23</v>
      </c>
      <c r="C462">
        <v>21.66</v>
      </c>
      <c r="D462">
        <v>21.9</v>
      </c>
      <c r="E462">
        <v>26.35</v>
      </c>
      <c r="F462">
        <v>25.5</v>
      </c>
    </row>
    <row r="463" spans="1:6" x14ac:dyDescent="0.75">
      <c r="A463" s="11">
        <v>44778</v>
      </c>
      <c r="B463">
        <v>23</v>
      </c>
      <c r="C463">
        <v>21.93</v>
      </c>
      <c r="D463">
        <v>22</v>
      </c>
      <c r="E463">
        <v>26.77</v>
      </c>
      <c r="F463">
        <v>25.6</v>
      </c>
    </row>
    <row r="464" spans="1:6" x14ac:dyDescent="0.75">
      <c r="A464" s="11">
        <v>44781</v>
      </c>
      <c r="B464">
        <v>23.63</v>
      </c>
      <c r="C464">
        <v>22.46</v>
      </c>
      <c r="D464">
        <v>22.5</v>
      </c>
      <c r="E464">
        <v>27.5</v>
      </c>
      <c r="F464">
        <v>26</v>
      </c>
    </row>
    <row r="465" spans="1:6" x14ac:dyDescent="0.75">
      <c r="A465" s="11">
        <v>44782</v>
      </c>
      <c r="B465">
        <v>22.68</v>
      </c>
      <c r="C465">
        <v>21.82</v>
      </c>
      <c r="D465">
        <v>22.04</v>
      </c>
      <c r="E465">
        <v>26.5</v>
      </c>
      <c r="F465">
        <v>25.12</v>
      </c>
    </row>
    <row r="466" spans="1:6" x14ac:dyDescent="0.75">
      <c r="A466" s="11">
        <v>44783</v>
      </c>
      <c r="B466">
        <v>22.27</v>
      </c>
      <c r="C466">
        <v>21.35</v>
      </c>
      <c r="D466">
        <v>21.3</v>
      </c>
      <c r="E466">
        <v>26.3</v>
      </c>
      <c r="F466">
        <v>25</v>
      </c>
    </row>
    <row r="467" spans="1:6" x14ac:dyDescent="0.75">
      <c r="A467" s="11">
        <v>44784</v>
      </c>
      <c r="B467">
        <v>22.4</v>
      </c>
      <c r="C467">
        <v>21.57</v>
      </c>
      <c r="D467">
        <v>21.5</v>
      </c>
      <c r="E467">
        <v>26.55</v>
      </c>
      <c r="F467">
        <v>25</v>
      </c>
    </row>
    <row r="468" spans="1:6" x14ac:dyDescent="0.75">
      <c r="A468" s="11">
        <v>44785</v>
      </c>
      <c r="B468">
        <v>22.2</v>
      </c>
      <c r="C468">
        <v>21.21</v>
      </c>
      <c r="D468">
        <v>21.5</v>
      </c>
      <c r="E468">
        <v>26</v>
      </c>
      <c r="F468">
        <v>24.99</v>
      </c>
    </row>
    <row r="469" spans="1:6" x14ac:dyDescent="0.75">
      <c r="A469" s="11">
        <v>44789</v>
      </c>
      <c r="B469">
        <v>22.69</v>
      </c>
      <c r="C469">
        <v>21.73</v>
      </c>
      <c r="D469">
        <v>21.7</v>
      </c>
      <c r="E469">
        <v>26.1</v>
      </c>
      <c r="F469">
        <v>25.998999999999999</v>
      </c>
    </row>
    <row r="470" spans="1:6" x14ac:dyDescent="0.75">
      <c r="A470" s="11">
        <v>44790</v>
      </c>
      <c r="B470">
        <v>22.38</v>
      </c>
      <c r="C470">
        <v>21.195</v>
      </c>
      <c r="D470">
        <v>21.05</v>
      </c>
      <c r="E470">
        <v>25.75</v>
      </c>
      <c r="F470">
        <v>24.401</v>
      </c>
    </row>
    <row r="471" spans="1:6" x14ac:dyDescent="0.75">
      <c r="A471" s="11">
        <v>44791</v>
      </c>
      <c r="B471">
        <v>22.158999999999999</v>
      </c>
      <c r="C471">
        <v>21</v>
      </c>
      <c r="D471">
        <v>21.33</v>
      </c>
      <c r="E471">
        <v>25.55</v>
      </c>
      <c r="F471">
        <v>24.006</v>
      </c>
    </row>
    <row r="472" spans="1:6" x14ac:dyDescent="0.75">
      <c r="A472" s="11">
        <v>44792</v>
      </c>
      <c r="B472">
        <v>21.89</v>
      </c>
      <c r="C472">
        <v>20.9</v>
      </c>
      <c r="D472">
        <v>21.36</v>
      </c>
      <c r="E472">
        <v>25.3</v>
      </c>
      <c r="F472">
        <v>24</v>
      </c>
    </row>
    <row r="473" spans="1:6" x14ac:dyDescent="0.75">
      <c r="A473" s="11">
        <v>44795</v>
      </c>
      <c r="B473">
        <v>22.2</v>
      </c>
      <c r="C473">
        <v>21.33</v>
      </c>
      <c r="D473">
        <v>21.7</v>
      </c>
      <c r="E473">
        <v>26</v>
      </c>
      <c r="F473">
        <v>24.5</v>
      </c>
    </row>
    <row r="474" spans="1:6" x14ac:dyDescent="0.75">
      <c r="A474" s="11">
        <v>44796</v>
      </c>
      <c r="B474">
        <v>22.68</v>
      </c>
      <c r="C474">
        <v>21.751000000000001</v>
      </c>
      <c r="D474">
        <v>22.35</v>
      </c>
      <c r="E474">
        <v>26.25</v>
      </c>
      <c r="F474">
        <v>24.5</v>
      </c>
    </row>
    <row r="475" spans="1:6" x14ac:dyDescent="0.75">
      <c r="A475" s="11">
        <v>44797</v>
      </c>
      <c r="B475">
        <v>23.8</v>
      </c>
      <c r="C475">
        <v>22.58</v>
      </c>
      <c r="D475">
        <v>23.15</v>
      </c>
      <c r="E475">
        <v>27.498999999999999</v>
      </c>
      <c r="F475">
        <v>25.5</v>
      </c>
    </row>
    <row r="476" spans="1:6" x14ac:dyDescent="0.75">
      <c r="A476" s="11">
        <v>44798</v>
      </c>
      <c r="B476">
        <v>23.56</v>
      </c>
      <c r="C476">
        <v>22.4</v>
      </c>
      <c r="D476">
        <v>23.04</v>
      </c>
      <c r="E476">
        <v>27.3</v>
      </c>
      <c r="F476">
        <v>25.3</v>
      </c>
    </row>
    <row r="477" spans="1:6" x14ac:dyDescent="0.75">
      <c r="A477" s="11">
        <v>44799</v>
      </c>
      <c r="B477">
        <v>22.959</v>
      </c>
      <c r="C477">
        <v>21.95</v>
      </c>
      <c r="D477">
        <v>23</v>
      </c>
      <c r="E477">
        <v>27.1</v>
      </c>
      <c r="F477">
        <v>25.15</v>
      </c>
    </row>
    <row r="478" spans="1:6" x14ac:dyDescent="0.75">
      <c r="A478" s="11">
        <v>44802</v>
      </c>
      <c r="B478">
        <v>22.8</v>
      </c>
      <c r="C478">
        <v>21.68</v>
      </c>
      <c r="D478">
        <v>22.75</v>
      </c>
      <c r="E478">
        <v>26.65</v>
      </c>
      <c r="F478">
        <v>24.95</v>
      </c>
    </row>
    <row r="479" spans="1:6" x14ac:dyDescent="0.75">
      <c r="A479" s="11">
        <v>44803</v>
      </c>
      <c r="B479">
        <v>22.99</v>
      </c>
      <c r="C479">
        <v>21.895</v>
      </c>
      <c r="D479">
        <v>22.6</v>
      </c>
      <c r="E479">
        <v>26.899000000000001</v>
      </c>
      <c r="F479">
        <v>24.7</v>
      </c>
    </row>
    <row r="480" spans="1:6" x14ac:dyDescent="0.75">
      <c r="A480" s="11">
        <v>44804</v>
      </c>
      <c r="B480">
        <v>23</v>
      </c>
      <c r="C480">
        <v>22.01</v>
      </c>
      <c r="D480">
        <v>22.35</v>
      </c>
      <c r="E480">
        <v>26.72</v>
      </c>
      <c r="F480">
        <v>24.55</v>
      </c>
    </row>
    <row r="481" spans="1:6" x14ac:dyDescent="0.75">
      <c r="A481" s="11">
        <v>44805</v>
      </c>
      <c r="B481">
        <v>23.1</v>
      </c>
      <c r="C481">
        <v>22</v>
      </c>
      <c r="D481">
        <v>22.75</v>
      </c>
      <c r="E481">
        <v>26.79</v>
      </c>
      <c r="F481">
        <v>24.5</v>
      </c>
    </row>
    <row r="482" spans="1:6" x14ac:dyDescent="0.75">
      <c r="A482" s="11">
        <v>44809</v>
      </c>
      <c r="B482">
        <v>24</v>
      </c>
      <c r="C482">
        <v>22.812999999999999</v>
      </c>
      <c r="D482">
        <v>23.4</v>
      </c>
      <c r="E482">
        <v>27.2</v>
      </c>
      <c r="F482">
        <v>25</v>
      </c>
    </row>
    <row r="483" spans="1:6" x14ac:dyDescent="0.75">
      <c r="A483" s="11">
        <v>44810</v>
      </c>
      <c r="B483">
        <v>23.821000000000002</v>
      </c>
      <c r="C483">
        <v>22.69</v>
      </c>
      <c r="D483">
        <v>23.25</v>
      </c>
      <c r="E483">
        <v>27.25</v>
      </c>
      <c r="F483">
        <v>24.99</v>
      </c>
    </row>
    <row r="484" spans="1:6" x14ac:dyDescent="0.75">
      <c r="A484" s="11">
        <v>44811</v>
      </c>
      <c r="B484">
        <v>23.56</v>
      </c>
      <c r="C484">
        <v>22.83</v>
      </c>
      <c r="D484">
        <v>23.2</v>
      </c>
      <c r="E484">
        <v>27.3</v>
      </c>
      <c r="F484">
        <v>25</v>
      </c>
    </row>
    <row r="485" spans="1:6" x14ac:dyDescent="0.75">
      <c r="A485" s="11">
        <v>44812</v>
      </c>
      <c r="B485">
        <v>23.8</v>
      </c>
      <c r="C485">
        <v>22.77</v>
      </c>
      <c r="D485">
        <v>23.201000000000001</v>
      </c>
      <c r="E485">
        <v>27.3</v>
      </c>
      <c r="F485">
        <v>25.25</v>
      </c>
    </row>
    <row r="486" spans="1:6" x14ac:dyDescent="0.75">
      <c r="A486" s="11">
        <v>44813</v>
      </c>
      <c r="B486">
        <v>23.75</v>
      </c>
      <c r="C486">
        <v>22.8</v>
      </c>
      <c r="D486">
        <v>23.56</v>
      </c>
      <c r="E486">
        <v>27.498999999999999</v>
      </c>
      <c r="F486">
        <v>25.8</v>
      </c>
    </row>
    <row r="487" spans="1:6" x14ac:dyDescent="0.75">
      <c r="A487" s="11">
        <v>44816</v>
      </c>
      <c r="B487">
        <v>24</v>
      </c>
      <c r="C487">
        <v>23</v>
      </c>
      <c r="D487">
        <v>23.66</v>
      </c>
      <c r="E487">
        <v>27.75</v>
      </c>
      <c r="F487">
        <v>25.13</v>
      </c>
    </row>
    <row r="488" spans="1:6" x14ac:dyDescent="0.75">
      <c r="A488" s="11">
        <v>44817</v>
      </c>
      <c r="B488">
        <v>23.54</v>
      </c>
      <c r="C488">
        <v>22.58</v>
      </c>
      <c r="D488">
        <v>23.100999999999999</v>
      </c>
      <c r="E488">
        <v>27.1</v>
      </c>
      <c r="F488">
        <v>25</v>
      </c>
    </row>
    <row r="489" spans="1:6" x14ac:dyDescent="0.75">
      <c r="A489" s="11">
        <v>44818</v>
      </c>
      <c r="B489">
        <v>23.5</v>
      </c>
      <c r="C489">
        <v>22.37</v>
      </c>
      <c r="D489">
        <v>23</v>
      </c>
      <c r="E489">
        <v>26.5</v>
      </c>
      <c r="F489">
        <v>24.71</v>
      </c>
    </row>
    <row r="490" spans="1:6" x14ac:dyDescent="0.75">
      <c r="A490" s="11">
        <v>44819</v>
      </c>
      <c r="B490">
        <v>22.9</v>
      </c>
      <c r="C490">
        <v>22.09</v>
      </c>
      <c r="D490">
        <v>22.6</v>
      </c>
      <c r="E490">
        <v>26.2</v>
      </c>
      <c r="F490">
        <v>24.3</v>
      </c>
    </row>
    <row r="491" spans="1:6" x14ac:dyDescent="0.75">
      <c r="A491" s="11">
        <v>44820</v>
      </c>
      <c r="B491">
        <v>22.69</v>
      </c>
      <c r="C491">
        <v>21.59</v>
      </c>
      <c r="D491">
        <v>22.4</v>
      </c>
      <c r="E491">
        <v>25.8</v>
      </c>
      <c r="F491">
        <v>23.8</v>
      </c>
    </row>
    <row r="492" spans="1:6" x14ac:dyDescent="0.75">
      <c r="A492" s="11">
        <v>44823</v>
      </c>
      <c r="B492">
        <v>22.754000000000001</v>
      </c>
      <c r="C492">
        <v>21.8</v>
      </c>
      <c r="D492">
        <v>22.4</v>
      </c>
      <c r="E492">
        <v>26.38</v>
      </c>
      <c r="F492">
        <v>24.2</v>
      </c>
    </row>
    <row r="493" spans="1:6" x14ac:dyDescent="0.75">
      <c r="A493" s="11">
        <v>44824</v>
      </c>
      <c r="B493">
        <v>22.559000000000001</v>
      </c>
      <c r="C493">
        <v>21.6</v>
      </c>
      <c r="D493">
        <v>22.2</v>
      </c>
      <c r="E493">
        <v>26.3</v>
      </c>
      <c r="F493">
        <v>24.1</v>
      </c>
    </row>
    <row r="494" spans="1:6" x14ac:dyDescent="0.75">
      <c r="A494" s="11">
        <v>44825</v>
      </c>
      <c r="B494">
        <v>22.31</v>
      </c>
      <c r="C494">
        <v>21.35</v>
      </c>
      <c r="D494">
        <v>21.8</v>
      </c>
      <c r="E494">
        <v>25.771000000000001</v>
      </c>
      <c r="F494">
        <v>24.285</v>
      </c>
    </row>
    <row r="495" spans="1:6" x14ac:dyDescent="0.75">
      <c r="A495" s="11">
        <v>44826</v>
      </c>
      <c r="B495">
        <v>21.92</v>
      </c>
      <c r="C495">
        <v>21</v>
      </c>
      <c r="D495">
        <v>21.469000000000001</v>
      </c>
      <c r="E495">
        <v>26</v>
      </c>
      <c r="F495">
        <v>24.2</v>
      </c>
    </row>
    <row r="496" spans="1:6" x14ac:dyDescent="0.75">
      <c r="A496" s="11">
        <v>44827</v>
      </c>
      <c r="B496">
        <v>21.09</v>
      </c>
      <c r="C496">
        <v>20.3</v>
      </c>
      <c r="D496">
        <v>21</v>
      </c>
      <c r="E496">
        <v>25.8</v>
      </c>
      <c r="F496">
        <v>23.85</v>
      </c>
    </row>
    <row r="497" spans="1:6" x14ac:dyDescent="0.75">
      <c r="A497" s="11">
        <v>44830</v>
      </c>
      <c r="B497">
        <v>20.591999999999999</v>
      </c>
      <c r="C497">
        <v>19.7</v>
      </c>
      <c r="D497">
        <v>20.5</v>
      </c>
      <c r="E497">
        <v>24.65</v>
      </c>
      <c r="F497">
        <v>23</v>
      </c>
    </row>
    <row r="498" spans="1:6" x14ac:dyDescent="0.75">
      <c r="A498" s="11">
        <v>44831</v>
      </c>
      <c r="B498">
        <v>19.399999999999999</v>
      </c>
      <c r="C498">
        <v>18.46</v>
      </c>
      <c r="D498">
        <v>19.149999999999999</v>
      </c>
      <c r="E498">
        <v>23.4</v>
      </c>
      <c r="F498">
        <v>21.5</v>
      </c>
    </row>
    <row r="499" spans="1:6" x14ac:dyDescent="0.75">
      <c r="A499" s="11">
        <v>44832</v>
      </c>
      <c r="B499">
        <v>20.2</v>
      </c>
      <c r="C499">
        <v>19.39</v>
      </c>
      <c r="D499">
        <v>20.39</v>
      </c>
      <c r="E499">
        <v>24.3</v>
      </c>
      <c r="F499">
        <v>22.5</v>
      </c>
    </row>
    <row r="500" spans="1:6" x14ac:dyDescent="0.75">
      <c r="A500" s="11">
        <v>44833</v>
      </c>
      <c r="B500">
        <v>19.7</v>
      </c>
      <c r="C500">
        <v>18.899999999999999</v>
      </c>
      <c r="D500">
        <v>20</v>
      </c>
      <c r="E500">
        <v>24.05</v>
      </c>
      <c r="F500">
        <v>21.8</v>
      </c>
    </row>
    <row r="501" spans="1:6" x14ac:dyDescent="0.75">
      <c r="A501" s="11">
        <v>44834</v>
      </c>
      <c r="B501">
        <v>19.100000000000001</v>
      </c>
      <c r="C501">
        <v>18.2</v>
      </c>
      <c r="D501">
        <v>18.649999999999999</v>
      </c>
      <c r="E501">
        <v>23.2</v>
      </c>
      <c r="F501">
        <v>22</v>
      </c>
    </row>
    <row r="502" spans="1:6" x14ac:dyDescent="0.75">
      <c r="A502" s="11">
        <v>44837</v>
      </c>
      <c r="B502">
        <v>20.3</v>
      </c>
      <c r="C502">
        <v>19.41</v>
      </c>
      <c r="D502">
        <v>19.7</v>
      </c>
      <c r="E502">
        <v>24.79</v>
      </c>
      <c r="F502">
        <v>23</v>
      </c>
    </row>
    <row r="503" spans="1:6" x14ac:dyDescent="0.75">
      <c r="A503" s="11">
        <v>44838</v>
      </c>
      <c r="B503">
        <v>20.65</v>
      </c>
      <c r="C503">
        <v>19.399999999999999</v>
      </c>
      <c r="D503">
        <v>20</v>
      </c>
      <c r="E503">
        <v>24.9</v>
      </c>
      <c r="F503">
        <v>22.998999999999999</v>
      </c>
    </row>
    <row r="504" spans="1:6" x14ac:dyDescent="0.75">
      <c r="A504" s="11">
        <v>44839</v>
      </c>
      <c r="B504">
        <v>20</v>
      </c>
      <c r="C504">
        <v>19.170000000000002</v>
      </c>
      <c r="D504">
        <v>19.25</v>
      </c>
      <c r="E504">
        <v>23.9</v>
      </c>
      <c r="F504">
        <v>21.9</v>
      </c>
    </row>
    <row r="505" spans="1:6" x14ac:dyDescent="0.75">
      <c r="A505" s="11">
        <v>44840</v>
      </c>
      <c r="B505">
        <v>20</v>
      </c>
      <c r="C505">
        <v>18.989999999999998</v>
      </c>
      <c r="D505">
        <v>19.5</v>
      </c>
      <c r="E505">
        <v>23.9</v>
      </c>
      <c r="F505">
        <v>21.998999999999999</v>
      </c>
    </row>
    <row r="506" spans="1:6" x14ac:dyDescent="0.75">
      <c r="A506" s="11">
        <v>44845</v>
      </c>
      <c r="B506">
        <v>19.742999999999999</v>
      </c>
      <c r="C506">
        <v>18.809999999999999</v>
      </c>
      <c r="D506">
        <v>19.23</v>
      </c>
      <c r="E506">
        <v>23.7</v>
      </c>
      <c r="F506">
        <v>21.5</v>
      </c>
    </row>
    <row r="507" spans="1:6" x14ac:dyDescent="0.75">
      <c r="A507" s="11">
        <v>44846</v>
      </c>
      <c r="B507">
        <v>19.649999999999999</v>
      </c>
      <c r="C507">
        <v>18.91</v>
      </c>
      <c r="D507">
        <v>19.2</v>
      </c>
      <c r="E507">
        <v>23.4</v>
      </c>
      <c r="F507">
        <v>21</v>
      </c>
    </row>
    <row r="508" spans="1:6" x14ac:dyDescent="0.75">
      <c r="A508" s="11">
        <v>44847</v>
      </c>
      <c r="B508">
        <v>19.649999999999999</v>
      </c>
      <c r="C508">
        <v>18.8</v>
      </c>
      <c r="D508">
        <v>19.189</v>
      </c>
      <c r="E508">
        <v>23.5</v>
      </c>
      <c r="F508">
        <v>21.2</v>
      </c>
    </row>
    <row r="509" spans="1:6" x14ac:dyDescent="0.75">
      <c r="A509" s="11">
        <v>44848</v>
      </c>
      <c r="B509">
        <v>19.149999999999999</v>
      </c>
      <c r="C509">
        <v>18.311</v>
      </c>
      <c r="D509">
        <v>18.850000000000001</v>
      </c>
      <c r="E509">
        <v>23.1</v>
      </c>
      <c r="F509">
        <v>20.8</v>
      </c>
    </row>
    <row r="510" spans="1:6" x14ac:dyDescent="0.75">
      <c r="A510" s="11">
        <v>44851</v>
      </c>
      <c r="B510">
        <v>19.221</v>
      </c>
      <c r="C510">
        <v>18.402999999999999</v>
      </c>
      <c r="D510">
        <v>19</v>
      </c>
      <c r="E510">
        <v>23.23</v>
      </c>
      <c r="F510">
        <v>21.49</v>
      </c>
    </row>
    <row r="511" spans="1:6" x14ac:dyDescent="0.75">
      <c r="A511" s="11">
        <v>44852</v>
      </c>
      <c r="B511">
        <v>19.350000000000001</v>
      </c>
      <c r="C511">
        <v>18.5</v>
      </c>
      <c r="D511">
        <v>19</v>
      </c>
      <c r="E511">
        <v>23.3</v>
      </c>
      <c r="F511">
        <v>21.3</v>
      </c>
    </row>
    <row r="512" spans="1:6" x14ac:dyDescent="0.75">
      <c r="A512" s="11">
        <v>44853</v>
      </c>
      <c r="B512">
        <v>19.28</v>
      </c>
      <c r="C512">
        <v>18.420999999999999</v>
      </c>
      <c r="D512">
        <v>18.850000000000001</v>
      </c>
      <c r="E512">
        <v>23.15</v>
      </c>
      <c r="F512">
        <v>21.148</v>
      </c>
    </row>
    <row r="513" spans="1:6" x14ac:dyDescent="0.75">
      <c r="A513" s="11">
        <v>44854</v>
      </c>
      <c r="B513">
        <v>19.997</v>
      </c>
      <c r="C513">
        <v>18.57</v>
      </c>
      <c r="D513">
        <v>19.3</v>
      </c>
      <c r="E513">
        <v>23.5</v>
      </c>
      <c r="F513">
        <v>21.4</v>
      </c>
    </row>
    <row r="514" spans="1:6" x14ac:dyDescent="0.75">
      <c r="A514" s="11">
        <v>44855</v>
      </c>
      <c r="B514">
        <v>19.82</v>
      </c>
      <c r="C514">
        <v>19.100000000000001</v>
      </c>
      <c r="D514">
        <v>19.899999999999999</v>
      </c>
      <c r="E514">
        <v>24</v>
      </c>
      <c r="F514">
        <v>22.15</v>
      </c>
    </row>
    <row r="515" spans="1:6" x14ac:dyDescent="0.75">
      <c r="A515" s="11">
        <v>44858</v>
      </c>
      <c r="B515">
        <v>20.95</v>
      </c>
      <c r="C515">
        <v>19.850000000000001</v>
      </c>
      <c r="D515">
        <v>21</v>
      </c>
      <c r="E515">
        <v>25</v>
      </c>
      <c r="F515">
        <v>23.1</v>
      </c>
    </row>
    <row r="516" spans="1:6" x14ac:dyDescent="0.75">
      <c r="A516" s="11">
        <v>44859</v>
      </c>
      <c r="B516">
        <v>21.31</v>
      </c>
      <c r="C516">
        <v>20.361000000000001</v>
      </c>
      <c r="D516">
        <v>21.35</v>
      </c>
      <c r="E516">
        <v>25.98</v>
      </c>
      <c r="F516">
        <v>23.25</v>
      </c>
    </row>
    <row r="517" spans="1:6" x14ac:dyDescent="0.75">
      <c r="A517" s="11">
        <v>44860</v>
      </c>
      <c r="B517">
        <v>20.3</v>
      </c>
      <c r="C517">
        <v>20.02</v>
      </c>
      <c r="D517">
        <v>21.2</v>
      </c>
      <c r="E517">
        <v>25.4</v>
      </c>
      <c r="F517">
        <v>23</v>
      </c>
    </row>
    <row r="518" spans="1:6" x14ac:dyDescent="0.75">
      <c r="A518" s="11">
        <v>44861</v>
      </c>
      <c r="B518">
        <v>20.75</v>
      </c>
      <c r="C518">
        <v>19.800999999999998</v>
      </c>
      <c r="D518">
        <v>20.9</v>
      </c>
      <c r="E518">
        <v>25.2</v>
      </c>
      <c r="F518">
        <v>22.5</v>
      </c>
    </row>
    <row r="519" spans="1:6" x14ac:dyDescent="0.75">
      <c r="A519" s="11">
        <v>44862</v>
      </c>
      <c r="B519">
        <v>20.55</v>
      </c>
      <c r="C519">
        <v>19.66</v>
      </c>
      <c r="D519">
        <v>21</v>
      </c>
      <c r="E519">
        <v>25.4</v>
      </c>
      <c r="F519">
        <v>22.901</v>
      </c>
    </row>
    <row r="520" spans="1:6" x14ac:dyDescent="0.75">
      <c r="A520" s="11">
        <v>44865</v>
      </c>
      <c r="B520">
        <v>20.021000000000001</v>
      </c>
      <c r="C520">
        <v>19.63</v>
      </c>
      <c r="D520">
        <v>20.6</v>
      </c>
      <c r="E520">
        <v>25.25</v>
      </c>
      <c r="F520">
        <v>23</v>
      </c>
    </row>
    <row r="521" spans="1:6" x14ac:dyDescent="0.75">
      <c r="A521" s="11">
        <v>44866</v>
      </c>
      <c r="B521">
        <v>21.023</v>
      </c>
      <c r="C521">
        <v>20.25</v>
      </c>
      <c r="D521">
        <v>21</v>
      </c>
      <c r="E521">
        <v>26.2</v>
      </c>
      <c r="F521">
        <v>23.5</v>
      </c>
    </row>
    <row r="522" spans="1:6" x14ac:dyDescent="0.75">
      <c r="A522" s="11">
        <v>44867</v>
      </c>
      <c r="B522">
        <v>20.75</v>
      </c>
      <c r="C522">
        <v>19.920000000000002</v>
      </c>
      <c r="D522">
        <v>20.9</v>
      </c>
      <c r="E522">
        <v>26.1</v>
      </c>
      <c r="F522">
        <v>23.001999999999999</v>
      </c>
    </row>
    <row r="523" spans="1:6" x14ac:dyDescent="0.75">
      <c r="A523" s="11">
        <v>44868</v>
      </c>
      <c r="B523">
        <v>20.62</v>
      </c>
      <c r="C523">
        <v>19.899999999999999</v>
      </c>
      <c r="D523">
        <v>20.8</v>
      </c>
      <c r="E523">
        <v>26</v>
      </c>
      <c r="F523">
        <v>23.7</v>
      </c>
    </row>
    <row r="524" spans="1:6" x14ac:dyDescent="0.75">
      <c r="A524" s="11">
        <v>44869</v>
      </c>
      <c r="B524">
        <v>20.65</v>
      </c>
      <c r="C524">
        <v>19.751000000000001</v>
      </c>
      <c r="D524">
        <v>21</v>
      </c>
      <c r="E524">
        <v>25.9</v>
      </c>
      <c r="F524">
        <v>23.85</v>
      </c>
    </row>
    <row r="525" spans="1:6" x14ac:dyDescent="0.75">
      <c r="A525" s="11">
        <v>44872</v>
      </c>
      <c r="B525">
        <v>21.2</v>
      </c>
      <c r="C525">
        <v>20.5</v>
      </c>
      <c r="D525">
        <v>21.3</v>
      </c>
      <c r="E525">
        <v>26.37</v>
      </c>
      <c r="F525">
        <v>24.87</v>
      </c>
    </row>
    <row r="526" spans="1:6" x14ac:dyDescent="0.75">
      <c r="A526" s="11">
        <v>44873</v>
      </c>
      <c r="B526">
        <v>21.5</v>
      </c>
      <c r="C526">
        <v>20.7</v>
      </c>
      <c r="D526">
        <v>21.65</v>
      </c>
      <c r="E526">
        <v>27</v>
      </c>
      <c r="F526">
        <v>25.37</v>
      </c>
    </row>
    <row r="527" spans="1:6" x14ac:dyDescent="0.75">
      <c r="A527" s="11">
        <v>44874</v>
      </c>
      <c r="B527">
        <v>21.25</v>
      </c>
      <c r="C527">
        <v>20.350000000000001</v>
      </c>
      <c r="D527">
        <v>21.3</v>
      </c>
      <c r="E527">
        <v>26.7</v>
      </c>
      <c r="F527">
        <v>25.24</v>
      </c>
    </row>
    <row r="528" spans="1:6" x14ac:dyDescent="0.75">
      <c r="A528" s="11">
        <v>44875</v>
      </c>
      <c r="B528">
        <v>21.55</v>
      </c>
      <c r="C528">
        <v>20.748999999999999</v>
      </c>
      <c r="D528">
        <v>22</v>
      </c>
      <c r="E528">
        <v>27</v>
      </c>
      <c r="F528">
        <v>25.85</v>
      </c>
    </row>
    <row r="529" spans="1:6" x14ac:dyDescent="0.75">
      <c r="A529" s="11">
        <v>44876</v>
      </c>
      <c r="B529">
        <v>21.4</v>
      </c>
      <c r="C529">
        <v>20.698</v>
      </c>
      <c r="D529">
        <v>22.1</v>
      </c>
      <c r="E529">
        <v>27.2</v>
      </c>
      <c r="F529">
        <v>25.4</v>
      </c>
    </row>
    <row r="530" spans="1:6" x14ac:dyDescent="0.75">
      <c r="A530" s="11">
        <v>44879</v>
      </c>
      <c r="B530">
        <v>22.1</v>
      </c>
      <c r="C530">
        <v>21.23</v>
      </c>
      <c r="D530">
        <v>22.998999999999999</v>
      </c>
      <c r="E530">
        <v>28</v>
      </c>
      <c r="F530">
        <v>26.5</v>
      </c>
    </row>
    <row r="531" spans="1:6" x14ac:dyDescent="0.75">
      <c r="A531" s="11">
        <v>44880</v>
      </c>
      <c r="B531">
        <v>23</v>
      </c>
      <c r="C531">
        <v>22.414999999999999</v>
      </c>
      <c r="D531">
        <v>23.3</v>
      </c>
      <c r="E531">
        <v>28.7</v>
      </c>
      <c r="F531">
        <v>26.5</v>
      </c>
    </row>
    <row r="532" spans="1:6" x14ac:dyDescent="0.75">
      <c r="A532" s="11">
        <v>44881</v>
      </c>
      <c r="B532">
        <v>23.5</v>
      </c>
      <c r="C532">
        <v>22.9</v>
      </c>
      <c r="D532">
        <v>23.411000000000001</v>
      </c>
      <c r="E532">
        <v>28.7</v>
      </c>
      <c r="F532">
        <v>26.5</v>
      </c>
    </row>
    <row r="533" spans="1:6" x14ac:dyDescent="0.75">
      <c r="A533" s="11">
        <v>44882</v>
      </c>
      <c r="B533">
        <v>22.988</v>
      </c>
      <c r="C533">
        <v>22.22</v>
      </c>
      <c r="D533">
        <v>23.2</v>
      </c>
      <c r="E533">
        <v>29</v>
      </c>
      <c r="F533">
        <v>26</v>
      </c>
    </row>
    <row r="534" spans="1:6" x14ac:dyDescent="0.75">
      <c r="A534" s="11">
        <v>44883</v>
      </c>
      <c r="B534">
        <v>22.007000000000001</v>
      </c>
      <c r="C534">
        <v>21.248999999999999</v>
      </c>
      <c r="D534">
        <v>22.9</v>
      </c>
      <c r="E534">
        <v>27.9</v>
      </c>
      <c r="F534">
        <v>25.5</v>
      </c>
    </row>
    <row r="535" spans="1:6" x14ac:dyDescent="0.75">
      <c r="A535" s="11">
        <v>44887</v>
      </c>
      <c r="B535">
        <v>22.22</v>
      </c>
      <c r="C535">
        <v>21.78</v>
      </c>
      <c r="D535">
        <v>22.9</v>
      </c>
      <c r="E535">
        <v>28.65</v>
      </c>
      <c r="F535">
        <v>25.3</v>
      </c>
    </row>
    <row r="536" spans="1:6" x14ac:dyDescent="0.75">
      <c r="A536" s="11">
        <v>44888</v>
      </c>
      <c r="B536">
        <v>22.901</v>
      </c>
      <c r="C536">
        <v>22.13</v>
      </c>
      <c r="D536">
        <v>23.599</v>
      </c>
      <c r="E536">
        <v>28.5</v>
      </c>
      <c r="F536">
        <v>26.3</v>
      </c>
    </row>
    <row r="537" spans="1:6" x14ac:dyDescent="0.75">
      <c r="A537" s="11">
        <v>44889</v>
      </c>
      <c r="B537">
        <v>23.3</v>
      </c>
      <c r="C537">
        <v>22.4</v>
      </c>
      <c r="D537">
        <v>23.45</v>
      </c>
      <c r="E537">
        <v>29.3</v>
      </c>
      <c r="F537">
        <v>26.498999999999999</v>
      </c>
    </row>
    <row r="538" spans="1:6" x14ac:dyDescent="0.75">
      <c r="A538" s="11">
        <v>44890</v>
      </c>
      <c r="B538">
        <v>23.24</v>
      </c>
      <c r="C538">
        <v>22.3</v>
      </c>
      <c r="D538">
        <v>23.35</v>
      </c>
      <c r="E538">
        <v>29.6</v>
      </c>
      <c r="F538">
        <v>26.5</v>
      </c>
    </row>
    <row r="539" spans="1:6" x14ac:dyDescent="0.75">
      <c r="A539" s="11">
        <v>44893</v>
      </c>
      <c r="B539">
        <v>23.4</v>
      </c>
      <c r="C539">
        <v>22.5</v>
      </c>
      <c r="D539">
        <v>23.4</v>
      </c>
      <c r="E539">
        <v>28.998000000000001</v>
      </c>
      <c r="F539">
        <v>26.38</v>
      </c>
    </row>
    <row r="540" spans="1:6" x14ac:dyDescent="0.75">
      <c r="A540" s="11">
        <v>44894</v>
      </c>
      <c r="B540">
        <v>24</v>
      </c>
      <c r="C540">
        <v>23.16</v>
      </c>
      <c r="D540">
        <v>23.66</v>
      </c>
      <c r="E540">
        <v>29.69</v>
      </c>
      <c r="F540">
        <v>27</v>
      </c>
    </row>
    <row r="541" spans="1:6" x14ac:dyDescent="0.75">
      <c r="A541" s="11">
        <v>44895</v>
      </c>
      <c r="B541">
        <v>24.3</v>
      </c>
      <c r="C541">
        <v>23.8</v>
      </c>
      <c r="D541">
        <v>24.6</v>
      </c>
      <c r="E541">
        <v>30.2</v>
      </c>
      <c r="F541">
        <v>27.85</v>
      </c>
    </row>
    <row r="542" spans="1:6" x14ac:dyDescent="0.75">
      <c r="A542" s="11">
        <v>44896</v>
      </c>
      <c r="B542">
        <v>24.7</v>
      </c>
      <c r="C542">
        <v>23.93</v>
      </c>
      <c r="D542">
        <v>24.9</v>
      </c>
      <c r="E542">
        <v>30.748999999999999</v>
      </c>
      <c r="F542">
        <v>28.2</v>
      </c>
    </row>
    <row r="543" spans="1:6" x14ac:dyDescent="0.75">
      <c r="A543" s="11">
        <v>44897</v>
      </c>
      <c r="B543">
        <v>24.728999999999999</v>
      </c>
      <c r="C543">
        <v>23.7</v>
      </c>
      <c r="D543">
        <v>25.1</v>
      </c>
      <c r="E543">
        <v>30.6</v>
      </c>
      <c r="F543">
        <v>28.01</v>
      </c>
    </row>
    <row r="544" spans="1:6" x14ac:dyDescent="0.75">
      <c r="A544" s="11">
        <v>44900</v>
      </c>
      <c r="B544">
        <v>24.23</v>
      </c>
      <c r="C544">
        <v>23.33</v>
      </c>
      <c r="D544">
        <v>24.995000000000001</v>
      </c>
      <c r="E544">
        <v>30</v>
      </c>
      <c r="F544">
        <v>27.51</v>
      </c>
    </row>
    <row r="545" spans="1:6" x14ac:dyDescent="0.75">
      <c r="A545" s="11">
        <v>44901</v>
      </c>
      <c r="B545">
        <v>23.78</v>
      </c>
      <c r="C545">
        <v>22.79</v>
      </c>
      <c r="D545">
        <v>23.7</v>
      </c>
      <c r="E545">
        <v>29.6</v>
      </c>
      <c r="F545">
        <v>27.2</v>
      </c>
    </row>
    <row r="546" spans="1:6" x14ac:dyDescent="0.75">
      <c r="A546" s="11">
        <v>44902</v>
      </c>
      <c r="B546">
        <v>23.95</v>
      </c>
      <c r="C546">
        <v>23.178000000000001</v>
      </c>
      <c r="D546">
        <v>24.16</v>
      </c>
      <c r="E546">
        <v>30.349</v>
      </c>
      <c r="F546">
        <v>27.5</v>
      </c>
    </row>
    <row r="547" spans="1:6" x14ac:dyDescent="0.75">
      <c r="A547" s="11">
        <v>44907</v>
      </c>
      <c r="B547">
        <v>24.89</v>
      </c>
      <c r="C547">
        <v>23.76</v>
      </c>
      <c r="D547">
        <v>24.5</v>
      </c>
      <c r="E547">
        <v>31</v>
      </c>
      <c r="F547">
        <v>27.99</v>
      </c>
    </row>
    <row r="548" spans="1:6" x14ac:dyDescent="0.75">
      <c r="A548" s="11">
        <v>44908</v>
      </c>
      <c r="B548">
        <v>25.099</v>
      </c>
      <c r="C548">
        <v>24.035</v>
      </c>
      <c r="D548">
        <v>25.199000000000002</v>
      </c>
      <c r="E548">
        <v>31.5</v>
      </c>
      <c r="F548">
        <v>28.201000000000001</v>
      </c>
    </row>
    <row r="549" spans="1:6" x14ac:dyDescent="0.75">
      <c r="A549" s="11">
        <v>44909</v>
      </c>
      <c r="B549">
        <v>24.81</v>
      </c>
      <c r="C549">
        <v>23.86</v>
      </c>
      <c r="D549">
        <v>24.51</v>
      </c>
      <c r="E549">
        <v>31.5</v>
      </c>
      <c r="F549">
        <v>28.649000000000001</v>
      </c>
    </row>
    <row r="550" spans="1:6" x14ac:dyDescent="0.75">
      <c r="A550" s="11">
        <v>44910</v>
      </c>
      <c r="B550">
        <v>25.3</v>
      </c>
      <c r="C550">
        <v>24.39</v>
      </c>
      <c r="D550">
        <v>25.05</v>
      </c>
      <c r="E550">
        <v>31.64</v>
      </c>
      <c r="F550">
        <v>28.95</v>
      </c>
    </row>
    <row r="551" spans="1:6" x14ac:dyDescent="0.75">
      <c r="A551" s="11">
        <v>44911</v>
      </c>
      <c r="B551">
        <v>26</v>
      </c>
      <c r="C551">
        <v>24.881</v>
      </c>
      <c r="D551">
        <v>25.75</v>
      </c>
      <c r="E551">
        <v>32.299999999999997</v>
      </c>
      <c r="F551">
        <v>29.45</v>
      </c>
    </row>
    <row r="552" spans="1:6" x14ac:dyDescent="0.75">
      <c r="A552" s="11">
        <v>44914</v>
      </c>
      <c r="B552">
        <v>27</v>
      </c>
      <c r="C552">
        <v>25.7</v>
      </c>
      <c r="D552">
        <v>27.15</v>
      </c>
      <c r="E552">
        <v>33.299999999999997</v>
      </c>
      <c r="F552">
        <v>30</v>
      </c>
    </row>
    <row r="553" spans="1:6" x14ac:dyDescent="0.75">
      <c r="A553" s="11">
        <v>44915</v>
      </c>
      <c r="B553">
        <v>26.9</v>
      </c>
      <c r="C553">
        <v>25.69</v>
      </c>
      <c r="D553">
        <v>26.71</v>
      </c>
      <c r="E553">
        <v>33.299999999999997</v>
      </c>
      <c r="F553">
        <v>29.85</v>
      </c>
    </row>
    <row r="554" spans="1:6" x14ac:dyDescent="0.75">
      <c r="A554" s="11">
        <v>44916</v>
      </c>
      <c r="B554">
        <v>27.838999999999999</v>
      </c>
      <c r="C554">
        <v>26.7</v>
      </c>
      <c r="D554">
        <v>27.89</v>
      </c>
      <c r="E554">
        <v>34.49</v>
      </c>
      <c r="F554">
        <v>31.37</v>
      </c>
    </row>
    <row r="555" spans="1:6" x14ac:dyDescent="0.75">
      <c r="A555" s="11">
        <v>44917</v>
      </c>
      <c r="B555">
        <v>26.300999999999998</v>
      </c>
      <c r="C555">
        <v>25.4</v>
      </c>
      <c r="D555">
        <v>27.15</v>
      </c>
      <c r="E555">
        <v>33.5</v>
      </c>
      <c r="F555">
        <v>31.2</v>
      </c>
    </row>
    <row r="556" spans="1:6" x14ac:dyDescent="0.75">
      <c r="A556" s="11">
        <v>44918</v>
      </c>
      <c r="B556">
        <v>25.2</v>
      </c>
      <c r="C556">
        <v>25.43</v>
      </c>
      <c r="D556">
        <v>27</v>
      </c>
      <c r="E556">
        <v>33.299999999999997</v>
      </c>
      <c r="F556">
        <v>30.48</v>
      </c>
    </row>
    <row r="557" spans="1:6" x14ac:dyDescent="0.75">
      <c r="A557" s="11">
        <v>44921</v>
      </c>
      <c r="B557">
        <v>26.584</v>
      </c>
      <c r="C557">
        <v>25.4</v>
      </c>
      <c r="D557">
        <v>27.15</v>
      </c>
      <c r="E557">
        <v>33.85</v>
      </c>
      <c r="F557">
        <v>31.4</v>
      </c>
    </row>
    <row r="558" spans="1:6" x14ac:dyDescent="0.75">
      <c r="A558" s="11">
        <v>44922</v>
      </c>
      <c r="B558">
        <v>26.4</v>
      </c>
      <c r="C558">
        <v>25.15</v>
      </c>
      <c r="D558">
        <v>26.2</v>
      </c>
      <c r="E558">
        <v>34</v>
      </c>
      <c r="F558">
        <v>30.2</v>
      </c>
    </row>
    <row r="559" spans="1:6" x14ac:dyDescent="0.75">
      <c r="A559" s="11">
        <v>44923</v>
      </c>
      <c r="B559">
        <v>26.7</v>
      </c>
      <c r="C559">
        <v>24.31</v>
      </c>
      <c r="D559">
        <v>25.611000000000001</v>
      </c>
      <c r="E559">
        <v>33.299999999999997</v>
      </c>
      <c r="F559">
        <v>30.1</v>
      </c>
    </row>
    <row r="560" spans="1:6" x14ac:dyDescent="0.75">
      <c r="A560" s="11">
        <v>44924</v>
      </c>
      <c r="B560">
        <v>25.2</v>
      </c>
      <c r="C560">
        <v>24.02</v>
      </c>
      <c r="D560">
        <v>26.25</v>
      </c>
      <c r="E560">
        <v>33.950000000000003</v>
      </c>
      <c r="F560">
        <v>30.3</v>
      </c>
    </row>
    <row r="561" spans="1:6" x14ac:dyDescent="0.75">
      <c r="A561" s="11">
        <v>44925</v>
      </c>
      <c r="B561">
        <v>27.199000000000002</v>
      </c>
      <c r="C561">
        <v>24.131</v>
      </c>
      <c r="D561">
        <v>26.75</v>
      </c>
      <c r="E561">
        <v>34.799999999999997</v>
      </c>
      <c r="F561">
        <v>31.3</v>
      </c>
    </row>
    <row r="562" spans="1:6" x14ac:dyDescent="0.75">
      <c r="A562" s="11">
        <v>44928</v>
      </c>
      <c r="B562">
        <v>26.2</v>
      </c>
      <c r="C562">
        <v>24.43</v>
      </c>
      <c r="D562">
        <v>26.8</v>
      </c>
      <c r="E562">
        <v>34.799999999999997</v>
      </c>
      <c r="F562">
        <v>32</v>
      </c>
    </row>
    <row r="563" spans="1:6" x14ac:dyDescent="0.75">
      <c r="A563" s="11">
        <v>44929</v>
      </c>
      <c r="B563">
        <v>26.31</v>
      </c>
      <c r="C563">
        <v>25.065000000000001</v>
      </c>
      <c r="D563">
        <v>27.198</v>
      </c>
      <c r="E563">
        <v>34.4</v>
      </c>
      <c r="F563">
        <v>31.798999999999999</v>
      </c>
    </row>
    <row r="564" spans="1:6" x14ac:dyDescent="0.75">
      <c r="A564" s="11">
        <v>44930</v>
      </c>
      <c r="B564">
        <v>27.82</v>
      </c>
      <c r="C564">
        <v>25.8</v>
      </c>
      <c r="D564">
        <v>27.8</v>
      </c>
      <c r="E564">
        <v>35</v>
      </c>
      <c r="F564">
        <v>31.67</v>
      </c>
    </row>
    <row r="565" spans="1:6" x14ac:dyDescent="0.75">
      <c r="A565" s="11">
        <v>44931</v>
      </c>
      <c r="B565">
        <v>27</v>
      </c>
      <c r="C565">
        <v>25.6</v>
      </c>
      <c r="D565">
        <v>26.8</v>
      </c>
      <c r="E565">
        <v>32.299999999999997</v>
      </c>
      <c r="F565">
        <v>29.5</v>
      </c>
    </row>
    <row r="566" spans="1:6" x14ac:dyDescent="0.75">
      <c r="A566" s="11">
        <v>44932</v>
      </c>
      <c r="B566">
        <v>26.8</v>
      </c>
      <c r="C566">
        <v>25.576000000000001</v>
      </c>
      <c r="D566">
        <v>26.701000000000001</v>
      </c>
      <c r="E566">
        <v>31.8</v>
      </c>
      <c r="F566">
        <v>30</v>
      </c>
    </row>
    <row r="567" spans="1:6" x14ac:dyDescent="0.75">
      <c r="A567" s="11">
        <v>44935</v>
      </c>
      <c r="B567">
        <v>27.8</v>
      </c>
      <c r="C567">
        <v>26.451000000000001</v>
      </c>
      <c r="D567">
        <v>27.5</v>
      </c>
      <c r="E567">
        <v>32.200000000000003</v>
      </c>
      <c r="F567">
        <v>29.9</v>
      </c>
    </row>
    <row r="568" spans="1:6" x14ac:dyDescent="0.75">
      <c r="A568" s="11">
        <v>44936</v>
      </c>
      <c r="B568">
        <v>28.4</v>
      </c>
      <c r="C568">
        <v>26.8</v>
      </c>
      <c r="D568">
        <v>27.7</v>
      </c>
      <c r="E568">
        <v>32.700000000000003</v>
      </c>
      <c r="F568">
        <v>30.088999999999999</v>
      </c>
    </row>
    <row r="569" spans="1:6" x14ac:dyDescent="0.75">
      <c r="A569" s="11">
        <v>44937</v>
      </c>
      <c r="B569">
        <v>29</v>
      </c>
      <c r="C569">
        <v>28.06</v>
      </c>
      <c r="D569">
        <v>28.65</v>
      </c>
      <c r="E569">
        <v>33.54</v>
      </c>
      <c r="F569">
        <v>30.4</v>
      </c>
    </row>
    <row r="570" spans="1:6" x14ac:dyDescent="0.75">
      <c r="A570" s="11">
        <v>44938</v>
      </c>
      <c r="B570">
        <v>29.45</v>
      </c>
      <c r="C570">
        <v>28.36</v>
      </c>
      <c r="D570">
        <v>29</v>
      </c>
      <c r="E570">
        <v>33.450000000000003</v>
      </c>
      <c r="F570">
        <v>30.5</v>
      </c>
    </row>
    <row r="571" spans="1:6" x14ac:dyDescent="0.75">
      <c r="A571" s="11">
        <v>44939</v>
      </c>
      <c r="B571">
        <v>29.4</v>
      </c>
      <c r="C571">
        <v>28.35</v>
      </c>
      <c r="D571">
        <v>29.2</v>
      </c>
      <c r="E571">
        <v>33.1</v>
      </c>
      <c r="F571">
        <v>30.1</v>
      </c>
    </row>
    <row r="572" spans="1:6" x14ac:dyDescent="0.75">
      <c r="A572" s="11">
        <v>44942</v>
      </c>
      <c r="B572">
        <v>30.85</v>
      </c>
      <c r="C572">
        <v>29.420999999999999</v>
      </c>
      <c r="D572">
        <v>30</v>
      </c>
      <c r="E572">
        <v>33.549999999999997</v>
      </c>
      <c r="F572">
        <v>30.8</v>
      </c>
    </row>
    <row r="573" spans="1:6" x14ac:dyDescent="0.75">
      <c r="A573" s="11">
        <v>44943</v>
      </c>
      <c r="B573">
        <v>31.4</v>
      </c>
      <c r="C573">
        <v>30.2</v>
      </c>
      <c r="D573">
        <v>30.2</v>
      </c>
      <c r="E573">
        <v>33.75</v>
      </c>
      <c r="F573">
        <v>31.65</v>
      </c>
    </row>
    <row r="574" spans="1:6" x14ac:dyDescent="0.75">
      <c r="A574" s="11">
        <v>44944</v>
      </c>
      <c r="B574">
        <v>32.299999999999997</v>
      </c>
      <c r="C574">
        <v>31.05</v>
      </c>
      <c r="D574">
        <v>30.42</v>
      </c>
      <c r="E574">
        <v>34.799999999999997</v>
      </c>
      <c r="F574">
        <v>32.5</v>
      </c>
    </row>
    <row r="575" spans="1:6" x14ac:dyDescent="0.75">
      <c r="A575" s="11">
        <v>44945</v>
      </c>
      <c r="B575">
        <v>31.38</v>
      </c>
      <c r="C575">
        <v>30.25</v>
      </c>
      <c r="D575">
        <v>30</v>
      </c>
      <c r="E575">
        <v>34.15</v>
      </c>
      <c r="F575">
        <v>31</v>
      </c>
    </row>
    <row r="576" spans="1:6" x14ac:dyDescent="0.75">
      <c r="A576" s="11">
        <v>44946</v>
      </c>
      <c r="B576">
        <v>31.25</v>
      </c>
      <c r="C576">
        <v>30.66</v>
      </c>
      <c r="D576">
        <v>29.97</v>
      </c>
      <c r="E576">
        <v>33.9</v>
      </c>
      <c r="F576">
        <v>31.5</v>
      </c>
    </row>
    <row r="577" spans="1:6" x14ac:dyDescent="0.75">
      <c r="A577" s="11">
        <v>44949</v>
      </c>
      <c r="B577">
        <v>31.85</v>
      </c>
      <c r="C577">
        <v>30.99</v>
      </c>
      <c r="D577">
        <v>30.55</v>
      </c>
      <c r="E577">
        <v>34.35</v>
      </c>
      <c r="F577">
        <v>31.45</v>
      </c>
    </row>
    <row r="578" spans="1:6" x14ac:dyDescent="0.75">
      <c r="A578" s="11">
        <v>44950</v>
      </c>
      <c r="B578">
        <v>32.1</v>
      </c>
      <c r="C578">
        <v>31.2</v>
      </c>
      <c r="D578">
        <v>30.5</v>
      </c>
      <c r="E578">
        <v>34.299999999999997</v>
      </c>
      <c r="F578">
        <v>31.6</v>
      </c>
    </row>
    <row r="579" spans="1:6" x14ac:dyDescent="0.75">
      <c r="A579" s="11">
        <v>44951</v>
      </c>
      <c r="B579">
        <v>32.18</v>
      </c>
      <c r="C579">
        <v>31.75</v>
      </c>
      <c r="D579">
        <v>30.8</v>
      </c>
      <c r="E579">
        <v>34.25</v>
      </c>
      <c r="F579">
        <v>31.001000000000001</v>
      </c>
    </row>
    <row r="580" spans="1:6" x14ac:dyDescent="0.75">
      <c r="A580" s="11">
        <v>44952</v>
      </c>
      <c r="B580">
        <v>32</v>
      </c>
      <c r="C580">
        <v>31.55</v>
      </c>
      <c r="D580">
        <v>30.8</v>
      </c>
      <c r="E580">
        <v>34</v>
      </c>
      <c r="F580">
        <v>31.2</v>
      </c>
    </row>
    <row r="581" spans="1:6" x14ac:dyDescent="0.75">
      <c r="A581" s="11">
        <v>44953</v>
      </c>
      <c r="B581">
        <v>32.79</v>
      </c>
      <c r="C581">
        <v>31.9</v>
      </c>
      <c r="D581">
        <v>31.9</v>
      </c>
      <c r="E581">
        <v>34.6</v>
      </c>
      <c r="F581">
        <v>31.5</v>
      </c>
    </row>
    <row r="582" spans="1:6" x14ac:dyDescent="0.75">
      <c r="A582" s="11">
        <v>44956</v>
      </c>
      <c r="B582">
        <v>32.5</v>
      </c>
      <c r="C582">
        <v>32.011000000000003</v>
      </c>
      <c r="D582">
        <v>31.3</v>
      </c>
      <c r="E582">
        <v>34.011000000000003</v>
      </c>
      <c r="F582">
        <v>31.3</v>
      </c>
    </row>
    <row r="583" spans="1:6" x14ac:dyDescent="0.75">
      <c r="A583" s="11">
        <v>44957</v>
      </c>
      <c r="B583">
        <v>32.590000000000003</v>
      </c>
      <c r="C583">
        <v>31.95</v>
      </c>
      <c r="D583">
        <v>31.45</v>
      </c>
      <c r="E583">
        <v>34.4</v>
      </c>
      <c r="F583">
        <v>31.2</v>
      </c>
    </row>
    <row r="584" spans="1:6" x14ac:dyDescent="0.75">
      <c r="A584" s="11">
        <v>44958</v>
      </c>
      <c r="B584">
        <v>33.1</v>
      </c>
      <c r="C584">
        <v>32.01</v>
      </c>
      <c r="D584">
        <v>31.3</v>
      </c>
      <c r="E584">
        <v>34.6</v>
      </c>
      <c r="F584">
        <v>31.09</v>
      </c>
    </row>
    <row r="585" spans="1:6" x14ac:dyDescent="0.75">
      <c r="A585" s="11">
        <v>44959</v>
      </c>
      <c r="B585">
        <v>33.14</v>
      </c>
      <c r="C585">
        <v>32.200000000000003</v>
      </c>
      <c r="D585">
        <v>31.74</v>
      </c>
      <c r="E585">
        <v>34.9</v>
      </c>
      <c r="F585">
        <v>31.5</v>
      </c>
    </row>
    <row r="586" spans="1:6" x14ac:dyDescent="0.75">
      <c r="A586" s="11">
        <v>44960</v>
      </c>
      <c r="B586">
        <v>32.03</v>
      </c>
      <c r="C586">
        <v>31.09</v>
      </c>
      <c r="D586">
        <v>30.701000000000001</v>
      </c>
      <c r="E586">
        <v>34.15</v>
      </c>
      <c r="F586">
        <v>30.9</v>
      </c>
    </row>
    <row r="587" spans="1:6" x14ac:dyDescent="0.75">
      <c r="A587" s="11">
        <v>44963</v>
      </c>
      <c r="B587">
        <v>30.7</v>
      </c>
      <c r="C587">
        <v>29.81</v>
      </c>
      <c r="D587">
        <v>29.6</v>
      </c>
      <c r="E587">
        <v>33.1</v>
      </c>
      <c r="F587">
        <v>29.5</v>
      </c>
    </row>
    <row r="588" spans="1:6" x14ac:dyDescent="0.75">
      <c r="A588" s="11">
        <v>44964</v>
      </c>
      <c r="B588">
        <v>30.48</v>
      </c>
      <c r="C588">
        <v>29.6</v>
      </c>
      <c r="D588">
        <v>29.5</v>
      </c>
      <c r="E588">
        <v>33.299999999999997</v>
      </c>
      <c r="F588">
        <v>29.6</v>
      </c>
    </row>
    <row r="589" spans="1:6" x14ac:dyDescent="0.75">
      <c r="A589" s="11">
        <v>44965</v>
      </c>
      <c r="B589">
        <v>30.2</v>
      </c>
      <c r="C589">
        <v>29.62</v>
      </c>
      <c r="D589">
        <v>29.32</v>
      </c>
      <c r="E589">
        <v>33.14</v>
      </c>
      <c r="F589">
        <v>29.548999999999999</v>
      </c>
    </row>
    <row r="590" spans="1:6" x14ac:dyDescent="0.75">
      <c r="A590" s="11">
        <v>44966</v>
      </c>
      <c r="B590">
        <v>30</v>
      </c>
      <c r="C590">
        <v>29.7</v>
      </c>
      <c r="D590">
        <v>29.45</v>
      </c>
      <c r="E590">
        <v>32.9</v>
      </c>
      <c r="F590">
        <v>29.5</v>
      </c>
    </row>
    <row r="591" spans="1:6" x14ac:dyDescent="0.75">
      <c r="A591" s="11">
        <v>44967</v>
      </c>
      <c r="B591">
        <v>29.51</v>
      </c>
      <c r="C591">
        <v>29.347999999999999</v>
      </c>
      <c r="D591">
        <v>29</v>
      </c>
      <c r="E591">
        <v>32.5</v>
      </c>
      <c r="F591">
        <v>29.44</v>
      </c>
    </row>
    <row r="592" spans="1:6" x14ac:dyDescent="0.75">
      <c r="A592" s="11">
        <v>44970</v>
      </c>
      <c r="B592">
        <v>29.3</v>
      </c>
      <c r="C592">
        <v>29.05</v>
      </c>
      <c r="D592">
        <v>28.8</v>
      </c>
      <c r="E592">
        <v>32.5</v>
      </c>
      <c r="F592">
        <v>29</v>
      </c>
    </row>
    <row r="593" spans="1:6" x14ac:dyDescent="0.75">
      <c r="A593" s="11">
        <v>44971</v>
      </c>
      <c r="B593">
        <v>29.02</v>
      </c>
      <c r="C593">
        <v>28.9</v>
      </c>
      <c r="D593">
        <v>28.7</v>
      </c>
      <c r="E593">
        <v>32.35</v>
      </c>
      <c r="F593">
        <v>28.798999999999999</v>
      </c>
    </row>
    <row r="594" spans="1:6" x14ac:dyDescent="0.75">
      <c r="A594" s="11">
        <v>44972</v>
      </c>
      <c r="B594">
        <v>28.699000000000002</v>
      </c>
      <c r="C594">
        <v>28.428999999999998</v>
      </c>
      <c r="D594">
        <v>28.01</v>
      </c>
      <c r="E594">
        <v>31.9</v>
      </c>
      <c r="F594">
        <v>27.78</v>
      </c>
    </row>
    <row r="595" spans="1:6" x14ac:dyDescent="0.75">
      <c r="A595" s="11">
        <v>44973</v>
      </c>
      <c r="B595">
        <v>27.79</v>
      </c>
      <c r="C595">
        <v>27.55</v>
      </c>
      <c r="D595">
        <v>27.5</v>
      </c>
      <c r="E595">
        <v>30.75</v>
      </c>
      <c r="F595">
        <v>27.4</v>
      </c>
    </row>
    <row r="596" spans="1:6" x14ac:dyDescent="0.75">
      <c r="A596" s="11">
        <v>44974</v>
      </c>
      <c r="B596">
        <v>26.54</v>
      </c>
      <c r="C596">
        <v>26.518999999999998</v>
      </c>
      <c r="D596">
        <v>26.35</v>
      </c>
      <c r="E596">
        <v>29.65</v>
      </c>
      <c r="F596">
        <v>26.69</v>
      </c>
    </row>
    <row r="597" spans="1:6" x14ac:dyDescent="0.75">
      <c r="A597" s="11">
        <v>44979</v>
      </c>
      <c r="B597">
        <v>27.51</v>
      </c>
      <c r="C597">
        <v>27.303000000000001</v>
      </c>
      <c r="D597">
        <v>27.6</v>
      </c>
      <c r="E597">
        <v>31.2</v>
      </c>
      <c r="F597">
        <v>27.937999999999999</v>
      </c>
    </row>
    <row r="598" spans="1:6" x14ac:dyDescent="0.75">
      <c r="A598" s="11">
        <v>44980</v>
      </c>
      <c r="B598">
        <v>28.89</v>
      </c>
      <c r="C598">
        <v>28.65</v>
      </c>
      <c r="D598">
        <v>28.5</v>
      </c>
      <c r="E598">
        <v>32.149000000000001</v>
      </c>
      <c r="F598">
        <v>28.55</v>
      </c>
    </row>
    <row r="599" spans="1:6" x14ac:dyDescent="0.75">
      <c r="A599" s="11">
        <v>44981</v>
      </c>
      <c r="B599">
        <v>28.01</v>
      </c>
      <c r="C599">
        <v>27.875</v>
      </c>
      <c r="D599">
        <v>27.8</v>
      </c>
      <c r="E599">
        <v>31.4</v>
      </c>
      <c r="F599">
        <v>28.3</v>
      </c>
    </row>
    <row r="600" spans="1:6" x14ac:dyDescent="0.75">
      <c r="A600" s="11">
        <v>44984</v>
      </c>
      <c r="B600">
        <v>28.8</v>
      </c>
      <c r="C600">
        <v>28.85</v>
      </c>
      <c r="D600">
        <v>28.4</v>
      </c>
      <c r="E600">
        <v>32</v>
      </c>
      <c r="F600">
        <v>28.9</v>
      </c>
    </row>
    <row r="601" spans="1:6" x14ac:dyDescent="0.75">
      <c r="A601" s="11">
        <v>44985</v>
      </c>
      <c r="B601">
        <v>28.5</v>
      </c>
      <c r="C601">
        <v>28.56</v>
      </c>
      <c r="D601">
        <v>28.001000000000001</v>
      </c>
      <c r="E601">
        <v>31.93</v>
      </c>
      <c r="F601">
        <v>28.6</v>
      </c>
    </row>
    <row r="602" spans="1:6" x14ac:dyDescent="0.75">
      <c r="A602" s="11">
        <v>44986</v>
      </c>
      <c r="B602">
        <v>27.5</v>
      </c>
      <c r="C602">
        <v>27.3</v>
      </c>
      <c r="D602">
        <v>27.888999999999999</v>
      </c>
      <c r="E602">
        <v>30.600999999999999</v>
      </c>
      <c r="F602">
        <v>28.2</v>
      </c>
    </row>
    <row r="603" spans="1:6" x14ac:dyDescent="0.75">
      <c r="A603" s="11">
        <v>44987</v>
      </c>
      <c r="B603">
        <v>27.1</v>
      </c>
      <c r="C603">
        <v>26.69</v>
      </c>
      <c r="D603">
        <v>26.5</v>
      </c>
      <c r="E603">
        <v>29.7</v>
      </c>
      <c r="F603">
        <v>27</v>
      </c>
    </row>
    <row r="604" spans="1:6" x14ac:dyDescent="0.75">
      <c r="A604" s="11">
        <v>44988</v>
      </c>
      <c r="B604">
        <v>26.69</v>
      </c>
      <c r="C604">
        <v>26.56</v>
      </c>
      <c r="D604">
        <v>26.5</v>
      </c>
      <c r="E604">
        <v>29.9</v>
      </c>
      <c r="F604">
        <v>27.199000000000002</v>
      </c>
    </row>
    <row r="605" spans="1:6" x14ac:dyDescent="0.75">
      <c r="A605" s="11">
        <v>44991</v>
      </c>
      <c r="B605">
        <v>27.5</v>
      </c>
      <c r="C605">
        <v>27.7</v>
      </c>
      <c r="D605">
        <v>27.5</v>
      </c>
      <c r="E605">
        <v>31</v>
      </c>
      <c r="F605">
        <v>27.8</v>
      </c>
    </row>
    <row r="606" spans="1:6" x14ac:dyDescent="0.75">
      <c r="A606" s="11">
        <v>44992</v>
      </c>
      <c r="B606">
        <v>27.1</v>
      </c>
      <c r="C606">
        <v>26.9</v>
      </c>
      <c r="D606">
        <v>26.9</v>
      </c>
      <c r="E606">
        <v>30.6</v>
      </c>
      <c r="F606">
        <v>27.8</v>
      </c>
    </row>
    <row r="607" spans="1:6" x14ac:dyDescent="0.75">
      <c r="A607" s="11">
        <v>44993</v>
      </c>
      <c r="B607">
        <v>26.6</v>
      </c>
      <c r="C607">
        <v>26.45</v>
      </c>
      <c r="D607">
        <v>26.25</v>
      </c>
      <c r="E607">
        <v>30.004999999999999</v>
      </c>
      <c r="F607">
        <v>26.9</v>
      </c>
    </row>
    <row r="608" spans="1:6" x14ac:dyDescent="0.75">
      <c r="A608" s="11">
        <v>44994</v>
      </c>
      <c r="B608">
        <v>26.100999999999999</v>
      </c>
      <c r="C608">
        <v>26.1</v>
      </c>
      <c r="D608">
        <v>25.95</v>
      </c>
      <c r="E608">
        <v>29.77</v>
      </c>
      <c r="F608">
        <v>26.361000000000001</v>
      </c>
    </row>
    <row r="609" spans="1:6" x14ac:dyDescent="0.75">
      <c r="A609" s="11">
        <v>44995</v>
      </c>
      <c r="B609">
        <v>25.5</v>
      </c>
      <c r="C609">
        <v>25.15</v>
      </c>
      <c r="D609">
        <v>24.8</v>
      </c>
      <c r="E609">
        <v>29.2</v>
      </c>
      <c r="F609">
        <v>26.298999999999999</v>
      </c>
    </row>
    <row r="610" spans="1:6" x14ac:dyDescent="0.75">
      <c r="A610" s="11">
        <v>44998</v>
      </c>
      <c r="B610">
        <v>25.248999999999999</v>
      </c>
      <c r="C610">
        <v>24.902000000000001</v>
      </c>
      <c r="D610">
        <v>24.65</v>
      </c>
      <c r="E610">
        <v>28.6</v>
      </c>
      <c r="F610">
        <v>25.25</v>
      </c>
    </row>
    <row r="611" spans="1:6" x14ac:dyDescent="0.75">
      <c r="A611" s="11">
        <v>44999</v>
      </c>
      <c r="B611">
        <v>25.15</v>
      </c>
      <c r="C611">
        <v>24.83</v>
      </c>
      <c r="D611">
        <v>24.949000000000002</v>
      </c>
      <c r="E611">
        <v>28.7</v>
      </c>
      <c r="F611">
        <v>25.3</v>
      </c>
    </row>
    <row r="612" spans="1:6" x14ac:dyDescent="0.75">
      <c r="A612" s="11">
        <v>45000</v>
      </c>
      <c r="B612">
        <v>24.64</v>
      </c>
      <c r="C612">
        <v>24.32</v>
      </c>
      <c r="D612">
        <v>24.16</v>
      </c>
      <c r="E612">
        <v>28.35</v>
      </c>
      <c r="F612">
        <v>24.66</v>
      </c>
    </row>
    <row r="613" spans="1:6" x14ac:dyDescent="0.75">
      <c r="A613" s="11">
        <v>45001</v>
      </c>
      <c r="B613">
        <v>25.25</v>
      </c>
      <c r="C613">
        <v>25.15</v>
      </c>
      <c r="D613">
        <v>24.7</v>
      </c>
      <c r="E613">
        <v>29.2</v>
      </c>
      <c r="F613">
        <v>25.8</v>
      </c>
    </row>
    <row r="614" spans="1:6" x14ac:dyDescent="0.75">
      <c r="A614" s="11">
        <v>45002</v>
      </c>
      <c r="B614">
        <v>24.9</v>
      </c>
      <c r="C614">
        <v>24.75</v>
      </c>
      <c r="D614">
        <v>24.1</v>
      </c>
      <c r="E614">
        <v>28.65</v>
      </c>
      <c r="F614">
        <v>25.7</v>
      </c>
    </row>
    <row r="615" spans="1:6" x14ac:dyDescent="0.75">
      <c r="A615" s="11">
        <v>45005</v>
      </c>
      <c r="B615">
        <v>24.98</v>
      </c>
      <c r="C615">
        <v>24.72</v>
      </c>
      <c r="D615">
        <v>24.3</v>
      </c>
      <c r="E615">
        <v>28.62</v>
      </c>
      <c r="F615">
        <v>25.25</v>
      </c>
    </row>
    <row r="616" spans="1:6" x14ac:dyDescent="0.75">
      <c r="A616" s="11">
        <v>45006</v>
      </c>
      <c r="B616">
        <v>25.45</v>
      </c>
      <c r="C616">
        <v>25.021000000000001</v>
      </c>
      <c r="D616">
        <v>24.481000000000002</v>
      </c>
      <c r="E616">
        <v>29.02</v>
      </c>
      <c r="F616">
        <v>26.199000000000002</v>
      </c>
    </row>
    <row r="617" spans="1:6" x14ac:dyDescent="0.75">
      <c r="A617" s="11">
        <v>45007</v>
      </c>
      <c r="B617">
        <v>24.1</v>
      </c>
      <c r="C617">
        <v>23.7</v>
      </c>
      <c r="D617">
        <v>23.85</v>
      </c>
      <c r="E617">
        <v>27.7</v>
      </c>
      <c r="F617">
        <v>25.25</v>
      </c>
    </row>
    <row r="618" spans="1:6" x14ac:dyDescent="0.75">
      <c r="A618" s="11">
        <v>45008</v>
      </c>
      <c r="B618">
        <v>23.94</v>
      </c>
      <c r="C618">
        <v>23.49</v>
      </c>
      <c r="D618">
        <v>23.05</v>
      </c>
      <c r="E618">
        <v>26.85</v>
      </c>
      <c r="F618">
        <v>23.92</v>
      </c>
    </row>
    <row r="619" spans="1:6" x14ac:dyDescent="0.75">
      <c r="A619" s="11">
        <v>45012</v>
      </c>
      <c r="B619">
        <v>23.7</v>
      </c>
      <c r="C619">
        <v>23.399000000000001</v>
      </c>
      <c r="D619">
        <v>22.55</v>
      </c>
      <c r="E619">
        <v>26.3</v>
      </c>
      <c r="F619">
        <v>23.75</v>
      </c>
    </row>
    <row r="620" spans="1:6" x14ac:dyDescent="0.75">
      <c r="A620" s="11">
        <v>45013</v>
      </c>
      <c r="B620">
        <v>23.8</v>
      </c>
      <c r="C620">
        <v>23.55</v>
      </c>
      <c r="D620">
        <v>23.3</v>
      </c>
      <c r="E620">
        <v>26.7</v>
      </c>
      <c r="F620">
        <v>24</v>
      </c>
    </row>
    <row r="621" spans="1:6" x14ac:dyDescent="0.75">
      <c r="A621" s="11">
        <v>45014</v>
      </c>
      <c r="B621">
        <v>25.22</v>
      </c>
      <c r="C621">
        <v>25</v>
      </c>
      <c r="D621">
        <v>24.19</v>
      </c>
      <c r="E621">
        <v>28.879000000000001</v>
      </c>
      <c r="F621">
        <v>25.15</v>
      </c>
    </row>
    <row r="622" spans="1:6" x14ac:dyDescent="0.75">
      <c r="A622" s="11">
        <v>45015</v>
      </c>
      <c r="B622">
        <v>25.89</v>
      </c>
      <c r="C622">
        <v>25.9</v>
      </c>
      <c r="D622">
        <v>25.29</v>
      </c>
      <c r="E622">
        <v>29.5</v>
      </c>
      <c r="F622">
        <v>25.78</v>
      </c>
    </row>
    <row r="623" spans="1:6" x14ac:dyDescent="0.75">
      <c r="A623" s="11">
        <v>45016</v>
      </c>
      <c r="B623">
        <v>25.611000000000001</v>
      </c>
      <c r="C623">
        <v>25.6</v>
      </c>
      <c r="D623">
        <v>25</v>
      </c>
      <c r="E623">
        <v>29.3</v>
      </c>
      <c r="F623">
        <v>25.8</v>
      </c>
    </row>
    <row r="624" spans="1:6" x14ac:dyDescent="0.75">
      <c r="A624" s="11">
        <v>45019</v>
      </c>
      <c r="B624">
        <v>26.3</v>
      </c>
      <c r="C624">
        <v>26.1</v>
      </c>
      <c r="D624">
        <v>25.5</v>
      </c>
      <c r="E624">
        <v>29.65</v>
      </c>
      <c r="F624">
        <v>26.3</v>
      </c>
    </row>
    <row r="625" spans="1:6" x14ac:dyDescent="0.75">
      <c r="A625" s="11">
        <v>45020</v>
      </c>
      <c r="B625">
        <v>25.5</v>
      </c>
      <c r="C625">
        <v>25.19</v>
      </c>
      <c r="D625">
        <v>25.3</v>
      </c>
      <c r="E625">
        <v>29.85</v>
      </c>
      <c r="F625">
        <v>26.15</v>
      </c>
    </row>
    <row r="626" spans="1:6" x14ac:dyDescent="0.75">
      <c r="A626" s="11">
        <v>45021</v>
      </c>
      <c r="B626">
        <v>25.2</v>
      </c>
      <c r="C626">
        <v>24.95</v>
      </c>
      <c r="D626">
        <v>24.5</v>
      </c>
      <c r="E626">
        <v>29.75</v>
      </c>
      <c r="F626">
        <v>25.4</v>
      </c>
    </row>
    <row r="627" spans="1:6" x14ac:dyDescent="0.75">
      <c r="A627" s="11">
        <v>45026</v>
      </c>
      <c r="B627">
        <v>25.25</v>
      </c>
      <c r="C627">
        <v>25.17</v>
      </c>
      <c r="D627">
        <v>24.6</v>
      </c>
      <c r="E627">
        <v>29.9</v>
      </c>
      <c r="F627">
        <v>25.5</v>
      </c>
    </row>
    <row r="628" spans="1:6" x14ac:dyDescent="0.75">
      <c r="A628" s="11">
        <v>45027</v>
      </c>
      <c r="B628">
        <v>25.68</v>
      </c>
      <c r="C628">
        <v>25.39</v>
      </c>
      <c r="D628">
        <v>24.689</v>
      </c>
      <c r="E628">
        <v>29.201000000000001</v>
      </c>
      <c r="F628">
        <v>25.35</v>
      </c>
    </row>
    <row r="629" spans="1:6" x14ac:dyDescent="0.75">
      <c r="A629" s="11">
        <v>45028</v>
      </c>
      <c r="B629">
        <v>26.1</v>
      </c>
      <c r="C629">
        <v>25.89</v>
      </c>
      <c r="D629">
        <v>24.85</v>
      </c>
      <c r="E629">
        <v>29.95</v>
      </c>
      <c r="F629">
        <v>26.1</v>
      </c>
    </row>
    <row r="630" spans="1:6" x14ac:dyDescent="0.75">
      <c r="A630" s="11">
        <v>45029</v>
      </c>
      <c r="B630">
        <v>26.15</v>
      </c>
      <c r="C630">
        <v>26</v>
      </c>
      <c r="D630">
        <v>24.98</v>
      </c>
      <c r="E630">
        <v>29.9</v>
      </c>
      <c r="F630">
        <v>26.3</v>
      </c>
    </row>
    <row r="631" spans="1:6" x14ac:dyDescent="0.75">
      <c r="A631" s="11">
        <v>45030</v>
      </c>
      <c r="B631">
        <v>25.719000000000001</v>
      </c>
      <c r="C631">
        <v>25.15</v>
      </c>
      <c r="D631">
        <v>24.3</v>
      </c>
      <c r="E631">
        <v>29</v>
      </c>
      <c r="F631">
        <v>25.9</v>
      </c>
    </row>
    <row r="632" spans="1:6" x14ac:dyDescent="0.75">
      <c r="A632" s="11">
        <v>45033</v>
      </c>
      <c r="B632">
        <v>25.998999999999999</v>
      </c>
      <c r="C632">
        <v>25.12</v>
      </c>
      <c r="D632">
        <v>24.5</v>
      </c>
      <c r="E632">
        <v>28.8</v>
      </c>
      <c r="F632">
        <v>25.81</v>
      </c>
    </row>
    <row r="633" spans="1:6" x14ac:dyDescent="0.75">
      <c r="A633" s="11">
        <v>45034</v>
      </c>
      <c r="B633">
        <v>24.95</v>
      </c>
      <c r="C633">
        <v>24.3</v>
      </c>
      <c r="D633">
        <v>23.951000000000001</v>
      </c>
      <c r="E633">
        <v>28.6</v>
      </c>
      <c r="F633">
        <v>24.85</v>
      </c>
    </row>
    <row r="634" spans="1:6" x14ac:dyDescent="0.75">
      <c r="A634" s="11">
        <v>45035</v>
      </c>
      <c r="B634">
        <v>23</v>
      </c>
      <c r="C634">
        <v>22.17</v>
      </c>
      <c r="D634">
        <v>22.26</v>
      </c>
      <c r="E634">
        <v>26.7</v>
      </c>
      <c r="F634">
        <v>23.49</v>
      </c>
    </row>
    <row r="635" spans="1:6" x14ac:dyDescent="0.75">
      <c r="A635" s="11">
        <v>45036</v>
      </c>
      <c r="B635">
        <v>22.86</v>
      </c>
      <c r="C635">
        <v>22.138999999999999</v>
      </c>
      <c r="D635">
        <v>22</v>
      </c>
      <c r="E635">
        <v>27</v>
      </c>
      <c r="F635">
        <v>23.5</v>
      </c>
    </row>
    <row r="636" spans="1:6" x14ac:dyDescent="0.75">
      <c r="A636" s="11">
        <v>45037</v>
      </c>
      <c r="B636">
        <v>22.1</v>
      </c>
      <c r="C636">
        <v>21.379000000000001</v>
      </c>
      <c r="D636">
        <v>21.4</v>
      </c>
      <c r="E636">
        <v>26.3</v>
      </c>
      <c r="F636">
        <v>23</v>
      </c>
    </row>
    <row r="637" spans="1:6" x14ac:dyDescent="0.75">
      <c r="A637" s="11">
        <v>45040</v>
      </c>
      <c r="B637">
        <v>22.498999999999999</v>
      </c>
      <c r="C637">
        <v>20.57</v>
      </c>
      <c r="D637">
        <v>21.06</v>
      </c>
      <c r="E637">
        <v>26.7</v>
      </c>
      <c r="F637">
        <v>22.65</v>
      </c>
    </row>
    <row r="638" spans="1:6" x14ac:dyDescent="0.75">
      <c r="A638" s="11">
        <v>45041</v>
      </c>
      <c r="B638">
        <v>21.6</v>
      </c>
      <c r="C638">
        <v>20.61</v>
      </c>
      <c r="D638">
        <v>20.6</v>
      </c>
      <c r="E638">
        <v>26</v>
      </c>
      <c r="F638">
        <v>22.5</v>
      </c>
    </row>
    <row r="639" spans="1:6" x14ac:dyDescent="0.75">
      <c r="A639" s="11">
        <v>45042</v>
      </c>
      <c r="B639">
        <v>21.6</v>
      </c>
      <c r="C639">
        <v>20.777999999999999</v>
      </c>
      <c r="D639">
        <v>21.15</v>
      </c>
      <c r="E639">
        <v>26.2</v>
      </c>
      <c r="F639">
        <v>22.998999999999999</v>
      </c>
    </row>
    <row r="640" spans="1:6" x14ac:dyDescent="0.75">
      <c r="A640" s="11">
        <v>45043</v>
      </c>
      <c r="B640">
        <v>21.24</v>
      </c>
      <c r="C640">
        <v>20.38</v>
      </c>
      <c r="D640">
        <v>21.98</v>
      </c>
      <c r="E640">
        <v>25.9</v>
      </c>
      <c r="F640">
        <v>22.5</v>
      </c>
    </row>
    <row r="641" spans="1:6" x14ac:dyDescent="0.75">
      <c r="A641" s="11">
        <v>45044</v>
      </c>
      <c r="B641">
        <v>21.52</v>
      </c>
      <c r="C641">
        <v>20.6</v>
      </c>
      <c r="D641">
        <v>21.5</v>
      </c>
      <c r="E641">
        <v>25.8</v>
      </c>
      <c r="F641">
        <v>23.939</v>
      </c>
    </row>
    <row r="642" spans="1:6" x14ac:dyDescent="0.75">
      <c r="A642" s="11">
        <v>45048</v>
      </c>
      <c r="B642">
        <v>22.2</v>
      </c>
      <c r="C642">
        <v>20.80649</v>
      </c>
      <c r="D642">
        <v>22.3</v>
      </c>
      <c r="E642">
        <v>26.8</v>
      </c>
      <c r="F642">
        <v>24.69</v>
      </c>
    </row>
    <row r="643" spans="1:6" x14ac:dyDescent="0.75">
      <c r="A643" s="11">
        <v>45049</v>
      </c>
      <c r="B643">
        <v>22.09</v>
      </c>
      <c r="C643">
        <v>21.524999999999999</v>
      </c>
      <c r="D643">
        <v>22.1</v>
      </c>
      <c r="E643">
        <v>27.1</v>
      </c>
      <c r="F643">
        <v>24.9</v>
      </c>
    </row>
    <row r="644" spans="1:6" x14ac:dyDescent="0.75">
      <c r="A644" s="11">
        <v>45050</v>
      </c>
      <c r="B644">
        <v>21.72</v>
      </c>
      <c r="C644">
        <v>21.423960000000001</v>
      </c>
      <c r="D644">
        <v>22.15</v>
      </c>
      <c r="E644">
        <v>27.3</v>
      </c>
      <c r="F644">
        <v>24.599</v>
      </c>
    </row>
    <row r="645" spans="1:6" x14ac:dyDescent="0.75">
      <c r="A645" s="11">
        <v>45051</v>
      </c>
      <c r="B645">
        <v>21.7</v>
      </c>
      <c r="C645">
        <v>20.954999999999998</v>
      </c>
      <c r="D645">
        <v>22.001000000000001</v>
      </c>
      <c r="E645">
        <v>27.3</v>
      </c>
      <c r="F645">
        <v>23.611999999999998</v>
      </c>
    </row>
    <row r="646" spans="1:6" x14ac:dyDescent="0.75">
      <c r="A646" s="11">
        <v>45054</v>
      </c>
      <c r="B646">
        <v>21.79</v>
      </c>
      <c r="C646">
        <v>20.8</v>
      </c>
      <c r="D646">
        <v>21.9</v>
      </c>
      <c r="E646">
        <v>27.5</v>
      </c>
      <c r="F646">
        <v>24.38</v>
      </c>
    </row>
    <row r="647" spans="1:6" x14ac:dyDescent="0.75">
      <c r="A647" s="11">
        <v>45055</v>
      </c>
      <c r="B647">
        <v>21.89</v>
      </c>
      <c r="C647">
        <v>21.074999999999999</v>
      </c>
      <c r="D647">
        <v>21.901</v>
      </c>
      <c r="E647">
        <v>28</v>
      </c>
      <c r="F647">
        <v>25</v>
      </c>
    </row>
    <row r="648" spans="1:6" x14ac:dyDescent="0.75">
      <c r="A648" s="11">
        <v>45056</v>
      </c>
      <c r="B648">
        <v>22.021000000000001</v>
      </c>
      <c r="C648">
        <v>20.62</v>
      </c>
      <c r="D648">
        <v>22.7</v>
      </c>
      <c r="E648">
        <v>28.4</v>
      </c>
      <c r="F648">
        <v>25.25</v>
      </c>
    </row>
    <row r="649" spans="1:6" x14ac:dyDescent="0.75">
      <c r="A649" s="11">
        <v>45057</v>
      </c>
      <c r="B649">
        <v>22.39</v>
      </c>
      <c r="C649">
        <v>21.8</v>
      </c>
      <c r="D649">
        <v>22.56</v>
      </c>
      <c r="E649">
        <v>28.3</v>
      </c>
      <c r="F649">
        <v>25.1</v>
      </c>
    </row>
    <row r="650" spans="1:6" x14ac:dyDescent="0.75">
      <c r="A650" s="11">
        <v>45058</v>
      </c>
      <c r="B650">
        <v>22.785</v>
      </c>
      <c r="C650">
        <v>22.092089999999999</v>
      </c>
      <c r="D650">
        <v>23.74</v>
      </c>
      <c r="E650">
        <v>28.39</v>
      </c>
      <c r="F650">
        <v>24.23</v>
      </c>
    </row>
    <row r="651" spans="1:6" x14ac:dyDescent="0.75">
      <c r="A651" s="11">
        <v>45061</v>
      </c>
      <c r="B651">
        <v>23.3</v>
      </c>
      <c r="C651">
        <v>22.8</v>
      </c>
      <c r="D651">
        <v>23.8</v>
      </c>
      <c r="E651">
        <v>28.9</v>
      </c>
      <c r="F651">
        <v>24.7</v>
      </c>
    </row>
    <row r="652" spans="1:6" x14ac:dyDescent="0.75">
      <c r="A652" s="11">
        <v>45062</v>
      </c>
      <c r="B652">
        <v>23.61</v>
      </c>
      <c r="C652">
        <v>23.37143</v>
      </c>
      <c r="D652">
        <v>23.6</v>
      </c>
      <c r="E652">
        <v>28.5</v>
      </c>
      <c r="F652">
        <v>25</v>
      </c>
    </row>
    <row r="653" spans="1:6" x14ac:dyDescent="0.75">
      <c r="A653" s="11">
        <v>45063</v>
      </c>
      <c r="B653">
        <v>23.510999999999999</v>
      </c>
      <c r="C653">
        <v>22.8</v>
      </c>
      <c r="D653">
        <v>23.7</v>
      </c>
      <c r="E653">
        <v>27.815000000000001</v>
      </c>
      <c r="F653">
        <v>25.05</v>
      </c>
    </row>
    <row r="654" spans="1:6" x14ac:dyDescent="0.75">
      <c r="A654" s="11">
        <v>45064</v>
      </c>
      <c r="B654">
        <v>22.707999999999998</v>
      </c>
      <c r="C654">
        <v>21.71</v>
      </c>
      <c r="D654">
        <v>22.7</v>
      </c>
      <c r="E654">
        <v>27.2</v>
      </c>
      <c r="F654">
        <v>24.26</v>
      </c>
    </row>
    <row r="655" spans="1:6" x14ac:dyDescent="0.75">
      <c r="A655" s="11">
        <v>45065</v>
      </c>
      <c r="B655">
        <v>23.2</v>
      </c>
      <c r="C655">
        <v>22.19</v>
      </c>
      <c r="D655">
        <v>23.1</v>
      </c>
      <c r="E655">
        <v>27.6</v>
      </c>
      <c r="F655">
        <v>24.7</v>
      </c>
    </row>
    <row r="656" spans="1:6" x14ac:dyDescent="0.75">
      <c r="A656" s="11">
        <v>45068</v>
      </c>
      <c r="B656">
        <v>23.3</v>
      </c>
      <c r="C656">
        <v>22.22</v>
      </c>
      <c r="D656">
        <v>23.5</v>
      </c>
      <c r="E656">
        <v>27.76</v>
      </c>
      <c r="F656">
        <v>24.951000000000001</v>
      </c>
    </row>
    <row r="657" spans="1:6" x14ac:dyDescent="0.75">
      <c r="A657" s="11">
        <v>45069</v>
      </c>
      <c r="B657">
        <v>23.2</v>
      </c>
      <c r="C657">
        <v>22.16</v>
      </c>
      <c r="D657">
        <v>23.11</v>
      </c>
      <c r="E657">
        <v>28.699000000000002</v>
      </c>
      <c r="F657">
        <v>25.52</v>
      </c>
    </row>
    <row r="658" spans="1:6" x14ac:dyDescent="0.75">
      <c r="A658" s="11">
        <v>45070</v>
      </c>
      <c r="B658">
        <v>22.661000000000001</v>
      </c>
      <c r="C658">
        <v>22.04</v>
      </c>
      <c r="D658">
        <v>23.3</v>
      </c>
      <c r="E658">
        <v>28.1</v>
      </c>
      <c r="F658">
        <v>25</v>
      </c>
    </row>
    <row r="659" spans="1:6" x14ac:dyDescent="0.75">
      <c r="A659" s="11">
        <v>45075</v>
      </c>
      <c r="B659">
        <v>23.24</v>
      </c>
      <c r="C659">
        <v>22.09</v>
      </c>
      <c r="D659">
        <v>23.4</v>
      </c>
      <c r="E659">
        <v>29</v>
      </c>
      <c r="F659">
        <v>24.45</v>
      </c>
    </row>
    <row r="660" spans="1:6" x14ac:dyDescent="0.75">
      <c r="A660" s="11">
        <v>45076</v>
      </c>
      <c r="B660">
        <v>23.24</v>
      </c>
      <c r="C660">
        <v>22.02</v>
      </c>
      <c r="D660">
        <v>23.2</v>
      </c>
      <c r="E660">
        <v>28.89</v>
      </c>
      <c r="F660">
        <v>24.71</v>
      </c>
    </row>
    <row r="661" spans="1:6" x14ac:dyDescent="0.75">
      <c r="A661" s="11">
        <v>45077</v>
      </c>
      <c r="B661">
        <v>23.39</v>
      </c>
      <c r="C661">
        <v>21.81</v>
      </c>
      <c r="D661">
        <v>23.5</v>
      </c>
      <c r="E661">
        <v>28.46</v>
      </c>
      <c r="F661">
        <v>25.510999999999999</v>
      </c>
    </row>
    <row r="662" spans="1:6" x14ac:dyDescent="0.75">
      <c r="A662" s="11">
        <v>45078</v>
      </c>
      <c r="B662">
        <v>23.071999999999999</v>
      </c>
      <c r="C662">
        <v>21.99</v>
      </c>
      <c r="D662">
        <v>22.8</v>
      </c>
      <c r="E662">
        <v>29.1</v>
      </c>
      <c r="F662">
        <v>26.838999999999999</v>
      </c>
    </row>
    <row r="663" spans="1:6" x14ac:dyDescent="0.75">
      <c r="A663" s="11">
        <v>45079</v>
      </c>
      <c r="B663">
        <v>23.55</v>
      </c>
      <c r="C663">
        <v>21.79</v>
      </c>
      <c r="D663">
        <v>22.95</v>
      </c>
      <c r="E663">
        <v>29.4</v>
      </c>
      <c r="F663">
        <v>26.7</v>
      </c>
    </row>
    <row r="664" spans="1:6" x14ac:dyDescent="0.75">
      <c r="A664" s="11">
        <v>45082</v>
      </c>
      <c r="B664">
        <v>24.48</v>
      </c>
      <c r="C664">
        <v>21.420999999999999</v>
      </c>
      <c r="D664">
        <v>23.15</v>
      </c>
      <c r="E664">
        <v>29.5</v>
      </c>
      <c r="F664">
        <v>26.004000000000001</v>
      </c>
    </row>
    <row r="665" spans="1:6" x14ac:dyDescent="0.75">
      <c r="A665" s="11">
        <v>45083</v>
      </c>
      <c r="B665">
        <v>24.6</v>
      </c>
      <c r="C665">
        <v>22.87</v>
      </c>
      <c r="D665">
        <v>24.3</v>
      </c>
      <c r="E665">
        <v>31.35</v>
      </c>
      <c r="F665">
        <v>27.75</v>
      </c>
    </row>
    <row r="666" spans="1:6" x14ac:dyDescent="0.75">
      <c r="A666" s="11">
        <v>45084</v>
      </c>
      <c r="B666">
        <v>25.4</v>
      </c>
      <c r="C666">
        <v>23.5</v>
      </c>
      <c r="D666">
        <v>24.811</v>
      </c>
      <c r="E666">
        <v>32.479999999999997</v>
      </c>
      <c r="F666">
        <v>27.600999999999999</v>
      </c>
    </row>
    <row r="667" spans="1:6" x14ac:dyDescent="0.75">
      <c r="A667" s="11">
        <v>45085</v>
      </c>
      <c r="B667">
        <v>26</v>
      </c>
      <c r="C667">
        <v>23.355</v>
      </c>
      <c r="D667">
        <v>25.8</v>
      </c>
      <c r="E667">
        <v>32.1</v>
      </c>
      <c r="F667">
        <v>28.15</v>
      </c>
    </row>
    <row r="668" spans="1:6" x14ac:dyDescent="0.75">
      <c r="A668" s="11">
        <v>45086</v>
      </c>
      <c r="B668">
        <v>25.5</v>
      </c>
      <c r="C668">
        <v>23.14</v>
      </c>
      <c r="D668">
        <v>25.202000000000002</v>
      </c>
      <c r="E668">
        <v>32</v>
      </c>
      <c r="F668">
        <v>27.7</v>
      </c>
    </row>
    <row r="669" spans="1:6" x14ac:dyDescent="0.75">
      <c r="A669" s="11">
        <v>45089</v>
      </c>
      <c r="B669">
        <v>26.5</v>
      </c>
      <c r="C669">
        <v>23.65</v>
      </c>
      <c r="D669">
        <v>26.3</v>
      </c>
      <c r="E669">
        <v>32.6</v>
      </c>
      <c r="F669">
        <v>28.5</v>
      </c>
    </row>
    <row r="670" spans="1:6" x14ac:dyDescent="0.75">
      <c r="A670" s="11">
        <v>45090</v>
      </c>
      <c r="B670">
        <v>26.49</v>
      </c>
      <c r="C670">
        <v>23.7</v>
      </c>
      <c r="D670">
        <v>26.908999999999999</v>
      </c>
      <c r="E670">
        <v>31.91</v>
      </c>
      <c r="F670">
        <v>29.2</v>
      </c>
    </row>
    <row r="671" spans="1:6" x14ac:dyDescent="0.75">
      <c r="A671" s="11">
        <v>45091</v>
      </c>
      <c r="B671">
        <v>26.062000000000001</v>
      </c>
      <c r="C671">
        <v>23.65</v>
      </c>
      <c r="D671">
        <v>26.6</v>
      </c>
      <c r="E671">
        <v>31.4</v>
      </c>
      <c r="F671">
        <v>28.5</v>
      </c>
    </row>
    <row r="672" spans="1:6" x14ac:dyDescent="0.75">
      <c r="A672" s="11">
        <v>45092</v>
      </c>
      <c r="B672">
        <v>26.6</v>
      </c>
      <c r="C672">
        <v>23.81</v>
      </c>
      <c r="D672">
        <v>26.649000000000001</v>
      </c>
      <c r="E672">
        <v>31.77</v>
      </c>
      <c r="F672">
        <v>28.8</v>
      </c>
    </row>
    <row r="673" spans="1:6" x14ac:dyDescent="0.75">
      <c r="A673" s="11">
        <v>45093</v>
      </c>
      <c r="B673">
        <v>26.1</v>
      </c>
      <c r="C673">
        <v>23.71</v>
      </c>
      <c r="D673">
        <v>26.498000000000001</v>
      </c>
      <c r="E673">
        <v>32</v>
      </c>
      <c r="F673">
        <v>28.5</v>
      </c>
    </row>
    <row r="674" spans="1:6" x14ac:dyDescent="0.75">
      <c r="A674" s="11">
        <v>45098</v>
      </c>
      <c r="B674">
        <v>27.4</v>
      </c>
      <c r="C674">
        <v>26</v>
      </c>
      <c r="D674">
        <v>27.26</v>
      </c>
      <c r="E674">
        <v>33</v>
      </c>
      <c r="F674">
        <v>29.8</v>
      </c>
    </row>
    <row r="675" spans="1:6" x14ac:dyDescent="0.75">
      <c r="A675" s="11">
        <v>45099</v>
      </c>
      <c r="B675">
        <v>28.58</v>
      </c>
      <c r="C675">
        <v>26.599630000000001</v>
      </c>
      <c r="D675">
        <v>28.3</v>
      </c>
      <c r="E675">
        <v>33.68</v>
      </c>
      <c r="F675">
        <v>30.7</v>
      </c>
    </row>
    <row r="676" spans="1:6" x14ac:dyDescent="0.75">
      <c r="A676" s="11">
        <v>45100</v>
      </c>
      <c r="B676">
        <v>28.445</v>
      </c>
      <c r="C676">
        <v>25.808389999999999</v>
      </c>
      <c r="D676">
        <v>28.699000000000002</v>
      </c>
      <c r="E676">
        <v>33.65</v>
      </c>
      <c r="F676">
        <v>30.7</v>
      </c>
    </row>
    <row r="677" spans="1:6" x14ac:dyDescent="0.75">
      <c r="A677" s="11">
        <v>45103</v>
      </c>
      <c r="B677">
        <v>29.85</v>
      </c>
      <c r="C677">
        <v>28.26</v>
      </c>
      <c r="D677">
        <v>29.95</v>
      </c>
      <c r="E677">
        <v>34.99</v>
      </c>
      <c r="F677">
        <v>31.8</v>
      </c>
    </row>
    <row r="678" spans="1:6" x14ac:dyDescent="0.75">
      <c r="A678" s="11">
        <v>45104</v>
      </c>
      <c r="B678">
        <v>29.43</v>
      </c>
      <c r="C678">
        <v>28.06</v>
      </c>
      <c r="D678">
        <v>29.7</v>
      </c>
      <c r="E678">
        <v>34.590000000000003</v>
      </c>
      <c r="F678">
        <v>31.4</v>
      </c>
    </row>
    <row r="679" spans="1:6" x14ac:dyDescent="0.75">
      <c r="A679" s="11">
        <v>45105</v>
      </c>
      <c r="B679">
        <v>30.88</v>
      </c>
      <c r="C679">
        <v>28.78</v>
      </c>
      <c r="D679">
        <v>30.12</v>
      </c>
      <c r="E679">
        <v>35</v>
      </c>
      <c r="F679">
        <v>31.411999999999999</v>
      </c>
    </row>
    <row r="680" spans="1:6" x14ac:dyDescent="0.75">
      <c r="A680" s="11">
        <v>45106</v>
      </c>
      <c r="B680">
        <v>30.65</v>
      </c>
      <c r="C680">
        <v>28.94</v>
      </c>
      <c r="D680">
        <v>30.83</v>
      </c>
      <c r="E680">
        <v>35.1</v>
      </c>
      <c r="F680">
        <v>31.7</v>
      </c>
    </row>
    <row r="681" spans="1:6" x14ac:dyDescent="0.75">
      <c r="A681" s="11">
        <v>45107</v>
      </c>
      <c r="B681">
        <v>31</v>
      </c>
      <c r="C681">
        <v>29.47</v>
      </c>
      <c r="D681">
        <v>31.15</v>
      </c>
      <c r="E681">
        <v>36.200000000000003</v>
      </c>
      <c r="F681">
        <v>32.4</v>
      </c>
    </row>
    <row r="682" spans="1:6" x14ac:dyDescent="0.75">
      <c r="A682" s="11">
        <v>45110</v>
      </c>
      <c r="B682">
        <v>32.587000000000003</v>
      </c>
      <c r="C682">
        <v>30.62</v>
      </c>
      <c r="D682">
        <v>32.299999999999997</v>
      </c>
      <c r="E682">
        <v>36.85</v>
      </c>
      <c r="F682">
        <v>33.200000000000003</v>
      </c>
    </row>
    <row r="683" spans="1:6" x14ac:dyDescent="0.75">
      <c r="A683" s="11">
        <v>45111</v>
      </c>
      <c r="B683">
        <v>32.597999999999999</v>
      </c>
      <c r="C683">
        <v>30.71</v>
      </c>
      <c r="D683">
        <v>32.5</v>
      </c>
      <c r="E683">
        <v>37</v>
      </c>
      <c r="F683">
        <v>33</v>
      </c>
    </row>
    <row r="684" spans="1:6" x14ac:dyDescent="0.75">
      <c r="A684" s="11">
        <v>45112</v>
      </c>
      <c r="B684">
        <v>32.4</v>
      </c>
      <c r="C684">
        <v>30.16</v>
      </c>
      <c r="D684">
        <v>32.43</v>
      </c>
      <c r="E684">
        <v>36.799999999999997</v>
      </c>
      <c r="F684">
        <v>33</v>
      </c>
    </row>
    <row r="685" spans="1:6" x14ac:dyDescent="0.75">
      <c r="A685" s="11">
        <v>45113</v>
      </c>
      <c r="B685">
        <v>30.1</v>
      </c>
      <c r="C685">
        <v>28.29</v>
      </c>
      <c r="D685">
        <v>30.29</v>
      </c>
      <c r="E685">
        <v>33.299999999999997</v>
      </c>
      <c r="F685">
        <v>29.95</v>
      </c>
    </row>
    <row r="686" spans="1:6" x14ac:dyDescent="0.75">
      <c r="A686" s="11">
        <v>45114</v>
      </c>
      <c r="B686">
        <v>29.797999999999998</v>
      </c>
      <c r="C686">
        <v>28.15</v>
      </c>
      <c r="D686">
        <v>30</v>
      </c>
      <c r="E686">
        <v>32.85</v>
      </c>
      <c r="F686">
        <v>29.725999999999999</v>
      </c>
    </row>
    <row r="687" spans="1:6" x14ac:dyDescent="0.75">
      <c r="A687" s="11">
        <v>45117</v>
      </c>
      <c r="B687">
        <v>30.44</v>
      </c>
      <c r="C687">
        <v>29.34</v>
      </c>
      <c r="D687">
        <v>30.23</v>
      </c>
      <c r="E687">
        <v>33.700000000000003</v>
      </c>
      <c r="F687">
        <v>30.887</v>
      </c>
    </row>
    <row r="688" spans="1:6" x14ac:dyDescent="0.75">
      <c r="A688" s="11">
        <v>45118</v>
      </c>
      <c r="B688">
        <v>33.5</v>
      </c>
      <c r="C688">
        <v>30.14</v>
      </c>
      <c r="D688">
        <v>31.5</v>
      </c>
      <c r="E688">
        <v>34.9</v>
      </c>
      <c r="F688">
        <v>31</v>
      </c>
    </row>
    <row r="689" spans="1:6" x14ac:dyDescent="0.75">
      <c r="A689" s="11">
        <v>45119</v>
      </c>
      <c r="B689">
        <v>31.7</v>
      </c>
      <c r="C689">
        <v>29.72</v>
      </c>
      <c r="D689">
        <v>31.7</v>
      </c>
      <c r="E689">
        <v>33.9</v>
      </c>
      <c r="F689">
        <v>30.89</v>
      </c>
    </row>
    <row r="690" spans="1:6" x14ac:dyDescent="0.75">
      <c r="A690" s="11">
        <v>45120</v>
      </c>
      <c r="B690">
        <v>30.800999999999998</v>
      </c>
      <c r="C690">
        <v>29.324590000000001</v>
      </c>
      <c r="D690">
        <v>31.001000000000001</v>
      </c>
      <c r="E690">
        <v>33.799999999999997</v>
      </c>
      <c r="F690">
        <v>30.9</v>
      </c>
    </row>
    <row r="691" spans="1:6" x14ac:dyDescent="0.75">
      <c r="A691" s="11">
        <v>45121</v>
      </c>
      <c r="B691">
        <v>30.39</v>
      </c>
      <c r="C691">
        <v>28.81</v>
      </c>
      <c r="D691">
        <v>30.8</v>
      </c>
      <c r="E691">
        <v>33.25</v>
      </c>
      <c r="F691">
        <v>30.1</v>
      </c>
    </row>
    <row r="692" spans="1:6" x14ac:dyDescent="0.75">
      <c r="A692" s="11">
        <v>45124</v>
      </c>
      <c r="B692">
        <v>30.42</v>
      </c>
      <c r="C692">
        <v>28.9</v>
      </c>
      <c r="D692">
        <v>31.65</v>
      </c>
      <c r="E692">
        <v>33.302</v>
      </c>
      <c r="F692">
        <v>30.35</v>
      </c>
    </row>
    <row r="693" spans="1:6" x14ac:dyDescent="0.75">
      <c r="A693" s="11">
        <v>45125</v>
      </c>
      <c r="B693">
        <v>30.056000000000001</v>
      </c>
      <c r="C693">
        <v>28.7</v>
      </c>
      <c r="D693">
        <v>31.87</v>
      </c>
      <c r="E693">
        <v>33.340000000000003</v>
      </c>
      <c r="F693">
        <v>30.15</v>
      </c>
    </row>
    <row r="694" spans="1:6" x14ac:dyDescent="0.75">
      <c r="A694" s="11">
        <v>45126</v>
      </c>
      <c r="B694">
        <v>30.55</v>
      </c>
      <c r="C694">
        <v>28.48</v>
      </c>
      <c r="D694">
        <v>31.45</v>
      </c>
      <c r="E694">
        <v>33.200000000000003</v>
      </c>
      <c r="F694">
        <v>29.75</v>
      </c>
    </row>
    <row r="695" spans="1:6" x14ac:dyDescent="0.75">
      <c r="A695" s="11">
        <v>45127</v>
      </c>
      <c r="B695">
        <v>30.6</v>
      </c>
      <c r="C695">
        <v>28.81</v>
      </c>
      <c r="D695">
        <v>30.97</v>
      </c>
      <c r="E695">
        <v>32.701000000000001</v>
      </c>
      <c r="F695">
        <v>30.2</v>
      </c>
    </row>
    <row r="696" spans="1:6" x14ac:dyDescent="0.75">
      <c r="A696" s="11">
        <v>45128</v>
      </c>
      <c r="B696">
        <v>30.59</v>
      </c>
      <c r="C696">
        <v>29.27</v>
      </c>
      <c r="D696">
        <v>31.16</v>
      </c>
      <c r="E696">
        <v>33.549999999999997</v>
      </c>
      <c r="F696">
        <v>30.37</v>
      </c>
    </row>
    <row r="697" spans="1:6" x14ac:dyDescent="0.75">
      <c r="A697" s="11">
        <v>45131</v>
      </c>
      <c r="B697">
        <v>31</v>
      </c>
      <c r="C697">
        <v>29.75</v>
      </c>
      <c r="D697">
        <v>31.8</v>
      </c>
      <c r="E697">
        <v>34.200000000000003</v>
      </c>
      <c r="F697">
        <v>30.780999999999999</v>
      </c>
    </row>
    <row r="698" spans="1:6" x14ac:dyDescent="0.75">
      <c r="A698" s="11">
        <v>45132</v>
      </c>
      <c r="B698">
        <v>31.5</v>
      </c>
      <c r="C698">
        <v>30.14</v>
      </c>
      <c r="D698">
        <v>31.8</v>
      </c>
      <c r="E698">
        <v>34.6</v>
      </c>
      <c r="F698">
        <v>30.3</v>
      </c>
    </row>
    <row r="699" spans="1:6" x14ac:dyDescent="0.75">
      <c r="A699" s="11">
        <v>45133</v>
      </c>
      <c r="B699">
        <v>31.27</v>
      </c>
      <c r="C699">
        <v>29.85</v>
      </c>
      <c r="D699">
        <v>30.68</v>
      </c>
      <c r="E699">
        <v>33.4</v>
      </c>
      <c r="F699">
        <v>29.530999999999999</v>
      </c>
    </row>
    <row r="700" spans="1:6" x14ac:dyDescent="0.75">
      <c r="A700" s="11">
        <v>45134</v>
      </c>
      <c r="B700">
        <v>31.39</v>
      </c>
      <c r="C700">
        <v>29.83</v>
      </c>
      <c r="D700">
        <v>30.751999999999999</v>
      </c>
      <c r="E700">
        <v>33.4</v>
      </c>
      <c r="F700">
        <v>30.4</v>
      </c>
    </row>
    <row r="701" spans="1:6" x14ac:dyDescent="0.75">
      <c r="A701" s="11">
        <v>45135</v>
      </c>
      <c r="B701">
        <v>31.72</v>
      </c>
      <c r="C701">
        <v>30.38</v>
      </c>
      <c r="D701">
        <v>31.55</v>
      </c>
      <c r="E701">
        <v>34.6</v>
      </c>
      <c r="F701">
        <v>30.6</v>
      </c>
    </row>
    <row r="702" spans="1:6" x14ac:dyDescent="0.75">
      <c r="A702" s="11">
        <v>45138</v>
      </c>
      <c r="B702">
        <v>32.299999999999997</v>
      </c>
      <c r="C702">
        <v>30.7</v>
      </c>
      <c r="D702">
        <v>32</v>
      </c>
      <c r="E702">
        <v>34.4</v>
      </c>
      <c r="F702">
        <v>31.001000000000001</v>
      </c>
    </row>
    <row r="703" spans="1:6" x14ac:dyDescent="0.75">
      <c r="A703" s="11">
        <v>45139</v>
      </c>
      <c r="B703">
        <v>32.85</v>
      </c>
      <c r="C703">
        <v>30.8</v>
      </c>
      <c r="D703">
        <v>31.690999999999999</v>
      </c>
      <c r="E703">
        <v>35.340000000000003</v>
      </c>
      <c r="F703">
        <v>31.35</v>
      </c>
    </row>
    <row r="704" spans="1:6" x14ac:dyDescent="0.75">
      <c r="A704" s="11">
        <v>45140</v>
      </c>
      <c r="B704">
        <v>32.799999999999997</v>
      </c>
      <c r="C704">
        <v>31.26</v>
      </c>
      <c r="D704">
        <v>31.773</v>
      </c>
      <c r="E704">
        <v>35.479999999999997</v>
      </c>
      <c r="F704">
        <v>31.31</v>
      </c>
    </row>
    <row r="705" spans="1:6" x14ac:dyDescent="0.75">
      <c r="A705" s="11">
        <v>45141</v>
      </c>
      <c r="B705">
        <v>32.700000000000003</v>
      </c>
      <c r="C705">
        <v>31.35</v>
      </c>
      <c r="D705">
        <v>32</v>
      </c>
      <c r="E705">
        <v>35.399000000000001</v>
      </c>
      <c r="F705">
        <v>31.79</v>
      </c>
    </row>
    <row r="706" spans="1:6" x14ac:dyDescent="0.75">
      <c r="A706" s="11">
        <v>45142</v>
      </c>
      <c r="B706">
        <v>33.1</v>
      </c>
      <c r="C706">
        <v>31.59</v>
      </c>
      <c r="D706">
        <v>32.25</v>
      </c>
      <c r="E706">
        <v>36.4</v>
      </c>
      <c r="F706">
        <v>31.771000000000001</v>
      </c>
    </row>
    <row r="707" spans="1:6" x14ac:dyDescent="0.75">
      <c r="A707" s="11">
        <v>45145</v>
      </c>
      <c r="B707">
        <v>32.6</v>
      </c>
      <c r="C707">
        <v>32.880000000000003</v>
      </c>
      <c r="D707">
        <v>32.869999999999997</v>
      </c>
      <c r="E707">
        <v>36.6</v>
      </c>
      <c r="F707">
        <v>32.85</v>
      </c>
    </row>
    <row r="708" spans="1:6" x14ac:dyDescent="0.75">
      <c r="A708" s="11">
        <v>45146</v>
      </c>
      <c r="B708">
        <v>33.65</v>
      </c>
      <c r="C708">
        <v>32.700000000000003</v>
      </c>
      <c r="D708">
        <v>33</v>
      </c>
      <c r="E708">
        <v>36.500999999999998</v>
      </c>
      <c r="F708">
        <v>32.85</v>
      </c>
    </row>
    <row r="709" spans="1:6" x14ac:dyDescent="0.75">
      <c r="A709" s="11">
        <v>45147</v>
      </c>
      <c r="B709">
        <v>31.79</v>
      </c>
      <c r="C709">
        <v>32.770000000000003</v>
      </c>
      <c r="D709">
        <v>33.5</v>
      </c>
      <c r="E709">
        <v>37.4</v>
      </c>
      <c r="F709">
        <v>33</v>
      </c>
    </row>
    <row r="710" spans="1:6" x14ac:dyDescent="0.75">
      <c r="A710" s="11">
        <v>45148</v>
      </c>
      <c r="B710">
        <v>34.4</v>
      </c>
      <c r="C710">
        <v>33.340000000000003</v>
      </c>
      <c r="D710">
        <v>33.75</v>
      </c>
      <c r="E710">
        <v>37</v>
      </c>
      <c r="F710">
        <v>33.299999999999997</v>
      </c>
    </row>
    <row r="711" spans="1:6" x14ac:dyDescent="0.75">
      <c r="A711" s="11">
        <v>45149</v>
      </c>
      <c r="B711">
        <v>34.1</v>
      </c>
      <c r="C711">
        <v>32.64</v>
      </c>
      <c r="D711">
        <v>33.69</v>
      </c>
      <c r="E711">
        <v>36.5</v>
      </c>
      <c r="F711">
        <v>31.39</v>
      </c>
    </row>
    <row r="712" spans="1:6" x14ac:dyDescent="0.75">
      <c r="A712" s="11">
        <v>45152</v>
      </c>
      <c r="B712">
        <v>30</v>
      </c>
      <c r="C712">
        <v>28.5</v>
      </c>
      <c r="D712">
        <v>30.91</v>
      </c>
      <c r="E712">
        <v>33.1</v>
      </c>
      <c r="F712">
        <v>28.9</v>
      </c>
    </row>
    <row r="713" spans="1:6" x14ac:dyDescent="0.75">
      <c r="A713" s="11">
        <v>45153</v>
      </c>
      <c r="B713">
        <v>29.72</v>
      </c>
      <c r="C713">
        <v>27.87</v>
      </c>
      <c r="D713">
        <v>30</v>
      </c>
      <c r="E713">
        <v>32.15</v>
      </c>
      <c r="F713">
        <v>29.7</v>
      </c>
    </row>
    <row r="714" spans="1:6" x14ac:dyDescent="0.75">
      <c r="A714" s="11">
        <v>45154</v>
      </c>
      <c r="B714">
        <v>31.2</v>
      </c>
      <c r="C714">
        <v>28.9</v>
      </c>
      <c r="D714">
        <v>29.9</v>
      </c>
      <c r="E714">
        <v>34</v>
      </c>
      <c r="F714">
        <v>29.5</v>
      </c>
    </row>
    <row r="715" spans="1:6" x14ac:dyDescent="0.75">
      <c r="A715" s="11">
        <v>45155</v>
      </c>
      <c r="B715">
        <v>31.2</v>
      </c>
      <c r="C715">
        <v>30.36</v>
      </c>
      <c r="D715">
        <v>31.5</v>
      </c>
      <c r="E715">
        <v>34.700000000000003</v>
      </c>
      <c r="F715">
        <v>30.5</v>
      </c>
    </row>
    <row r="716" spans="1:6" x14ac:dyDescent="0.75">
      <c r="A716" s="11">
        <v>45156</v>
      </c>
      <c r="B716">
        <v>32.49</v>
      </c>
      <c r="C716">
        <v>31.68</v>
      </c>
      <c r="D716">
        <v>32.04</v>
      </c>
      <c r="E716">
        <v>35.4</v>
      </c>
      <c r="F716">
        <v>35</v>
      </c>
    </row>
    <row r="717" spans="1:6" x14ac:dyDescent="0.75">
      <c r="A717" s="11">
        <v>45160</v>
      </c>
      <c r="B717">
        <v>33.25</v>
      </c>
      <c r="C717">
        <v>32.590000000000003</v>
      </c>
      <c r="D717">
        <v>34</v>
      </c>
      <c r="E717">
        <v>35.85</v>
      </c>
      <c r="F717">
        <v>33.299999999999997</v>
      </c>
    </row>
    <row r="718" spans="1:6" x14ac:dyDescent="0.75">
      <c r="A718" s="11">
        <v>45161</v>
      </c>
      <c r="B718">
        <v>32.75</v>
      </c>
      <c r="C718">
        <v>32.75</v>
      </c>
      <c r="D718">
        <v>33.1</v>
      </c>
      <c r="E718">
        <v>35.4</v>
      </c>
      <c r="F718">
        <v>33</v>
      </c>
    </row>
    <row r="719" spans="1:6" x14ac:dyDescent="0.75">
      <c r="A719" s="11">
        <v>45162</v>
      </c>
      <c r="B719">
        <v>32.909999999999997</v>
      </c>
      <c r="C719">
        <v>32.799999999999997</v>
      </c>
      <c r="D719">
        <v>33</v>
      </c>
      <c r="E719">
        <v>36.450000000000003</v>
      </c>
      <c r="F719">
        <v>32.75</v>
      </c>
    </row>
    <row r="720" spans="1:6" x14ac:dyDescent="0.75">
      <c r="A720" s="11">
        <v>45163</v>
      </c>
      <c r="B720">
        <v>32.6</v>
      </c>
      <c r="C720">
        <v>33.69</v>
      </c>
      <c r="D720">
        <v>33.799999999999997</v>
      </c>
      <c r="E720">
        <v>36.69</v>
      </c>
      <c r="F720">
        <v>33.1</v>
      </c>
    </row>
    <row r="721" spans="1:6" x14ac:dyDescent="0.75">
      <c r="A721" s="11">
        <v>45166</v>
      </c>
      <c r="B721">
        <v>34.700000000000003</v>
      </c>
      <c r="C721">
        <v>34.700000000000003</v>
      </c>
      <c r="D721">
        <v>34.950000000000003</v>
      </c>
      <c r="E721">
        <v>37.89</v>
      </c>
      <c r="F721">
        <v>34.700000000000003</v>
      </c>
    </row>
    <row r="722" spans="1:6" x14ac:dyDescent="0.75">
      <c r="A722" s="11">
        <v>45167</v>
      </c>
      <c r="B722">
        <v>35.200000000000003</v>
      </c>
      <c r="C722">
        <v>35.28</v>
      </c>
      <c r="D722">
        <v>35.25</v>
      </c>
      <c r="E722">
        <v>37.799999999999997</v>
      </c>
      <c r="F722">
        <v>35.200000000000003</v>
      </c>
    </row>
    <row r="723" spans="1:6" x14ac:dyDescent="0.75">
      <c r="A723" s="11">
        <v>45168</v>
      </c>
      <c r="B723">
        <v>34</v>
      </c>
      <c r="C723">
        <v>34.409999999999997</v>
      </c>
      <c r="D723">
        <v>34.5</v>
      </c>
      <c r="E723">
        <v>37.799999999999997</v>
      </c>
      <c r="F723">
        <v>34.430999999999997</v>
      </c>
    </row>
    <row r="724" spans="1:6" x14ac:dyDescent="0.75">
      <c r="A724" s="11">
        <v>45169</v>
      </c>
      <c r="B724">
        <v>34</v>
      </c>
      <c r="C724">
        <v>33.67</v>
      </c>
      <c r="D724">
        <v>33.5</v>
      </c>
      <c r="E724">
        <v>36.6</v>
      </c>
      <c r="F724">
        <v>33.590000000000003</v>
      </c>
    </row>
    <row r="725" spans="1:6" x14ac:dyDescent="0.75">
      <c r="A725" s="11">
        <v>45170</v>
      </c>
      <c r="B725">
        <v>34.29</v>
      </c>
      <c r="C725">
        <v>33.17</v>
      </c>
      <c r="D725">
        <v>33.5</v>
      </c>
      <c r="E725">
        <v>36.29</v>
      </c>
      <c r="F725">
        <v>33.25</v>
      </c>
    </row>
    <row r="726" spans="1:6" x14ac:dyDescent="0.75">
      <c r="A726" s="11">
        <v>45173</v>
      </c>
      <c r="B726">
        <v>34</v>
      </c>
      <c r="C726">
        <v>32.93</v>
      </c>
      <c r="D726">
        <v>33.299999999999997</v>
      </c>
      <c r="E726">
        <v>36.5</v>
      </c>
      <c r="F726">
        <v>33</v>
      </c>
    </row>
    <row r="727" spans="1:6" x14ac:dyDescent="0.75">
      <c r="A727" s="11">
        <v>45174</v>
      </c>
      <c r="B727">
        <v>32.520000000000003</v>
      </c>
      <c r="C727">
        <v>32.200000000000003</v>
      </c>
      <c r="D727">
        <v>33.5</v>
      </c>
      <c r="E727">
        <v>35.200000000000003</v>
      </c>
      <c r="F727">
        <v>32.15</v>
      </c>
    </row>
    <row r="728" spans="1:6" x14ac:dyDescent="0.75">
      <c r="A728" s="11">
        <v>45175</v>
      </c>
      <c r="B728">
        <v>32.39</v>
      </c>
      <c r="C728">
        <v>32.01</v>
      </c>
      <c r="D728">
        <v>31.9</v>
      </c>
      <c r="E728">
        <v>35</v>
      </c>
      <c r="F728">
        <v>32</v>
      </c>
    </row>
    <row r="729" spans="1:6" x14ac:dyDescent="0.75">
      <c r="A729" s="11">
        <v>45176</v>
      </c>
      <c r="B729">
        <v>31.8</v>
      </c>
      <c r="C729">
        <v>31.84</v>
      </c>
      <c r="D729">
        <v>31.9</v>
      </c>
      <c r="E729">
        <v>34.28</v>
      </c>
      <c r="F729">
        <v>31.5</v>
      </c>
    </row>
    <row r="730" spans="1:6" x14ac:dyDescent="0.75">
      <c r="A730" s="11">
        <v>45177</v>
      </c>
      <c r="B730">
        <v>31.51</v>
      </c>
      <c r="C730">
        <v>30.97</v>
      </c>
      <c r="D730">
        <v>31.7</v>
      </c>
      <c r="E730">
        <v>33.75</v>
      </c>
      <c r="F730">
        <v>30.6</v>
      </c>
    </row>
    <row r="731" spans="1:6" x14ac:dyDescent="0.75">
      <c r="A731" s="11">
        <v>45180</v>
      </c>
      <c r="B731">
        <v>31.29</v>
      </c>
      <c r="C731">
        <v>30.75</v>
      </c>
      <c r="D731">
        <v>30.75</v>
      </c>
      <c r="E731">
        <v>33.99</v>
      </c>
      <c r="F731">
        <v>30.89</v>
      </c>
    </row>
    <row r="732" spans="1:6" x14ac:dyDescent="0.75">
      <c r="A732" s="11">
        <v>45181</v>
      </c>
      <c r="B732">
        <v>31.98</v>
      </c>
      <c r="C732">
        <v>30.96</v>
      </c>
      <c r="D732">
        <v>30.8</v>
      </c>
      <c r="E732">
        <v>34.200000000000003</v>
      </c>
      <c r="F732">
        <v>31.48</v>
      </c>
    </row>
    <row r="733" spans="1:6" x14ac:dyDescent="0.75">
      <c r="A733" s="11">
        <v>45182</v>
      </c>
      <c r="B733">
        <v>31.5</v>
      </c>
      <c r="C733">
        <v>31.05</v>
      </c>
      <c r="D733">
        <v>31.73</v>
      </c>
      <c r="E733">
        <v>33.79</v>
      </c>
      <c r="F733">
        <v>31</v>
      </c>
    </row>
    <row r="734" spans="1:6" x14ac:dyDescent="0.75">
      <c r="A734" s="11">
        <v>45183</v>
      </c>
      <c r="B734">
        <v>31.54</v>
      </c>
      <c r="C734">
        <v>31.07</v>
      </c>
      <c r="D734">
        <v>31.72</v>
      </c>
      <c r="E734">
        <v>34.4</v>
      </c>
      <c r="F734">
        <v>31</v>
      </c>
    </row>
    <row r="735" spans="1:6" x14ac:dyDescent="0.75">
      <c r="A735" s="11">
        <v>45184</v>
      </c>
      <c r="B735">
        <v>31</v>
      </c>
      <c r="C735">
        <v>30.824999999999999</v>
      </c>
      <c r="D735">
        <v>31.1</v>
      </c>
      <c r="E735">
        <v>33.85</v>
      </c>
      <c r="F735">
        <v>31.59</v>
      </c>
    </row>
    <row r="736" spans="1:6" x14ac:dyDescent="0.75">
      <c r="A736" s="11">
        <v>45187</v>
      </c>
      <c r="B736">
        <v>31.26</v>
      </c>
      <c r="C736">
        <v>31.19</v>
      </c>
      <c r="D736">
        <v>30.82</v>
      </c>
      <c r="E736">
        <v>34.6</v>
      </c>
      <c r="F736">
        <v>30.91</v>
      </c>
    </row>
    <row r="737" spans="1:6" x14ac:dyDescent="0.75">
      <c r="A737" s="11">
        <v>45188</v>
      </c>
      <c r="B737">
        <v>31.23</v>
      </c>
      <c r="C737">
        <v>30.68</v>
      </c>
      <c r="D737">
        <v>30.65</v>
      </c>
      <c r="E737">
        <v>33.01</v>
      </c>
      <c r="F737">
        <v>30.95</v>
      </c>
    </row>
    <row r="738" spans="1:6" x14ac:dyDescent="0.75">
      <c r="A738" s="11">
        <v>45189</v>
      </c>
      <c r="B738">
        <v>30.79</v>
      </c>
      <c r="C738">
        <v>30.14</v>
      </c>
      <c r="D738">
        <v>30.2</v>
      </c>
      <c r="E738">
        <v>32.75</v>
      </c>
      <c r="F738">
        <v>30</v>
      </c>
    </row>
    <row r="739" spans="1:6" x14ac:dyDescent="0.75">
      <c r="A739" s="11">
        <v>45190</v>
      </c>
      <c r="B739">
        <v>29.84</v>
      </c>
      <c r="C739">
        <v>29.4</v>
      </c>
      <c r="D739">
        <v>28.92</v>
      </c>
      <c r="E739">
        <v>31.77</v>
      </c>
      <c r="F739">
        <v>29.1</v>
      </c>
    </row>
    <row r="740" spans="1:6" x14ac:dyDescent="0.75">
      <c r="A740" s="11">
        <v>45191</v>
      </c>
      <c r="B740">
        <v>29.5</v>
      </c>
      <c r="C740">
        <v>29.39</v>
      </c>
      <c r="D740">
        <v>29.5</v>
      </c>
      <c r="E740">
        <v>31.5</v>
      </c>
      <c r="F740">
        <v>29.4</v>
      </c>
    </row>
    <row r="741" spans="1:6" x14ac:dyDescent="0.75">
      <c r="A741" s="11">
        <v>45194</v>
      </c>
      <c r="B741">
        <v>30.67</v>
      </c>
      <c r="C741">
        <v>29.893000000000001</v>
      </c>
      <c r="D741">
        <v>29.07</v>
      </c>
      <c r="E741">
        <v>31.9</v>
      </c>
      <c r="F741">
        <v>29.55</v>
      </c>
    </row>
    <row r="742" spans="1:6" x14ac:dyDescent="0.75">
      <c r="A742" s="11">
        <v>45195</v>
      </c>
      <c r="B742">
        <v>30.01</v>
      </c>
      <c r="C742">
        <v>30.38</v>
      </c>
      <c r="D742">
        <v>29.7</v>
      </c>
      <c r="E742">
        <v>33.56</v>
      </c>
      <c r="F742">
        <v>29.5</v>
      </c>
    </row>
    <row r="743" spans="1:6" x14ac:dyDescent="0.75">
      <c r="A743" s="11">
        <v>45196</v>
      </c>
      <c r="B743">
        <v>30.4</v>
      </c>
      <c r="C743">
        <v>30.46</v>
      </c>
      <c r="D743">
        <v>29.5</v>
      </c>
      <c r="E743">
        <v>32.049999999999997</v>
      </c>
      <c r="F743">
        <v>29.5</v>
      </c>
    </row>
    <row r="744" spans="1:6" x14ac:dyDescent="0.75">
      <c r="A744" s="11">
        <v>45197</v>
      </c>
      <c r="B744">
        <v>30.33</v>
      </c>
      <c r="C744">
        <v>29.9</v>
      </c>
      <c r="D744">
        <v>29.5</v>
      </c>
      <c r="E744">
        <v>32</v>
      </c>
      <c r="F744">
        <v>29.65</v>
      </c>
    </row>
    <row r="745" spans="1:6" x14ac:dyDescent="0.75">
      <c r="A745" s="11">
        <v>45198</v>
      </c>
      <c r="B745">
        <v>29.2</v>
      </c>
      <c r="C745">
        <v>29.23</v>
      </c>
      <c r="D745">
        <v>28.5</v>
      </c>
      <c r="E745">
        <v>30.75</v>
      </c>
      <c r="F745">
        <v>28.25</v>
      </c>
    </row>
    <row r="746" spans="1:6" x14ac:dyDescent="0.75">
      <c r="A746" s="11">
        <v>45201</v>
      </c>
      <c r="B746">
        <v>28.01</v>
      </c>
      <c r="C746">
        <v>28.51</v>
      </c>
      <c r="D746">
        <v>28.498999999999999</v>
      </c>
      <c r="E746">
        <v>29.5</v>
      </c>
      <c r="F746">
        <v>28.3</v>
      </c>
    </row>
    <row r="747" spans="1:6" x14ac:dyDescent="0.75">
      <c r="A747" s="11">
        <v>45202</v>
      </c>
      <c r="B747">
        <v>28.1</v>
      </c>
      <c r="C747">
        <v>28.01</v>
      </c>
      <c r="D747">
        <v>27.2</v>
      </c>
      <c r="E747">
        <v>29.4</v>
      </c>
      <c r="F747">
        <v>27.5</v>
      </c>
    </row>
    <row r="748" spans="1:6" x14ac:dyDescent="0.75">
      <c r="A748" s="11">
        <v>45203</v>
      </c>
      <c r="B748">
        <v>27.92</v>
      </c>
      <c r="C748">
        <v>27.73</v>
      </c>
      <c r="D748">
        <v>27.35</v>
      </c>
      <c r="E748">
        <v>29.35</v>
      </c>
      <c r="F748">
        <v>26.81</v>
      </c>
    </row>
    <row r="749" spans="1:6" x14ac:dyDescent="0.75">
      <c r="A749" s="11">
        <v>45204</v>
      </c>
      <c r="B749">
        <v>26.78</v>
      </c>
      <c r="C749">
        <v>26.75</v>
      </c>
      <c r="D749">
        <v>26.26</v>
      </c>
      <c r="E749">
        <v>28</v>
      </c>
      <c r="F749">
        <v>26.5</v>
      </c>
    </row>
    <row r="750" spans="1:6" x14ac:dyDescent="0.75">
      <c r="A750" s="11">
        <v>45205</v>
      </c>
      <c r="B750">
        <v>25.62</v>
      </c>
      <c r="C750">
        <v>26.146000000000001</v>
      </c>
      <c r="D750">
        <v>24.5</v>
      </c>
      <c r="E750">
        <v>27.15</v>
      </c>
      <c r="F750">
        <v>26.3</v>
      </c>
    </row>
    <row r="751" spans="1:6" x14ac:dyDescent="0.75">
      <c r="A751" s="11">
        <v>45208</v>
      </c>
      <c r="B751">
        <v>26.78</v>
      </c>
      <c r="C751">
        <v>26.42</v>
      </c>
      <c r="D751">
        <v>25.3</v>
      </c>
      <c r="E751">
        <v>27.7</v>
      </c>
      <c r="F751">
        <v>26</v>
      </c>
    </row>
    <row r="752" spans="1:6" x14ac:dyDescent="0.75">
      <c r="A752" s="11">
        <v>45209</v>
      </c>
      <c r="B752">
        <v>26.945</v>
      </c>
      <c r="C752">
        <v>26.82</v>
      </c>
      <c r="D752">
        <v>26.751000000000001</v>
      </c>
      <c r="E752">
        <v>29.35</v>
      </c>
      <c r="F752">
        <v>26.2</v>
      </c>
    </row>
    <row r="753" spans="1:6" x14ac:dyDescent="0.75">
      <c r="A753" s="11">
        <v>45210</v>
      </c>
      <c r="B753">
        <v>26.7</v>
      </c>
      <c r="C753">
        <v>26.92</v>
      </c>
      <c r="D753">
        <v>25.4</v>
      </c>
      <c r="E753">
        <v>29.49</v>
      </c>
      <c r="F753">
        <v>26.8</v>
      </c>
    </row>
    <row r="754" spans="1:6" x14ac:dyDescent="0.75">
      <c r="A754" s="11">
        <v>45211</v>
      </c>
      <c r="B754">
        <v>26.94</v>
      </c>
      <c r="C754">
        <v>26.82</v>
      </c>
      <c r="D754">
        <v>26.26</v>
      </c>
      <c r="E754">
        <v>29.65</v>
      </c>
      <c r="F754">
        <v>27.1</v>
      </c>
    </row>
    <row r="755" spans="1:6" x14ac:dyDescent="0.75">
      <c r="A755" s="11">
        <v>45216</v>
      </c>
      <c r="B755">
        <v>27.48</v>
      </c>
      <c r="C755">
        <v>27.42</v>
      </c>
      <c r="D755">
        <v>26.99</v>
      </c>
      <c r="E755">
        <v>30.8</v>
      </c>
      <c r="F755">
        <v>26</v>
      </c>
    </row>
    <row r="756" spans="1:6" x14ac:dyDescent="0.75">
      <c r="A756" s="11">
        <v>45217</v>
      </c>
      <c r="B756">
        <v>27.72</v>
      </c>
      <c r="C756">
        <v>27.8</v>
      </c>
      <c r="D756">
        <v>26.8</v>
      </c>
      <c r="E756">
        <v>30.7</v>
      </c>
      <c r="F756">
        <v>26.15</v>
      </c>
    </row>
    <row r="757" spans="1:6" x14ac:dyDescent="0.75">
      <c r="A757" s="11">
        <v>45218</v>
      </c>
      <c r="B757">
        <v>27.49</v>
      </c>
      <c r="C757">
        <v>27.55</v>
      </c>
      <c r="D757">
        <v>26.45</v>
      </c>
      <c r="E757">
        <v>31</v>
      </c>
      <c r="F757">
        <v>26.7</v>
      </c>
    </row>
    <row r="758" spans="1:6" x14ac:dyDescent="0.75">
      <c r="A758" s="11">
        <v>45219</v>
      </c>
      <c r="B758">
        <v>27.7</v>
      </c>
      <c r="C758">
        <v>28.23</v>
      </c>
      <c r="D758">
        <v>26.91</v>
      </c>
      <c r="E758">
        <v>30.998999999999999</v>
      </c>
      <c r="F758">
        <v>27</v>
      </c>
    </row>
    <row r="759" spans="1:6" x14ac:dyDescent="0.75">
      <c r="A759" s="11">
        <v>45222</v>
      </c>
      <c r="B759">
        <v>26.31</v>
      </c>
      <c r="C759">
        <v>24.3</v>
      </c>
      <c r="D759">
        <v>25.19</v>
      </c>
      <c r="E759">
        <v>29.69</v>
      </c>
      <c r="F759">
        <v>26</v>
      </c>
    </row>
    <row r="760" spans="1:6" x14ac:dyDescent="0.75">
      <c r="A760" s="11">
        <v>45223</v>
      </c>
      <c r="B760">
        <v>27.1</v>
      </c>
      <c r="C760">
        <v>26</v>
      </c>
      <c r="D760">
        <v>25.25</v>
      </c>
      <c r="E760">
        <v>30.65</v>
      </c>
      <c r="F760">
        <v>25.51</v>
      </c>
    </row>
    <row r="761" spans="1:6" x14ac:dyDescent="0.75">
      <c r="A761" s="11">
        <v>45224</v>
      </c>
      <c r="B761">
        <v>27.04</v>
      </c>
      <c r="C761">
        <v>26.15</v>
      </c>
      <c r="D761">
        <v>26.38</v>
      </c>
      <c r="E761">
        <v>29.5</v>
      </c>
      <c r="F761">
        <v>25.75</v>
      </c>
    </row>
    <row r="762" spans="1:6" x14ac:dyDescent="0.75">
      <c r="A762" s="11">
        <v>45225</v>
      </c>
      <c r="B762">
        <v>27.43</v>
      </c>
      <c r="C762">
        <v>25.55</v>
      </c>
      <c r="D762">
        <v>25.26</v>
      </c>
      <c r="E762">
        <v>29.7</v>
      </c>
      <c r="F762">
        <v>25.8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26BB-21A2-4885-A012-BB4FDD3DBF4F}">
  <dimension ref="A1:G762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4.75" x14ac:dyDescent="0.75"/>
  <sheetData>
    <row r="1" spans="1:7" x14ac:dyDescent="0.75">
      <c r="A1" t="s">
        <v>23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75">
      <c r="A2" s="11">
        <f>+A3-1</f>
        <v>44088</v>
      </c>
      <c r="B2">
        <f>+B3</f>
        <v>53.75</v>
      </c>
      <c r="C2">
        <f t="shared" ref="C2:G2" si="0">+C3</f>
        <v>50</v>
      </c>
      <c r="D2">
        <f t="shared" si="0"/>
        <v>45</v>
      </c>
      <c r="E2">
        <f t="shared" si="0"/>
        <v>50.6</v>
      </c>
      <c r="F2">
        <f t="shared" si="0"/>
        <v>45</v>
      </c>
      <c r="G2">
        <f t="shared" si="0"/>
        <v>41</v>
      </c>
    </row>
    <row r="3" spans="1:7" x14ac:dyDescent="0.75">
      <c r="A3" s="11">
        <v>44089</v>
      </c>
      <c r="B3">
        <v>53.75</v>
      </c>
      <c r="C3">
        <v>50</v>
      </c>
      <c r="D3">
        <v>45</v>
      </c>
      <c r="E3">
        <v>50.6</v>
      </c>
      <c r="F3">
        <v>45</v>
      </c>
      <c r="G3">
        <v>41</v>
      </c>
    </row>
    <row r="4" spans="1:7" x14ac:dyDescent="0.75">
      <c r="A4" s="11">
        <v>44090</v>
      </c>
      <c r="B4">
        <v>51</v>
      </c>
      <c r="C4">
        <v>48.1</v>
      </c>
      <c r="D4">
        <v>42.99</v>
      </c>
      <c r="E4">
        <v>48.5</v>
      </c>
      <c r="F4">
        <v>42.75</v>
      </c>
      <c r="G4">
        <v>41</v>
      </c>
    </row>
    <row r="5" spans="1:7" x14ac:dyDescent="0.75">
      <c r="A5" s="11">
        <v>44091</v>
      </c>
      <c r="B5">
        <v>48.01</v>
      </c>
      <c r="C5">
        <v>46.25</v>
      </c>
      <c r="D5">
        <v>41.5</v>
      </c>
      <c r="E5">
        <v>48</v>
      </c>
      <c r="F5">
        <v>40.6</v>
      </c>
      <c r="G5">
        <v>40.299999999999997</v>
      </c>
    </row>
    <row r="6" spans="1:7" x14ac:dyDescent="0.75">
      <c r="A6" s="11">
        <v>44092</v>
      </c>
      <c r="B6">
        <v>48.45</v>
      </c>
      <c r="C6">
        <v>46.89</v>
      </c>
      <c r="D6">
        <v>41</v>
      </c>
      <c r="E6">
        <v>47.1</v>
      </c>
      <c r="F6">
        <v>40.6</v>
      </c>
      <c r="G6">
        <v>40.799999999999997</v>
      </c>
    </row>
    <row r="7" spans="1:7" x14ac:dyDescent="0.75">
      <c r="A7" s="11">
        <v>44095</v>
      </c>
      <c r="B7">
        <v>47</v>
      </c>
      <c r="C7">
        <v>45.75</v>
      </c>
      <c r="D7">
        <v>40.49</v>
      </c>
      <c r="E7">
        <v>45.91</v>
      </c>
      <c r="F7">
        <v>39</v>
      </c>
      <c r="G7">
        <v>39</v>
      </c>
    </row>
    <row r="8" spans="1:7" x14ac:dyDescent="0.75">
      <c r="A8" s="11">
        <v>44096</v>
      </c>
      <c r="B8">
        <v>47</v>
      </c>
      <c r="C8">
        <v>45.33</v>
      </c>
      <c r="D8">
        <v>39.299999999999997</v>
      </c>
      <c r="E8">
        <v>46.9</v>
      </c>
      <c r="F8">
        <v>39.1</v>
      </c>
      <c r="G8">
        <v>40.6</v>
      </c>
    </row>
    <row r="9" spans="1:7" x14ac:dyDescent="0.75">
      <c r="A9" s="11">
        <v>44097</v>
      </c>
      <c r="B9">
        <v>47.1</v>
      </c>
      <c r="C9">
        <v>46.3</v>
      </c>
      <c r="D9">
        <v>40.4</v>
      </c>
      <c r="E9">
        <v>47</v>
      </c>
      <c r="F9">
        <v>40.200000000000003</v>
      </c>
      <c r="G9">
        <v>38.1</v>
      </c>
    </row>
    <row r="10" spans="1:7" x14ac:dyDescent="0.75">
      <c r="A10" s="11">
        <v>44098</v>
      </c>
      <c r="B10">
        <v>47.8</v>
      </c>
      <c r="C10">
        <v>45.7</v>
      </c>
      <c r="D10">
        <v>41</v>
      </c>
      <c r="E10">
        <v>47</v>
      </c>
      <c r="F10">
        <v>42.01</v>
      </c>
      <c r="G10">
        <v>41.5</v>
      </c>
    </row>
    <row r="11" spans="1:7" x14ac:dyDescent="0.75">
      <c r="A11" s="11">
        <v>44099</v>
      </c>
      <c r="B11">
        <v>48</v>
      </c>
      <c r="C11">
        <v>45.29</v>
      </c>
      <c r="D11">
        <v>41.25</v>
      </c>
      <c r="E11">
        <v>47</v>
      </c>
      <c r="F11">
        <v>42.5</v>
      </c>
      <c r="G11">
        <v>42</v>
      </c>
    </row>
    <row r="12" spans="1:7" x14ac:dyDescent="0.75">
      <c r="A12" s="11">
        <v>44102</v>
      </c>
      <c r="B12">
        <v>48.3</v>
      </c>
      <c r="C12">
        <v>44.85</v>
      </c>
      <c r="D12">
        <v>41</v>
      </c>
      <c r="E12">
        <v>45.6</v>
      </c>
      <c r="F12">
        <v>42</v>
      </c>
      <c r="G12">
        <v>41.6</v>
      </c>
    </row>
    <row r="13" spans="1:7" x14ac:dyDescent="0.75">
      <c r="A13" s="11">
        <v>44103</v>
      </c>
      <c r="B13">
        <v>47.5</v>
      </c>
      <c r="C13">
        <v>44.47</v>
      </c>
      <c r="D13">
        <v>40.9</v>
      </c>
      <c r="E13">
        <v>45.15</v>
      </c>
      <c r="F13">
        <v>42</v>
      </c>
      <c r="G13">
        <v>42</v>
      </c>
    </row>
    <row r="14" spans="1:7" x14ac:dyDescent="0.75">
      <c r="A14" s="11">
        <v>44104</v>
      </c>
      <c r="B14">
        <v>47.9</v>
      </c>
      <c r="C14">
        <v>44.71</v>
      </c>
      <c r="D14">
        <v>40.78</v>
      </c>
      <c r="E14">
        <v>46.45</v>
      </c>
      <c r="F14">
        <v>43.99</v>
      </c>
      <c r="G14">
        <v>42.05</v>
      </c>
    </row>
    <row r="15" spans="1:7" x14ac:dyDescent="0.75">
      <c r="A15" s="11">
        <v>44105</v>
      </c>
      <c r="B15">
        <v>48.32</v>
      </c>
      <c r="C15">
        <v>44.4</v>
      </c>
      <c r="D15">
        <v>40.25</v>
      </c>
      <c r="E15">
        <v>46.5</v>
      </c>
      <c r="F15">
        <v>43.9</v>
      </c>
      <c r="G15">
        <v>42.2</v>
      </c>
    </row>
    <row r="16" spans="1:7" x14ac:dyDescent="0.75">
      <c r="A16" s="11">
        <v>44106</v>
      </c>
      <c r="B16">
        <v>47.32</v>
      </c>
      <c r="C16">
        <v>43.99</v>
      </c>
      <c r="D16">
        <v>39.700000000000003</v>
      </c>
      <c r="E16">
        <v>45.8</v>
      </c>
      <c r="F16">
        <v>42</v>
      </c>
      <c r="G16">
        <v>39.75</v>
      </c>
    </row>
    <row r="17" spans="1:7" x14ac:dyDescent="0.75">
      <c r="A17" s="11">
        <v>44109</v>
      </c>
      <c r="B17">
        <v>47.99</v>
      </c>
      <c r="C17">
        <v>43.45</v>
      </c>
      <c r="D17">
        <v>39.39</v>
      </c>
      <c r="E17">
        <v>44</v>
      </c>
      <c r="F17">
        <v>41.75</v>
      </c>
      <c r="G17">
        <v>39.799999999999997</v>
      </c>
    </row>
    <row r="18" spans="1:7" x14ac:dyDescent="0.75">
      <c r="A18" s="11">
        <v>44110</v>
      </c>
      <c r="B18">
        <v>47.6</v>
      </c>
      <c r="C18">
        <v>44</v>
      </c>
      <c r="D18">
        <v>40.1</v>
      </c>
      <c r="E18">
        <v>44</v>
      </c>
      <c r="F18">
        <v>41.78</v>
      </c>
      <c r="G18">
        <v>39.950000000000003</v>
      </c>
    </row>
    <row r="19" spans="1:7" x14ac:dyDescent="0.75">
      <c r="A19" s="11">
        <v>44111</v>
      </c>
      <c r="B19">
        <v>47.7</v>
      </c>
      <c r="C19">
        <v>44.5</v>
      </c>
      <c r="D19">
        <v>40.299999999999997</v>
      </c>
      <c r="E19">
        <v>44</v>
      </c>
      <c r="F19">
        <v>40.97</v>
      </c>
      <c r="G19">
        <v>40.5</v>
      </c>
    </row>
    <row r="20" spans="1:7" x14ac:dyDescent="0.75">
      <c r="A20" s="11">
        <v>44112</v>
      </c>
      <c r="B20">
        <v>48.75</v>
      </c>
      <c r="C20">
        <v>44.8</v>
      </c>
      <c r="D20">
        <v>40.270000000000003</v>
      </c>
      <c r="E20">
        <v>44.39</v>
      </c>
      <c r="F20">
        <v>41</v>
      </c>
      <c r="G20">
        <v>41</v>
      </c>
    </row>
    <row r="21" spans="1:7" x14ac:dyDescent="0.75">
      <c r="A21" s="11">
        <v>44113</v>
      </c>
      <c r="B21">
        <v>48.6</v>
      </c>
      <c r="C21">
        <v>45.02</v>
      </c>
      <c r="D21">
        <v>40.700000000000003</v>
      </c>
      <c r="E21">
        <v>45</v>
      </c>
      <c r="F21">
        <v>41.59</v>
      </c>
      <c r="G21">
        <v>41.5</v>
      </c>
    </row>
    <row r="22" spans="1:7" x14ac:dyDescent="0.75">
      <c r="A22" s="11">
        <v>44117</v>
      </c>
      <c r="B22">
        <v>48.4</v>
      </c>
      <c r="C22">
        <v>45.01</v>
      </c>
      <c r="D22">
        <v>40.57</v>
      </c>
      <c r="E22">
        <v>45</v>
      </c>
      <c r="F22">
        <v>41.4</v>
      </c>
      <c r="G22">
        <v>41.5</v>
      </c>
    </row>
    <row r="23" spans="1:7" x14ac:dyDescent="0.75">
      <c r="A23" s="11">
        <v>44118</v>
      </c>
      <c r="B23">
        <v>48.4</v>
      </c>
      <c r="C23">
        <v>45.5</v>
      </c>
      <c r="D23">
        <v>40.51</v>
      </c>
      <c r="E23">
        <v>45</v>
      </c>
      <c r="F23">
        <v>40.1</v>
      </c>
      <c r="G23">
        <v>41</v>
      </c>
    </row>
    <row r="24" spans="1:7" x14ac:dyDescent="0.75">
      <c r="A24" s="11">
        <v>44119</v>
      </c>
      <c r="B24">
        <v>46.46</v>
      </c>
      <c r="C24">
        <v>44.5</v>
      </c>
      <c r="D24">
        <v>38.9</v>
      </c>
      <c r="E24">
        <v>45.1</v>
      </c>
      <c r="F24">
        <v>39.450000000000003</v>
      </c>
      <c r="G24">
        <v>39.5</v>
      </c>
    </row>
    <row r="25" spans="1:7" x14ac:dyDescent="0.75">
      <c r="A25" s="11">
        <v>44120</v>
      </c>
      <c r="B25">
        <v>47</v>
      </c>
      <c r="C25">
        <v>44.3</v>
      </c>
      <c r="D25">
        <v>38.799999999999997</v>
      </c>
      <c r="E25">
        <v>44.9</v>
      </c>
      <c r="F25">
        <v>38.159999999999997</v>
      </c>
      <c r="G25">
        <v>38.5</v>
      </c>
    </row>
    <row r="26" spans="1:7" x14ac:dyDescent="0.75">
      <c r="A26" s="11">
        <v>44123</v>
      </c>
      <c r="B26">
        <v>45.1</v>
      </c>
      <c r="C26">
        <v>43.8</v>
      </c>
      <c r="D26">
        <v>38.01</v>
      </c>
      <c r="E26">
        <v>43.4</v>
      </c>
      <c r="F26">
        <v>38</v>
      </c>
      <c r="G26">
        <v>37.5</v>
      </c>
    </row>
    <row r="27" spans="1:7" x14ac:dyDescent="0.75">
      <c r="A27" s="11">
        <v>44124</v>
      </c>
      <c r="B27">
        <v>44.5</v>
      </c>
      <c r="C27">
        <v>41.7</v>
      </c>
      <c r="D27">
        <v>37</v>
      </c>
      <c r="E27">
        <v>42.65</v>
      </c>
      <c r="F27">
        <v>37</v>
      </c>
      <c r="G27">
        <v>37</v>
      </c>
    </row>
    <row r="28" spans="1:7" x14ac:dyDescent="0.75">
      <c r="A28" s="11">
        <v>44125</v>
      </c>
      <c r="B28">
        <v>44.3</v>
      </c>
      <c r="C28">
        <v>40.549999999999997</v>
      </c>
      <c r="D28">
        <v>36.299999999999997</v>
      </c>
      <c r="E28">
        <v>43</v>
      </c>
      <c r="F28">
        <v>37</v>
      </c>
      <c r="G28">
        <v>36</v>
      </c>
    </row>
    <row r="29" spans="1:7" x14ac:dyDescent="0.75">
      <c r="A29" s="11">
        <v>44126</v>
      </c>
      <c r="B29">
        <v>48</v>
      </c>
      <c r="C29">
        <v>41.5</v>
      </c>
      <c r="D29">
        <v>37.200000000000003</v>
      </c>
      <c r="E29">
        <v>43.5</v>
      </c>
      <c r="F29">
        <v>37</v>
      </c>
      <c r="G29">
        <v>36.5</v>
      </c>
    </row>
    <row r="30" spans="1:7" x14ac:dyDescent="0.75">
      <c r="A30" s="11">
        <v>44127</v>
      </c>
      <c r="B30">
        <v>49</v>
      </c>
      <c r="C30">
        <v>42.5</v>
      </c>
      <c r="D30">
        <v>37.75</v>
      </c>
      <c r="E30">
        <v>45.5</v>
      </c>
      <c r="F30">
        <v>37.549999999999997</v>
      </c>
      <c r="G30">
        <v>36.6</v>
      </c>
    </row>
    <row r="31" spans="1:7" x14ac:dyDescent="0.75">
      <c r="A31" s="11">
        <v>44130</v>
      </c>
      <c r="B31">
        <v>47</v>
      </c>
      <c r="C31">
        <v>40.5</v>
      </c>
      <c r="D31">
        <v>36.479999999999997</v>
      </c>
      <c r="E31">
        <v>44.5</v>
      </c>
      <c r="F31">
        <v>38.200000000000003</v>
      </c>
      <c r="G31">
        <v>36</v>
      </c>
    </row>
    <row r="32" spans="1:7" x14ac:dyDescent="0.75">
      <c r="A32" s="11">
        <v>44131</v>
      </c>
      <c r="B32">
        <v>45</v>
      </c>
      <c r="C32">
        <v>40.5</v>
      </c>
      <c r="D32">
        <v>35.770000000000003</v>
      </c>
      <c r="E32">
        <v>44.45</v>
      </c>
      <c r="F32">
        <v>37.5</v>
      </c>
      <c r="G32">
        <v>35.1</v>
      </c>
    </row>
    <row r="33" spans="1:7" x14ac:dyDescent="0.75">
      <c r="A33" s="11">
        <v>44132</v>
      </c>
      <c r="B33">
        <v>48</v>
      </c>
      <c r="C33">
        <v>40.5</v>
      </c>
      <c r="D33">
        <v>36</v>
      </c>
      <c r="E33">
        <v>40</v>
      </c>
      <c r="F33">
        <v>36.6</v>
      </c>
      <c r="G33">
        <v>35.15</v>
      </c>
    </row>
    <row r="34" spans="1:7" x14ac:dyDescent="0.75">
      <c r="A34" s="11">
        <v>44133</v>
      </c>
      <c r="B34">
        <v>46.7</v>
      </c>
      <c r="C34">
        <v>39.58</v>
      </c>
      <c r="D34">
        <v>35.58</v>
      </c>
      <c r="E34">
        <v>41</v>
      </c>
      <c r="F34">
        <v>36.799999999999997</v>
      </c>
      <c r="G34">
        <v>35.799999999999997</v>
      </c>
    </row>
    <row r="35" spans="1:7" x14ac:dyDescent="0.75">
      <c r="A35" s="11">
        <v>44134</v>
      </c>
      <c r="B35">
        <v>46.5</v>
      </c>
      <c r="C35">
        <v>39.85</v>
      </c>
      <c r="D35">
        <v>35.18</v>
      </c>
      <c r="E35">
        <v>41.5</v>
      </c>
      <c r="F35">
        <v>36.85</v>
      </c>
      <c r="G35">
        <v>36</v>
      </c>
    </row>
    <row r="36" spans="1:7" x14ac:dyDescent="0.75">
      <c r="A36" s="11">
        <v>44137</v>
      </c>
      <c r="B36">
        <v>44.83</v>
      </c>
      <c r="C36">
        <v>40.47</v>
      </c>
      <c r="D36">
        <v>35.4</v>
      </c>
      <c r="E36">
        <v>40.94</v>
      </c>
      <c r="F36">
        <v>37.25</v>
      </c>
      <c r="G36">
        <v>36.35</v>
      </c>
    </row>
    <row r="37" spans="1:7" x14ac:dyDescent="0.75">
      <c r="A37" s="11">
        <v>44138</v>
      </c>
      <c r="B37">
        <v>44.76</v>
      </c>
      <c r="C37">
        <v>41.15</v>
      </c>
      <c r="D37">
        <v>36.1</v>
      </c>
      <c r="E37">
        <v>42</v>
      </c>
      <c r="F37">
        <v>37.5</v>
      </c>
      <c r="G37">
        <f>+AVERAGE(G36,G38)</f>
        <v>36.924999999999997</v>
      </c>
    </row>
    <row r="38" spans="1:7" x14ac:dyDescent="0.75">
      <c r="A38" s="11">
        <v>44139</v>
      </c>
      <c r="B38">
        <v>45.5</v>
      </c>
      <c r="C38">
        <v>40.92</v>
      </c>
      <c r="D38">
        <v>36.82</v>
      </c>
      <c r="E38">
        <v>43</v>
      </c>
      <c r="F38">
        <v>37.6</v>
      </c>
      <c r="G38">
        <v>37.5</v>
      </c>
    </row>
    <row r="39" spans="1:7" x14ac:dyDescent="0.75">
      <c r="A39" s="11">
        <v>44140</v>
      </c>
      <c r="B39">
        <v>46.5</v>
      </c>
      <c r="C39">
        <v>40.65</v>
      </c>
      <c r="D39">
        <v>37.69</v>
      </c>
      <c r="E39">
        <v>44.3</v>
      </c>
      <c r="F39">
        <v>39.299999999999997</v>
      </c>
      <c r="G39">
        <v>37.5</v>
      </c>
    </row>
    <row r="40" spans="1:7" x14ac:dyDescent="0.75">
      <c r="A40" s="11">
        <v>44141</v>
      </c>
      <c r="B40">
        <v>45.6</v>
      </c>
      <c r="C40">
        <v>40.5</v>
      </c>
      <c r="D40">
        <v>37.700000000000003</v>
      </c>
      <c r="E40">
        <f>+AVERAGE(E39,E41)</f>
        <v>44.15</v>
      </c>
      <c r="F40">
        <f>+AVERAGE(F39,F41)</f>
        <v>39.25</v>
      </c>
      <c r="G40">
        <f>+AVERAGE(G39,G41)</f>
        <v>37.700000000000003</v>
      </c>
    </row>
    <row r="41" spans="1:7" x14ac:dyDescent="0.75">
      <c r="A41" s="11">
        <v>44144</v>
      </c>
      <c r="B41">
        <v>46</v>
      </c>
      <c r="C41">
        <v>41.64</v>
      </c>
      <c r="D41">
        <v>38.270000000000003</v>
      </c>
      <c r="E41">
        <v>44</v>
      </c>
      <c r="F41">
        <v>39.200000000000003</v>
      </c>
      <c r="G41">
        <v>37.9</v>
      </c>
    </row>
    <row r="42" spans="1:7" x14ac:dyDescent="0.75">
      <c r="A42" s="11">
        <v>44145</v>
      </c>
      <c r="B42">
        <v>46.49</v>
      </c>
      <c r="C42">
        <v>41.5</v>
      </c>
      <c r="D42">
        <v>38.4</v>
      </c>
      <c r="E42">
        <v>43.01</v>
      </c>
      <c r="F42">
        <v>39.49</v>
      </c>
      <c r="G42">
        <v>38</v>
      </c>
    </row>
    <row r="43" spans="1:7" x14ac:dyDescent="0.75">
      <c r="A43" s="11">
        <v>44146</v>
      </c>
      <c r="B43">
        <v>46.2</v>
      </c>
      <c r="C43">
        <v>41.9</v>
      </c>
      <c r="D43">
        <v>38.75</v>
      </c>
      <c r="E43">
        <v>43.5</v>
      </c>
      <c r="F43">
        <v>39.1</v>
      </c>
      <c r="G43">
        <v>38</v>
      </c>
    </row>
    <row r="44" spans="1:7" x14ac:dyDescent="0.75">
      <c r="A44" s="11">
        <v>44147</v>
      </c>
      <c r="B44">
        <v>46.25</v>
      </c>
      <c r="C44">
        <v>42.25</v>
      </c>
      <c r="D44">
        <v>38.450000000000003</v>
      </c>
      <c r="E44">
        <v>43</v>
      </c>
      <c r="F44">
        <v>40</v>
      </c>
      <c r="G44">
        <v>38.25</v>
      </c>
    </row>
    <row r="45" spans="1:7" x14ac:dyDescent="0.75">
      <c r="A45" s="11">
        <v>44148</v>
      </c>
      <c r="B45">
        <v>46.25</v>
      </c>
      <c r="C45">
        <v>42.5</v>
      </c>
      <c r="D45">
        <v>38.880000000000003</v>
      </c>
      <c r="E45">
        <v>44.65</v>
      </c>
      <c r="F45">
        <v>40</v>
      </c>
      <c r="G45">
        <v>39</v>
      </c>
    </row>
    <row r="46" spans="1:7" x14ac:dyDescent="0.75">
      <c r="A46" s="11">
        <v>44151</v>
      </c>
      <c r="B46">
        <v>46.01</v>
      </c>
      <c r="C46">
        <v>42.84</v>
      </c>
      <c r="D46">
        <v>39.130000000000003</v>
      </c>
      <c r="E46">
        <v>44.5</v>
      </c>
      <c r="F46">
        <v>40.1</v>
      </c>
      <c r="G46">
        <v>39.25</v>
      </c>
    </row>
    <row r="47" spans="1:7" x14ac:dyDescent="0.75">
      <c r="A47" s="11">
        <v>44152</v>
      </c>
      <c r="B47">
        <v>45.7</v>
      </c>
      <c r="C47">
        <v>41.69</v>
      </c>
      <c r="D47">
        <v>38.450000000000003</v>
      </c>
      <c r="E47">
        <v>42.92</v>
      </c>
      <c r="F47">
        <v>39.340000000000003</v>
      </c>
      <c r="G47">
        <v>39</v>
      </c>
    </row>
    <row r="48" spans="1:7" x14ac:dyDescent="0.75">
      <c r="A48" s="11">
        <v>44153</v>
      </c>
      <c r="B48">
        <v>45.5</v>
      </c>
      <c r="C48">
        <v>41.41</v>
      </c>
      <c r="D48">
        <v>38.15</v>
      </c>
      <c r="E48">
        <v>42.54</v>
      </c>
      <c r="F48">
        <v>39.200000000000003</v>
      </c>
      <c r="G48">
        <v>38</v>
      </c>
    </row>
    <row r="49" spans="1:7" x14ac:dyDescent="0.75">
      <c r="A49" s="11">
        <v>44154</v>
      </c>
      <c r="B49">
        <v>44.5</v>
      </c>
      <c r="C49">
        <v>40.9</v>
      </c>
      <c r="D49">
        <v>37.299999999999997</v>
      </c>
      <c r="E49">
        <v>41.53</v>
      </c>
      <c r="F49">
        <v>37.9</v>
      </c>
      <c r="G49">
        <v>37.5</v>
      </c>
    </row>
    <row r="50" spans="1:7" x14ac:dyDescent="0.75">
      <c r="A50" s="11">
        <v>44155</v>
      </c>
      <c r="B50">
        <v>44.01</v>
      </c>
      <c r="C50">
        <v>40.85</v>
      </c>
      <c r="D50">
        <v>37.65</v>
      </c>
      <c r="E50">
        <v>42</v>
      </c>
      <c r="F50">
        <v>37.9</v>
      </c>
      <c r="G50">
        <v>37.5</v>
      </c>
    </row>
    <row r="51" spans="1:7" x14ac:dyDescent="0.75">
      <c r="A51" s="11">
        <v>44159</v>
      </c>
      <c r="B51">
        <v>44.31</v>
      </c>
      <c r="C51">
        <v>41.2</v>
      </c>
      <c r="D51">
        <v>37.549999999999997</v>
      </c>
      <c r="E51">
        <v>41.5</v>
      </c>
      <c r="F51">
        <v>38.5</v>
      </c>
      <c r="G51">
        <v>37.299999999999997</v>
      </c>
    </row>
    <row r="52" spans="1:7" x14ac:dyDescent="0.75">
      <c r="A52" s="11">
        <v>44160</v>
      </c>
      <c r="B52">
        <v>45</v>
      </c>
      <c r="C52">
        <v>40.799999999999997</v>
      </c>
      <c r="D52">
        <v>37.25</v>
      </c>
      <c r="E52">
        <v>41.6</v>
      </c>
      <c r="F52">
        <v>38</v>
      </c>
      <c r="G52">
        <v>37.700000000000003</v>
      </c>
    </row>
    <row r="53" spans="1:7" x14ac:dyDescent="0.75">
      <c r="A53" s="11">
        <v>44161</v>
      </c>
      <c r="B53">
        <v>45.1</v>
      </c>
      <c r="C53">
        <v>41.2</v>
      </c>
      <c r="D53">
        <v>37.4</v>
      </c>
      <c r="E53">
        <v>41.5</v>
      </c>
      <c r="F53">
        <v>37.5</v>
      </c>
      <c r="G53">
        <v>37</v>
      </c>
    </row>
    <row r="54" spans="1:7" x14ac:dyDescent="0.75">
      <c r="A54" s="11">
        <v>44162</v>
      </c>
      <c r="B54">
        <v>45.1</v>
      </c>
      <c r="C54">
        <v>41.49</v>
      </c>
      <c r="D54">
        <v>37.83</v>
      </c>
      <c r="E54">
        <v>41.5</v>
      </c>
      <c r="F54">
        <v>38</v>
      </c>
      <c r="G54">
        <v>37</v>
      </c>
    </row>
    <row r="55" spans="1:7" x14ac:dyDescent="0.75">
      <c r="A55" s="11">
        <v>44165</v>
      </c>
      <c r="B55">
        <v>44.16</v>
      </c>
      <c r="C55">
        <v>40.700000000000003</v>
      </c>
      <c r="D55">
        <v>36.700000000000003</v>
      </c>
      <c r="E55">
        <v>41.9</v>
      </c>
      <c r="F55">
        <v>38</v>
      </c>
      <c r="G55">
        <v>37.49</v>
      </c>
    </row>
    <row r="56" spans="1:7" x14ac:dyDescent="0.75">
      <c r="A56" s="11">
        <v>44166</v>
      </c>
      <c r="B56">
        <v>44.22</v>
      </c>
      <c r="C56">
        <v>40.68</v>
      </c>
      <c r="D56">
        <v>36.6</v>
      </c>
      <c r="E56">
        <v>41.6</v>
      </c>
      <c r="F56">
        <v>37.4</v>
      </c>
      <c r="G56">
        <v>36.25</v>
      </c>
    </row>
    <row r="57" spans="1:7" x14ac:dyDescent="0.75">
      <c r="A57" s="11">
        <v>44167</v>
      </c>
      <c r="B57">
        <v>44</v>
      </c>
      <c r="C57">
        <v>40.61</v>
      </c>
      <c r="D57">
        <v>36.299999999999997</v>
      </c>
      <c r="E57">
        <v>40.799999999999997</v>
      </c>
      <c r="F57">
        <v>37.5</v>
      </c>
      <c r="G57">
        <v>36</v>
      </c>
    </row>
    <row r="58" spans="1:7" x14ac:dyDescent="0.75">
      <c r="A58" s="11">
        <v>44168</v>
      </c>
      <c r="B58">
        <v>44</v>
      </c>
      <c r="C58">
        <v>40.5</v>
      </c>
      <c r="D58">
        <v>36.36</v>
      </c>
      <c r="E58">
        <v>40.6</v>
      </c>
      <c r="F58">
        <v>37.200000000000003</v>
      </c>
      <c r="G58">
        <v>36.5</v>
      </c>
    </row>
    <row r="59" spans="1:7" x14ac:dyDescent="0.75">
      <c r="A59" s="11">
        <v>44169</v>
      </c>
      <c r="B59">
        <v>43.7</v>
      </c>
      <c r="C59">
        <v>39.94</v>
      </c>
      <c r="D59">
        <v>35.99</v>
      </c>
      <c r="E59">
        <v>40.5</v>
      </c>
      <c r="F59">
        <v>37</v>
      </c>
      <c r="G59">
        <f>+AVERAGE(G58,G60)</f>
        <v>35.954999999999998</v>
      </c>
    </row>
    <row r="60" spans="1:7" x14ac:dyDescent="0.75">
      <c r="A60" s="11">
        <v>44174</v>
      </c>
      <c r="B60">
        <v>43.5</v>
      </c>
      <c r="C60">
        <v>40</v>
      </c>
      <c r="D60">
        <v>35.700000000000003</v>
      </c>
      <c r="E60">
        <v>39.700000000000003</v>
      </c>
      <c r="F60">
        <v>35.6</v>
      </c>
      <c r="G60">
        <v>35.409999999999997</v>
      </c>
    </row>
    <row r="61" spans="1:7" x14ac:dyDescent="0.75">
      <c r="A61" s="11">
        <v>44175</v>
      </c>
      <c r="B61">
        <v>43.5</v>
      </c>
      <c r="C61">
        <v>40.6</v>
      </c>
      <c r="D61">
        <v>36.700000000000003</v>
      </c>
      <c r="E61">
        <v>40.5</v>
      </c>
      <c r="F61">
        <v>36.799999999999997</v>
      </c>
      <c r="G61">
        <v>35.6</v>
      </c>
    </row>
    <row r="62" spans="1:7" x14ac:dyDescent="0.75">
      <c r="A62" s="11">
        <v>44176</v>
      </c>
      <c r="B62">
        <v>43.69</v>
      </c>
      <c r="C62">
        <v>40.79</v>
      </c>
      <c r="D62">
        <v>37</v>
      </c>
      <c r="E62">
        <v>40.9</v>
      </c>
      <c r="F62">
        <v>37.549999999999997</v>
      </c>
      <c r="G62">
        <v>35.549999999999997</v>
      </c>
    </row>
    <row r="63" spans="1:7" x14ac:dyDescent="0.75">
      <c r="A63" s="11">
        <v>44179</v>
      </c>
      <c r="B63">
        <v>44.3</v>
      </c>
      <c r="C63">
        <v>41.5</v>
      </c>
      <c r="D63">
        <v>37.1</v>
      </c>
      <c r="E63">
        <v>41</v>
      </c>
      <c r="F63">
        <v>38.5</v>
      </c>
      <c r="G63">
        <v>36.049999999999997</v>
      </c>
    </row>
    <row r="64" spans="1:7" x14ac:dyDescent="0.75">
      <c r="A64" s="11">
        <v>44180</v>
      </c>
      <c r="B64">
        <v>43.9</v>
      </c>
      <c r="C64">
        <v>40.659999999999997</v>
      </c>
      <c r="D64">
        <v>36.69</v>
      </c>
      <c r="E64">
        <v>40.700000000000003</v>
      </c>
      <c r="F64">
        <v>37.6</v>
      </c>
      <c r="G64">
        <v>35.6</v>
      </c>
    </row>
    <row r="65" spans="1:7" x14ac:dyDescent="0.75">
      <c r="A65" s="11">
        <v>44181</v>
      </c>
      <c r="B65">
        <v>43.48</v>
      </c>
      <c r="C65">
        <v>40.799999999999997</v>
      </c>
      <c r="D65">
        <v>36.6</v>
      </c>
      <c r="E65">
        <v>41.35</v>
      </c>
      <c r="F65">
        <v>37.57</v>
      </c>
      <c r="G65">
        <v>36.25</v>
      </c>
    </row>
    <row r="66" spans="1:7" x14ac:dyDescent="0.75">
      <c r="A66" s="11">
        <v>44182</v>
      </c>
      <c r="B66">
        <v>43.47</v>
      </c>
      <c r="C66">
        <v>41.01</v>
      </c>
      <c r="D66">
        <v>36.9</v>
      </c>
      <c r="E66">
        <v>41.4</v>
      </c>
      <c r="F66">
        <v>37.799999999999997</v>
      </c>
      <c r="G66">
        <v>35.909999999999997</v>
      </c>
    </row>
    <row r="67" spans="1:7" x14ac:dyDescent="0.75">
      <c r="A67" s="11">
        <v>44183</v>
      </c>
      <c r="B67">
        <v>43.5</v>
      </c>
      <c r="C67">
        <v>41.4</v>
      </c>
      <c r="D67">
        <v>37.11</v>
      </c>
      <c r="E67">
        <v>43</v>
      </c>
      <c r="F67">
        <v>38.5</v>
      </c>
      <c r="G67">
        <v>36.200000000000003</v>
      </c>
    </row>
    <row r="68" spans="1:7" x14ac:dyDescent="0.75">
      <c r="A68" s="11">
        <v>44186</v>
      </c>
      <c r="B68">
        <v>44.38</v>
      </c>
      <c r="C68">
        <v>41.15</v>
      </c>
      <c r="D68">
        <v>37.75</v>
      </c>
      <c r="E68">
        <v>42.97</v>
      </c>
      <c r="F68">
        <v>37.799999999999997</v>
      </c>
      <c r="G68">
        <v>37.99</v>
      </c>
    </row>
    <row r="69" spans="1:7" x14ac:dyDescent="0.75">
      <c r="A69" s="11">
        <v>44187</v>
      </c>
      <c r="B69">
        <v>43.51</v>
      </c>
      <c r="C69">
        <v>41.25</v>
      </c>
      <c r="D69">
        <v>37.549999999999997</v>
      </c>
      <c r="E69">
        <v>41.5</v>
      </c>
      <c r="F69">
        <v>38.5</v>
      </c>
      <c r="G69">
        <v>36.81</v>
      </c>
    </row>
    <row r="70" spans="1:7" x14ac:dyDescent="0.75">
      <c r="A70" s="11">
        <v>44188</v>
      </c>
      <c r="B70">
        <v>44</v>
      </c>
      <c r="C70">
        <v>41.3</v>
      </c>
      <c r="D70">
        <v>37.25</v>
      </c>
      <c r="E70">
        <v>42.1</v>
      </c>
      <c r="F70">
        <v>38.9</v>
      </c>
      <c r="G70">
        <v>36.1</v>
      </c>
    </row>
    <row r="71" spans="1:7" x14ac:dyDescent="0.75">
      <c r="A71" s="11">
        <v>44193</v>
      </c>
      <c r="B71">
        <v>44</v>
      </c>
      <c r="C71">
        <v>41.89</v>
      </c>
      <c r="D71">
        <v>37.1</v>
      </c>
      <c r="E71">
        <v>42</v>
      </c>
      <c r="F71">
        <v>38.4</v>
      </c>
      <c r="G71">
        <v>37.049999999999997</v>
      </c>
    </row>
    <row r="72" spans="1:7" x14ac:dyDescent="0.75">
      <c r="A72" s="11">
        <v>44194</v>
      </c>
      <c r="B72">
        <v>44.78</v>
      </c>
      <c r="C72">
        <v>41.19</v>
      </c>
      <c r="D72">
        <v>36.99</v>
      </c>
      <c r="E72">
        <v>41.5</v>
      </c>
      <c r="F72">
        <v>38.130000000000003</v>
      </c>
      <c r="G72">
        <v>37.5</v>
      </c>
    </row>
    <row r="73" spans="1:7" x14ac:dyDescent="0.75">
      <c r="A73" s="11">
        <v>44195</v>
      </c>
      <c r="B73">
        <v>44.9</v>
      </c>
      <c r="C73">
        <v>41.59</v>
      </c>
      <c r="D73">
        <v>37.1</v>
      </c>
      <c r="E73">
        <v>41.6</v>
      </c>
      <c r="F73">
        <v>38.979999999999997</v>
      </c>
      <c r="G73">
        <v>37.700000000000003</v>
      </c>
    </row>
    <row r="74" spans="1:7" x14ac:dyDescent="0.75">
      <c r="A74" s="11">
        <v>44200</v>
      </c>
      <c r="B74">
        <v>43.11</v>
      </c>
      <c r="C74">
        <v>40.5</v>
      </c>
      <c r="D74">
        <v>36.450000000000003</v>
      </c>
      <c r="E74">
        <v>40.65</v>
      </c>
      <c r="F74">
        <v>37.659999999999997</v>
      </c>
      <c r="G74">
        <v>36.200000000000003</v>
      </c>
    </row>
    <row r="75" spans="1:7" x14ac:dyDescent="0.75">
      <c r="A75" s="11">
        <v>44201</v>
      </c>
      <c r="B75">
        <v>42.8</v>
      </c>
      <c r="C75">
        <v>40.270000000000003</v>
      </c>
      <c r="D75">
        <v>36.1</v>
      </c>
      <c r="E75">
        <v>40</v>
      </c>
      <c r="F75">
        <v>37.299999999999997</v>
      </c>
      <c r="G75">
        <v>36</v>
      </c>
    </row>
    <row r="76" spans="1:7" x14ac:dyDescent="0.75">
      <c r="A76" s="11">
        <v>44202</v>
      </c>
      <c r="B76">
        <v>43.85</v>
      </c>
      <c r="C76">
        <v>40.950000000000003</v>
      </c>
      <c r="D76">
        <v>36.549999999999997</v>
      </c>
      <c r="E76">
        <v>40.299999999999997</v>
      </c>
      <c r="F76">
        <v>37.200000000000003</v>
      </c>
      <c r="G76">
        <v>35.61</v>
      </c>
    </row>
    <row r="77" spans="1:7" x14ac:dyDescent="0.75">
      <c r="A77" s="11">
        <v>44203</v>
      </c>
      <c r="B77">
        <v>43</v>
      </c>
      <c r="C77">
        <v>40.6</v>
      </c>
      <c r="D77">
        <v>36.299999999999997</v>
      </c>
      <c r="E77">
        <v>40.799999999999997</v>
      </c>
      <c r="F77">
        <v>38.25</v>
      </c>
      <c r="G77">
        <v>36.49</v>
      </c>
    </row>
    <row r="78" spans="1:7" x14ac:dyDescent="0.75">
      <c r="A78" s="11">
        <v>44204</v>
      </c>
      <c r="B78">
        <v>43</v>
      </c>
      <c r="C78">
        <v>40.46</v>
      </c>
      <c r="D78">
        <v>36.22</v>
      </c>
      <c r="E78">
        <v>41</v>
      </c>
      <c r="F78">
        <v>39.5</v>
      </c>
      <c r="G78">
        <v>36</v>
      </c>
    </row>
    <row r="79" spans="1:7" x14ac:dyDescent="0.75">
      <c r="A79" s="11">
        <v>44207</v>
      </c>
      <c r="B79">
        <v>43.1</v>
      </c>
      <c r="C79">
        <v>40.270000000000003</v>
      </c>
      <c r="D79">
        <v>36</v>
      </c>
      <c r="E79">
        <v>40.549999999999997</v>
      </c>
      <c r="F79">
        <v>37.5</v>
      </c>
      <c r="G79">
        <v>36</v>
      </c>
    </row>
    <row r="80" spans="1:7" x14ac:dyDescent="0.75">
      <c r="A80" s="11">
        <v>44208</v>
      </c>
      <c r="B80">
        <v>43.01</v>
      </c>
      <c r="C80">
        <v>40.35</v>
      </c>
      <c r="D80">
        <v>35.61</v>
      </c>
      <c r="E80">
        <v>40.15</v>
      </c>
      <c r="F80">
        <v>37.049999999999997</v>
      </c>
      <c r="G80">
        <v>35</v>
      </c>
    </row>
    <row r="81" spans="1:7" x14ac:dyDescent="0.75">
      <c r="A81" s="11">
        <v>44209</v>
      </c>
      <c r="B81">
        <v>42.2</v>
      </c>
      <c r="C81">
        <v>39.36</v>
      </c>
      <c r="D81">
        <v>35.340000000000003</v>
      </c>
      <c r="E81">
        <v>40.299999999999997</v>
      </c>
      <c r="F81">
        <v>36.5</v>
      </c>
      <c r="G81">
        <v>35.6</v>
      </c>
    </row>
    <row r="82" spans="1:7" x14ac:dyDescent="0.75">
      <c r="A82" s="11">
        <v>44210</v>
      </c>
      <c r="B82">
        <v>41.66</v>
      </c>
      <c r="C82">
        <v>39</v>
      </c>
      <c r="D82">
        <v>34.450000000000003</v>
      </c>
      <c r="E82">
        <v>39.6</v>
      </c>
      <c r="F82">
        <v>35.99</v>
      </c>
      <c r="G82">
        <v>34.950000000000003</v>
      </c>
    </row>
    <row r="83" spans="1:7" x14ac:dyDescent="0.75">
      <c r="A83" s="11">
        <v>44211</v>
      </c>
      <c r="B83">
        <v>42</v>
      </c>
      <c r="C83">
        <v>39.090000000000003</v>
      </c>
      <c r="D83">
        <v>34.9</v>
      </c>
      <c r="E83">
        <v>39.5</v>
      </c>
      <c r="F83">
        <v>37</v>
      </c>
      <c r="G83">
        <v>35</v>
      </c>
    </row>
    <row r="84" spans="1:7" x14ac:dyDescent="0.75">
      <c r="A84" s="11">
        <v>44214</v>
      </c>
      <c r="B84">
        <v>42</v>
      </c>
      <c r="C84">
        <v>39.68</v>
      </c>
      <c r="D84">
        <v>34.799999999999997</v>
      </c>
      <c r="E84">
        <v>40</v>
      </c>
      <c r="F84">
        <v>36.31</v>
      </c>
      <c r="G84">
        <v>34.299999999999997</v>
      </c>
    </row>
    <row r="85" spans="1:7" x14ac:dyDescent="0.75">
      <c r="A85" s="11">
        <v>44215</v>
      </c>
      <c r="B85">
        <v>43.1</v>
      </c>
      <c r="C85">
        <v>39.950000000000003</v>
      </c>
      <c r="D85">
        <v>35.6</v>
      </c>
      <c r="E85">
        <v>40</v>
      </c>
      <c r="F85">
        <v>37</v>
      </c>
      <c r="G85">
        <v>35.65</v>
      </c>
    </row>
    <row r="86" spans="1:7" x14ac:dyDescent="0.75">
      <c r="A86" s="11">
        <v>44216</v>
      </c>
      <c r="B86">
        <v>42.87</v>
      </c>
      <c r="C86">
        <v>40.119999999999997</v>
      </c>
      <c r="D86">
        <v>35.89</v>
      </c>
      <c r="E86">
        <v>40.89</v>
      </c>
      <c r="F86">
        <v>37.9</v>
      </c>
      <c r="G86">
        <v>35.1</v>
      </c>
    </row>
    <row r="87" spans="1:7" x14ac:dyDescent="0.75">
      <c r="A87" s="11">
        <v>44217</v>
      </c>
      <c r="B87">
        <v>43.05</v>
      </c>
      <c r="C87">
        <v>39.9</v>
      </c>
      <c r="D87">
        <v>35.51</v>
      </c>
      <c r="E87">
        <v>40.5</v>
      </c>
      <c r="F87">
        <v>37.5</v>
      </c>
      <c r="G87">
        <v>36</v>
      </c>
    </row>
    <row r="88" spans="1:7" x14ac:dyDescent="0.75">
      <c r="A88" s="11">
        <v>44218</v>
      </c>
      <c r="B88">
        <v>43.5</v>
      </c>
      <c r="C88">
        <v>40.5</v>
      </c>
      <c r="D88">
        <v>36.299999999999997</v>
      </c>
      <c r="E88">
        <v>42</v>
      </c>
      <c r="F88">
        <v>38</v>
      </c>
      <c r="G88">
        <v>34.299999999999997</v>
      </c>
    </row>
    <row r="89" spans="1:7" x14ac:dyDescent="0.75">
      <c r="A89" s="11">
        <v>44221</v>
      </c>
      <c r="B89">
        <v>43.37</v>
      </c>
      <c r="C89">
        <v>40.4</v>
      </c>
      <c r="D89">
        <v>35.96</v>
      </c>
      <c r="E89">
        <v>41.15</v>
      </c>
      <c r="F89">
        <v>38.200000000000003</v>
      </c>
      <c r="G89">
        <v>36.299999999999997</v>
      </c>
    </row>
    <row r="90" spans="1:7" x14ac:dyDescent="0.75">
      <c r="A90" s="11">
        <v>44222</v>
      </c>
      <c r="B90">
        <v>43.15</v>
      </c>
      <c r="C90">
        <v>40.4</v>
      </c>
      <c r="D90">
        <v>36.11</v>
      </c>
      <c r="E90">
        <v>41.7</v>
      </c>
      <c r="F90">
        <v>38.18</v>
      </c>
      <c r="G90">
        <v>36.4</v>
      </c>
    </row>
    <row r="91" spans="1:7" x14ac:dyDescent="0.75">
      <c r="A91" s="11">
        <v>44223</v>
      </c>
      <c r="B91">
        <v>43</v>
      </c>
      <c r="C91">
        <v>40.299999999999997</v>
      </c>
      <c r="D91">
        <v>35.799999999999997</v>
      </c>
      <c r="E91">
        <v>41.35</v>
      </c>
      <c r="F91">
        <v>38</v>
      </c>
      <c r="G91">
        <v>35.5</v>
      </c>
    </row>
    <row r="92" spans="1:7" x14ac:dyDescent="0.75">
      <c r="A92" s="11">
        <v>44224</v>
      </c>
      <c r="B92">
        <v>43</v>
      </c>
      <c r="C92">
        <v>40.04</v>
      </c>
      <c r="D92">
        <v>35.75</v>
      </c>
      <c r="E92">
        <v>41.48</v>
      </c>
      <c r="F92">
        <v>38</v>
      </c>
      <c r="G92">
        <v>35</v>
      </c>
    </row>
    <row r="93" spans="1:7" x14ac:dyDescent="0.75">
      <c r="A93" s="11">
        <v>44225</v>
      </c>
      <c r="B93">
        <v>43</v>
      </c>
      <c r="C93">
        <v>40.04</v>
      </c>
      <c r="D93">
        <v>35.700000000000003</v>
      </c>
      <c r="E93">
        <v>40.700000000000003</v>
      </c>
      <c r="F93">
        <v>38</v>
      </c>
      <c r="G93">
        <v>35</v>
      </c>
    </row>
    <row r="94" spans="1:7" x14ac:dyDescent="0.75">
      <c r="A94" s="11">
        <v>44228</v>
      </c>
      <c r="B94">
        <v>43</v>
      </c>
      <c r="C94">
        <v>40.4</v>
      </c>
      <c r="D94">
        <v>35.75</v>
      </c>
      <c r="E94">
        <v>40.700000000000003</v>
      </c>
      <c r="F94">
        <v>36.42</v>
      </c>
      <c r="G94">
        <v>35</v>
      </c>
    </row>
    <row r="95" spans="1:7" x14ac:dyDescent="0.75">
      <c r="A95" s="11">
        <v>44229</v>
      </c>
      <c r="B95">
        <v>42.75</v>
      </c>
      <c r="C95">
        <v>39.94</v>
      </c>
      <c r="D95">
        <v>35.89</v>
      </c>
      <c r="E95">
        <v>40.75</v>
      </c>
      <c r="F95">
        <v>36.51</v>
      </c>
      <c r="G95">
        <v>35.5</v>
      </c>
    </row>
    <row r="96" spans="1:7" x14ac:dyDescent="0.75">
      <c r="A96" s="11">
        <v>44230</v>
      </c>
      <c r="B96">
        <v>42.25</v>
      </c>
      <c r="C96">
        <v>39.61</v>
      </c>
      <c r="D96">
        <v>35.549999999999997</v>
      </c>
      <c r="E96">
        <v>40.799999999999997</v>
      </c>
      <c r="F96">
        <v>36.9</v>
      </c>
      <c r="G96">
        <v>35.25</v>
      </c>
    </row>
    <row r="97" spans="1:7" x14ac:dyDescent="0.75">
      <c r="A97" s="11">
        <v>44231</v>
      </c>
      <c r="B97">
        <v>42.75</v>
      </c>
      <c r="C97">
        <v>39.72</v>
      </c>
      <c r="D97">
        <v>35.299999999999997</v>
      </c>
      <c r="E97">
        <v>40.700000000000003</v>
      </c>
      <c r="F97">
        <v>37.35</v>
      </c>
      <c r="G97">
        <v>35.4</v>
      </c>
    </row>
    <row r="98" spans="1:7" x14ac:dyDescent="0.75">
      <c r="A98" s="11">
        <v>44232</v>
      </c>
      <c r="B98">
        <v>43.52</v>
      </c>
      <c r="C98">
        <v>39.979999999999997</v>
      </c>
      <c r="D98">
        <v>35.549999999999997</v>
      </c>
      <c r="E98">
        <v>40.75</v>
      </c>
      <c r="F98">
        <v>37.4</v>
      </c>
      <c r="G98">
        <v>35.9</v>
      </c>
    </row>
    <row r="99" spans="1:7" x14ac:dyDescent="0.75">
      <c r="A99" s="11">
        <v>44235</v>
      </c>
      <c r="B99">
        <v>43.52</v>
      </c>
      <c r="C99">
        <v>39.979999999999997</v>
      </c>
      <c r="D99">
        <v>35.549999999999997</v>
      </c>
      <c r="E99">
        <v>40.75</v>
      </c>
      <c r="F99">
        <v>37.4</v>
      </c>
      <c r="G99">
        <v>35.9</v>
      </c>
    </row>
    <row r="100" spans="1:7" x14ac:dyDescent="0.75">
      <c r="A100" s="11">
        <v>44236</v>
      </c>
      <c r="B100">
        <v>42.8</v>
      </c>
      <c r="C100">
        <v>39.89</v>
      </c>
      <c r="D100">
        <v>35.200000000000003</v>
      </c>
      <c r="E100">
        <v>40.799999999999997</v>
      </c>
      <c r="F100">
        <v>37.4</v>
      </c>
      <c r="G100">
        <v>35.01</v>
      </c>
    </row>
    <row r="101" spans="1:7" x14ac:dyDescent="0.75">
      <c r="A101" s="11">
        <v>44237</v>
      </c>
      <c r="B101">
        <v>42.8</v>
      </c>
      <c r="C101">
        <v>39.659999999999997</v>
      </c>
      <c r="D101">
        <v>35.06</v>
      </c>
      <c r="E101">
        <v>41</v>
      </c>
      <c r="F101">
        <v>37</v>
      </c>
      <c r="G101">
        <v>35.549999999999997</v>
      </c>
    </row>
    <row r="102" spans="1:7" x14ac:dyDescent="0.75">
      <c r="A102" s="11">
        <v>44238</v>
      </c>
      <c r="B102">
        <v>42.55</v>
      </c>
      <c r="C102">
        <v>39.58</v>
      </c>
      <c r="D102">
        <v>34.950000000000003</v>
      </c>
      <c r="E102">
        <v>40.950000000000003</v>
      </c>
      <c r="F102">
        <v>37.5</v>
      </c>
      <c r="G102">
        <v>35</v>
      </c>
    </row>
    <row r="103" spans="1:7" x14ac:dyDescent="0.75">
      <c r="A103" s="11">
        <v>44239</v>
      </c>
      <c r="B103">
        <v>43.2</v>
      </c>
      <c r="C103">
        <v>39.799999999999997</v>
      </c>
      <c r="D103">
        <v>34.81</v>
      </c>
      <c r="E103">
        <v>41.1</v>
      </c>
      <c r="F103">
        <v>37.4</v>
      </c>
      <c r="G103">
        <v>34</v>
      </c>
    </row>
    <row r="104" spans="1:7" x14ac:dyDescent="0.75">
      <c r="A104" s="11">
        <v>44244</v>
      </c>
      <c r="B104">
        <v>42.4</v>
      </c>
      <c r="C104">
        <v>39.229999999999997</v>
      </c>
      <c r="D104">
        <v>34.01</v>
      </c>
      <c r="E104">
        <v>40</v>
      </c>
      <c r="F104">
        <v>36.5</v>
      </c>
      <c r="G104">
        <v>34.25</v>
      </c>
    </row>
    <row r="105" spans="1:7" x14ac:dyDescent="0.75">
      <c r="A105" s="11">
        <v>44245</v>
      </c>
      <c r="B105">
        <v>42.2</v>
      </c>
      <c r="C105">
        <v>39.049999999999997</v>
      </c>
      <c r="D105">
        <v>34.090000000000003</v>
      </c>
      <c r="E105">
        <v>40</v>
      </c>
      <c r="F105">
        <v>37.25</v>
      </c>
      <c r="G105">
        <v>34.49</v>
      </c>
    </row>
    <row r="106" spans="1:7" x14ac:dyDescent="0.75">
      <c r="A106" s="11">
        <v>44246</v>
      </c>
      <c r="B106">
        <v>42.21</v>
      </c>
      <c r="C106">
        <v>38.6</v>
      </c>
      <c r="D106">
        <v>33.799999999999997</v>
      </c>
      <c r="E106">
        <v>39.799999999999997</v>
      </c>
      <c r="F106">
        <v>36.700000000000003</v>
      </c>
      <c r="G106">
        <v>34.15</v>
      </c>
    </row>
    <row r="107" spans="1:7" x14ac:dyDescent="0.75">
      <c r="A107" s="11">
        <v>44249</v>
      </c>
      <c r="B107">
        <v>42.4</v>
      </c>
      <c r="C107">
        <v>38.42</v>
      </c>
      <c r="D107">
        <v>33.5</v>
      </c>
      <c r="E107">
        <v>39.5</v>
      </c>
      <c r="F107">
        <v>36</v>
      </c>
      <c r="G107">
        <v>34.4</v>
      </c>
    </row>
    <row r="108" spans="1:7" x14ac:dyDescent="0.75">
      <c r="A108" s="11">
        <v>44250</v>
      </c>
      <c r="B108">
        <v>41.8</v>
      </c>
      <c r="C108">
        <v>37.79</v>
      </c>
      <c r="D108">
        <v>33</v>
      </c>
      <c r="E108">
        <v>38.9</v>
      </c>
      <c r="F108">
        <v>35.75</v>
      </c>
      <c r="G108">
        <v>33.5</v>
      </c>
    </row>
    <row r="109" spans="1:7" x14ac:dyDescent="0.75">
      <c r="A109" s="11">
        <v>44251</v>
      </c>
      <c r="B109">
        <v>41.5</v>
      </c>
      <c r="C109">
        <v>38.11</v>
      </c>
      <c r="D109">
        <v>33.5</v>
      </c>
      <c r="E109">
        <v>39.25</v>
      </c>
      <c r="F109">
        <v>36.6</v>
      </c>
      <c r="G109">
        <v>34</v>
      </c>
    </row>
    <row r="110" spans="1:7" x14ac:dyDescent="0.75">
      <c r="A110" s="11">
        <v>44252</v>
      </c>
      <c r="B110">
        <v>42</v>
      </c>
      <c r="C110">
        <v>38.01</v>
      </c>
      <c r="D110">
        <v>33.4</v>
      </c>
      <c r="E110">
        <v>38.9</v>
      </c>
      <c r="F110">
        <v>36.229999999999997</v>
      </c>
      <c r="G110">
        <v>34</v>
      </c>
    </row>
    <row r="111" spans="1:7" x14ac:dyDescent="0.75">
      <c r="A111" s="11">
        <v>44253</v>
      </c>
      <c r="B111">
        <v>41.5</v>
      </c>
      <c r="C111">
        <v>37.630000000000003</v>
      </c>
      <c r="D111">
        <v>33.31</v>
      </c>
      <c r="E111">
        <v>38.4</v>
      </c>
      <c r="F111">
        <v>35.75</v>
      </c>
      <c r="G111">
        <v>34.5</v>
      </c>
    </row>
    <row r="112" spans="1:7" x14ac:dyDescent="0.75">
      <c r="A112" s="11">
        <v>44256</v>
      </c>
      <c r="B112">
        <v>41.5</v>
      </c>
      <c r="C112">
        <v>37.79</v>
      </c>
      <c r="D112">
        <v>33.520000000000003</v>
      </c>
      <c r="E112">
        <v>38.6</v>
      </c>
      <c r="F112">
        <v>36</v>
      </c>
      <c r="G112">
        <v>33.5</v>
      </c>
    </row>
    <row r="113" spans="1:7" x14ac:dyDescent="0.75">
      <c r="A113" s="11">
        <v>44257</v>
      </c>
      <c r="B113">
        <v>41</v>
      </c>
      <c r="C113">
        <v>36.96</v>
      </c>
      <c r="D113">
        <v>32.86</v>
      </c>
      <c r="E113">
        <v>38</v>
      </c>
      <c r="F113">
        <v>35.65</v>
      </c>
      <c r="G113">
        <v>33.35</v>
      </c>
    </row>
    <row r="114" spans="1:7" x14ac:dyDescent="0.75">
      <c r="A114" s="11">
        <v>44258</v>
      </c>
      <c r="B114">
        <v>40.75</v>
      </c>
      <c r="C114">
        <v>37</v>
      </c>
      <c r="D114">
        <v>32.590000000000003</v>
      </c>
      <c r="E114">
        <v>37.85</v>
      </c>
      <c r="F114">
        <v>35.5</v>
      </c>
      <c r="G114">
        <v>32.01</v>
      </c>
    </row>
    <row r="115" spans="1:7" x14ac:dyDescent="0.75">
      <c r="A115" s="11">
        <v>44259</v>
      </c>
      <c r="B115">
        <v>40.4</v>
      </c>
      <c r="C115">
        <v>36.979999999999997</v>
      </c>
      <c r="D115">
        <v>32.799999999999997</v>
      </c>
      <c r="E115">
        <v>38</v>
      </c>
      <c r="F115">
        <v>35.5</v>
      </c>
      <c r="G115">
        <f>+AVERAGE(G114,G116)</f>
        <v>32.254999999999995</v>
      </c>
    </row>
    <row r="116" spans="1:7" x14ac:dyDescent="0.75">
      <c r="A116" s="11">
        <v>44260</v>
      </c>
      <c r="B116">
        <v>38.5</v>
      </c>
      <c r="C116">
        <v>36.08</v>
      </c>
      <c r="D116">
        <v>31.9</v>
      </c>
      <c r="E116">
        <v>37.5</v>
      </c>
      <c r="F116">
        <v>35.200000000000003</v>
      </c>
      <c r="G116">
        <v>32.5</v>
      </c>
    </row>
    <row r="117" spans="1:7" x14ac:dyDescent="0.75">
      <c r="A117" s="11">
        <v>44263</v>
      </c>
      <c r="B117">
        <v>38.5</v>
      </c>
      <c r="C117">
        <v>36.08</v>
      </c>
      <c r="D117">
        <v>31.9</v>
      </c>
      <c r="E117">
        <v>37.5</v>
      </c>
      <c r="F117">
        <v>35.200000000000003</v>
      </c>
      <c r="G117">
        <v>32.5</v>
      </c>
    </row>
    <row r="118" spans="1:7" x14ac:dyDescent="0.75">
      <c r="A118" s="11">
        <v>44264</v>
      </c>
      <c r="B118">
        <v>38.299999999999997</v>
      </c>
      <c r="C118">
        <v>35.26</v>
      </c>
      <c r="D118">
        <v>31.25</v>
      </c>
      <c r="E118">
        <v>36.5</v>
      </c>
      <c r="F118">
        <v>34.25</v>
      </c>
      <c r="G118">
        <f>+AVERAGE(G117,G119)</f>
        <v>32</v>
      </c>
    </row>
    <row r="119" spans="1:7" x14ac:dyDescent="0.75">
      <c r="A119" s="11">
        <v>44265</v>
      </c>
      <c r="B119">
        <v>37</v>
      </c>
      <c r="C119">
        <v>34.39</v>
      </c>
      <c r="D119">
        <v>30.68</v>
      </c>
      <c r="E119">
        <v>36.5</v>
      </c>
      <c r="F119">
        <v>33.75</v>
      </c>
      <c r="G119">
        <v>31.5</v>
      </c>
    </row>
    <row r="120" spans="1:7" x14ac:dyDescent="0.75">
      <c r="A120" s="11">
        <v>44266</v>
      </c>
      <c r="B120">
        <v>37.200000000000003</v>
      </c>
      <c r="C120">
        <v>34.65</v>
      </c>
      <c r="D120">
        <v>30.95</v>
      </c>
      <c r="E120">
        <v>36.799999999999997</v>
      </c>
      <c r="F120">
        <v>34.6</v>
      </c>
      <c r="G120">
        <v>30.25</v>
      </c>
    </row>
    <row r="121" spans="1:7" x14ac:dyDescent="0.75">
      <c r="A121" s="11">
        <v>44267</v>
      </c>
      <c r="B121">
        <v>37.799999999999997</v>
      </c>
      <c r="C121">
        <v>35.31</v>
      </c>
      <c r="D121">
        <v>31.35</v>
      </c>
      <c r="E121">
        <v>37.5</v>
      </c>
      <c r="F121">
        <v>35.35</v>
      </c>
      <c r="G121">
        <v>31.2</v>
      </c>
    </row>
    <row r="122" spans="1:7" x14ac:dyDescent="0.75">
      <c r="A122" s="11">
        <v>44270</v>
      </c>
      <c r="B122">
        <v>38.700000000000003</v>
      </c>
      <c r="C122">
        <v>35.950000000000003</v>
      </c>
      <c r="D122">
        <v>32.06</v>
      </c>
      <c r="E122">
        <v>38.6</v>
      </c>
      <c r="F122">
        <v>36.799999999999997</v>
      </c>
      <c r="G122">
        <v>32.5</v>
      </c>
    </row>
    <row r="123" spans="1:7" x14ac:dyDescent="0.75">
      <c r="A123" s="11">
        <v>44271</v>
      </c>
      <c r="B123">
        <v>39.99</v>
      </c>
      <c r="C123">
        <v>36.299999999999997</v>
      </c>
      <c r="D123">
        <v>32.18</v>
      </c>
      <c r="E123">
        <v>38.75</v>
      </c>
      <c r="F123">
        <v>37</v>
      </c>
      <c r="G123">
        <v>32.5</v>
      </c>
    </row>
    <row r="124" spans="1:7" x14ac:dyDescent="0.75">
      <c r="A124" s="11">
        <v>44272</v>
      </c>
      <c r="B124">
        <v>39.85</v>
      </c>
      <c r="C124">
        <v>36.880000000000003</v>
      </c>
      <c r="D124">
        <v>32.799999999999997</v>
      </c>
      <c r="E124">
        <v>39</v>
      </c>
      <c r="F124">
        <v>36.450000000000003</v>
      </c>
      <c r="G124">
        <v>32.5</v>
      </c>
    </row>
    <row r="125" spans="1:7" x14ac:dyDescent="0.75">
      <c r="A125" s="11">
        <v>44273</v>
      </c>
      <c r="B125">
        <v>39.79</v>
      </c>
      <c r="C125">
        <v>36.61</v>
      </c>
      <c r="D125">
        <v>32.4</v>
      </c>
      <c r="E125">
        <v>39.299999999999997</v>
      </c>
      <c r="F125">
        <v>37.9</v>
      </c>
      <c r="G125">
        <v>32</v>
      </c>
    </row>
    <row r="126" spans="1:7" x14ac:dyDescent="0.75">
      <c r="A126" s="11">
        <v>44274</v>
      </c>
      <c r="B126">
        <v>39.6</v>
      </c>
      <c r="C126">
        <v>36.950000000000003</v>
      </c>
      <c r="D126">
        <v>33.090000000000003</v>
      </c>
      <c r="E126">
        <v>39.5</v>
      </c>
      <c r="F126">
        <v>38</v>
      </c>
      <c r="G126">
        <v>32.75</v>
      </c>
    </row>
    <row r="127" spans="1:7" x14ac:dyDescent="0.75">
      <c r="A127" s="11">
        <v>44277</v>
      </c>
      <c r="B127">
        <v>40</v>
      </c>
      <c r="C127">
        <v>37.549999999999997</v>
      </c>
      <c r="D127">
        <v>33.51</v>
      </c>
      <c r="E127">
        <v>40.200000000000003</v>
      </c>
      <c r="F127">
        <v>38</v>
      </c>
      <c r="G127">
        <v>33.01</v>
      </c>
    </row>
    <row r="128" spans="1:7" x14ac:dyDescent="0.75">
      <c r="A128" s="11">
        <v>44278</v>
      </c>
      <c r="B128">
        <v>40</v>
      </c>
      <c r="C128">
        <v>37.08</v>
      </c>
      <c r="D128">
        <v>33.090000000000003</v>
      </c>
      <c r="E128">
        <v>40.1</v>
      </c>
      <c r="F128">
        <v>38.119999999999997</v>
      </c>
      <c r="G128">
        <v>33.75</v>
      </c>
    </row>
    <row r="129" spans="1:7" x14ac:dyDescent="0.75">
      <c r="A129" s="11">
        <v>44280</v>
      </c>
      <c r="B129">
        <v>38.81</v>
      </c>
      <c r="C129">
        <v>36.299999999999997</v>
      </c>
      <c r="D129">
        <v>32.14</v>
      </c>
      <c r="E129">
        <v>39</v>
      </c>
      <c r="F129">
        <v>37</v>
      </c>
      <c r="G129">
        <v>32.71</v>
      </c>
    </row>
    <row r="130" spans="1:7" x14ac:dyDescent="0.75">
      <c r="A130" s="11">
        <v>44281</v>
      </c>
      <c r="B130">
        <v>39.1</v>
      </c>
      <c r="C130">
        <v>36.21</v>
      </c>
      <c r="D130">
        <v>32.11</v>
      </c>
      <c r="E130">
        <v>39.5</v>
      </c>
      <c r="F130">
        <v>37.200000000000003</v>
      </c>
      <c r="G130">
        <v>32.9</v>
      </c>
    </row>
    <row r="131" spans="1:7" x14ac:dyDescent="0.75">
      <c r="A131" s="11">
        <v>44284</v>
      </c>
      <c r="B131">
        <v>38.11</v>
      </c>
      <c r="C131">
        <v>35.65</v>
      </c>
      <c r="D131">
        <v>31.6</v>
      </c>
      <c r="E131">
        <v>39</v>
      </c>
      <c r="F131">
        <v>36.75</v>
      </c>
      <c r="G131">
        <v>33.200000000000003</v>
      </c>
    </row>
    <row r="132" spans="1:7" x14ac:dyDescent="0.75">
      <c r="A132" s="11">
        <v>44285</v>
      </c>
      <c r="B132">
        <v>38.1</v>
      </c>
      <c r="C132">
        <v>35.090000000000003</v>
      </c>
      <c r="D132">
        <v>31.3</v>
      </c>
      <c r="E132">
        <v>38.6</v>
      </c>
      <c r="F132">
        <v>35.75</v>
      </c>
      <c r="G132">
        <v>32.5</v>
      </c>
    </row>
    <row r="133" spans="1:7" x14ac:dyDescent="0.75">
      <c r="A133" s="11">
        <v>44286</v>
      </c>
      <c r="B133">
        <v>38.85</v>
      </c>
      <c r="C133">
        <v>35.01</v>
      </c>
      <c r="D133">
        <v>31.3</v>
      </c>
      <c r="E133">
        <v>38.6</v>
      </c>
      <c r="F133">
        <v>36</v>
      </c>
      <c r="G133">
        <f>+AVERAGE(G132,G134)</f>
        <v>32.25</v>
      </c>
    </row>
    <row r="134" spans="1:7" x14ac:dyDescent="0.75">
      <c r="A134" s="11">
        <v>44291</v>
      </c>
      <c r="B134">
        <v>38.840000000000003</v>
      </c>
      <c r="C134">
        <v>35.35</v>
      </c>
      <c r="D134">
        <v>31.5</v>
      </c>
      <c r="E134">
        <v>38.36</v>
      </c>
      <c r="F134">
        <v>35.82</v>
      </c>
      <c r="G134">
        <v>32</v>
      </c>
    </row>
    <row r="135" spans="1:7" x14ac:dyDescent="0.75">
      <c r="A135" s="11">
        <v>44292</v>
      </c>
      <c r="B135">
        <v>38.700000000000003</v>
      </c>
      <c r="C135">
        <v>35.4</v>
      </c>
      <c r="D135">
        <v>31.5</v>
      </c>
      <c r="E135">
        <v>38.5</v>
      </c>
      <c r="F135">
        <v>36.200000000000003</v>
      </c>
      <c r="G135">
        <v>32</v>
      </c>
    </row>
    <row r="136" spans="1:7" x14ac:dyDescent="0.75">
      <c r="A136" s="11">
        <v>44293</v>
      </c>
      <c r="B136">
        <v>37.9</v>
      </c>
      <c r="C136">
        <v>35.29</v>
      </c>
      <c r="D136">
        <v>31.12</v>
      </c>
      <c r="E136">
        <v>38.4</v>
      </c>
      <c r="F136">
        <v>36.5</v>
      </c>
      <c r="G136">
        <v>31.28</v>
      </c>
    </row>
    <row r="137" spans="1:7" x14ac:dyDescent="0.75">
      <c r="A137" s="11">
        <v>44294</v>
      </c>
      <c r="B137">
        <v>37.51</v>
      </c>
      <c r="C137">
        <v>35.380000000000003</v>
      </c>
      <c r="D137">
        <v>31.13</v>
      </c>
      <c r="E137">
        <v>38.700000000000003</v>
      </c>
      <c r="F137">
        <v>36.1</v>
      </c>
      <c r="G137">
        <v>32</v>
      </c>
    </row>
    <row r="138" spans="1:7" x14ac:dyDescent="0.75">
      <c r="A138" s="11">
        <v>44295</v>
      </c>
      <c r="B138">
        <v>37.770000000000003</v>
      </c>
      <c r="C138">
        <v>35.15</v>
      </c>
      <c r="D138">
        <v>31.1</v>
      </c>
      <c r="E138">
        <v>38.700000000000003</v>
      </c>
      <c r="F138">
        <v>36.25</v>
      </c>
      <c r="G138">
        <v>31.6</v>
      </c>
    </row>
    <row r="139" spans="1:7" x14ac:dyDescent="0.75">
      <c r="A139" s="11">
        <v>44298</v>
      </c>
      <c r="B139">
        <v>38.79</v>
      </c>
      <c r="C139">
        <v>35.92</v>
      </c>
      <c r="D139">
        <v>31.9</v>
      </c>
      <c r="E139">
        <f>+AVERAGE(E138,E140)</f>
        <v>38.950000000000003</v>
      </c>
      <c r="F139">
        <v>36.700000000000003</v>
      </c>
      <c r="G139">
        <v>32.25</v>
      </c>
    </row>
    <row r="140" spans="1:7" x14ac:dyDescent="0.75">
      <c r="A140" s="11">
        <v>44299</v>
      </c>
      <c r="B140">
        <v>39.9</v>
      </c>
      <c r="C140">
        <v>36.39</v>
      </c>
      <c r="D140">
        <v>32.1</v>
      </c>
      <c r="E140">
        <v>39.200000000000003</v>
      </c>
      <c r="F140">
        <v>36.32</v>
      </c>
      <c r="G140">
        <v>32</v>
      </c>
    </row>
    <row r="141" spans="1:7" x14ac:dyDescent="0.75">
      <c r="A141" s="11">
        <v>44300</v>
      </c>
      <c r="B141">
        <v>39.200000000000003</v>
      </c>
      <c r="C141">
        <v>36.1</v>
      </c>
      <c r="D141">
        <v>32.15</v>
      </c>
      <c r="E141">
        <v>39</v>
      </c>
      <c r="F141">
        <v>37.1</v>
      </c>
      <c r="G141">
        <v>32</v>
      </c>
    </row>
    <row r="142" spans="1:7" x14ac:dyDescent="0.75">
      <c r="A142" s="11">
        <v>44301</v>
      </c>
      <c r="B142">
        <v>39</v>
      </c>
      <c r="C142">
        <v>35.979999999999997</v>
      </c>
      <c r="D142">
        <v>32.049999999999997</v>
      </c>
      <c r="E142">
        <v>38.99</v>
      </c>
      <c r="F142">
        <v>36</v>
      </c>
      <c r="G142">
        <f>+AVERAGE(G141,G143)</f>
        <v>32</v>
      </c>
    </row>
    <row r="143" spans="1:7" x14ac:dyDescent="0.75">
      <c r="A143" s="11">
        <v>44302</v>
      </c>
      <c r="B143">
        <v>38.909999999999997</v>
      </c>
      <c r="C143">
        <v>36.4</v>
      </c>
      <c r="D143">
        <v>32.299999999999997</v>
      </c>
      <c r="E143">
        <v>38.9</v>
      </c>
      <c r="F143">
        <v>36.700000000000003</v>
      </c>
      <c r="G143">
        <v>32</v>
      </c>
    </row>
    <row r="144" spans="1:7" x14ac:dyDescent="0.75">
      <c r="A144" s="11">
        <v>44305</v>
      </c>
      <c r="B144">
        <v>39.31</v>
      </c>
      <c r="C144">
        <v>36.49</v>
      </c>
      <c r="D144">
        <v>32.299999999999997</v>
      </c>
      <c r="E144">
        <v>39</v>
      </c>
      <c r="F144">
        <v>36.409999999999997</v>
      </c>
      <c r="G144">
        <v>32.25</v>
      </c>
    </row>
    <row r="145" spans="1:7" x14ac:dyDescent="0.75">
      <c r="A145" s="11">
        <v>44306</v>
      </c>
      <c r="B145">
        <v>39.35</v>
      </c>
      <c r="C145">
        <v>36.200000000000003</v>
      </c>
      <c r="D145">
        <v>32.1</v>
      </c>
      <c r="E145">
        <v>38.799999999999997</v>
      </c>
      <c r="F145">
        <v>36.1</v>
      </c>
      <c r="G145">
        <v>32.5</v>
      </c>
    </row>
    <row r="146" spans="1:7" x14ac:dyDescent="0.75">
      <c r="A146" s="11">
        <v>44307</v>
      </c>
      <c r="B146">
        <v>39</v>
      </c>
      <c r="C146">
        <v>36.630000000000003</v>
      </c>
      <c r="D146">
        <v>32.49</v>
      </c>
      <c r="E146">
        <v>38.409999999999997</v>
      </c>
      <c r="F146">
        <v>36.200000000000003</v>
      </c>
      <c r="G146">
        <f>+AVERAGE(G145,G147)</f>
        <v>32.515000000000001</v>
      </c>
    </row>
    <row r="147" spans="1:7" x14ac:dyDescent="0.75">
      <c r="A147" s="11">
        <v>44308</v>
      </c>
      <c r="B147">
        <v>39.799999999999997</v>
      </c>
      <c r="C147">
        <v>36.700000000000003</v>
      </c>
      <c r="D147">
        <v>32.450000000000003</v>
      </c>
      <c r="E147">
        <v>38.51</v>
      </c>
      <c r="F147">
        <v>36.9</v>
      </c>
      <c r="G147">
        <v>32.53</v>
      </c>
    </row>
    <row r="148" spans="1:7" x14ac:dyDescent="0.75">
      <c r="A148" s="11">
        <v>44309</v>
      </c>
      <c r="B148">
        <v>39.75</v>
      </c>
      <c r="C148">
        <v>36.659999999999997</v>
      </c>
      <c r="D148">
        <v>32.35</v>
      </c>
      <c r="E148">
        <v>38.9</v>
      </c>
      <c r="F148">
        <v>36.5</v>
      </c>
      <c r="G148">
        <v>31.9</v>
      </c>
    </row>
    <row r="149" spans="1:7" x14ac:dyDescent="0.75">
      <c r="A149" s="11">
        <v>44312</v>
      </c>
      <c r="B149">
        <v>39.5</v>
      </c>
      <c r="C149">
        <v>36.85</v>
      </c>
      <c r="D149">
        <v>32.32</v>
      </c>
      <c r="E149">
        <v>38.5</v>
      </c>
      <c r="F149">
        <v>36.6</v>
      </c>
      <c r="G149">
        <v>32</v>
      </c>
    </row>
    <row r="150" spans="1:7" x14ac:dyDescent="0.75">
      <c r="A150" s="11">
        <v>44313</v>
      </c>
      <c r="B150">
        <v>39.4</v>
      </c>
      <c r="C150">
        <v>37.14</v>
      </c>
      <c r="D150">
        <v>32.5</v>
      </c>
      <c r="E150">
        <v>39.5</v>
      </c>
      <c r="F150">
        <v>37.4</v>
      </c>
      <c r="G150">
        <v>33.15</v>
      </c>
    </row>
    <row r="151" spans="1:7" x14ac:dyDescent="0.75">
      <c r="A151" s="11">
        <v>44314</v>
      </c>
      <c r="B151">
        <v>39.25</v>
      </c>
      <c r="C151">
        <v>36.96</v>
      </c>
      <c r="D151">
        <v>32.54</v>
      </c>
      <c r="E151">
        <v>38.9</v>
      </c>
      <c r="F151">
        <v>37.200000000000003</v>
      </c>
      <c r="G151">
        <v>32.5</v>
      </c>
    </row>
    <row r="152" spans="1:7" x14ac:dyDescent="0.75">
      <c r="A152" s="11">
        <v>44315</v>
      </c>
      <c r="B152">
        <v>39.700000000000003</v>
      </c>
      <c r="C152">
        <v>36.75</v>
      </c>
      <c r="D152">
        <v>32.450000000000003</v>
      </c>
      <c r="E152">
        <v>39</v>
      </c>
      <c r="F152">
        <v>36.340000000000003</v>
      </c>
      <c r="G152">
        <v>32.700000000000003</v>
      </c>
    </row>
    <row r="153" spans="1:7" x14ac:dyDescent="0.75">
      <c r="A153" s="11">
        <v>44316</v>
      </c>
      <c r="B153">
        <v>39</v>
      </c>
      <c r="C153">
        <v>37.21</v>
      </c>
      <c r="D153">
        <v>32.799999999999997</v>
      </c>
      <c r="E153">
        <v>40.5</v>
      </c>
      <c r="F153">
        <v>35.9</v>
      </c>
      <c r="G153">
        <v>33.32</v>
      </c>
    </row>
    <row r="154" spans="1:7" x14ac:dyDescent="0.75">
      <c r="A154" s="11">
        <v>44319</v>
      </c>
      <c r="B154">
        <v>38.75</v>
      </c>
      <c r="C154">
        <v>37.07</v>
      </c>
      <c r="D154">
        <v>32.65</v>
      </c>
      <c r="E154">
        <v>39.78</v>
      </c>
      <c r="F154">
        <v>35.909999999999997</v>
      </c>
      <c r="G154">
        <v>32.83</v>
      </c>
    </row>
    <row r="155" spans="1:7" x14ac:dyDescent="0.75">
      <c r="A155" s="11">
        <v>44320</v>
      </c>
      <c r="B155">
        <v>39.61</v>
      </c>
      <c r="C155">
        <v>37.049999999999997</v>
      </c>
      <c r="D155">
        <v>32.6</v>
      </c>
      <c r="E155">
        <v>38.299999999999997</v>
      </c>
      <c r="F155">
        <v>35.9</v>
      </c>
      <c r="G155">
        <v>32.4</v>
      </c>
    </row>
    <row r="156" spans="1:7" x14ac:dyDescent="0.75">
      <c r="A156" s="11">
        <v>44321</v>
      </c>
      <c r="B156">
        <v>39.56</v>
      </c>
      <c r="C156">
        <v>36.82</v>
      </c>
      <c r="D156">
        <v>32.299999999999997</v>
      </c>
      <c r="E156">
        <v>38.65</v>
      </c>
      <c r="F156">
        <v>36.4</v>
      </c>
      <c r="G156">
        <v>33</v>
      </c>
    </row>
    <row r="157" spans="1:7" x14ac:dyDescent="0.75">
      <c r="A157" s="11">
        <v>44322</v>
      </c>
      <c r="B157">
        <v>39.200000000000003</v>
      </c>
      <c r="C157">
        <v>36.53</v>
      </c>
      <c r="D157">
        <v>32.200000000000003</v>
      </c>
      <c r="E157">
        <v>38.799999999999997</v>
      </c>
      <c r="F157">
        <v>36.1</v>
      </c>
      <c r="G157">
        <f>+AVERAGE(G156,G158)</f>
        <v>32.805</v>
      </c>
    </row>
    <row r="158" spans="1:7" x14ac:dyDescent="0.75">
      <c r="A158" s="11">
        <v>44323</v>
      </c>
      <c r="B158">
        <v>38.799999999999997</v>
      </c>
      <c r="C158">
        <v>36.32</v>
      </c>
      <c r="D158">
        <v>31.91</v>
      </c>
      <c r="E158">
        <v>38.6</v>
      </c>
      <c r="F158">
        <v>36.1</v>
      </c>
      <c r="G158">
        <v>32.61</v>
      </c>
    </row>
    <row r="159" spans="1:7" x14ac:dyDescent="0.75">
      <c r="A159" s="11">
        <v>44326</v>
      </c>
      <c r="B159">
        <v>39.5</v>
      </c>
      <c r="C159">
        <v>36.479999999999997</v>
      </c>
      <c r="D159">
        <v>31.85</v>
      </c>
      <c r="E159">
        <v>38.74</v>
      </c>
      <c r="F159">
        <v>36.200000000000003</v>
      </c>
      <c r="G159">
        <v>34.200000000000003</v>
      </c>
    </row>
    <row r="160" spans="1:7" x14ac:dyDescent="0.75">
      <c r="A160" s="11">
        <v>44327</v>
      </c>
      <c r="B160">
        <v>38.82</v>
      </c>
      <c r="C160">
        <v>35.9</v>
      </c>
      <c r="D160">
        <v>31.5</v>
      </c>
      <c r="E160">
        <v>37.92</v>
      </c>
      <c r="F160">
        <v>35.46</v>
      </c>
      <c r="G160">
        <f>+AVERAGE(G159,G161)</f>
        <v>33.344999999999999</v>
      </c>
    </row>
    <row r="161" spans="1:7" x14ac:dyDescent="0.75">
      <c r="A161" s="11">
        <v>44328</v>
      </c>
      <c r="B161">
        <v>39.19</v>
      </c>
      <c r="C161">
        <v>36.4</v>
      </c>
      <c r="D161">
        <v>31.74</v>
      </c>
      <c r="E161">
        <v>38.9</v>
      </c>
      <c r="F161">
        <v>35.799999999999997</v>
      </c>
      <c r="G161">
        <v>32.49</v>
      </c>
    </row>
    <row r="162" spans="1:7" x14ac:dyDescent="0.75">
      <c r="A162" s="11">
        <v>44329</v>
      </c>
      <c r="B162">
        <v>38.71</v>
      </c>
      <c r="C162">
        <v>36.450000000000003</v>
      </c>
      <c r="D162">
        <v>31.86</v>
      </c>
      <c r="E162">
        <v>38.49</v>
      </c>
      <c r="F162">
        <v>35.81</v>
      </c>
      <c r="G162">
        <v>32.298999999999999</v>
      </c>
    </row>
    <row r="163" spans="1:7" x14ac:dyDescent="0.75">
      <c r="A163" s="11">
        <v>44330</v>
      </c>
      <c r="B163">
        <v>39.5</v>
      </c>
      <c r="C163">
        <v>37.450000000000003</v>
      </c>
      <c r="D163">
        <v>33.1</v>
      </c>
      <c r="E163">
        <v>39.5</v>
      </c>
      <c r="F163">
        <v>37</v>
      </c>
      <c r="G163">
        <v>32.1</v>
      </c>
    </row>
    <row r="164" spans="1:7" x14ac:dyDescent="0.75">
      <c r="A164" s="11">
        <v>44333</v>
      </c>
      <c r="B164">
        <v>40.700000000000003</v>
      </c>
      <c r="C164">
        <v>38.380000000000003</v>
      </c>
      <c r="D164">
        <v>33.89</v>
      </c>
      <c r="E164">
        <v>40.299999999999997</v>
      </c>
      <c r="F164">
        <v>37.85</v>
      </c>
      <c r="G164">
        <v>33.22</v>
      </c>
    </row>
    <row r="165" spans="1:7" x14ac:dyDescent="0.75">
      <c r="A165" s="11">
        <v>44334</v>
      </c>
      <c r="B165">
        <v>40.700000000000003</v>
      </c>
      <c r="C165">
        <v>38.380000000000003</v>
      </c>
      <c r="D165">
        <v>33.89</v>
      </c>
      <c r="E165">
        <v>40.299999999999997</v>
      </c>
      <c r="F165">
        <v>37.85</v>
      </c>
      <c r="G165">
        <v>33.22</v>
      </c>
    </row>
    <row r="166" spans="1:7" x14ac:dyDescent="0.75">
      <c r="A166" s="11">
        <v>44335</v>
      </c>
      <c r="B166">
        <v>40.1</v>
      </c>
      <c r="C166">
        <v>37.9</v>
      </c>
      <c r="D166">
        <v>33.950000000000003</v>
      </c>
      <c r="E166">
        <v>40</v>
      </c>
      <c r="F166">
        <v>38.9</v>
      </c>
      <c r="G166">
        <v>33.11</v>
      </c>
    </row>
    <row r="167" spans="1:7" x14ac:dyDescent="0.75">
      <c r="A167" s="11">
        <v>44336</v>
      </c>
      <c r="B167">
        <v>40.299999999999997</v>
      </c>
      <c r="C167">
        <v>37.99</v>
      </c>
      <c r="D167">
        <v>33.9</v>
      </c>
      <c r="E167">
        <v>40.299999999999997</v>
      </c>
      <c r="F167">
        <v>38</v>
      </c>
      <c r="G167">
        <v>34</v>
      </c>
    </row>
    <row r="168" spans="1:7" x14ac:dyDescent="0.75">
      <c r="A168" s="11">
        <v>44337</v>
      </c>
      <c r="B168">
        <v>40.299999999999997</v>
      </c>
      <c r="C168">
        <v>37.5</v>
      </c>
      <c r="D168">
        <v>33.75</v>
      </c>
      <c r="E168">
        <v>40.950000000000003</v>
      </c>
      <c r="F168">
        <v>37.75</v>
      </c>
      <c r="G168">
        <v>33.32</v>
      </c>
    </row>
    <row r="169" spans="1:7" x14ac:dyDescent="0.75">
      <c r="A169" s="11">
        <v>44342</v>
      </c>
      <c r="B169">
        <v>40.6</v>
      </c>
      <c r="C169">
        <v>38.75</v>
      </c>
      <c r="D169">
        <v>34.299999999999997</v>
      </c>
      <c r="E169">
        <v>41</v>
      </c>
      <c r="F169">
        <v>38.5</v>
      </c>
      <c r="G169">
        <v>34</v>
      </c>
    </row>
    <row r="170" spans="1:7" x14ac:dyDescent="0.75">
      <c r="A170" s="11">
        <v>44343</v>
      </c>
      <c r="B170">
        <v>41</v>
      </c>
      <c r="C170">
        <v>38.71</v>
      </c>
      <c r="D170">
        <v>34.72</v>
      </c>
      <c r="E170">
        <v>41.4</v>
      </c>
      <c r="F170">
        <v>38.5</v>
      </c>
      <c r="G170">
        <v>34.1</v>
      </c>
    </row>
    <row r="171" spans="1:7" x14ac:dyDescent="0.75">
      <c r="A171" s="11">
        <v>44344</v>
      </c>
      <c r="B171">
        <v>40.01</v>
      </c>
      <c r="C171">
        <v>38.549999999999997</v>
      </c>
      <c r="D171">
        <v>34.450000000000003</v>
      </c>
      <c r="E171">
        <v>42</v>
      </c>
      <c r="F171">
        <v>38.299999999999997</v>
      </c>
      <c r="G171">
        <v>34.75</v>
      </c>
    </row>
    <row r="172" spans="1:7" x14ac:dyDescent="0.75">
      <c r="A172" s="11">
        <v>44347</v>
      </c>
      <c r="B172">
        <v>40.5</v>
      </c>
      <c r="C172">
        <v>38.58</v>
      </c>
      <c r="D172">
        <v>34.39</v>
      </c>
      <c r="E172">
        <v>41.9</v>
      </c>
      <c r="F172">
        <v>38</v>
      </c>
      <c r="G172">
        <v>35.24</v>
      </c>
    </row>
    <row r="173" spans="1:7" x14ac:dyDescent="0.75">
      <c r="A173" s="11">
        <v>44348</v>
      </c>
      <c r="B173">
        <v>40.799999999999997</v>
      </c>
      <c r="C173">
        <v>38.799999999999997</v>
      </c>
      <c r="D173">
        <v>34.68</v>
      </c>
      <c r="E173">
        <v>41</v>
      </c>
      <c r="F173">
        <v>38.22</v>
      </c>
      <c r="G173">
        <v>35</v>
      </c>
    </row>
    <row r="174" spans="1:7" x14ac:dyDescent="0.75">
      <c r="A174" s="11">
        <v>44349</v>
      </c>
      <c r="B174">
        <v>41.9</v>
      </c>
      <c r="C174">
        <v>39.51</v>
      </c>
      <c r="D174">
        <v>35.200000000000003</v>
      </c>
      <c r="E174">
        <v>41.5</v>
      </c>
      <c r="F174">
        <v>38.85</v>
      </c>
      <c r="G174">
        <v>34.799999999999997</v>
      </c>
    </row>
    <row r="175" spans="1:7" x14ac:dyDescent="0.75">
      <c r="A175" s="11">
        <v>44350</v>
      </c>
      <c r="B175">
        <v>41.8</v>
      </c>
      <c r="C175">
        <v>38.86</v>
      </c>
      <c r="D175">
        <v>34.75</v>
      </c>
      <c r="E175">
        <v>42</v>
      </c>
      <c r="F175">
        <v>38.44</v>
      </c>
      <c r="G175">
        <v>35.15</v>
      </c>
    </row>
    <row r="176" spans="1:7" x14ac:dyDescent="0.75">
      <c r="A176" s="11">
        <v>44351</v>
      </c>
      <c r="B176">
        <v>41.73</v>
      </c>
      <c r="C176">
        <v>39.119999999999997</v>
      </c>
      <c r="D176">
        <v>34.58</v>
      </c>
      <c r="E176">
        <v>41.03</v>
      </c>
      <c r="F176">
        <v>38</v>
      </c>
      <c r="G176">
        <v>35.1</v>
      </c>
    </row>
    <row r="177" spans="1:7" x14ac:dyDescent="0.75">
      <c r="A177" s="11">
        <v>44354</v>
      </c>
      <c r="B177">
        <v>42.35</v>
      </c>
      <c r="C177">
        <v>39.53</v>
      </c>
      <c r="D177">
        <v>34.9</v>
      </c>
      <c r="E177">
        <v>40.909999999999997</v>
      </c>
      <c r="F177">
        <v>38.049999999999997</v>
      </c>
      <c r="G177">
        <v>35.4</v>
      </c>
    </row>
    <row r="178" spans="1:7" x14ac:dyDescent="0.75">
      <c r="A178" s="11">
        <v>44355</v>
      </c>
      <c r="B178">
        <v>42.5</v>
      </c>
      <c r="C178">
        <v>39.96</v>
      </c>
      <c r="D178">
        <v>35.299999999999997</v>
      </c>
      <c r="E178">
        <v>41.25</v>
      </c>
      <c r="F178">
        <v>38.700000000000003</v>
      </c>
      <c r="G178">
        <v>35.799999999999997</v>
      </c>
    </row>
    <row r="179" spans="1:7" x14ac:dyDescent="0.75">
      <c r="A179" s="11">
        <v>44356</v>
      </c>
      <c r="B179">
        <v>44</v>
      </c>
      <c r="C179">
        <v>40.47</v>
      </c>
      <c r="D179">
        <v>36</v>
      </c>
      <c r="E179">
        <v>42</v>
      </c>
      <c r="F179">
        <v>39.5</v>
      </c>
      <c r="G179">
        <v>35.979999999999997</v>
      </c>
    </row>
    <row r="180" spans="1:7" x14ac:dyDescent="0.75">
      <c r="A180" s="11">
        <v>44357</v>
      </c>
      <c r="B180">
        <v>44</v>
      </c>
      <c r="C180">
        <v>40.46</v>
      </c>
      <c r="D180">
        <v>36</v>
      </c>
      <c r="E180">
        <v>41.56</v>
      </c>
      <c r="F180">
        <v>39.6</v>
      </c>
      <c r="G180">
        <v>36</v>
      </c>
    </row>
    <row r="181" spans="1:7" x14ac:dyDescent="0.75">
      <c r="A181" s="11">
        <v>44358</v>
      </c>
      <c r="B181">
        <v>44.9</v>
      </c>
      <c r="C181">
        <v>40.6</v>
      </c>
      <c r="D181">
        <v>36.090000000000003</v>
      </c>
      <c r="E181">
        <v>42.15</v>
      </c>
      <c r="F181">
        <v>40.4</v>
      </c>
      <c r="G181">
        <v>36.5</v>
      </c>
    </row>
    <row r="182" spans="1:7" x14ac:dyDescent="0.75">
      <c r="A182" s="11">
        <v>44361</v>
      </c>
      <c r="B182">
        <v>45.25</v>
      </c>
      <c r="C182">
        <v>40.619999999999997</v>
      </c>
      <c r="D182">
        <v>35.99</v>
      </c>
      <c r="E182">
        <v>42.2</v>
      </c>
      <c r="F182">
        <v>40</v>
      </c>
      <c r="G182">
        <v>36.479999999999997</v>
      </c>
    </row>
    <row r="183" spans="1:7" x14ac:dyDescent="0.75">
      <c r="A183" s="11">
        <v>44362</v>
      </c>
      <c r="B183">
        <v>44</v>
      </c>
      <c r="C183">
        <v>40.33</v>
      </c>
      <c r="D183">
        <v>35.700000000000003</v>
      </c>
      <c r="E183">
        <v>41.5</v>
      </c>
      <c r="F183">
        <v>39.9</v>
      </c>
      <c r="G183">
        <v>36.950000000000003</v>
      </c>
    </row>
    <row r="184" spans="1:7" x14ac:dyDescent="0.75">
      <c r="A184" s="11">
        <v>44363</v>
      </c>
      <c r="B184">
        <v>43.5</v>
      </c>
      <c r="C184">
        <v>40.08</v>
      </c>
      <c r="D184">
        <v>35.799999999999997</v>
      </c>
      <c r="E184">
        <v>41.9</v>
      </c>
      <c r="F184">
        <v>39.75</v>
      </c>
      <c r="G184">
        <v>36</v>
      </c>
    </row>
    <row r="185" spans="1:7" x14ac:dyDescent="0.75">
      <c r="A185" s="11">
        <v>44364</v>
      </c>
      <c r="B185">
        <v>43.1</v>
      </c>
      <c r="C185">
        <v>39.68</v>
      </c>
      <c r="D185">
        <v>35.4</v>
      </c>
      <c r="E185">
        <v>41.5</v>
      </c>
      <c r="F185">
        <v>39.299999999999997</v>
      </c>
      <c r="G185">
        <v>36.1</v>
      </c>
    </row>
    <row r="186" spans="1:7" x14ac:dyDescent="0.75">
      <c r="A186" s="11">
        <v>44365</v>
      </c>
      <c r="B186">
        <v>43.2</v>
      </c>
      <c r="C186">
        <v>39.71</v>
      </c>
      <c r="D186">
        <v>35.25</v>
      </c>
      <c r="E186">
        <v>41.75</v>
      </c>
      <c r="F186">
        <v>39.19</v>
      </c>
      <c r="G186">
        <v>36.1</v>
      </c>
    </row>
    <row r="187" spans="1:7" x14ac:dyDescent="0.75">
      <c r="A187" s="11">
        <v>44369</v>
      </c>
      <c r="B187">
        <v>42.15</v>
      </c>
      <c r="C187">
        <v>38.75</v>
      </c>
      <c r="D187">
        <v>34.5</v>
      </c>
      <c r="E187">
        <v>40</v>
      </c>
      <c r="F187">
        <v>38.35</v>
      </c>
      <c r="G187">
        <f>+AVERAGE(G186,G189)</f>
        <v>35.6</v>
      </c>
    </row>
    <row r="188" spans="1:7" x14ac:dyDescent="0.75">
      <c r="A188" s="11">
        <v>44370</v>
      </c>
      <c r="B188">
        <v>41.6</v>
      </c>
      <c r="C188">
        <v>38.92</v>
      </c>
      <c r="D188">
        <v>34.5</v>
      </c>
      <c r="E188">
        <v>41.3</v>
      </c>
      <c r="F188">
        <v>38</v>
      </c>
      <c r="G188">
        <f>+G187</f>
        <v>35.6</v>
      </c>
    </row>
    <row r="189" spans="1:7" x14ac:dyDescent="0.75">
      <c r="A189" s="11">
        <v>44371</v>
      </c>
      <c r="B189">
        <v>40.700000000000003</v>
      </c>
      <c r="C189">
        <v>38.450000000000003</v>
      </c>
      <c r="D189">
        <v>34.049999999999997</v>
      </c>
      <c r="E189">
        <v>41</v>
      </c>
      <c r="F189">
        <v>38.15</v>
      </c>
      <c r="G189">
        <v>35.1</v>
      </c>
    </row>
    <row r="190" spans="1:7" x14ac:dyDescent="0.75">
      <c r="A190" s="11">
        <v>44372</v>
      </c>
      <c r="B190">
        <v>40</v>
      </c>
      <c r="C190">
        <v>37.51</v>
      </c>
      <c r="D190">
        <v>33.5</v>
      </c>
      <c r="E190">
        <v>39.5</v>
      </c>
      <c r="F190">
        <v>37</v>
      </c>
      <c r="G190">
        <v>34</v>
      </c>
    </row>
    <row r="191" spans="1:7" x14ac:dyDescent="0.75">
      <c r="A191" s="11">
        <v>44375</v>
      </c>
      <c r="B191">
        <v>40.5</v>
      </c>
      <c r="C191">
        <v>37.53</v>
      </c>
      <c r="D191">
        <v>33.25</v>
      </c>
      <c r="E191">
        <v>39</v>
      </c>
      <c r="F191">
        <v>37.5</v>
      </c>
      <c r="G191">
        <v>33.9</v>
      </c>
    </row>
    <row r="192" spans="1:7" x14ac:dyDescent="0.75">
      <c r="A192" s="11">
        <v>44376</v>
      </c>
      <c r="B192">
        <v>39.5</v>
      </c>
      <c r="C192">
        <v>37.4</v>
      </c>
      <c r="D192">
        <v>33</v>
      </c>
      <c r="E192">
        <v>38.799999999999997</v>
      </c>
      <c r="F192">
        <v>36.700000000000003</v>
      </c>
      <c r="G192">
        <v>32.5</v>
      </c>
    </row>
    <row r="193" spans="1:7" x14ac:dyDescent="0.75">
      <c r="A193" s="11">
        <v>44377</v>
      </c>
      <c r="B193">
        <v>39.549999999999997</v>
      </c>
      <c r="C193">
        <v>37.590000000000003</v>
      </c>
      <c r="D193">
        <v>32.869999999999997</v>
      </c>
      <c r="E193">
        <v>40</v>
      </c>
      <c r="F193">
        <v>36.5</v>
      </c>
      <c r="G193">
        <f>+AVERAGE(G192,G194)</f>
        <v>32.75</v>
      </c>
    </row>
    <row r="194" spans="1:7" x14ac:dyDescent="0.75">
      <c r="A194" s="11">
        <v>44378</v>
      </c>
      <c r="B194">
        <v>40</v>
      </c>
      <c r="C194">
        <v>37.54</v>
      </c>
      <c r="D194">
        <v>33.22</v>
      </c>
      <c r="E194">
        <v>39.9</v>
      </c>
      <c r="F194">
        <v>37.5</v>
      </c>
      <c r="G194">
        <v>33</v>
      </c>
    </row>
    <row r="195" spans="1:7" x14ac:dyDescent="0.75">
      <c r="A195" s="11">
        <v>44379</v>
      </c>
      <c r="B195">
        <v>39.700000000000003</v>
      </c>
      <c r="C195">
        <v>37.22</v>
      </c>
      <c r="D195">
        <v>33.49</v>
      </c>
      <c r="E195">
        <v>39.5</v>
      </c>
      <c r="F195">
        <v>37</v>
      </c>
      <c r="G195">
        <f>+AVERAGE(G194,G196)</f>
        <v>33.47</v>
      </c>
    </row>
    <row r="196" spans="1:7" x14ac:dyDescent="0.75">
      <c r="A196" s="11">
        <v>44382</v>
      </c>
      <c r="B196">
        <v>39.549999999999997</v>
      </c>
      <c r="C196">
        <v>37.450000000000003</v>
      </c>
      <c r="D196">
        <v>33.1</v>
      </c>
      <c r="E196">
        <v>39.5</v>
      </c>
      <c r="F196">
        <v>37.1</v>
      </c>
      <c r="G196">
        <v>33.94</v>
      </c>
    </row>
    <row r="197" spans="1:7" x14ac:dyDescent="0.75">
      <c r="A197" s="11">
        <v>44383</v>
      </c>
      <c r="B197">
        <v>39.799999999999997</v>
      </c>
      <c r="C197">
        <v>37.020000000000003</v>
      </c>
      <c r="D197">
        <v>32.6</v>
      </c>
      <c r="E197">
        <v>39.200000000000003</v>
      </c>
      <c r="F197">
        <v>37.11</v>
      </c>
      <c r="G197">
        <v>33.44</v>
      </c>
    </row>
    <row r="198" spans="1:7" x14ac:dyDescent="0.75">
      <c r="A198" s="11">
        <v>44384</v>
      </c>
      <c r="B198">
        <v>38.9</v>
      </c>
      <c r="C198">
        <v>37.01</v>
      </c>
      <c r="D198">
        <v>33.1</v>
      </c>
      <c r="E198">
        <v>39.5</v>
      </c>
      <c r="F198">
        <v>37.159999999999997</v>
      </c>
      <c r="G198">
        <f>+AVERAGE(G197,G199)</f>
        <v>33.119999999999997</v>
      </c>
    </row>
    <row r="199" spans="1:7" x14ac:dyDescent="0.75">
      <c r="A199" s="11">
        <v>44385</v>
      </c>
      <c r="B199">
        <v>39.04</v>
      </c>
      <c r="C199">
        <v>36.85</v>
      </c>
      <c r="D199">
        <v>32.75</v>
      </c>
      <c r="E199">
        <v>39.5</v>
      </c>
      <c r="F199">
        <v>37.15</v>
      </c>
      <c r="G199">
        <v>32.799999999999997</v>
      </c>
    </row>
    <row r="200" spans="1:7" x14ac:dyDescent="0.75">
      <c r="A200" s="11">
        <v>44389</v>
      </c>
      <c r="B200">
        <v>39.15</v>
      </c>
      <c r="C200">
        <v>37.1</v>
      </c>
      <c r="D200">
        <v>33</v>
      </c>
      <c r="E200">
        <v>39.799999999999997</v>
      </c>
      <c r="F200">
        <v>37.799999999999997</v>
      </c>
      <c r="G200">
        <v>33.03</v>
      </c>
    </row>
    <row r="201" spans="1:7" x14ac:dyDescent="0.75">
      <c r="A201" s="11">
        <v>44390</v>
      </c>
      <c r="B201">
        <v>39.31</v>
      </c>
      <c r="C201">
        <v>37.409999999999997</v>
      </c>
      <c r="D201">
        <v>33.75</v>
      </c>
      <c r="E201">
        <v>40.299999999999997</v>
      </c>
      <c r="F201">
        <v>38.200000000000003</v>
      </c>
      <c r="G201">
        <v>33.299999999999997</v>
      </c>
    </row>
    <row r="202" spans="1:7" x14ac:dyDescent="0.75">
      <c r="A202" s="11">
        <v>44391</v>
      </c>
      <c r="B202">
        <v>39.5</v>
      </c>
      <c r="C202">
        <v>37.700000000000003</v>
      </c>
      <c r="D202">
        <v>33.799999999999997</v>
      </c>
      <c r="E202">
        <v>40.5</v>
      </c>
      <c r="F202">
        <v>38.5</v>
      </c>
      <c r="G202">
        <v>33.5</v>
      </c>
    </row>
    <row r="203" spans="1:7" x14ac:dyDescent="0.75">
      <c r="A203" s="11">
        <v>44392</v>
      </c>
      <c r="B203">
        <v>39.5</v>
      </c>
      <c r="C203">
        <v>37.549999999999997</v>
      </c>
      <c r="D203">
        <v>33.89</v>
      </c>
      <c r="E203">
        <v>41</v>
      </c>
      <c r="F203">
        <v>39</v>
      </c>
      <c r="G203">
        <v>33.799999999999997</v>
      </c>
    </row>
    <row r="204" spans="1:7" x14ac:dyDescent="0.75">
      <c r="A204" s="11">
        <v>44393</v>
      </c>
      <c r="B204">
        <v>39.71</v>
      </c>
      <c r="C204">
        <v>37.79</v>
      </c>
      <c r="D204">
        <v>33.85</v>
      </c>
      <c r="E204">
        <v>40.630000000000003</v>
      </c>
      <c r="F204">
        <v>38.700000000000003</v>
      </c>
      <c r="G204">
        <v>33.799999999999997</v>
      </c>
    </row>
    <row r="205" spans="1:7" x14ac:dyDescent="0.75">
      <c r="A205" s="11">
        <v>44396</v>
      </c>
      <c r="B205">
        <v>39.9</v>
      </c>
      <c r="C205">
        <v>38.03</v>
      </c>
      <c r="D205">
        <v>34</v>
      </c>
      <c r="E205">
        <v>40.75</v>
      </c>
      <c r="F205">
        <v>38.6</v>
      </c>
      <c r="G205">
        <v>33.799999999999997</v>
      </c>
    </row>
    <row r="206" spans="1:7" x14ac:dyDescent="0.75">
      <c r="A206" s="11">
        <v>44397</v>
      </c>
      <c r="B206">
        <v>40.9</v>
      </c>
      <c r="C206">
        <v>38.229999999999997</v>
      </c>
      <c r="D206">
        <v>34.5</v>
      </c>
      <c r="E206">
        <v>41.75</v>
      </c>
      <c r="F206">
        <v>39.29</v>
      </c>
      <c r="G206">
        <v>34.200000000000003</v>
      </c>
    </row>
    <row r="207" spans="1:7" x14ac:dyDescent="0.75">
      <c r="A207" s="11">
        <v>44398</v>
      </c>
      <c r="B207">
        <v>40.049999999999997</v>
      </c>
      <c r="C207">
        <v>38.39</v>
      </c>
      <c r="D207">
        <v>34.35</v>
      </c>
      <c r="E207">
        <v>40.76</v>
      </c>
      <c r="F207">
        <v>39.5</v>
      </c>
      <c r="G207">
        <f>+AVERAGE(G206,G208)</f>
        <v>34.549999999999997</v>
      </c>
    </row>
    <row r="208" spans="1:7" x14ac:dyDescent="0.75">
      <c r="A208" s="11">
        <v>44399</v>
      </c>
      <c r="B208">
        <v>40.6</v>
      </c>
      <c r="C208">
        <v>38.58</v>
      </c>
      <c r="D208">
        <v>34.450000000000003</v>
      </c>
      <c r="E208">
        <v>42.3</v>
      </c>
      <c r="F208">
        <v>39.6</v>
      </c>
      <c r="G208">
        <v>34.9</v>
      </c>
    </row>
    <row r="209" spans="1:7" x14ac:dyDescent="0.75">
      <c r="A209" s="11">
        <v>44400</v>
      </c>
      <c r="B209">
        <v>40.549999999999997</v>
      </c>
      <c r="C209">
        <v>38.950000000000003</v>
      </c>
      <c r="D209">
        <v>34.85</v>
      </c>
      <c r="E209">
        <v>41.77</v>
      </c>
      <c r="F209">
        <v>40</v>
      </c>
      <c r="G209">
        <v>34.9</v>
      </c>
    </row>
    <row r="210" spans="1:7" x14ac:dyDescent="0.75">
      <c r="A210" s="11">
        <v>44403</v>
      </c>
      <c r="B210">
        <v>40.549999999999997</v>
      </c>
      <c r="C210">
        <v>38.6</v>
      </c>
      <c r="D210">
        <v>34.72</v>
      </c>
      <c r="E210">
        <v>42.2</v>
      </c>
      <c r="F210">
        <v>40.049999999999997</v>
      </c>
      <c r="G210">
        <v>35</v>
      </c>
    </row>
    <row r="211" spans="1:7" x14ac:dyDescent="0.75">
      <c r="A211" s="11">
        <v>44404</v>
      </c>
      <c r="B211">
        <v>40.299999999999997</v>
      </c>
      <c r="C211">
        <v>38.619999999999997</v>
      </c>
      <c r="D211">
        <v>34.299999999999997</v>
      </c>
      <c r="E211">
        <v>42.1</v>
      </c>
      <c r="F211">
        <v>39.75</v>
      </c>
      <c r="G211">
        <f>+AVERAGE(G210,G212)</f>
        <v>35.15</v>
      </c>
    </row>
    <row r="212" spans="1:7" x14ac:dyDescent="0.75">
      <c r="A212" s="11">
        <v>44405</v>
      </c>
      <c r="B212">
        <v>40.450000000000003</v>
      </c>
      <c r="C212">
        <v>38.69</v>
      </c>
      <c r="D212">
        <v>34.4</v>
      </c>
      <c r="E212">
        <v>41.99</v>
      </c>
      <c r="F212">
        <v>39.9</v>
      </c>
      <c r="G212">
        <v>35.299999999999997</v>
      </c>
    </row>
    <row r="213" spans="1:7" x14ac:dyDescent="0.75">
      <c r="A213" s="11">
        <v>44406</v>
      </c>
      <c r="B213">
        <v>41</v>
      </c>
      <c r="C213">
        <v>38.68</v>
      </c>
      <c r="D213">
        <v>34.65</v>
      </c>
      <c r="E213">
        <v>42.02</v>
      </c>
      <c r="F213">
        <v>39.9</v>
      </c>
      <c r="G213">
        <v>35.4</v>
      </c>
    </row>
    <row r="214" spans="1:7" x14ac:dyDescent="0.75">
      <c r="A214" s="11">
        <v>44407</v>
      </c>
      <c r="B214">
        <v>40.9</v>
      </c>
      <c r="C214">
        <v>38.82</v>
      </c>
      <c r="D214">
        <v>34.549999999999997</v>
      </c>
      <c r="E214">
        <v>42.3</v>
      </c>
      <c r="F214">
        <v>39.9</v>
      </c>
      <c r="G214">
        <v>35.4</v>
      </c>
    </row>
    <row r="215" spans="1:7" x14ac:dyDescent="0.75">
      <c r="A215" s="11">
        <v>44410</v>
      </c>
      <c r="B215">
        <v>40.5</v>
      </c>
      <c r="C215">
        <v>39</v>
      </c>
      <c r="D215">
        <v>34.75</v>
      </c>
      <c r="E215">
        <v>42.1</v>
      </c>
      <c r="F215">
        <v>40</v>
      </c>
      <c r="G215">
        <v>35.799999999999997</v>
      </c>
    </row>
    <row r="216" spans="1:7" x14ac:dyDescent="0.75">
      <c r="A216" s="11">
        <v>44411</v>
      </c>
      <c r="B216">
        <v>40.01</v>
      </c>
      <c r="C216">
        <v>38.96</v>
      </c>
      <c r="D216">
        <v>34.700000000000003</v>
      </c>
      <c r="E216">
        <v>42.1</v>
      </c>
      <c r="F216">
        <v>40</v>
      </c>
      <c r="G216">
        <v>35.299999999999997</v>
      </c>
    </row>
    <row r="217" spans="1:7" x14ac:dyDescent="0.75">
      <c r="A217" s="11">
        <v>44412</v>
      </c>
      <c r="B217">
        <v>40.5</v>
      </c>
      <c r="C217">
        <v>38.79</v>
      </c>
      <c r="D217">
        <v>34.75</v>
      </c>
      <c r="E217">
        <v>42</v>
      </c>
      <c r="F217">
        <v>40</v>
      </c>
      <c r="G217">
        <v>34.9</v>
      </c>
    </row>
    <row r="218" spans="1:7" x14ac:dyDescent="0.75">
      <c r="A218" s="11">
        <v>44413</v>
      </c>
      <c r="B218">
        <v>41</v>
      </c>
      <c r="C218">
        <v>38.700000000000003</v>
      </c>
      <c r="D218">
        <v>34.5</v>
      </c>
      <c r="E218">
        <v>42.3</v>
      </c>
      <c r="F218">
        <v>40.200000000000003</v>
      </c>
      <c r="G218">
        <v>35.299999999999997</v>
      </c>
    </row>
    <row r="219" spans="1:7" x14ac:dyDescent="0.75">
      <c r="A219" s="11">
        <v>44414</v>
      </c>
      <c r="B219">
        <v>40.4</v>
      </c>
      <c r="C219">
        <v>38.4</v>
      </c>
      <c r="D219">
        <v>34.479999999999997</v>
      </c>
      <c r="E219">
        <v>41.5</v>
      </c>
      <c r="F219">
        <v>39.75</v>
      </c>
      <c r="G219">
        <v>34.5</v>
      </c>
    </row>
    <row r="220" spans="1:7" x14ac:dyDescent="0.75">
      <c r="A220" s="11">
        <v>44417</v>
      </c>
      <c r="B220">
        <v>40.049999999999997</v>
      </c>
      <c r="C220">
        <v>38.33</v>
      </c>
      <c r="D220">
        <v>34.5</v>
      </c>
      <c r="E220">
        <v>41.9</v>
      </c>
      <c r="F220">
        <v>39.85</v>
      </c>
      <c r="G220">
        <v>34.4</v>
      </c>
    </row>
    <row r="221" spans="1:7" x14ac:dyDescent="0.75">
      <c r="A221" s="11">
        <v>44418</v>
      </c>
      <c r="B221">
        <v>40.5</v>
      </c>
      <c r="C221">
        <v>38.69</v>
      </c>
      <c r="D221">
        <v>34.549999999999997</v>
      </c>
      <c r="E221">
        <v>42</v>
      </c>
      <c r="F221">
        <v>40</v>
      </c>
      <c r="G221">
        <v>34.6</v>
      </c>
    </row>
    <row r="222" spans="1:7" x14ac:dyDescent="0.75">
      <c r="A222" s="11">
        <v>44419</v>
      </c>
      <c r="B222">
        <v>40.5</v>
      </c>
      <c r="C222">
        <v>38.700000000000003</v>
      </c>
      <c r="D222">
        <v>34.700000000000003</v>
      </c>
      <c r="E222">
        <v>42</v>
      </c>
      <c r="F222">
        <v>39.5</v>
      </c>
      <c r="G222">
        <v>35.200000000000003</v>
      </c>
    </row>
    <row r="223" spans="1:7" x14ac:dyDescent="0.75">
      <c r="A223" s="11">
        <v>44420</v>
      </c>
      <c r="B223">
        <v>40.700000000000003</v>
      </c>
      <c r="C223">
        <v>39.14</v>
      </c>
      <c r="D223">
        <v>34.96</v>
      </c>
      <c r="E223">
        <v>42.5</v>
      </c>
      <c r="F223">
        <v>39.85</v>
      </c>
      <c r="G223">
        <v>36.1</v>
      </c>
    </row>
    <row r="224" spans="1:7" x14ac:dyDescent="0.75">
      <c r="A224" s="11">
        <v>44421</v>
      </c>
      <c r="B224">
        <v>40.6</v>
      </c>
      <c r="C224">
        <v>38.799999999999997</v>
      </c>
      <c r="D224">
        <v>34.299999999999997</v>
      </c>
      <c r="E224">
        <v>40.5</v>
      </c>
      <c r="F224">
        <v>39.4</v>
      </c>
      <c r="G224">
        <v>36.450000000000003</v>
      </c>
    </row>
    <row r="225" spans="1:7" x14ac:dyDescent="0.75">
      <c r="A225" s="11">
        <v>44425</v>
      </c>
      <c r="B225">
        <v>39.81</v>
      </c>
      <c r="C225">
        <v>38.4</v>
      </c>
      <c r="D225">
        <f>+AVERAGE(D224,D226)</f>
        <v>34.144999999999996</v>
      </c>
      <c r="E225">
        <v>40.5</v>
      </c>
      <c r="F225">
        <f>+AVERAGE(F224,F226)</f>
        <v>38.849999999999994</v>
      </c>
      <c r="G225">
        <f>+AVERAGE(G224,G231)</f>
        <v>35.924999999999997</v>
      </c>
    </row>
    <row r="226" spans="1:7" x14ac:dyDescent="0.75">
      <c r="A226" s="11">
        <v>44426</v>
      </c>
      <c r="B226">
        <v>40</v>
      </c>
      <c r="C226">
        <v>38.25</v>
      </c>
      <c r="D226">
        <v>33.99</v>
      </c>
      <c r="E226">
        <f>+AVERAGE(E225,E227)</f>
        <v>40.5</v>
      </c>
      <c r="F226">
        <v>38.299999999999997</v>
      </c>
      <c r="G226">
        <f>+G225</f>
        <v>35.924999999999997</v>
      </c>
    </row>
    <row r="227" spans="1:7" x14ac:dyDescent="0.75">
      <c r="A227" s="11">
        <v>44427</v>
      </c>
      <c r="B227">
        <v>40</v>
      </c>
      <c r="C227">
        <v>37.909999999999997</v>
      </c>
      <c r="D227">
        <v>33.51</v>
      </c>
      <c r="E227">
        <v>40.5</v>
      </c>
      <c r="F227">
        <v>38.299999999999997</v>
      </c>
      <c r="G227">
        <f t="shared" ref="G227:G230" si="1">+G226</f>
        <v>35.924999999999997</v>
      </c>
    </row>
    <row r="228" spans="1:7" x14ac:dyDescent="0.75">
      <c r="A228" s="11">
        <v>44428</v>
      </c>
      <c r="B228">
        <v>39</v>
      </c>
      <c r="C228">
        <v>37.99</v>
      </c>
      <c r="D228">
        <v>33.75</v>
      </c>
      <c r="E228">
        <v>40.5</v>
      </c>
      <c r="F228">
        <v>38</v>
      </c>
      <c r="G228">
        <f t="shared" si="1"/>
        <v>35.924999999999997</v>
      </c>
    </row>
    <row r="229" spans="1:7" x14ac:dyDescent="0.75">
      <c r="A229" s="11">
        <v>44431</v>
      </c>
      <c r="B229">
        <v>40</v>
      </c>
      <c r="C229">
        <v>38.75</v>
      </c>
      <c r="D229">
        <v>34.4</v>
      </c>
      <c r="E229">
        <v>40.6</v>
      </c>
      <c r="F229">
        <v>38.1</v>
      </c>
      <c r="G229">
        <f t="shared" si="1"/>
        <v>35.924999999999997</v>
      </c>
    </row>
    <row r="230" spans="1:7" x14ac:dyDescent="0.75">
      <c r="A230" s="11">
        <v>44432</v>
      </c>
      <c r="B230">
        <v>41</v>
      </c>
      <c r="C230">
        <v>39.590000000000003</v>
      </c>
      <c r="D230">
        <v>35</v>
      </c>
      <c r="E230">
        <v>41.3</v>
      </c>
      <c r="F230">
        <v>39.799999999999997</v>
      </c>
      <c r="G230">
        <f t="shared" si="1"/>
        <v>35.924999999999997</v>
      </c>
    </row>
    <row r="231" spans="1:7" x14ac:dyDescent="0.75">
      <c r="A231" s="11">
        <v>44433</v>
      </c>
      <c r="B231">
        <v>41.4</v>
      </c>
      <c r="C231">
        <v>39.49</v>
      </c>
      <c r="D231">
        <v>35.299999999999997</v>
      </c>
      <c r="E231">
        <v>41.05</v>
      </c>
      <c r="F231">
        <v>40</v>
      </c>
      <c r="G231">
        <v>35.4</v>
      </c>
    </row>
    <row r="232" spans="1:7" x14ac:dyDescent="0.75">
      <c r="A232" s="11">
        <v>44434</v>
      </c>
      <c r="B232">
        <v>41.7</v>
      </c>
      <c r="C232">
        <v>39.299999999999997</v>
      </c>
      <c r="D232">
        <v>35.11</v>
      </c>
      <c r="E232">
        <v>42</v>
      </c>
      <c r="F232">
        <v>40</v>
      </c>
      <c r="G232">
        <v>36</v>
      </c>
    </row>
    <row r="233" spans="1:7" x14ac:dyDescent="0.75">
      <c r="A233" s="11">
        <v>44435</v>
      </c>
      <c r="B233">
        <v>42.1</v>
      </c>
      <c r="C233">
        <v>39.6</v>
      </c>
      <c r="D233">
        <v>35.4</v>
      </c>
      <c r="E233">
        <v>42</v>
      </c>
      <c r="F233">
        <v>39.6</v>
      </c>
      <c r="G233">
        <v>36.5</v>
      </c>
    </row>
    <row r="234" spans="1:7" x14ac:dyDescent="0.75">
      <c r="A234" s="11">
        <v>44438</v>
      </c>
      <c r="B234">
        <v>42.5</v>
      </c>
      <c r="C234">
        <v>40.200000000000003</v>
      </c>
      <c r="D234">
        <v>36.25</v>
      </c>
      <c r="E234">
        <v>43.1</v>
      </c>
      <c r="F234">
        <v>41</v>
      </c>
      <c r="G234">
        <v>37</v>
      </c>
    </row>
    <row r="235" spans="1:7" x14ac:dyDescent="0.75">
      <c r="A235" s="11">
        <v>44439</v>
      </c>
      <c r="B235">
        <v>42.1</v>
      </c>
      <c r="C235">
        <v>40.32</v>
      </c>
      <c r="D235">
        <v>36.200000000000003</v>
      </c>
      <c r="E235">
        <v>43.2</v>
      </c>
      <c r="F235">
        <v>40.85</v>
      </c>
      <c r="G235">
        <v>36.58</v>
      </c>
    </row>
    <row r="236" spans="1:7" x14ac:dyDescent="0.75">
      <c r="A236" s="11">
        <v>44440</v>
      </c>
      <c r="B236">
        <v>42.5</v>
      </c>
      <c r="C236">
        <v>40.68</v>
      </c>
      <c r="D236">
        <v>36.700000000000003</v>
      </c>
      <c r="E236">
        <v>43.25</v>
      </c>
      <c r="F236">
        <v>41</v>
      </c>
      <c r="G236">
        <v>36.5</v>
      </c>
    </row>
    <row r="237" spans="1:7" x14ac:dyDescent="0.75">
      <c r="A237" s="11">
        <v>44441</v>
      </c>
      <c r="B237">
        <v>43.4</v>
      </c>
      <c r="C237">
        <v>40.950000000000003</v>
      </c>
      <c r="D237">
        <v>37</v>
      </c>
      <c r="E237">
        <v>43.5</v>
      </c>
      <c r="F237">
        <v>41.5</v>
      </c>
      <c r="G237">
        <v>36.5</v>
      </c>
    </row>
    <row r="238" spans="1:7" x14ac:dyDescent="0.75">
      <c r="A238" s="11">
        <v>44442</v>
      </c>
      <c r="B238">
        <v>42.25</v>
      </c>
      <c r="C238">
        <v>40.92</v>
      </c>
      <c r="D238">
        <v>37.15</v>
      </c>
      <c r="E238">
        <v>43.25</v>
      </c>
      <c r="F238">
        <v>41</v>
      </c>
      <c r="G238">
        <v>36.450000000000003</v>
      </c>
    </row>
    <row r="239" spans="1:7" x14ac:dyDescent="0.75">
      <c r="A239" s="11">
        <v>44445</v>
      </c>
      <c r="B239">
        <v>42.75</v>
      </c>
      <c r="C239">
        <v>41.39</v>
      </c>
      <c r="D239">
        <v>37.299999999999997</v>
      </c>
      <c r="E239">
        <v>43</v>
      </c>
      <c r="F239">
        <v>41</v>
      </c>
      <c r="G239">
        <v>36.1</v>
      </c>
    </row>
    <row r="240" spans="1:7" x14ac:dyDescent="0.75">
      <c r="A240" s="11">
        <v>44446</v>
      </c>
      <c r="B240">
        <v>43</v>
      </c>
      <c r="C240">
        <v>41.22</v>
      </c>
      <c r="D240">
        <v>37.69</v>
      </c>
      <c r="E240">
        <v>43</v>
      </c>
      <c r="F240">
        <v>41</v>
      </c>
      <c r="G240">
        <v>36.5</v>
      </c>
    </row>
    <row r="241" spans="1:7" x14ac:dyDescent="0.75">
      <c r="A241" s="11">
        <v>44447</v>
      </c>
      <c r="B241">
        <v>42.5</v>
      </c>
      <c r="C241">
        <v>40.35</v>
      </c>
      <c r="D241">
        <v>36.26</v>
      </c>
      <c r="E241">
        <v>42.75</v>
      </c>
      <c r="F241">
        <v>40.4</v>
      </c>
      <c r="G241">
        <v>36.94</v>
      </c>
    </row>
    <row r="242" spans="1:7" x14ac:dyDescent="0.75">
      <c r="A242" s="11">
        <v>44448</v>
      </c>
      <c r="B242">
        <v>41.75</v>
      </c>
      <c r="C242">
        <v>40.1</v>
      </c>
      <c r="D242">
        <v>36</v>
      </c>
      <c r="E242">
        <v>41.75</v>
      </c>
      <c r="F242">
        <v>40.5</v>
      </c>
      <c r="G242">
        <v>36.9</v>
      </c>
    </row>
    <row r="243" spans="1:7" x14ac:dyDescent="0.75">
      <c r="A243" s="11">
        <v>44449</v>
      </c>
      <c r="B243">
        <v>41.75</v>
      </c>
      <c r="C243">
        <v>39.5</v>
      </c>
      <c r="D243">
        <v>35.299999999999997</v>
      </c>
      <c r="E243">
        <v>41</v>
      </c>
      <c r="F243">
        <v>39.799999999999997</v>
      </c>
      <c r="G243">
        <v>36.9</v>
      </c>
    </row>
    <row r="244" spans="1:7" x14ac:dyDescent="0.75">
      <c r="A244" s="11">
        <v>44452</v>
      </c>
      <c r="B244">
        <v>43.4</v>
      </c>
      <c r="C244">
        <v>41.57</v>
      </c>
      <c r="D244">
        <v>37.25</v>
      </c>
      <c r="E244">
        <v>44</v>
      </c>
      <c r="F244">
        <v>41</v>
      </c>
      <c r="G244">
        <v>37.1</v>
      </c>
    </row>
    <row r="245" spans="1:7" x14ac:dyDescent="0.75">
      <c r="A245" s="11">
        <v>44453</v>
      </c>
      <c r="B245">
        <v>43</v>
      </c>
      <c r="C245">
        <v>41.1</v>
      </c>
      <c r="D245">
        <v>36.65</v>
      </c>
      <c r="E245">
        <v>43.8</v>
      </c>
      <c r="F245">
        <v>40.799999999999997</v>
      </c>
      <c r="G245">
        <v>37.1</v>
      </c>
    </row>
    <row r="246" spans="1:7" x14ac:dyDescent="0.75">
      <c r="A246" s="11">
        <v>44454</v>
      </c>
      <c r="B246">
        <v>43.5</v>
      </c>
      <c r="C246">
        <v>41.41</v>
      </c>
      <c r="D246">
        <v>37.1</v>
      </c>
      <c r="E246">
        <v>43.3</v>
      </c>
      <c r="F246">
        <v>40.9</v>
      </c>
      <c r="G246">
        <v>37.1</v>
      </c>
    </row>
    <row r="247" spans="1:7" x14ac:dyDescent="0.75">
      <c r="A247" s="11">
        <v>44455</v>
      </c>
      <c r="B247">
        <v>43</v>
      </c>
      <c r="C247">
        <v>41.29</v>
      </c>
      <c r="D247">
        <v>37.200000000000003</v>
      </c>
      <c r="E247">
        <v>43</v>
      </c>
      <c r="F247">
        <v>40.549999999999997</v>
      </c>
      <c r="G247">
        <v>36.799999999999997</v>
      </c>
    </row>
    <row r="248" spans="1:7" x14ac:dyDescent="0.75">
      <c r="A248" s="11">
        <v>44456</v>
      </c>
      <c r="B248">
        <v>43.5</v>
      </c>
      <c r="C248">
        <v>40.85</v>
      </c>
      <c r="D248">
        <v>37.1</v>
      </c>
      <c r="E248">
        <v>43</v>
      </c>
      <c r="F248">
        <v>41</v>
      </c>
      <c r="G248">
        <v>36.1</v>
      </c>
    </row>
    <row r="249" spans="1:7" x14ac:dyDescent="0.75">
      <c r="A249" s="11">
        <v>44459</v>
      </c>
      <c r="B249">
        <f>+AVERAGE(B248,B250)</f>
        <v>42.35</v>
      </c>
      <c r="C249">
        <v>40.04</v>
      </c>
      <c r="D249">
        <v>36.25</v>
      </c>
      <c r="E249">
        <f>+AVERAGE(E248,E250)</f>
        <v>42.25</v>
      </c>
      <c r="F249">
        <f>+AVERAGE(F248,F251)</f>
        <v>40</v>
      </c>
      <c r="G249">
        <v>36</v>
      </c>
    </row>
    <row r="250" spans="1:7" x14ac:dyDescent="0.75">
      <c r="A250" s="11">
        <v>44460</v>
      </c>
      <c r="B250">
        <v>41.2</v>
      </c>
      <c r="C250">
        <v>39.64</v>
      </c>
      <c r="D250">
        <v>35.5</v>
      </c>
      <c r="E250">
        <v>41.5</v>
      </c>
      <c r="F250">
        <f>+F249</f>
        <v>40</v>
      </c>
      <c r="G250">
        <v>36.5</v>
      </c>
    </row>
    <row r="251" spans="1:7" x14ac:dyDescent="0.75">
      <c r="A251" s="11">
        <v>44461</v>
      </c>
      <c r="B251">
        <v>41.5</v>
      </c>
      <c r="C251">
        <v>39.4</v>
      </c>
      <c r="D251">
        <v>35.4</v>
      </c>
      <c r="E251">
        <v>41.5</v>
      </c>
      <c r="F251">
        <v>39</v>
      </c>
      <c r="G251">
        <v>36.5</v>
      </c>
    </row>
    <row r="252" spans="1:7" x14ac:dyDescent="0.75">
      <c r="A252" s="11">
        <v>44462</v>
      </c>
      <c r="B252">
        <v>41.41</v>
      </c>
      <c r="C252">
        <v>39.1</v>
      </c>
      <c r="D252">
        <v>35.35</v>
      </c>
      <c r="E252">
        <v>41.5</v>
      </c>
      <c r="F252">
        <v>39.049999999999997</v>
      </c>
      <c r="G252">
        <v>36.5</v>
      </c>
    </row>
    <row r="253" spans="1:7" x14ac:dyDescent="0.75">
      <c r="A253" s="11">
        <v>44463</v>
      </c>
      <c r="B253">
        <v>40.9</v>
      </c>
      <c r="C253">
        <v>38.6</v>
      </c>
      <c r="D253">
        <v>35</v>
      </c>
      <c r="E253">
        <v>41</v>
      </c>
      <c r="F253">
        <v>39</v>
      </c>
      <c r="G253">
        <v>37</v>
      </c>
    </row>
    <row r="254" spans="1:7" x14ac:dyDescent="0.75">
      <c r="A254" s="11">
        <v>44466</v>
      </c>
      <c r="B254">
        <v>40.700000000000003</v>
      </c>
      <c r="C254">
        <v>39.04</v>
      </c>
      <c r="D254">
        <v>35</v>
      </c>
      <c r="E254">
        <v>40.65</v>
      </c>
      <c r="F254">
        <v>38.799999999999997</v>
      </c>
      <c r="G254">
        <v>36.6</v>
      </c>
    </row>
    <row r="255" spans="1:7" x14ac:dyDescent="0.75">
      <c r="A255" s="11">
        <v>44467</v>
      </c>
      <c r="B255">
        <v>41.2</v>
      </c>
      <c r="C255">
        <v>39.549999999999997</v>
      </c>
      <c r="D255">
        <v>35.369999999999997</v>
      </c>
      <c r="E255">
        <v>41.7</v>
      </c>
      <c r="F255">
        <v>40</v>
      </c>
      <c r="G255">
        <v>36.6</v>
      </c>
    </row>
    <row r="256" spans="1:7" x14ac:dyDescent="0.75">
      <c r="A256" s="11">
        <v>44468</v>
      </c>
      <c r="B256">
        <v>41.75</v>
      </c>
      <c r="C256">
        <v>40.15</v>
      </c>
      <c r="D256">
        <v>36.1</v>
      </c>
      <c r="E256">
        <v>42.25</v>
      </c>
      <c r="F256">
        <v>40</v>
      </c>
      <c r="G256">
        <f>+AVERAGE(G255,G257)</f>
        <v>36.549999999999997</v>
      </c>
    </row>
    <row r="257" spans="1:7" x14ac:dyDescent="0.75">
      <c r="A257" s="11">
        <v>44469</v>
      </c>
      <c r="B257">
        <v>41.4</v>
      </c>
      <c r="C257">
        <v>40</v>
      </c>
      <c r="D257">
        <v>35.9</v>
      </c>
      <c r="E257">
        <v>42.25</v>
      </c>
      <c r="F257">
        <v>40</v>
      </c>
      <c r="G257">
        <v>36.5</v>
      </c>
    </row>
    <row r="258" spans="1:7" x14ac:dyDescent="0.75">
      <c r="A258" s="11">
        <v>44470</v>
      </c>
      <c r="B258">
        <v>42.08</v>
      </c>
      <c r="C258">
        <v>39.99</v>
      </c>
      <c r="D258">
        <v>35.9</v>
      </c>
      <c r="E258">
        <v>41.8</v>
      </c>
      <c r="F258">
        <v>40.1</v>
      </c>
      <c r="G258">
        <v>36.5</v>
      </c>
    </row>
    <row r="259" spans="1:7" x14ac:dyDescent="0.75">
      <c r="A259" s="11">
        <v>44473</v>
      </c>
      <c r="B259">
        <v>41.5</v>
      </c>
      <c r="C259">
        <v>39.74</v>
      </c>
      <c r="D259">
        <v>35.799999999999997</v>
      </c>
      <c r="E259">
        <v>42</v>
      </c>
      <c r="F259">
        <v>40</v>
      </c>
      <c r="G259">
        <v>36.5</v>
      </c>
    </row>
    <row r="260" spans="1:7" x14ac:dyDescent="0.75">
      <c r="A260" s="11">
        <v>44474</v>
      </c>
      <c r="B260">
        <v>41.7</v>
      </c>
      <c r="C260">
        <v>40</v>
      </c>
      <c r="D260">
        <v>36</v>
      </c>
      <c r="E260">
        <v>42.6</v>
      </c>
      <c r="F260">
        <v>40.1</v>
      </c>
      <c r="G260">
        <v>36.6</v>
      </c>
    </row>
    <row r="261" spans="1:7" x14ac:dyDescent="0.75">
      <c r="A261" s="11">
        <v>44475</v>
      </c>
      <c r="B261">
        <f>+AVERAGE(B260,B262)</f>
        <v>41.35</v>
      </c>
      <c r="C261">
        <v>39.58</v>
      </c>
      <c r="D261">
        <v>35.799999999999997</v>
      </c>
      <c r="E261">
        <f>+AVERAGE(E260,E262)</f>
        <v>42.900000000000006</v>
      </c>
      <c r="F261">
        <f>+AVERAGE(F260,F262)</f>
        <v>40.424999999999997</v>
      </c>
      <c r="G261">
        <f>+AVERAGE(G260,G263)</f>
        <v>36.400000000000006</v>
      </c>
    </row>
    <row r="262" spans="1:7" x14ac:dyDescent="0.75">
      <c r="A262" s="11">
        <v>44476</v>
      </c>
      <c r="B262">
        <v>41</v>
      </c>
      <c r="C262">
        <v>39.15</v>
      </c>
      <c r="D262">
        <v>35</v>
      </c>
      <c r="E262">
        <v>43.2</v>
      </c>
      <c r="F262">
        <v>40.75</v>
      </c>
      <c r="G262">
        <f>+G261</f>
        <v>36.400000000000006</v>
      </c>
    </row>
    <row r="263" spans="1:7" x14ac:dyDescent="0.75">
      <c r="A263" s="11">
        <v>44481</v>
      </c>
      <c r="B263">
        <v>40.5</v>
      </c>
      <c r="C263">
        <v>38.74</v>
      </c>
      <c r="D263">
        <v>34.6</v>
      </c>
      <c r="E263">
        <v>42.25</v>
      </c>
      <c r="F263">
        <v>40</v>
      </c>
      <c r="G263">
        <v>36.200000000000003</v>
      </c>
    </row>
    <row r="264" spans="1:7" x14ac:dyDescent="0.75">
      <c r="A264" s="11">
        <v>44482</v>
      </c>
      <c r="B264">
        <v>40.4</v>
      </c>
      <c r="C264">
        <v>38.11</v>
      </c>
      <c r="D264">
        <v>34</v>
      </c>
      <c r="E264">
        <f>+AVERAGE(E263,E268)</f>
        <v>42.125</v>
      </c>
      <c r="F264">
        <v>40</v>
      </c>
      <c r="G264">
        <f>+AVERAGE(G263,G265)</f>
        <v>35.85</v>
      </c>
    </row>
    <row r="265" spans="1:7" x14ac:dyDescent="0.75">
      <c r="A265" s="11">
        <v>44483</v>
      </c>
      <c r="B265">
        <v>40.61</v>
      </c>
      <c r="C265">
        <v>38.200000000000003</v>
      </c>
      <c r="D265">
        <v>34.299999999999997</v>
      </c>
      <c r="E265">
        <f>+E264</f>
        <v>42.125</v>
      </c>
      <c r="F265">
        <f>+AVERAGE(F264,F267)</f>
        <v>39.65</v>
      </c>
      <c r="G265">
        <v>35.5</v>
      </c>
    </row>
    <row r="266" spans="1:7" x14ac:dyDescent="0.75">
      <c r="A266" s="11">
        <v>44484</v>
      </c>
      <c r="B266">
        <f>+AVERAGE(B265,B267)</f>
        <v>40.055</v>
      </c>
      <c r="C266">
        <v>37.75</v>
      </c>
      <c r="D266">
        <v>33.9</v>
      </c>
      <c r="E266">
        <f>+E265</f>
        <v>42.125</v>
      </c>
      <c r="F266">
        <f>+F265</f>
        <v>39.65</v>
      </c>
      <c r="G266">
        <v>35.5</v>
      </c>
    </row>
    <row r="267" spans="1:7" x14ac:dyDescent="0.75">
      <c r="A267" s="11">
        <v>44487</v>
      </c>
      <c r="B267">
        <v>39.5</v>
      </c>
      <c r="C267">
        <v>37.4</v>
      </c>
      <c r="D267">
        <v>33.75</v>
      </c>
      <c r="E267">
        <f>+E266</f>
        <v>42.125</v>
      </c>
      <c r="F267">
        <v>39.299999999999997</v>
      </c>
      <c r="G267">
        <f>+AVERAGE(G266,G268)</f>
        <v>35</v>
      </c>
    </row>
    <row r="268" spans="1:7" x14ac:dyDescent="0.75">
      <c r="A268" s="11">
        <v>44488</v>
      </c>
      <c r="B268">
        <v>39.5</v>
      </c>
      <c r="C268">
        <v>37.35</v>
      </c>
      <c r="D268">
        <v>33.549999999999997</v>
      </c>
      <c r="E268">
        <v>42</v>
      </c>
      <c r="F268">
        <v>37.4</v>
      </c>
      <c r="G268">
        <v>34.5</v>
      </c>
    </row>
    <row r="269" spans="1:7" x14ac:dyDescent="0.75">
      <c r="A269" s="11">
        <v>44489</v>
      </c>
      <c r="B269">
        <v>39.5</v>
      </c>
      <c r="C269">
        <v>37.75</v>
      </c>
      <c r="D269">
        <v>33.6</v>
      </c>
      <c r="E269">
        <v>40.9</v>
      </c>
      <c r="F269">
        <v>38</v>
      </c>
      <c r="G269">
        <v>34</v>
      </c>
    </row>
    <row r="270" spans="1:7" x14ac:dyDescent="0.75">
      <c r="A270" s="11">
        <v>44490</v>
      </c>
      <c r="B270">
        <v>39</v>
      </c>
      <c r="C270">
        <v>37.65</v>
      </c>
      <c r="D270">
        <v>33.5</v>
      </c>
      <c r="E270">
        <v>40.9</v>
      </c>
      <c r="F270">
        <v>38</v>
      </c>
      <c r="G270">
        <v>34</v>
      </c>
    </row>
    <row r="271" spans="1:7" x14ac:dyDescent="0.75">
      <c r="A271" s="11">
        <v>44491</v>
      </c>
      <c r="B271">
        <v>39</v>
      </c>
      <c r="C271">
        <v>37.700000000000003</v>
      </c>
      <c r="D271">
        <v>33.200000000000003</v>
      </c>
      <c r="E271">
        <v>40.33</v>
      </c>
      <c r="F271">
        <f>+AVERAGE(F270,F273)</f>
        <v>37.75</v>
      </c>
      <c r="G271">
        <v>34</v>
      </c>
    </row>
    <row r="272" spans="1:7" x14ac:dyDescent="0.75">
      <c r="A272" s="11">
        <v>44494</v>
      </c>
      <c r="B272">
        <v>38.799999999999997</v>
      </c>
      <c r="C272">
        <v>37.450000000000003</v>
      </c>
      <c r="D272">
        <v>33.549999999999997</v>
      </c>
      <c r="E272">
        <v>40</v>
      </c>
      <c r="F272">
        <f>+F271</f>
        <v>37.75</v>
      </c>
      <c r="G272">
        <v>34</v>
      </c>
    </row>
    <row r="273" spans="1:7" x14ac:dyDescent="0.75">
      <c r="A273" s="11">
        <v>44495</v>
      </c>
      <c r="B273">
        <v>39</v>
      </c>
      <c r="C273">
        <v>37.299999999999997</v>
      </c>
      <c r="D273">
        <v>34</v>
      </c>
      <c r="E273">
        <v>40</v>
      </c>
      <c r="F273">
        <v>37.5</v>
      </c>
      <c r="G273">
        <v>33.6</v>
      </c>
    </row>
    <row r="274" spans="1:7" x14ac:dyDescent="0.75">
      <c r="A274" s="11">
        <v>44496</v>
      </c>
      <c r="B274">
        <v>39</v>
      </c>
      <c r="C274">
        <v>37.01</v>
      </c>
      <c r="D274">
        <v>34.049999999999997</v>
      </c>
      <c r="E274">
        <v>40</v>
      </c>
      <c r="F274">
        <v>37.5</v>
      </c>
      <c r="G274">
        <v>34</v>
      </c>
    </row>
    <row r="275" spans="1:7" x14ac:dyDescent="0.75">
      <c r="A275" s="11">
        <v>44497</v>
      </c>
      <c r="B275">
        <v>38.6</v>
      </c>
      <c r="C275">
        <v>37</v>
      </c>
      <c r="D275">
        <v>33.299999999999997</v>
      </c>
      <c r="E275">
        <v>39</v>
      </c>
      <c r="F275">
        <v>37</v>
      </c>
      <c r="G275">
        <v>34</v>
      </c>
    </row>
    <row r="276" spans="1:7" x14ac:dyDescent="0.75">
      <c r="A276" s="11">
        <v>44498</v>
      </c>
      <c r="B276">
        <v>38.200000000000003</v>
      </c>
      <c r="C276">
        <v>36.58</v>
      </c>
      <c r="D276">
        <v>33.299999999999997</v>
      </c>
      <c r="E276">
        <v>39</v>
      </c>
      <c r="F276">
        <v>37</v>
      </c>
      <c r="G276">
        <f>+AVERAGE(G275,G278)</f>
        <v>33.625</v>
      </c>
    </row>
    <row r="277" spans="1:7" x14ac:dyDescent="0.75">
      <c r="A277" s="11">
        <v>44501</v>
      </c>
      <c r="B277">
        <v>38.1</v>
      </c>
      <c r="C277">
        <v>35.950000000000003</v>
      </c>
      <c r="D277">
        <v>32.35</v>
      </c>
      <c r="E277">
        <v>39</v>
      </c>
      <c r="F277">
        <v>36</v>
      </c>
      <c r="G277">
        <f>+G276</f>
        <v>33.625</v>
      </c>
    </row>
    <row r="278" spans="1:7" x14ac:dyDescent="0.75">
      <c r="A278" s="11">
        <v>44502</v>
      </c>
      <c r="B278">
        <v>37.5</v>
      </c>
      <c r="C278">
        <v>35.78</v>
      </c>
      <c r="D278">
        <v>33</v>
      </c>
      <c r="E278">
        <v>39</v>
      </c>
      <c r="F278">
        <v>36.5</v>
      </c>
      <c r="G278">
        <v>33.25</v>
      </c>
    </row>
    <row r="279" spans="1:7" x14ac:dyDescent="0.75">
      <c r="A279" s="11">
        <v>44503</v>
      </c>
      <c r="B279">
        <v>37.85</v>
      </c>
      <c r="C279">
        <v>35.700000000000003</v>
      </c>
      <c r="D279">
        <v>32.6</v>
      </c>
      <c r="E279">
        <v>39</v>
      </c>
      <c r="F279">
        <v>36.5</v>
      </c>
      <c r="G279">
        <v>33</v>
      </c>
    </row>
    <row r="280" spans="1:7" x14ac:dyDescent="0.75">
      <c r="A280" s="11">
        <v>44504</v>
      </c>
      <c r="B280">
        <v>38</v>
      </c>
      <c r="C280">
        <v>37</v>
      </c>
      <c r="D280">
        <v>33</v>
      </c>
      <c r="E280">
        <v>39</v>
      </c>
      <c r="F280">
        <v>37</v>
      </c>
      <c r="G280">
        <v>33</v>
      </c>
    </row>
    <row r="281" spans="1:7" x14ac:dyDescent="0.75">
      <c r="A281" s="11">
        <v>44505</v>
      </c>
      <c r="B281">
        <v>37.4</v>
      </c>
      <c r="C281">
        <v>36.33</v>
      </c>
      <c r="D281">
        <v>33.200000000000003</v>
      </c>
      <c r="E281">
        <v>38.6</v>
      </c>
      <c r="F281">
        <v>37.5</v>
      </c>
      <c r="G281">
        <v>33</v>
      </c>
    </row>
    <row r="282" spans="1:7" x14ac:dyDescent="0.75">
      <c r="A282" s="11">
        <v>44508</v>
      </c>
      <c r="B282">
        <v>37.950000000000003</v>
      </c>
      <c r="C282">
        <v>36.950000000000003</v>
      </c>
      <c r="D282">
        <v>33.75</v>
      </c>
      <c r="E282">
        <v>39</v>
      </c>
      <c r="F282">
        <v>37.5</v>
      </c>
      <c r="G282">
        <v>33</v>
      </c>
    </row>
    <row r="283" spans="1:7" x14ac:dyDescent="0.75">
      <c r="A283" s="11">
        <v>44509</v>
      </c>
      <c r="B283">
        <v>37.950000000000003</v>
      </c>
      <c r="C283">
        <v>36.65</v>
      </c>
      <c r="D283">
        <v>33.1</v>
      </c>
      <c r="E283">
        <v>39.9</v>
      </c>
      <c r="F283">
        <v>38</v>
      </c>
      <c r="G283">
        <v>34</v>
      </c>
    </row>
    <row r="284" spans="1:7" x14ac:dyDescent="0.75">
      <c r="A284" s="11">
        <v>44510</v>
      </c>
      <c r="B284">
        <v>39</v>
      </c>
      <c r="C284">
        <v>36.6</v>
      </c>
      <c r="D284">
        <v>32.700000000000003</v>
      </c>
      <c r="E284">
        <v>39</v>
      </c>
      <c r="F284">
        <v>37.5</v>
      </c>
      <c r="G284">
        <v>33.03</v>
      </c>
    </row>
    <row r="285" spans="1:7" x14ac:dyDescent="0.75">
      <c r="A285" s="11">
        <v>44511</v>
      </c>
      <c r="B285">
        <v>39</v>
      </c>
      <c r="C285">
        <v>37.25</v>
      </c>
      <c r="D285">
        <v>32.9</v>
      </c>
      <c r="E285">
        <v>39.25</v>
      </c>
      <c r="F285">
        <v>37</v>
      </c>
      <c r="G285">
        <v>33.5</v>
      </c>
    </row>
    <row r="286" spans="1:7" x14ac:dyDescent="0.75">
      <c r="A286" s="11">
        <v>44512</v>
      </c>
      <c r="B286">
        <v>38.5</v>
      </c>
      <c r="C286">
        <v>37.25</v>
      </c>
      <c r="D286">
        <v>32.950000000000003</v>
      </c>
      <c r="E286">
        <v>39</v>
      </c>
      <c r="F286">
        <v>36.49</v>
      </c>
      <c r="G286">
        <v>34.25</v>
      </c>
    </row>
    <row r="287" spans="1:7" x14ac:dyDescent="0.75">
      <c r="A287" s="11">
        <v>44515</v>
      </c>
      <c r="B287">
        <v>38.799999999999997</v>
      </c>
      <c r="C287">
        <v>37.549999999999997</v>
      </c>
      <c r="D287">
        <v>33.75</v>
      </c>
      <c r="E287">
        <v>39.299999999999997</v>
      </c>
      <c r="F287">
        <v>36.950000000000003</v>
      </c>
      <c r="G287">
        <v>34.5</v>
      </c>
    </row>
    <row r="288" spans="1:7" x14ac:dyDescent="0.75">
      <c r="A288" s="11">
        <v>44516</v>
      </c>
      <c r="B288">
        <v>39.25</v>
      </c>
      <c r="C288">
        <v>37</v>
      </c>
      <c r="D288">
        <v>33.700000000000003</v>
      </c>
      <c r="E288">
        <v>39</v>
      </c>
      <c r="F288">
        <v>37.5</v>
      </c>
      <c r="G288">
        <v>34.5</v>
      </c>
    </row>
    <row r="289" spans="1:7" x14ac:dyDescent="0.75">
      <c r="A289" s="11">
        <v>44517</v>
      </c>
      <c r="B289">
        <v>39.25</v>
      </c>
      <c r="C289">
        <v>36.39</v>
      </c>
      <c r="D289">
        <v>33</v>
      </c>
      <c r="E289">
        <v>39.15</v>
      </c>
      <c r="F289">
        <v>37.5</v>
      </c>
      <c r="G289">
        <v>34.5</v>
      </c>
    </row>
    <row r="290" spans="1:7" x14ac:dyDescent="0.75">
      <c r="A290" s="11">
        <v>44518</v>
      </c>
      <c r="B290">
        <v>38.9</v>
      </c>
      <c r="C290">
        <v>35.6</v>
      </c>
      <c r="D290">
        <v>32.75</v>
      </c>
      <c r="E290">
        <v>39.5</v>
      </c>
      <c r="F290">
        <v>36.799999999999997</v>
      </c>
      <c r="G290">
        <v>34.5</v>
      </c>
    </row>
    <row r="291" spans="1:7" x14ac:dyDescent="0.75">
      <c r="A291" s="11">
        <v>44519</v>
      </c>
      <c r="B291">
        <v>38.799999999999997</v>
      </c>
      <c r="C291">
        <v>35.46</v>
      </c>
      <c r="D291">
        <v>32.01</v>
      </c>
      <c r="E291">
        <v>39.5</v>
      </c>
      <c r="F291">
        <v>36.25</v>
      </c>
      <c r="G291">
        <v>33.1</v>
      </c>
    </row>
    <row r="292" spans="1:7" x14ac:dyDescent="0.75">
      <c r="A292" s="11">
        <v>44523</v>
      </c>
      <c r="B292">
        <v>39</v>
      </c>
      <c r="C292">
        <v>34.590000000000003</v>
      </c>
      <c r="D292">
        <v>31.5</v>
      </c>
      <c r="E292">
        <v>39.4</v>
      </c>
      <c r="F292">
        <v>36</v>
      </c>
      <c r="G292">
        <v>32.700000000000003</v>
      </c>
    </row>
    <row r="293" spans="1:7" x14ac:dyDescent="0.75">
      <c r="A293" s="11">
        <v>44524</v>
      </c>
      <c r="B293">
        <v>39</v>
      </c>
      <c r="C293">
        <v>34.58</v>
      </c>
      <c r="D293">
        <v>31.65</v>
      </c>
      <c r="E293">
        <v>39.4</v>
      </c>
      <c r="F293">
        <v>36</v>
      </c>
      <c r="G293">
        <v>32.700000000000003</v>
      </c>
    </row>
    <row r="294" spans="1:7" x14ac:dyDescent="0.75">
      <c r="A294" s="11">
        <v>44525</v>
      </c>
      <c r="B294">
        <v>37.5</v>
      </c>
      <c r="C294">
        <v>34.74</v>
      </c>
      <c r="D294">
        <v>31.2</v>
      </c>
      <c r="E294">
        <v>39.4</v>
      </c>
      <c r="F294">
        <v>36</v>
      </c>
      <c r="G294">
        <v>32.700000000000003</v>
      </c>
    </row>
    <row r="295" spans="1:7" x14ac:dyDescent="0.75">
      <c r="A295" s="11">
        <v>44526</v>
      </c>
      <c r="B295">
        <v>37</v>
      </c>
      <c r="C295">
        <v>34.1</v>
      </c>
      <c r="D295">
        <v>31.5</v>
      </c>
      <c r="E295">
        <v>37.799999999999997</v>
      </c>
      <c r="F295">
        <v>36</v>
      </c>
      <c r="G295">
        <v>32.799999999999997</v>
      </c>
    </row>
    <row r="296" spans="1:7" x14ac:dyDescent="0.75">
      <c r="A296" s="11">
        <v>44529</v>
      </c>
      <c r="B296">
        <v>36.549999999999997</v>
      </c>
      <c r="C296">
        <v>33.96</v>
      </c>
      <c r="D296">
        <v>31.35</v>
      </c>
      <c r="E296">
        <v>37.5</v>
      </c>
      <c r="F296">
        <v>35</v>
      </c>
      <c r="G296">
        <v>32.5</v>
      </c>
    </row>
    <row r="297" spans="1:7" x14ac:dyDescent="0.75">
      <c r="A297" s="11">
        <v>44530</v>
      </c>
      <c r="B297">
        <v>36.6</v>
      </c>
      <c r="C297">
        <v>33.36</v>
      </c>
      <c r="D297">
        <v>31</v>
      </c>
      <c r="E297">
        <v>37</v>
      </c>
      <c r="F297">
        <v>34.299999999999997</v>
      </c>
      <c r="G297">
        <v>32</v>
      </c>
    </row>
    <row r="298" spans="1:7" x14ac:dyDescent="0.75">
      <c r="A298" s="11">
        <v>44531</v>
      </c>
      <c r="B298">
        <v>37.15</v>
      </c>
      <c r="C298">
        <v>35.04</v>
      </c>
      <c r="D298">
        <v>32.5</v>
      </c>
      <c r="E298">
        <v>37</v>
      </c>
      <c r="F298">
        <v>36</v>
      </c>
      <c r="G298">
        <v>32.479999999999997</v>
      </c>
    </row>
    <row r="299" spans="1:7" x14ac:dyDescent="0.75">
      <c r="A299" s="11">
        <v>44532</v>
      </c>
      <c r="B299">
        <v>37.700000000000003</v>
      </c>
      <c r="C299">
        <v>35.6</v>
      </c>
      <c r="D299">
        <v>32</v>
      </c>
      <c r="E299">
        <v>36.1</v>
      </c>
      <c r="F299">
        <v>36</v>
      </c>
      <c r="G299">
        <v>32.479999999999997</v>
      </c>
    </row>
    <row r="300" spans="1:7" x14ac:dyDescent="0.75">
      <c r="A300" s="11">
        <v>44533</v>
      </c>
      <c r="B300">
        <v>37.700000000000003</v>
      </c>
      <c r="C300">
        <v>37.15</v>
      </c>
      <c r="D300">
        <v>33.47</v>
      </c>
      <c r="E300">
        <v>39</v>
      </c>
      <c r="F300">
        <v>36.450000000000003</v>
      </c>
      <c r="G300">
        <v>32.479999999999997</v>
      </c>
    </row>
    <row r="301" spans="1:7" x14ac:dyDescent="0.75">
      <c r="A301" s="11">
        <v>44536</v>
      </c>
      <c r="B301">
        <v>38.4</v>
      </c>
      <c r="C301">
        <v>37.29</v>
      </c>
      <c r="D301">
        <v>34.5</v>
      </c>
      <c r="E301">
        <v>39</v>
      </c>
      <c r="F301">
        <v>37</v>
      </c>
      <c r="G301">
        <v>32.6</v>
      </c>
    </row>
    <row r="302" spans="1:7" x14ac:dyDescent="0.75">
      <c r="A302" s="11">
        <v>44537</v>
      </c>
      <c r="B302">
        <v>39.4</v>
      </c>
      <c r="C302">
        <v>38.21</v>
      </c>
      <c r="D302">
        <v>35.700000000000003</v>
      </c>
      <c r="E302">
        <v>39</v>
      </c>
      <c r="F302">
        <v>38.31</v>
      </c>
      <c r="G302">
        <v>32.6</v>
      </c>
    </row>
    <row r="303" spans="1:7" x14ac:dyDescent="0.75">
      <c r="A303" s="11">
        <v>44539</v>
      </c>
      <c r="B303">
        <v>39</v>
      </c>
      <c r="C303">
        <v>38.01</v>
      </c>
      <c r="D303">
        <v>34.950000000000003</v>
      </c>
      <c r="E303">
        <v>41.4</v>
      </c>
      <c r="F303">
        <v>39</v>
      </c>
      <c r="G303">
        <v>32.6</v>
      </c>
    </row>
    <row r="304" spans="1:7" x14ac:dyDescent="0.75">
      <c r="A304" s="11">
        <v>44540</v>
      </c>
      <c r="B304">
        <v>39</v>
      </c>
      <c r="C304">
        <v>36.9</v>
      </c>
      <c r="D304">
        <v>33.5</v>
      </c>
      <c r="E304">
        <v>41.69</v>
      </c>
      <c r="F304">
        <v>39</v>
      </c>
      <c r="G304">
        <v>35</v>
      </c>
    </row>
    <row r="305" spans="1:7" x14ac:dyDescent="0.75">
      <c r="A305" s="11">
        <v>44543</v>
      </c>
      <c r="B305">
        <v>39</v>
      </c>
      <c r="C305">
        <v>37.049999999999997</v>
      </c>
      <c r="D305">
        <v>33.65</v>
      </c>
      <c r="E305">
        <v>41.15</v>
      </c>
      <c r="F305">
        <v>39</v>
      </c>
      <c r="G305">
        <v>35</v>
      </c>
    </row>
    <row r="306" spans="1:7" x14ac:dyDescent="0.75">
      <c r="A306" s="11">
        <v>44544</v>
      </c>
      <c r="B306">
        <v>39</v>
      </c>
      <c r="C306">
        <v>37.6</v>
      </c>
      <c r="D306">
        <v>34.5</v>
      </c>
      <c r="E306">
        <v>40.9</v>
      </c>
      <c r="F306">
        <v>39</v>
      </c>
      <c r="G306">
        <v>35</v>
      </c>
    </row>
    <row r="307" spans="1:7" x14ac:dyDescent="0.75">
      <c r="A307" s="11">
        <v>44545</v>
      </c>
      <c r="B307">
        <v>39</v>
      </c>
      <c r="C307">
        <v>37.15</v>
      </c>
      <c r="D307">
        <v>34.200000000000003</v>
      </c>
      <c r="E307">
        <v>41</v>
      </c>
      <c r="F307">
        <v>39</v>
      </c>
      <c r="G307">
        <v>34.5</v>
      </c>
    </row>
    <row r="308" spans="1:7" x14ac:dyDescent="0.75">
      <c r="A308" s="11">
        <v>44546</v>
      </c>
      <c r="B308">
        <v>38.5</v>
      </c>
      <c r="C308">
        <v>36.909999999999997</v>
      </c>
      <c r="D308">
        <v>34</v>
      </c>
      <c r="E308">
        <v>41</v>
      </c>
      <c r="F308">
        <v>39.25</v>
      </c>
      <c r="G308">
        <v>35</v>
      </c>
    </row>
    <row r="309" spans="1:7" x14ac:dyDescent="0.75">
      <c r="A309" s="11">
        <v>44547</v>
      </c>
      <c r="B309">
        <v>38.200000000000003</v>
      </c>
      <c r="C309">
        <v>36.200000000000003</v>
      </c>
      <c r="D309">
        <v>33.4</v>
      </c>
      <c r="E309">
        <v>41</v>
      </c>
      <c r="F309">
        <v>38.5</v>
      </c>
      <c r="G309">
        <v>35.200000000000003</v>
      </c>
    </row>
    <row r="310" spans="1:7" x14ac:dyDescent="0.75">
      <c r="A310" s="11">
        <v>44550</v>
      </c>
      <c r="B310">
        <v>38.5</v>
      </c>
      <c r="C310">
        <v>35.520000000000003</v>
      </c>
      <c r="D310">
        <v>32.799999999999997</v>
      </c>
      <c r="E310">
        <v>41</v>
      </c>
      <c r="F310">
        <v>38.5</v>
      </c>
      <c r="G310">
        <v>34.5</v>
      </c>
    </row>
    <row r="311" spans="1:7" x14ac:dyDescent="0.75">
      <c r="A311" s="11">
        <v>44551</v>
      </c>
      <c r="B311">
        <v>38.4</v>
      </c>
      <c r="C311">
        <v>35.75</v>
      </c>
      <c r="D311">
        <v>32.799999999999997</v>
      </c>
      <c r="E311">
        <v>39</v>
      </c>
      <c r="F311">
        <v>36</v>
      </c>
      <c r="G311">
        <v>34.5</v>
      </c>
    </row>
    <row r="312" spans="1:7" x14ac:dyDescent="0.75">
      <c r="A312" s="11">
        <v>44552</v>
      </c>
      <c r="B312">
        <v>38.4</v>
      </c>
      <c r="C312">
        <v>35.75</v>
      </c>
      <c r="D312">
        <v>32.799999999999997</v>
      </c>
      <c r="E312">
        <v>39</v>
      </c>
      <c r="F312">
        <v>36</v>
      </c>
      <c r="G312">
        <v>34.5</v>
      </c>
    </row>
    <row r="313" spans="1:7" x14ac:dyDescent="0.75">
      <c r="A313" s="11">
        <v>44553</v>
      </c>
      <c r="B313">
        <v>38.4</v>
      </c>
      <c r="C313">
        <v>35.76</v>
      </c>
      <c r="D313">
        <v>32.799999999999997</v>
      </c>
      <c r="E313">
        <v>39</v>
      </c>
      <c r="F313">
        <v>37.5</v>
      </c>
      <c r="G313">
        <v>35</v>
      </c>
    </row>
    <row r="314" spans="1:7" x14ac:dyDescent="0.75">
      <c r="A314" s="11">
        <v>44557</v>
      </c>
      <c r="B314">
        <f>+AVERAGE(B313,B315)</f>
        <v>37.950000000000003</v>
      </c>
      <c r="C314">
        <v>36.75</v>
      </c>
      <c r="D314">
        <v>33.75</v>
      </c>
      <c r="E314">
        <v>40</v>
      </c>
      <c r="F314">
        <v>38.5</v>
      </c>
      <c r="G314">
        <f>+AVERAGE(G313,G315)</f>
        <v>35</v>
      </c>
    </row>
    <row r="315" spans="1:7" x14ac:dyDescent="0.75">
      <c r="A315" s="11">
        <v>44558</v>
      </c>
      <c r="B315">
        <v>37.5</v>
      </c>
      <c r="C315">
        <v>36.92</v>
      </c>
      <c r="D315">
        <v>34</v>
      </c>
      <c r="E315">
        <v>40</v>
      </c>
      <c r="F315">
        <v>38</v>
      </c>
      <c r="G315">
        <v>35</v>
      </c>
    </row>
    <row r="316" spans="1:7" x14ac:dyDescent="0.75">
      <c r="A316" s="11">
        <v>44559</v>
      </c>
      <c r="B316">
        <v>39</v>
      </c>
      <c r="C316">
        <v>36.6</v>
      </c>
      <c r="D316">
        <v>34.07</v>
      </c>
      <c r="E316">
        <v>39.4</v>
      </c>
      <c r="F316">
        <v>38</v>
      </c>
      <c r="G316">
        <v>34.799999999999997</v>
      </c>
    </row>
    <row r="317" spans="1:7" x14ac:dyDescent="0.75">
      <c r="A317" s="11">
        <v>44560</v>
      </c>
      <c r="B317">
        <v>39</v>
      </c>
      <c r="C317">
        <v>36.31</v>
      </c>
      <c r="D317">
        <v>34.5</v>
      </c>
      <c r="E317">
        <v>40</v>
      </c>
      <c r="F317">
        <v>38</v>
      </c>
      <c r="G317">
        <v>34.799999999999997</v>
      </c>
    </row>
    <row r="318" spans="1:7" x14ac:dyDescent="0.75">
      <c r="A318" s="11">
        <v>44564</v>
      </c>
      <c r="B318">
        <v>38</v>
      </c>
      <c r="C318">
        <v>36.25</v>
      </c>
      <c r="D318">
        <v>33.46</v>
      </c>
      <c r="E318">
        <v>40</v>
      </c>
      <c r="F318">
        <v>38</v>
      </c>
      <c r="G318">
        <v>33.75</v>
      </c>
    </row>
    <row r="319" spans="1:7" x14ac:dyDescent="0.75">
      <c r="A319" s="11">
        <v>44565</v>
      </c>
      <c r="B319">
        <v>38.299999999999997</v>
      </c>
      <c r="C319">
        <v>35.99</v>
      </c>
      <c r="D319">
        <v>33.200000000000003</v>
      </c>
      <c r="E319">
        <v>40</v>
      </c>
      <c r="F319">
        <v>38</v>
      </c>
      <c r="G319">
        <v>33.75</v>
      </c>
    </row>
    <row r="320" spans="1:7" x14ac:dyDescent="0.75">
      <c r="A320" s="11">
        <v>44566</v>
      </c>
      <c r="B320">
        <v>38</v>
      </c>
      <c r="C320">
        <v>35.5</v>
      </c>
      <c r="D320">
        <v>32.9</v>
      </c>
      <c r="E320">
        <v>40</v>
      </c>
      <c r="F320">
        <v>37.5</v>
      </c>
      <c r="G320">
        <v>33.75</v>
      </c>
    </row>
    <row r="321" spans="1:7" x14ac:dyDescent="0.75">
      <c r="A321" s="11">
        <v>44567</v>
      </c>
      <c r="B321">
        <v>38</v>
      </c>
      <c r="C321">
        <v>34.46</v>
      </c>
      <c r="D321">
        <v>31.55</v>
      </c>
      <c r="E321">
        <v>37</v>
      </c>
      <c r="F321">
        <v>35.5</v>
      </c>
      <c r="G321">
        <v>33.75</v>
      </c>
    </row>
    <row r="322" spans="1:7" x14ac:dyDescent="0.75">
      <c r="A322" s="11">
        <v>44568</v>
      </c>
      <c r="B322">
        <v>36.32</v>
      </c>
      <c r="C322">
        <v>34.090000000000003</v>
      </c>
      <c r="D322">
        <v>31.2</v>
      </c>
      <c r="E322">
        <v>38</v>
      </c>
      <c r="F322">
        <v>35.5</v>
      </c>
      <c r="G322">
        <v>33.01</v>
      </c>
    </row>
    <row r="323" spans="1:7" x14ac:dyDescent="0.75">
      <c r="A323" s="11">
        <v>44571</v>
      </c>
      <c r="B323">
        <v>36.32</v>
      </c>
      <c r="C323">
        <v>33.75</v>
      </c>
      <c r="D323">
        <v>31</v>
      </c>
      <c r="E323">
        <v>36.75</v>
      </c>
      <c r="F323">
        <v>34.200000000000003</v>
      </c>
      <c r="G323">
        <v>32.03</v>
      </c>
    </row>
    <row r="324" spans="1:7" x14ac:dyDescent="0.75">
      <c r="A324" s="11">
        <v>44572</v>
      </c>
      <c r="B324">
        <v>35.5</v>
      </c>
      <c r="C324">
        <v>33.85</v>
      </c>
      <c r="D324">
        <v>30.81</v>
      </c>
      <c r="E324">
        <v>37</v>
      </c>
      <c r="F324">
        <v>34.200000000000003</v>
      </c>
      <c r="G324">
        <v>32</v>
      </c>
    </row>
    <row r="325" spans="1:7" x14ac:dyDescent="0.75">
      <c r="A325" s="11">
        <v>44573</v>
      </c>
      <c r="B325">
        <v>35.51</v>
      </c>
      <c r="C325">
        <v>33.5</v>
      </c>
      <c r="D325">
        <v>30.6</v>
      </c>
      <c r="E325">
        <v>37</v>
      </c>
      <c r="F325">
        <v>34.200000000000003</v>
      </c>
      <c r="G325">
        <v>32</v>
      </c>
    </row>
    <row r="326" spans="1:7" x14ac:dyDescent="0.75">
      <c r="A326" s="11">
        <v>44574</v>
      </c>
      <c r="B326">
        <v>35.5</v>
      </c>
      <c r="C326">
        <v>32.729999999999997</v>
      </c>
      <c r="D326">
        <v>29.6</v>
      </c>
      <c r="E326">
        <v>38</v>
      </c>
      <c r="F326">
        <v>34</v>
      </c>
      <c r="G326">
        <v>31.05</v>
      </c>
    </row>
    <row r="327" spans="1:7" x14ac:dyDescent="0.75">
      <c r="A327" s="11">
        <v>44575</v>
      </c>
      <c r="B327">
        <v>34.5</v>
      </c>
      <c r="C327">
        <v>32.74</v>
      </c>
      <c r="D327">
        <v>30</v>
      </c>
      <c r="E327">
        <v>36.5</v>
      </c>
      <c r="F327">
        <v>34.200000000000003</v>
      </c>
      <c r="G327">
        <v>31.05</v>
      </c>
    </row>
    <row r="328" spans="1:7" x14ac:dyDescent="0.75">
      <c r="A328" s="11">
        <v>44578</v>
      </c>
      <c r="B328">
        <v>34.299999999999997</v>
      </c>
      <c r="C328">
        <v>32.4</v>
      </c>
      <c r="D328">
        <v>29.6</v>
      </c>
      <c r="E328">
        <v>36</v>
      </c>
      <c r="F328">
        <v>33.6</v>
      </c>
      <c r="G328">
        <v>31.1</v>
      </c>
    </row>
    <row r="329" spans="1:7" x14ac:dyDescent="0.75">
      <c r="A329" s="11">
        <v>44579</v>
      </c>
      <c r="B329">
        <v>34.5</v>
      </c>
      <c r="C329">
        <v>32.21</v>
      </c>
      <c r="D329">
        <v>29.35</v>
      </c>
      <c r="E329">
        <v>35.700000000000003</v>
      </c>
      <c r="F329">
        <v>33</v>
      </c>
      <c r="G329">
        <v>30.8</v>
      </c>
    </row>
    <row r="330" spans="1:7" x14ac:dyDescent="0.75">
      <c r="A330" s="11">
        <v>44580</v>
      </c>
      <c r="B330">
        <v>34.299999999999997</v>
      </c>
      <c r="C330">
        <v>32.65</v>
      </c>
      <c r="D330">
        <v>29.65</v>
      </c>
      <c r="E330">
        <v>35.700000000000003</v>
      </c>
      <c r="F330">
        <v>33</v>
      </c>
      <c r="G330">
        <v>31.43</v>
      </c>
    </row>
    <row r="331" spans="1:7" x14ac:dyDescent="0.75">
      <c r="A331" s="11">
        <v>44581</v>
      </c>
      <c r="B331">
        <v>35</v>
      </c>
      <c r="C331">
        <v>32.25</v>
      </c>
      <c r="D331">
        <v>29.2</v>
      </c>
      <c r="E331">
        <v>35.700000000000003</v>
      </c>
      <c r="F331">
        <v>33.01</v>
      </c>
      <c r="G331">
        <v>31.5</v>
      </c>
    </row>
    <row r="332" spans="1:7" x14ac:dyDescent="0.75">
      <c r="A332" s="11">
        <v>44582</v>
      </c>
      <c r="B332">
        <v>34.5</v>
      </c>
      <c r="C332">
        <v>32.340000000000003</v>
      </c>
      <c r="D332">
        <v>29.25</v>
      </c>
      <c r="E332">
        <v>35.5</v>
      </c>
      <c r="F332">
        <v>33.5</v>
      </c>
      <c r="G332">
        <v>30.5</v>
      </c>
    </row>
    <row r="333" spans="1:7" x14ac:dyDescent="0.75">
      <c r="A333" s="11">
        <v>44585</v>
      </c>
      <c r="B333">
        <v>34.4</v>
      </c>
      <c r="C333">
        <v>31.65</v>
      </c>
      <c r="D333">
        <v>28.5</v>
      </c>
      <c r="E333">
        <v>35.5</v>
      </c>
      <c r="F333">
        <v>33</v>
      </c>
      <c r="G333">
        <v>29.66</v>
      </c>
    </row>
    <row r="334" spans="1:7" x14ac:dyDescent="0.75">
      <c r="A334" s="11">
        <v>44586</v>
      </c>
      <c r="B334">
        <v>33</v>
      </c>
      <c r="C334">
        <v>31.95</v>
      </c>
      <c r="D334">
        <v>29.1</v>
      </c>
      <c r="E334">
        <v>35.5</v>
      </c>
      <c r="F334">
        <v>33</v>
      </c>
      <c r="G334">
        <v>30</v>
      </c>
    </row>
    <row r="335" spans="1:7" x14ac:dyDescent="0.75">
      <c r="A335" s="11">
        <v>44587</v>
      </c>
      <c r="B335">
        <v>33.5</v>
      </c>
      <c r="C335">
        <v>32.69</v>
      </c>
      <c r="D335">
        <v>30</v>
      </c>
      <c r="E335">
        <v>36.25</v>
      </c>
      <c r="F335">
        <v>33.9</v>
      </c>
      <c r="G335">
        <v>30.4</v>
      </c>
    </row>
    <row r="336" spans="1:7" x14ac:dyDescent="0.75">
      <c r="A336" s="11">
        <v>44588</v>
      </c>
      <c r="B336">
        <v>33.5</v>
      </c>
      <c r="C336">
        <v>32.29</v>
      </c>
      <c r="D336">
        <v>29.75</v>
      </c>
      <c r="E336">
        <v>36.25</v>
      </c>
      <c r="F336">
        <v>33.549999999999997</v>
      </c>
      <c r="G336">
        <v>30.4</v>
      </c>
    </row>
    <row r="337" spans="1:7" x14ac:dyDescent="0.75">
      <c r="A337" s="11">
        <v>44589</v>
      </c>
      <c r="B337">
        <v>35.75</v>
      </c>
      <c r="C337">
        <v>34.65</v>
      </c>
      <c r="D337">
        <v>31.75</v>
      </c>
      <c r="E337">
        <v>39</v>
      </c>
      <c r="F337">
        <v>37</v>
      </c>
      <c r="G337">
        <v>32</v>
      </c>
    </row>
    <row r="338" spans="1:7" x14ac:dyDescent="0.75">
      <c r="A338" s="11">
        <v>44592</v>
      </c>
      <c r="B338">
        <v>37.44</v>
      </c>
      <c r="C338">
        <v>35.5</v>
      </c>
      <c r="D338">
        <v>32.5</v>
      </c>
      <c r="E338">
        <v>39.6</v>
      </c>
      <c r="F338">
        <v>37</v>
      </c>
      <c r="G338">
        <v>32</v>
      </c>
    </row>
    <row r="339" spans="1:7" x14ac:dyDescent="0.75">
      <c r="A339" s="11">
        <v>44593</v>
      </c>
      <c r="B339">
        <v>37</v>
      </c>
      <c r="C339">
        <v>35.200000000000003</v>
      </c>
      <c r="D339">
        <v>31.8</v>
      </c>
      <c r="E339">
        <v>39.5</v>
      </c>
      <c r="F339">
        <v>37</v>
      </c>
      <c r="G339">
        <v>32</v>
      </c>
    </row>
    <row r="340" spans="1:7" x14ac:dyDescent="0.75">
      <c r="A340" s="11">
        <v>44594</v>
      </c>
      <c r="B340">
        <v>36.5</v>
      </c>
      <c r="C340">
        <v>35.58</v>
      </c>
      <c r="D340">
        <v>32.409999999999997</v>
      </c>
      <c r="E340">
        <v>40</v>
      </c>
      <c r="F340">
        <v>37.5</v>
      </c>
      <c r="G340">
        <v>32</v>
      </c>
    </row>
    <row r="341" spans="1:7" x14ac:dyDescent="0.75">
      <c r="A341" s="11">
        <v>44595</v>
      </c>
      <c r="B341">
        <v>36.200000000000003</v>
      </c>
      <c r="C341">
        <v>35</v>
      </c>
      <c r="D341">
        <v>31.8</v>
      </c>
      <c r="E341">
        <v>38.6</v>
      </c>
      <c r="F341">
        <v>37</v>
      </c>
      <c r="G341">
        <v>33.39</v>
      </c>
    </row>
    <row r="342" spans="1:7" x14ac:dyDescent="0.75">
      <c r="A342" s="11">
        <v>44596</v>
      </c>
      <c r="B342">
        <v>35.56</v>
      </c>
      <c r="C342">
        <v>34.090000000000003</v>
      </c>
      <c r="D342">
        <v>31.5</v>
      </c>
      <c r="E342">
        <v>38.03</v>
      </c>
      <c r="F342">
        <v>36.5</v>
      </c>
      <c r="G342">
        <v>33.39</v>
      </c>
    </row>
    <row r="343" spans="1:7" x14ac:dyDescent="0.75">
      <c r="A343" s="11">
        <v>44599</v>
      </c>
      <c r="B343">
        <v>35.4</v>
      </c>
      <c r="C343">
        <v>34.44</v>
      </c>
      <c r="D343">
        <v>31.21</v>
      </c>
      <c r="E343">
        <v>38.5</v>
      </c>
      <c r="F343">
        <v>36</v>
      </c>
      <c r="G343">
        <v>32.15</v>
      </c>
    </row>
    <row r="344" spans="1:7" x14ac:dyDescent="0.75">
      <c r="A344" s="11">
        <v>44600</v>
      </c>
      <c r="B344">
        <v>36</v>
      </c>
      <c r="C344">
        <v>34.68</v>
      </c>
      <c r="D344">
        <v>31.5</v>
      </c>
      <c r="E344">
        <v>38.25</v>
      </c>
      <c r="F344">
        <v>35</v>
      </c>
      <c r="G344">
        <v>32.4</v>
      </c>
    </row>
    <row r="345" spans="1:7" x14ac:dyDescent="0.75">
      <c r="A345" s="11">
        <v>44601</v>
      </c>
      <c r="B345">
        <v>35.5</v>
      </c>
      <c r="C345">
        <v>34.79</v>
      </c>
      <c r="D345">
        <v>31.37</v>
      </c>
      <c r="E345">
        <v>38</v>
      </c>
      <c r="F345">
        <v>35</v>
      </c>
      <c r="G345">
        <v>31.89</v>
      </c>
    </row>
    <row r="346" spans="1:7" x14ac:dyDescent="0.75">
      <c r="A346" s="11">
        <v>44602</v>
      </c>
      <c r="B346">
        <v>35.25</v>
      </c>
      <c r="C346">
        <v>34.25</v>
      </c>
      <c r="D346">
        <v>31.3</v>
      </c>
      <c r="E346">
        <v>37.5</v>
      </c>
      <c r="F346">
        <v>35.5</v>
      </c>
      <c r="G346">
        <v>31.67</v>
      </c>
    </row>
    <row r="347" spans="1:7" x14ac:dyDescent="0.75">
      <c r="A347" s="11">
        <v>44603</v>
      </c>
      <c r="B347">
        <v>34.5</v>
      </c>
      <c r="C347">
        <v>33.6</v>
      </c>
      <c r="D347">
        <v>31</v>
      </c>
      <c r="E347">
        <v>38</v>
      </c>
      <c r="F347">
        <v>35.5</v>
      </c>
      <c r="G347">
        <v>31.67</v>
      </c>
    </row>
    <row r="348" spans="1:7" x14ac:dyDescent="0.75">
      <c r="A348" s="11">
        <v>44606</v>
      </c>
      <c r="B348">
        <v>34.6</v>
      </c>
      <c r="C348">
        <v>33.6</v>
      </c>
      <c r="D348">
        <v>31</v>
      </c>
      <c r="E348">
        <f>+AVERAGE(E347,E351)</f>
        <v>38.524999999999999</v>
      </c>
      <c r="F348">
        <v>35.5</v>
      </c>
      <c r="G348">
        <v>31.5</v>
      </c>
    </row>
    <row r="349" spans="1:7" x14ac:dyDescent="0.75">
      <c r="A349" s="11">
        <v>44607</v>
      </c>
      <c r="B349">
        <v>35</v>
      </c>
      <c r="C349">
        <v>34.04</v>
      </c>
      <c r="D349">
        <v>31</v>
      </c>
      <c r="E349">
        <f>+E348</f>
        <v>38.524999999999999</v>
      </c>
      <c r="F349">
        <v>35.51</v>
      </c>
      <c r="G349">
        <v>31.06</v>
      </c>
    </row>
    <row r="350" spans="1:7" x14ac:dyDescent="0.75">
      <c r="A350" s="11">
        <v>44608</v>
      </c>
      <c r="B350">
        <v>36.15</v>
      </c>
      <c r="C350">
        <v>34.57</v>
      </c>
      <c r="D350">
        <v>31.54</v>
      </c>
      <c r="E350">
        <f>+E349</f>
        <v>38.524999999999999</v>
      </c>
      <c r="F350">
        <v>36.200000000000003</v>
      </c>
      <c r="G350">
        <v>31.06</v>
      </c>
    </row>
    <row r="351" spans="1:7" x14ac:dyDescent="0.75">
      <c r="A351" s="11">
        <v>44609</v>
      </c>
      <c r="B351">
        <v>36.15</v>
      </c>
      <c r="C351">
        <v>34.380000000000003</v>
      </c>
      <c r="D351">
        <v>31.6</v>
      </c>
      <c r="E351">
        <v>39.049999999999997</v>
      </c>
      <c r="F351">
        <v>36</v>
      </c>
      <c r="G351">
        <v>31</v>
      </c>
    </row>
    <row r="352" spans="1:7" x14ac:dyDescent="0.75">
      <c r="A352" s="11">
        <v>44610</v>
      </c>
      <c r="B352">
        <v>35.200000000000003</v>
      </c>
      <c r="C352">
        <v>35.299999999999997</v>
      </c>
      <c r="D352">
        <v>33</v>
      </c>
      <c r="E352">
        <v>40.299999999999997</v>
      </c>
      <c r="F352">
        <v>36</v>
      </c>
      <c r="G352">
        <v>31</v>
      </c>
    </row>
    <row r="353" spans="1:7" x14ac:dyDescent="0.75">
      <c r="A353" s="11">
        <v>44613</v>
      </c>
      <c r="B353">
        <v>34.71</v>
      </c>
      <c r="C353">
        <v>34.950000000000003</v>
      </c>
      <c r="D353">
        <v>32.65</v>
      </c>
      <c r="E353">
        <v>40</v>
      </c>
      <c r="F353">
        <v>37.1</v>
      </c>
      <c r="G353">
        <v>31.15</v>
      </c>
    </row>
    <row r="354" spans="1:7" x14ac:dyDescent="0.75">
      <c r="A354" s="11">
        <v>44614</v>
      </c>
      <c r="B354">
        <v>35.299999999999997</v>
      </c>
      <c r="C354">
        <v>34.71</v>
      </c>
      <c r="D354">
        <v>32.5</v>
      </c>
      <c r="E354">
        <v>40.299999999999997</v>
      </c>
      <c r="F354">
        <v>37.5</v>
      </c>
      <c r="G354">
        <v>31.15</v>
      </c>
    </row>
    <row r="355" spans="1:7" x14ac:dyDescent="0.75">
      <c r="A355" s="11">
        <v>44615</v>
      </c>
      <c r="B355">
        <v>35.6</v>
      </c>
      <c r="C355">
        <v>34.450000000000003</v>
      </c>
      <c r="D355">
        <v>32</v>
      </c>
      <c r="E355">
        <v>40</v>
      </c>
      <c r="F355">
        <v>37</v>
      </c>
      <c r="G355">
        <v>31.15</v>
      </c>
    </row>
    <row r="356" spans="1:7" x14ac:dyDescent="0.75">
      <c r="A356" s="11">
        <v>44616</v>
      </c>
      <c r="B356">
        <v>35.07</v>
      </c>
      <c r="C356">
        <v>33.83</v>
      </c>
      <c r="D356">
        <v>31.3</v>
      </c>
      <c r="E356">
        <v>40</v>
      </c>
      <c r="F356">
        <v>36.36</v>
      </c>
      <c r="G356">
        <v>31.15</v>
      </c>
    </row>
    <row r="357" spans="1:7" x14ac:dyDescent="0.75">
      <c r="A357" s="11">
        <v>44617</v>
      </c>
      <c r="B357">
        <v>34.81</v>
      </c>
      <c r="C357">
        <v>33.049999999999997</v>
      </c>
      <c r="D357">
        <v>31.2</v>
      </c>
      <c r="E357">
        <v>39</v>
      </c>
      <c r="F357">
        <v>36</v>
      </c>
      <c r="G357">
        <v>31.15</v>
      </c>
    </row>
    <row r="358" spans="1:7" x14ac:dyDescent="0.75">
      <c r="A358" s="11">
        <v>44622</v>
      </c>
      <c r="B358">
        <v>34</v>
      </c>
      <c r="C358">
        <v>32.26</v>
      </c>
      <c r="D358">
        <v>30.02</v>
      </c>
      <c r="E358">
        <v>39.5</v>
      </c>
      <c r="F358">
        <v>35</v>
      </c>
      <c r="G358">
        <v>32</v>
      </c>
    </row>
    <row r="359" spans="1:7" x14ac:dyDescent="0.75">
      <c r="A359" s="11">
        <v>44623</v>
      </c>
      <c r="B359">
        <v>34.5</v>
      </c>
      <c r="C359">
        <v>32.39</v>
      </c>
      <c r="D359">
        <v>30</v>
      </c>
      <c r="E359">
        <v>37.700000000000003</v>
      </c>
      <c r="F359">
        <v>34.6</v>
      </c>
      <c r="G359">
        <v>32</v>
      </c>
    </row>
    <row r="360" spans="1:7" x14ac:dyDescent="0.75">
      <c r="A360" s="11">
        <v>44624</v>
      </c>
      <c r="B360">
        <v>34.5</v>
      </c>
      <c r="C360">
        <v>31.25</v>
      </c>
      <c r="D360">
        <v>28.8</v>
      </c>
      <c r="E360">
        <v>36.299999999999997</v>
      </c>
      <c r="F360">
        <v>33.71</v>
      </c>
      <c r="G360">
        <v>32</v>
      </c>
    </row>
    <row r="361" spans="1:7" x14ac:dyDescent="0.75">
      <c r="A361" s="11">
        <v>44627</v>
      </c>
      <c r="B361">
        <v>33</v>
      </c>
      <c r="C361">
        <v>30.52</v>
      </c>
      <c r="D361">
        <v>27.75</v>
      </c>
      <c r="E361">
        <v>35.5</v>
      </c>
      <c r="F361">
        <v>32.5</v>
      </c>
      <c r="G361">
        <v>30</v>
      </c>
    </row>
    <row r="362" spans="1:7" x14ac:dyDescent="0.75">
      <c r="A362" s="11">
        <v>44628</v>
      </c>
      <c r="B362">
        <v>32</v>
      </c>
      <c r="C362">
        <v>30.79</v>
      </c>
      <c r="D362">
        <v>28</v>
      </c>
      <c r="E362">
        <v>35.6</v>
      </c>
      <c r="F362">
        <v>31.55</v>
      </c>
      <c r="G362">
        <v>30</v>
      </c>
    </row>
    <row r="363" spans="1:7" x14ac:dyDescent="0.75">
      <c r="A363" s="11">
        <v>44629</v>
      </c>
      <c r="B363">
        <v>33.26</v>
      </c>
      <c r="C363">
        <v>32.130000000000003</v>
      </c>
      <c r="D363">
        <v>29.15</v>
      </c>
      <c r="E363">
        <v>36.93</v>
      </c>
      <c r="F363">
        <v>32.5</v>
      </c>
      <c r="G363">
        <f>+AVERAGE(G362,G365)</f>
        <v>30.1</v>
      </c>
    </row>
    <row r="364" spans="1:7" x14ac:dyDescent="0.75">
      <c r="A364" s="11">
        <v>44630</v>
      </c>
      <c r="B364">
        <v>33.9</v>
      </c>
      <c r="C364">
        <v>32.81</v>
      </c>
      <c r="D364">
        <v>30</v>
      </c>
      <c r="E364">
        <v>37.5</v>
      </c>
      <c r="F364">
        <v>34.5</v>
      </c>
      <c r="G364">
        <f>+G363</f>
        <v>30.1</v>
      </c>
    </row>
    <row r="365" spans="1:7" x14ac:dyDescent="0.75">
      <c r="A365" s="11">
        <v>44631</v>
      </c>
      <c r="B365">
        <v>34.1</v>
      </c>
      <c r="C365">
        <v>32.950000000000003</v>
      </c>
      <c r="D365">
        <v>30.2</v>
      </c>
      <c r="E365">
        <v>37.5</v>
      </c>
      <c r="F365">
        <v>34.520000000000003</v>
      </c>
      <c r="G365">
        <v>30.2</v>
      </c>
    </row>
    <row r="366" spans="1:7" x14ac:dyDescent="0.75">
      <c r="A366" s="11">
        <v>44634</v>
      </c>
      <c r="B366">
        <v>34.31</v>
      </c>
      <c r="C366">
        <v>33.24</v>
      </c>
      <c r="D366">
        <v>30.1</v>
      </c>
      <c r="E366">
        <v>36.89</v>
      </c>
      <c r="F366">
        <v>34.15</v>
      </c>
      <c r="G366">
        <v>30.72</v>
      </c>
    </row>
    <row r="367" spans="1:7" x14ac:dyDescent="0.75">
      <c r="A367" s="11">
        <v>44635</v>
      </c>
      <c r="B367">
        <v>33.94</v>
      </c>
      <c r="C367">
        <v>32.75</v>
      </c>
      <c r="D367">
        <v>29.85</v>
      </c>
      <c r="E367">
        <v>36.01</v>
      </c>
      <c r="F367">
        <v>34.15</v>
      </c>
      <c r="G367">
        <v>29.56</v>
      </c>
    </row>
    <row r="368" spans="1:7" x14ac:dyDescent="0.75">
      <c r="A368" s="11">
        <v>44636</v>
      </c>
      <c r="B368">
        <v>34</v>
      </c>
      <c r="C368">
        <v>33.29</v>
      </c>
      <c r="D368">
        <v>30.4</v>
      </c>
      <c r="E368">
        <v>36.6</v>
      </c>
      <c r="F368">
        <v>35.4</v>
      </c>
      <c r="G368">
        <v>29.15</v>
      </c>
    </row>
    <row r="369" spans="1:7" x14ac:dyDescent="0.75">
      <c r="A369" s="11">
        <v>44637</v>
      </c>
      <c r="B369">
        <v>33</v>
      </c>
      <c r="C369">
        <v>33.369999999999997</v>
      </c>
      <c r="D369">
        <v>30.6</v>
      </c>
      <c r="E369">
        <v>37.799999999999997</v>
      </c>
      <c r="F369">
        <v>35</v>
      </c>
      <c r="G369">
        <v>29.16</v>
      </c>
    </row>
    <row r="370" spans="1:7" x14ac:dyDescent="0.75">
      <c r="A370" s="11">
        <v>44638</v>
      </c>
      <c r="B370">
        <v>34</v>
      </c>
      <c r="C370">
        <v>33.15</v>
      </c>
      <c r="D370">
        <v>30.12</v>
      </c>
      <c r="E370">
        <v>37.5</v>
      </c>
      <c r="F370">
        <f>+AVERAGE(F369,F371)</f>
        <v>34.975000000000001</v>
      </c>
      <c r="G370">
        <v>29.55</v>
      </c>
    </row>
    <row r="371" spans="1:7" x14ac:dyDescent="0.75">
      <c r="A371" s="11">
        <v>44641</v>
      </c>
      <c r="B371">
        <v>34.299999999999997</v>
      </c>
      <c r="C371">
        <v>32.799999999999997</v>
      </c>
      <c r="D371">
        <v>29.7</v>
      </c>
      <c r="E371">
        <v>37.4</v>
      </c>
      <c r="F371">
        <v>34.950000000000003</v>
      </c>
      <c r="G371">
        <v>29.55</v>
      </c>
    </row>
    <row r="372" spans="1:7" x14ac:dyDescent="0.75">
      <c r="A372" s="11">
        <v>44642</v>
      </c>
      <c r="B372">
        <v>34.299999999999997</v>
      </c>
      <c r="C372">
        <v>32.53</v>
      </c>
      <c r="D372">
        <v>29.79</v>
      </c>
      <c r="E372">
        <v>36.700000000000003</v>
      </c>
      <c r="F372">
        <v>34.200000000000003</v>
      </c>
      <c r="G372">
        <v>29.55</v>
      </c>
    </row>
    <row r="373" spans="1:7" x14ac:dyDescent="0.75">
      <c r="A373" s="11">
        <v>44643</v>
      </c>
      <c r="B373">
        <v>32.950000000000003</v>
      </c>
      <c r="C373">
        <v>32.01</v>
      </c>
      <c r="D373">
        <v>28.95</v>
      </c>
      <c r="E373">
        <v>36</v>
      </c>
      <c r="F373">
        <v>33.75</v>
      </c>
      <c r="G373">
        <v>29.53</v>
      </c>
    </row>
    <row r="374" spans="1:7" x14ac:dyDescent="0.75">
      <c r="A374" s="11">
        <v>44645</v>
      </c>
      <c r="B374">
        <v>33.409999999999997</v>
      </c>
      <c r="C374">
        <v>32.65</v>
      </c>
      <c r="D374">
        <v>29.5</v>
      </c>
      <c r="E374">
        <v>36.75</v>
      </c>
      <c r="F374">
        <v>34.4</v>
      </c>
      <c r="G374">
        <v>29.55</v>
      </c>
    </row>
    <row r="375" spans="1:7" x14ac:dyDescent="0.75">
      <c r="A375" s="11">
        <v>44648</v>
      </c>
      <c r="B375">
        <v>33.9</v>
      </c>
      <c r="C375">
        <v>33.549999999999997</v>
      </c>
      <c r="D375">
        <v>30.38</v>
      </c>
      <c r="E375">
        <v>37.950000000000003</v>
      </c>
      <c r="F375">
        <v>35</v>
      </c>
      <c r="G375">
        <v>29.55</v>
      </c>
    </row>
    <row r="376" spans="1:7" x14ac:dyDescent="0.75">
      <c r="A376" s="11">
        <v>44649</v>
      </c>
      <c r="B376">
        <v>34.25</v>
      </c>
      <c r="C376">
        <v>33.6</v>
      </c>
      <c r="D376">
        <v>31.1</v>
      </c>
      <c r="E376">
        <v>38.35</v>
      </c>
      <c r="F376">
        <v>35.51</v>
      </c>
      <c r="G376">
        <v>31.7</v>
      </c>
    </row>
    <row r="377" spans="1:7" x14ac:dyDescent="0.75">
      <c r="A377" s="11">
        <v>44650</v>
      </c>
      <c r="B377">
        <v>34.25</v>
      </c>
      <c r="C377">
        <v>33.840000000000003</v>
      </c>
      <c r="D377">
        <v>31</v>
      </c>
      <c r="E377">
        <v>38.4</v>
      </c>
      <c r="F377">
        <v>35.6</v>
      </c>
      <c r="G377">
        <v>32.14</v>
      </c>
    </row>
    <row r="378" spans="1:7" x14ac:dyDescent="0.75">
      <c r="A378" s="11">
        <v>44651</v>
      </c>
      <c r="B378">
        <v>34</v>
      </c>
      <c r="C378">
        <v>33.799999999999997</v>
      </c>
      <c r="D378">
        <v>31.05</v>
      </c>
      <c r="E378">
        <v>39</v>
      </c>
      <c r="F378">
        <v>36.200000000000003</v>
      </c>
      <c r="G378">
        <v>32.14</v>
      </c>
    </row>
    <row r="379" spans="1:7" x14ac:dyDescent="0.75">
      <c r="A379" s="11">
        <v>44652</v>
      </c>
      <c r="B379">
        <v>33.86</v>
      </c>
      <c r="C379">
        <v>33.75</v>
      </c>
      <c r="D379">
        <v>31.15</v>
      </c>
      <c r="E379">
        <v>38.5</v>
      </c>
      <c r="F379">
        <v>36.200000000000003</v>
      </c>
      <c r="G379">
        <v>32.14</v>
      </c>
    </row>
    <row r="380" spans="1:7" x14ac:dyDescent="0.75">
      <c r="A380" s="11">
        <v>44655</v>
      </c>
      <c r="B380">
        <v>35</v>
      </c>
      <c r="C380">
        <v>34.1</v>
      </c>
      <c r="D380">
        <v>31.3</v>
      </c>
      <c r="E380">
        <v>39</v>
      </c>
      <c r="F380">
        <v>36.4</v>
      </c>
      <c r="G380">
        <v>31.69</v>
      </c>
    </row>
    <row r="381" spans="1:7" x14ac:dyDescent="0.75">
      <c r="A381" s="11">
        <v>44656</v>
      </c>
      <c r="B381">
        <v>34.5</v>
      </c>
      <c r="C381">
        <v>33.520000000000003</v>
      </c>
      <c r="D381">
        <v>30.65</v>
      </c>
      <c r="E381">
        <v>38.049999999999997</v>
      </c>
      <c r="F381">
        <v>36</v>
      </c>
      <c r="G381">
        <v>31.46</v>
      </c>
    </row>
    <row r="382" spans="1:7" x14ac:dyDescent="0.75">
      <c r="A382" s="11">
        <v>44657</v>
      </c>
      <c r="B382">
        <v>34.799999999999997</v>
      </c>
      <c r="C382">
        <v>33.54</v>
      </c>
      <c r="D382">
        <v>30.6</v>
      </c>
      <c r="E382">
        <v>37.75</v>
      </c>
      <c r="F382">
        <v>35.49</v>
      </c>
      <c r="G382">
        <v>31.46</v>
      </c>
    </row>
    <row r="383" spans="1:7" x14ac:dyDescent="0.75">
      <c r="A383" s="11">
        <v>44658</v>
      </c>
      <c r="B383">
        <v>34.4</v>
      </c>
      <c r="C383">
        <v>33.46</v>
      </c>
      <c r="D383">
        <v>30.6</v>
      </c>
      <c r="E383">
        <v>38</v>
      </c>
      <c r="F383">
        <v>35.5</v>
      </c>
      <c r="G383">
        <v>31.46</v>
      </c>
    </row>
    <row r="384" spans="1:7" x14ac:dyDescent="0.75">
      <c r="A384" s="11">
        <v>44659</v>
      </c>
      <c r="B384">
        <v>34.799999999999997</v>
      </c>
      <c r="C384">
        <v>33</v>
      </c>
      <c r="D384">
        <v>30.3</v>
      </c>
      <c r="E384">
        <v>37.6</v>
      </c>
      <c r="F384">
        <v>36</v>
      </c>
      <c r="G384">
        <v>31.46</v>
      </c>
    </row>
    <row r="385" spans="1:7" x14ac:dyDescent="0.75">
      <c r="A385" s="11">
        <v>44662</v>
      </c>
      <c r="B385">
        <v>34.6</v>
      </c>
      <c r="C385">
        <v>33.04</v>
      </c>
      <c r="D385">
        <v>30.15</v>
      </c>
      <c r="E385">
        <v>37.4</v>
      </c>
      <c r="F385">
        <v>36</v>
      </c>
      <c r="G385">
        <v>31.46</v>
      </c>
    </row>
    <row r="386" spans="1:7" x14ac:dyDescent="0.75">
      <c r="A386" s="11">
        <v>44663</v>
      </c>
      <c r="B386">
        <v>33.5</v>
      </c>
      <c r="C386">
        <v>33</v>
      </c>
      <c r="D386">
        <v>30.21</v>
      </c>
      <c r="E386">
        <v>37.35</v>
      </c>
      <c r="F386">
        <f>+AVERAGE(F385,F387)</f>
        <v>35.894999999999996</v>
      </c>
      <c r="G386">
        <v>31</v>
      </c>
    </row>
    <row r="387" spans="1:7" x14ac:dyDescent="0.75">
      <c r="A387" s="11">
        <v>44664</v>
      </c>
      <c r="B387">
        <v>34</v>
      </c>
      <c r="C387">
        <v>33.56</v>
      </c>
      <c r="D387">
        <v>30.65</v>
      </c>
      <c r="E387">
        <v>37.86</v>
      </c>
      <c r="F387">
        <v>35.79</v>
      </c>
      <c r="G387">
        <v>32.450000000000003</v>
      </c>
    </row>
    <row r="388" spans="1:7" x14ac:dyDescent="0.75">
      <c r="A388" s="11">
        <v>44669</v>
      </c>
      <c r="B388">
        <v>34.01</v>
      </c>
      <c r="C388">
        <v>34.1</v>
      </c>
      <c r="D388">
        <v>31.12</v>
      </c>
      <c r="E388">
        <v>38.020000000000003</v>
      </c>
      <c r="F388">
        <v>36.51</v>
      </c>
      <c r="G388">
        <v>32.5</v>
      </c>
    </row>
    <row r="389" spans="1:7" x14ac:dyDescent="0.75">
      <c r="A389" s="11">
        <v>44670</v>
      </c>
      <c r="B389">
        <v>34</v>
      </c>
      <c r="C389">
        <v>33.700000000000003</v>
      </c>
      <c r="D389">
        <v>30.75</v>
      </c>
      <c r="E389">
        <v>38.4</v>
      </c>
      <c r="F389">
        <v>36.200000000000003</v>
      </c>
      <c r="G389">
        <v>32.5</v>
      </c>
    </row>
    <row r="390" spans="1:7" x14ac:dyDescent="0.75">
      <c r="A390" s="11">
        <v>44671</v>
      </c>
      <c r="B390">
        <v>34</v>
      </c>
      <c r="C390">
        <v>33.6</v>
      </c>
      <c r="D390">
        <v>30.9</v>
      </c>
      <c r="E390">
        <v>38</v>
      </c>
      <c r="F390">
        <v>36.03</v>
      </c>
      <c r="G390">
        <v>32.049999999999997</v>
      </c>
    </row>
    <row r="391" spans="1:7" x14ac:dyDescent="0.75">
      <c r="A391" s="11">
        <v>44672</v>
      </c>
      <c r="B391">
        <v>34</v>
      </c>
      <c r="C391">
        <v>32.96</v>
      </c>
      <c r="D391">
        <v>30.1</v>
      </c>
      <c r="E391">
        <v>37.799999999999997</v>
      </c>
      <c r="F391">
        <v>35.549999999999997</v>
      </c>
      <c r="G391">
        <v>32.049999999999997</v>
      </c>
    </row>
    <row r="392" spans="1:7" x14ac:dyDescent="0.75">
      <c r="A392" s="11">
        <v>44673</v>
      </c>
      <c r="B392">
        <v>34</v>
      </c>
      <c r="C392">
        <v>32.17</v>
      </c>
      <c r="D392">
        <v>29.35</v>
      </c>
      <c r="E392">
        <v>37</v>
      </c>
      <c r="F392">
        <v>34.950000000000003</v>
      </c>
      <c r="G392">
        <v>32.049999999999997</v>
      </c>
    </row>
    <row r="393" spans="1:7" x14ac:dyDescent="0.75">
      <c r="A393" s="11">
        <v>44676</v>
      </c>
      <c r="B393">
        <v>33.520000000000003</v>
      </c>
      <c r="C393">
        <v>32.9</v>
      </c>
      <c r="D393">
        <v>30.3</v>
      </c>
      <c r="E393">
        <v>37.51</v>
      </c>
      <c r="F393">
        <v>35.4</v>
      </c>
      <c r="G393">
        <v>32.049999999999997</v>
      </c>
    </row>
    <row r="394" spans="1:7" x14ac:dyDescent="0.75">
      <c r="A394" s="11">
        <v>44677</v>
      </c>
      <c r="B394">
        <v>33.5</v>
      </c>
      <c r="C394">
        <v>32.56</v>
      </c>
      <c r="D394">
        <v>29.75</v>
      </c>
      <c r="E394">
        <v>37</v>
      </c>
      <c r="F394">
        <v>36</v>
      </c>
      <c r="G394">
        <v>30</v>
      </c>
    </row>
    <row r="395" spans="1:7" x14ac:dyDescent="0.75">
      <c r="A395" s="11">
        <v>44678</v>
      </c>
      <c r="B395">
        <v>32.799999999999997</v>
      </c>
      <c r="C395">
        <v>32.64</v>
      </c>
      <c r="D395">
        <v>30</v>
      </c>
      <c r="E395">
        <v>37.1</v>
      </c>
      <c r="F395">
        <v>35.99</v>
      </c>
      <c r="G395">
        <v>30.44</v>
      </c>
    </row>
    <row r="396" spans="1:7" x14ac:dyDescent="0.75">
      <c r="A396" s="11">
        <v>44679</v>
      </c>
      <c r="B396">
        <v>32.4</v>
      </c>
      <c r="C396">
        <v>32.33</v>
      </c>
      <c r="D396">
        <v>29.8</v>
      </c>
      <c r="E396">
        <v>37.25</v>
      </c>
      <c r="F396">
        <v>35.99</v>
      </c>
      <c r="G396">
        <v>30.44</v>
      </c>
    </row>
    <row r="397" spans="1:7" x14ac:dyDescent="0.75">
      <c r="A397" s="11">
        <v>44680</v>
      </c>
      <c r="B397">
        <v>32.1</v>
      </c>
      <c r="C397">
        <v>31.9</v>
      </c>
      <c r="D397">
        <v>29.4</v>
      </c>
      <c r="E397">
        <v>37</v>
      </c>
      <c r="F397">
        <v>35.99</v>
      </c>
      <c r="G397">
        <v>30.44</v>
      </c>
    </row>
    <row r="398" spans="1:7" x14ac:dyDescent="0.75">
      <c r="A398" s="11">
        <v>44683</v>
      </c>
      <c r="B398">
        <v>32</v>
      </c>
      <c r="C398">
        <v>31.6</v>
      </c>
      <c r="D398">
        <v>28.85</v>
      </c>
      <c r="E398">
        <v>37.5</v>
      </c>
      <c r="F398">
        <v>35.99</v>
      </c>
      <c r="G398">
        <v>30.44</v>
      </c>
    </row>
    <row r="399" spans="1:7" x14ac:dyDescent="0.75">
      <c r="A399" s="11">
        <v>44684</v>
      </c>
      <c r="B399">
        <v>32.4</v>
      </c>
      <c r="C399">
        <v>31.92</v>
      </c>
      <c r="D399">
        <v>29.5</v>
      </c>
      <c r="E399">
        <v>36.9</v>
      </c>
      <c r="F399">
        <v>36</v>
      </c>
      <c r="G399">
        <v>30.44</v>
      </c>
    </row>
    <row r="400" spans="1:7" x14ac:dyDescent="0.75">
      <c r="A400" s="11">
        <v>44685</v>
      </c>
      <c r="B400">
        <v>32.549999999999997</v>
      </c>
      <c r="C400">
        <v>32.5</v>
      </c>
      <c r="D400">
        <v>29.8</v>
      </c>
      <c r="E400">
        <v>38.159999999999997</v>
      </c>
      <c r="F400">
        <v>36</v>
      </c>
      <c r="G400">
        <v>30.44</v>
      </c>
    </row>
    <row r="401" spans="1:7" x14ac:dyDescent="0.75">
      <c r="A401" s="11">
        <v>44686</v>
      </c>
      <c r="B401">
        <v>33.200000000000003</v>
      </c>
      <c r="C401">
        <v>31.94</v>
      </c>
      <c r="D401">
        <v>29.15</v>
      </c>
      <c r="E401">
        <v>38.159999999999997</v>
      </c>
      <c r="F401">
        <v>35.770000000000003</v>
      </c>
      <c r="G401">
        <v>30.44</v>
      </c>
    </row>
    <row r="402" spans="1:7" x14ac:dyDescent="0.75">
      <c r="A402" s="11">
        <v>44687</v>
      </c>
      <c r="B402">
        <v>33.200000000000003</v>
      </c>
      <c r="C402">
        <v>30.85</v>
      </c>
      <c r="D402">
        <v>28.8</v>
      </c>
      <c r="E402">
        <v>37</v>
      </c>
      <c r="F402">
        <v>35</v>
      </c>
      <c r="G402">
        <v>30.44</v>
      </c>
    </row>
    <row r="403" spans="1:7" x14ac:dyDescent="0.75">
      <c r="A403" s="11">
        <v>44690</v>
      </c>
      <c r="B403">
        <v>33.200000000000003</v>
      </c>
      <c r="C403">
        <v>30.82</v>
      </c>
      <c r="D403">
        <v>28.4</v>
      </c>
      <c r="E403">
        <v>37</v>
      </c>
      <c r="F403">
        <v>34.5</v>
      </c>
      <c r="G403">
        <v>30.44</v>
      </c>
    </row>
    <row r="404" spans="1:7" x14ac:dyDescent="0.75">
      <c r="A404" s="11">
        <v>44691</v>
      </c>
      <c r="B404">
        <v>31.31</v>
      </c>
      <c r="C404">
        <v>30.8</v>
      </c>
      <c r="D404">
        <v>28.55</v>
      </c>
      <c r="E404">
        <v>37</v>
      </c>
      <c r="F404">
        <v>34</v>
      </c>
      <c r="G404">
        <v>30.44</v>
      </c>
    </row>
    <row r="405" spans="1:7" x14ac:dyDescent="0.75">
      <c r="A405" s="11">
        <v>44692</v>
      </c>
      <c r="B405">
        <v>31.83</v>
      </c>
      <c r="C405">
        <v>31.07</v>
      </c>
      <c r="D405">
        <v>29</v>
      </c>
      <c r="E405">
        <v>37</v>
      </c>
      <c r="F405">
        <v>34</v>
      </c>
      <c r="G405">
        <v>29.46</v>
      </c>
    </row>
    <row r="406" spans="1:7" x14ac:dyDescent="0.75">
      <c r="A406" s="11">
        <v>44693</v>
      </c>
      <c r="B406">
        <v>32.200000000000003</v>
      </c>
      <c r="C406">
        <v>30.5</v>
      </c>
      <c r="D406">
        <v>28.25</v>
      </c>
      <c r="E406">
        <v>36</v>
      </c>
      <c r="F406">
        <v>34</v>
      </c>
      <c r="G406">
        <v>29.25</v>
      </c>
    </row>
    <row r="407" spans="1:7" x14ac:dyDescent="0.75">
      <c r="A407" s="11">
        <v>44694</v>
      </c>
      <c r="B407">
        <v>31.6</v>
      </c>
      <c r="C407">
        <v>30.14</v>
      </c>
      <c r="D407">
        <v>28.5</v>
      </c>
      <c r="E407">
        <v>36.07</v>
      </c>
      <c r="F407">
        <v>34</v>
      </c>
      <c r="G407">
        <v>28.9</v>
      </c>
    </row>
    <row r="408" spans="1:7" x14ac:dyDescent="0.75">
      <c r="A408" s="11">
        <v>44697</v>
      </c>
      <c r="B408">
        <v>31.8</v>
      </c>
      <c r="C408">
        <v>30.03</v>
      </c>
      <c r="D408">
        <v>28.13</v>
      </c>
      <c r="E408">
        <v>35.82</v>
      </c>
      <c r="F408">
        <v>34</v>
      </c>
      <c r="G408">
        <v>27.81</v>
      </c>
    </row>
    <row r="409" spans="1:7" x14ac:dyDescent="0.75">
      <c r="A409" s="11">
        <v>44698</v>
      </c>
      <c r="B409">
        <v>31.6</v>
      </c>
      <c r="C409">
        <v>29.7</v>
      </c>
      <c r="D409">
        <v>28</v>
      </c>
      <c r="E409">
        <v>36</v>
      </c>
      <c r="F409">
        <v>32.65</v>
      </c>
      <c r="G409">
        <v>27.81</v>
      </c>
    </row>
    <row r="410" spans="1:7" x14ac:dyDescent="0.75">
      <c r="A410" s="11">
        <v>44700</v>
      </c>
      <c r="B410">
        <v>31</v>
      </c>
      <c r="C410">
        <v>29.96</v>
      </c>
      <c r="D410">
        <v>28.2</v>
      </c>
      <c r="E410">
        <v>35.5</v>
      </c>
      <c r="F410">
        <v>33</v>
      </c>
      <c r="G410">
        <v>28.9</v>
      </c>
    </row>
    <row r="411" spans="1:7" x14ac:dyDescent="0.75">
      <c r="A411" s="11">
        <v>44701</v>
      </c>
      <c r="B411">
        <v>29.5</v>
      </c>
      <c r="C411">
        <v>29.3</v>
      </c>
      <c r="D411">
        <v>27.74</v>
      </c>
      <c r="E411">
        <v>34.81</v>
      </c>
      <c r="F411">
        <v>32.51</v>
      </c>
      <c r="G411">
        <v>28.55</v>
      </c>
    </row>
    <row r="412" spans="1:7" x14ac:dyDescent="0.75">
      <c r="A412" s="11">
        <v>44704</v>
      </c>
      <c r="B412">
        <v>30.42</v>
      </c>
      <c r="C412">
        <v>29.7</v>
      </c>
      <c r="D412">
        <v>28.25</v>
      </c>
      <c r="E412">
        <v>36.5</v>
      </c>
      <c r="F412">
        <v>33.4</v>
      </c>
      <c r="G412">
        <v>28.55</v>
      </c>
    </row>
    <row r="413" spans="1:7" x14ac:dyDescent="0.75">
      <c r="A413" s="11">
        <v>44705</v>
      </c>
      <c r="B413">
        <v>30</v>
      </c>
      <c r="C413">
        <v>29.69</v>
      </c>
      <c r="D413">
        <v>27.77</v>
      </c>
      <c r="E413">
        <v>34.380000000000003</v>
      </c>
      <c r="F413">
        <v>33.869999999999997</v>
      </c>
      <c r="G413">
        <v>28.2</v>
      </c>
    </row>
    <row r="414" spans="1:7" x14ac:dyDescent="0.75">
      <c r="A414" s="11">
        <v>44707</v>
      </c>
      <c r="B414">
        <v>30.5</v>
      </c>
      <c r="C414">
        <v>30.06</v>
      </c>
      <c r="D414">
        <v>28.15</v>
      </c>
      <c r="E414">
        <v>34.380000000000003</v>
      </c>
      <c r="F414">
        <v>33.89</v>
      </c>
      <c r="G414">
        <v>28.59</v>
      </c>
    </row>
    <row r="415" spans="1:7" x14ac:dyDescent="0.75">
      <c r="A415" s="11">
        <v>44708</v>
      </c>
      <c r="B415">
        <v>30.92</v>
      </c>
      <c r="C415">
        <v>29.95</v>
      </c>
      <c r="D415">
        <v>28.21</v>
      </c>
      <c r="E415">
        <v>34.380000000000003</v>
      </c>
      <c r="F415">
        <v>34.36</v>
      </c>
      <c r="G415">
        <v>28.99</v>
      </c>
    </row>
    <row r="416" spans="1:7" x14ac:dyDescent="0.75">
      <c r="A416" s="11">
        <v>44711</v>
      </c>
      <c r="B416">
        <v>30.51</v>
      </c>
      <c r="C416">
        <v>30.42</v>
      </c>
      <c r="D416">
        <v>28.7</v>
      </c>
      <c r="E416">
        <v>37</v>
      </c>
      <c r="F416">
        <v>35.28</v>
      </c>
      <c r="G416">
        <v>28.58</v>
      </c>
    </row>
    <row r="417" spans="1:7" x14ac:dyDescent="0.75">
      <c r="A417" s="11">
        <v>44712</v>
      </c>
      <c r="B417">
        <v>30.5</v>
      </c>
      <c r="C417">
        <v>29.95</v>
      </c>
      <c r="D417">
        <v>28.35</v>
      </c>
      <c r="E417">
        <v>37</v>
      </c>
      <c r="F417">
        <v>35.28</v>
      </c>
      <c r="G417">
        <v>29</v>
      </c>
    </row>
    <row r="418" spans="1:7" x14ac:dyDescent="0.75">
      <c r="A418" s="11">
        <v>44713</v>
      </c>
      <c r="B418">
        <v>30.01</v>
      </c>
      <c r="C418">
        <v>29.92</v>
      </c>
      <c r="D418">
        <v>28.2</v>
      </c>
      <c r="E418">
        <v>37.520000000000003</v>
      </c>
      <c r="F418">
        <v>35.25</v>
      </c>
      <c r="G418">
        <v>29</v>
      </c>
    </row>
    <row r="419" spans="1:7" x14ac:dyDescent="0.75">
      <c r="A419" s="11">
        <v>44714</v>
      </c>
      <c r="B419">
        <v>30.55</v>
      </c>
      <c r="C419">
        <v>30.26</v>
      </c>
      <c r="D419">
        <v>28.5</v>
      </c>
      <c r="E419">
        <v>37</v>
      </c>
      <c r="F419">
        <v>34.5</v>
      </c>
      <c r="G419">
        <v>29</v>
      </c>
    </row>
    <row r="420" spans="1:7" x14ac:dyDescent="0.75">
      <c r="A420" s="11">
        <v>44715</v>
      </c>
      <c r="B420">
        <v>30.6</v>
      </c>
      <c r="C420">
        <v>29.82</v>
      </c>
      <c r="D420">
        <v>28.35</v>
      </c>
      <c r="E420">
        <v>37</v>
      </c>
      <c r="F420">
        <v>34.5</v>
      </c>
      <c r="G420">
        <v>29</v>
      </c>
    </row>
    <row r="421" spans="1:7" x14ac:dyDescent="0.75">
      <c r="A421" s="11">
        <v>44718</v>
      </c>
      <c r="B421">
        <v>30.5</v>
      </c>
      <c r="C421">
        <v>29.88</v>
      </c>
      <c r="D421">
        <v>28.29</v>
      </c>
      <c r="E421">
        <v>37</v>
      </c>
      <c r="F421">
        <v>33.99</v>
      </c>
      <c r="G421">
        <v>29</v>
      </c>
    </row>
    <row r="422" spans="1:7" x14ac:dyDescent="0.75">
      <c r="A422" s="11">
        <v>44719</v>
      </c>
      <c r="B422">
        <v>30.5</v>
      </c>
      <c r="C422">
        <v>29.71</v>
      </c>
      <c r="D422">
        <v>28</v>
      </c>
      <c r="E422">
        <v>37.5</v>
      </c>
      <c r="F422">
        <v>33.99</v>
      </c>
      <c r="G422">
        <v>29</v>
      </c>
    </row>
    <row r="423" spans="1:7" x14ac:dyDescent="0.75">
      <c r="A423" s="11">
        <v>44720</v>
      </c>
      <c r="B423">
        <v>29.9</v>
      </c>
      <c r="C423">
        <v>28.86</v>
      </c>
      <c r="D423">
        <v>27.3</v>
      </c>
      <c r="E423">
        <v>36</v>
      </c>
      <c r="F423">
        <v>33.99</v>
      </c>
      <c r="G423">
        <v>29</v>
      </c>
    </row>
    <row r="424" spans="1:7" x14ac:dyDescent="0.75">
      <c r="A424" s="11">
        <v>44721</v>
      </c>
      <c r="B424">
        <v>29</v>
      </c>
      <c r="C424">
        <v>28</v>
      </c>
      <c r="D424">
        <v>26.5</v>
      </c>
      <c r="E424">
        <v>36</v>
      </c>
      <c r="F424">
        <v>32.6</v>
      </c>
      <c r="G424">
        <v>27.3</v>
      </c>
    </row>
    <row r="425" spans="1:7" x14ac:dyDescent="0.75">
      <c r="A425" s="11">
        <v>44722</v>
      </c>
      <c r="B425">
        <v>28.06</v>
      </c>
      <c r="C425">
        <v>27.89</v>
      </c>
      <c r="D425">
        <v>26.65</v>
      </c>
      <c r="E425">
        <v>36</v>
      </c>
      <c r="F425">
        <v>32</v>
      </c>
      <c r="G425">
        <v>27.3</v>
      </c>
    </row>
    <row r="426" spans="1:7" x14ac:dyDescent="0.75">
      <c r="A426" s="11">
        <v>44725</v>
      </c>
      <c r="B426">
        <v>28</v>
      </c>
      <c r="C426">
        <v>27.29</v>
      </c>
      <c r="D426">
        <v>26.25</v>
      </c>
      <c r="E426">
        <v>34.5</v>
      </c>
      <c r="F426">
        <v>32</v>
      </c>
      <c r="G426">
        <v>27</v>
      </c>
    </row>
    <row r="427" spans="1:7" x14ac:dyDescent="0.75">
      <c r="A427" s="11">
        <v>44726</v>
      </c>
      <c r="B427">
        <v>27.2</v>
      </c>
      <c r="C427">
        <v>26.75</v>
      </c>
      <c r="D427">
        <v>25.95</v>
      </c>
      <c r="E427">
        <v>34</v>
      </c>
      <c r="F427">
        <v>31.5</v>
      </c>
      <c r="G427">
        <v>27</v>
      </c>
    </row>
    <row r="428" spans="1:7" x14ac:dyDescent="0.75">
      <c r="A428" s="11">
        <v>44727</v>
      </c>
      <c r="B428">
        <v>27.2</v>
      </c>
      <c r="C428">
        <v>27.25</v>
      </c>
      <c r="D428">
        <v>26.1</v>
      </c>
      <c r="E428">
        <v>34</v>
      </c>
      <c r="F428">
        <v>31.5</v>
      </c>
      <c r="G428">
        <v>27</v>
      </c>
    </row>
    <row r="429" spans="1:7" x14ac:dyDescent="0.75">
      <c r="A429" s="11">
        <v>44728</v>
      </c>
      <c r="B429">
        <v>26.5</v>
      </c>
      <c r="C429">
        <v>25.76</v>
      </c>
      <c r="D429">
        <v>25.35</v>
      </c>
      <c r="E429">
        <v>32</v>
      </c>
      <c r="F429">
        <v>31.5</v>
      </c>
      <c r="G429">
        <v>26.1</v>
      </c>
    </row>
    <row r="430" spans="1:7" x14ac:dyDescent="0.75">
      <c r="A430" s="11">
        <v>44733</v>
      </c>
      <c r="B430">
        <v>26.35</v>
      </c>
      <c r="C430">
        <v>25.7</v>
      </c>
      <c r="D430">
        <v>25.2</v>
      </c>
      <c r="E430">
        <v>32.200000000000003</v>
      </c>
      <c r="F430">
        <v>30.7</v>
      </c>
      <c r="G430">
        <v>26.1</v>
      </c>
    </row>
    <row r="431" spans="1:7" x14ac:dyDescent="0.75">
      <c r="A431" s="11">
        <v>44734</v>
      </c>
      <c r="B431">
        <v>25.75</v>
      </c>
      <c r="C431">
        <v>25.45</v>
      </c>
      <c r="D431">
        <v>24.5</v>
      </c>
      <c r="E431">
        <v>32</v>
      </c>
      <c r="F431">
        <v>30</v>
      </c>
      <c r="G431">
        <v>26.1</v>
      </c>
    </row>
    <row r="432" spans="1:7" x14ac:dyDescent="0.75">
      <c r="A432" s="11">
        <v>44735</v>
      </c>
      <c r="B432">
        <v>25.26</v>
      </c>
      <c r="C432">
        <v>24.7</v>
      </c>
      <c r="D432">
        <v>23.9</v>
      </c>
      <c r="E432">
        <v>32</v>
      </c>
      <c r="F432">
        <v>29.5</v>
      </c>
      <c r="G432">
        <v>26.1</v>
      </c>
    </row>
    <row r="433" spans="1:7" x14ac:dyDescent="0.75">
      <c r="A433" s="11">
        <v>44736</v>
      </c>
      <c r="B433">
        <v>24.99</v>
      </c>
      <c r="C433">
        <v>23.65</v>
      </c>
      <c r="D433">
        <v>23.5</v>
      </c>
      <c r="E433">
        <v>30.66</v>
      </c>
      <c r="F433">
        <v>29</v>
      </c>
      <c r="G433">
        <v>23.75</v>
      </c>
    </row>
    <row r="434" spans="1:7" x14ac:dyDescent="0.75">
      <c r="A434" s="11">
        <v>44739</v>
      </c>
      <c r="B434">
        <v>24</v>
      </c>
      <c r="C434">
        <v>22.75</v>
      </c>
      <c r="D434">
        <v>21.75</v>
      </c>
      <c r="E434">
        <v>29.5</v>
      </c>
      <c r="F434">
        <v>28.65</v>
      </c>
      <c r="G434">
        <v>23.15</v>
      </c>
    </row>
    <row r="435" spans="1:7" x14ac:dyDescent="0.75">
      <c r="A435" s="11">
        <v>44740</v>
      </c>
      <c r="B435">
        <v>22.9</v>
      </c>
      <c r="C435">
        <v>23.45</v>
      </c>
      <c r="D435">
        <v>22.9</v>
      </c>
      <c r="E435">
        <f>+AVERAGE(E434,E436)</f>
        <v>29.344999999999999</v>
      </c>
      <c r="F435">
        <v>27</v>
      </c>
      <c r="G435">
        <v>23</v>
      </c>
    </row>
    <row r="436" spans="1:7" x14ac:dyDescent="0.75">
      <c r="A436" s="11">
        <v>44741</v>
      </c>
      <c r="B436">
        <v>23.3</v>
      </c>
      <c r="C436">
        <v>24.37</v>
      </c>
      <c r="D436">
        <v>23.2</v>
      </c>
      <c r="E436">
        <v>29.19</v>
      </c>
      <c r="F436">
        <v>28.5</v>
      </c>
      <c r="G436">
        <v>23</v>
      </c>
    </row>
    <row r="437" spans="1:7" x14ac:dyDescent="0.75">
      <c r="A437" s="11">
        <v>44742</v>
      </c>
      <c r="B437">
        <v>24.33</v>
      </c>
      <c r="C437">
        <v>24.3</v>
      </c>
      <c r="D437">
        <v>23.43</v>
      </c>
      <c r="E437">
        <v>29.19</v>
      </c>
      <c r="F437">
        <v>29</v>
      </c>
      <c r="G437">
        <v>23</v>
      </c>
    </row>
    <row r="438" spans="1:7" x14ac:dyDescent="0.75">
      <c r="A438" s="11">
        <v>44743</v>
      </c>
      <c r="B438">
        <v>24.85</v>
      </c>
      <c r="C438">
        <v>24.57</v>
      </c>
      <c r="D438">
        <v>23.55</v>
      </c>
      <c r="E438">
        <v>31.27</v>
      </c>
      <c r="F438">
        <v>29.4</v>
      </c>
      <c r="G438">
        <v>24.64</v>
      </c>
    </row>
    <row r="439" spans="1:7" x14ac:dyDescent="0.75">
      <c r="A439" s="11">
        <v>44746</v>
      </c>
      <c r="B439">
        <v>24</v>
      </c>
      <c r="C439">
        <v>22.71</v>
      </c>
      <c r="D439">
        <v>21.65</v>
      </c>
      <c r="E439">
        <v>29</v>
      </c>
      <c r="F439">
        <v>27.2</v>
      </c>
      <c r="G439">
        <v>22.9</v>
      </c>
    </row>
    <row r="440" spans="1:7" x14ac:dyDescent="0.75">
      <c r="A440" s="11">
        <v>44747</v>
      </c>
      <c r="B440">
        <v>22.3</v>
      </c>
      <c r="C440">
        <v>21.6</v>
      </c>
      <c r="D440">
        <v>21.6</v>
      </c>
      <c r="E440">
        <v>28.9</v>
      </c>
      <c r="F440">
        <v>26.5</v>
      </c>
      <c r="G440">
        <v>22.9</v>
      </c>
    </row>
    <row r="441" spans="1:7" x14ac:dyDescent="0.75">
      <c r="A441" s="11">
        <v>44748</v>
      </c>
      <c r="B441">
        <v>21.95</v>
      </c>
      <c r="C441">
        <v>21.2</v>
      </c>
      <c r="D441">
        <v>20.6</v>
      </c>
      <c r="E441">
        <v>28</v>
      </c>
      <c r="F441">
        <v>26</v>
      </c>
      <c r="G441">
        <v>23.22</v>
      </c>
    </row>
    <row r="442" spans="1:7" x14ac:dyDescent="0.75">
      <c r="A442" s="11">
        <v>44749</v>
      </c>
      <c r="B442">
        <v>21.52</v>
      </c>
      <c r="C442">
        <v>21.05</v>
      </c>
      <c r="D442">
        <v>20.5</v>
      </c>
      <c r="E442">
        <v>31</v>
      </c>
      <c r="F442">
        <v>25.47</v>
      </c>
      <c r="G442">
        <v>22.658000000000001</v>
      </c>
    </row>
    <row r="443" spans="1:7" x14ac:dyDescent="0.75">
      <c r="A443" s="11">
        <v>44750</v>
      </c>
      <c r="B443">
        <v>21.6</v>
      </c>
      <c r="C443">
        <v>21</v>
      </c>
      <c r="D443">
        <v>21.25</v>
      </c>
      <c r="E443">
        <v>31</v>
      </c>
      <c r="F443">
        <v>25.6</v>
      </c>
      <c r="G443">
        <v>20</v>
      </c>
    </row>
    <row r="444" spans="1:7" x14ac:dyDescent="0.75">
      <c r="A444" s="11">
        <v>44753</v>
      </c>
      <c r="B444">
        <v>21.5</v>
      </c>
      <c r="C444">
        <v>20.93</v>
      </c>
      <c r="D444">
        <v>20.5</v>
      </c>
      <c r="E444">
        <v>27.5</v>
      </c>
      <c r="F444">
        <v>25.6</v>
      </c>
      <c r="G444">
        <v>20</v>
      </c>
    </row>
    <row r="445" spans="1:7" x14ac:dyDescent="0.75">
      <c r="A445" s="11">
        <v>44754</v>
      </c>
      <c r="B445">
        <v>20.6</v>
      </c>
      <c r="C445">
        <v>20.58</v>
      </c>
      <c r="D445">
        <v>19.989999999999998</v>
      </c>
      <c r="E445">
        <v>27</v>
      </c>
      <c r="F445">
        <v>24.75</v>
      </c>
      <c r="G445">
        <v>20</v>
      </c>
    </row>
    <row r="446" spans="1:7" x14ac:dyDescent="0.75">
      <c r="A446" s="11">
        <v>44755</v>
      </c>
      <c r="B446">
        <v>20.7</v>
      </c>
      <c r="C446">
        <v>20.71</v>
      </c>
      <c r="D446">
        <v>19.25</v>
      </c>
      <c r="E446">
        <v>26.65</v>
      </c>
      <c r="F446">
        <v>24.3</v>
      </c>
      <c r="G446">
        <v>20</v>
      </c>
    </row>
    <row r="447" spans="1:7" x14ac:dyDescent="0.75">
      <c r="A447" s="11">
        <v>44756</v>
      </c>
      <c r="B447">
        <v>20.45</v>
      </c>
      <c r="C447">
        <v>20.48</v>
      </c>
      <c r="D447">
        <v>19.3</v>
      </c>
      <c r="E447">
        <v>26.65</v>
      </c>
      <c r="F447">
        <v>23.85</v>
      </c>
      <c r="G447">
        <v>20.5</v>
      </c>
    </row>
    <row r="448" spans="1:7" x14ac:dyDescent="0.75">
      <c r="A448" s="11">
        <v>44757</v>
      </c>
      <c r="B448">
        <v>20.100000000000001</v>
      </c>
      <c r="C448">
        <v>20.12</v>
      </c>
      <c r="D448">
        <v>19.2</v>
      </c>
      <c r="E448">
        <v>26.6</v>
      </c>
      <c r="F448">
        <v>24</v>
      </c>
      <c r="G448">
        <v>20.100000000000001</v>
      </c>
    </row>
    <row r="449" spans="1:7" x14ac:dyDescent="0.75">
      <c r="A449" s="11">
        <v>44760</v>
      </c>
      <c r="B449">
        <v>20</v>
      </c>
      <c r="C449">
        <v>19.97</v>
      </c>
      <c r="D449">
        <v>18.75</v>
      </c>
      <c r="E449">
        <v>26</v>
      </c>
      <c r="F449">
        <v>23.55</v>
      </c>
      <c r="G449">
        <v>20.3</v>
      </c>
    </row>
    <row r="450" spans="1:7" x14ac:dyDescent="0.75">
      <c r="A450" s="11">
        <v>44761</v>
      </c>
      <c r="B450">
        <v>20.04</v>
      </c>
      <c r="C450">
        <v>20.399999999999999</v>
      </c>
      <c r="D450">
        <v>19.399999999999999</v>
      </c>
      <c r="E450">
        <v>26.35</v>
      </c>
      <c r="F450">
        <v>23.86</v>
      </c>
      <c r="G450">
        <v>20.5</v>
      </c>
    </row>
    <row r="451" spans="1:7" x14ac:dyDescent="0.75">
      <c r="A451" s="11">
        <v>44762</v>
      </c>
      <c r="B451">
        <v>19.899999999999999</v>
      </c>
      <c r="C451">
        <v>20.350000000000001</v>
      </c>
      <c r="D451">
        <v>19.5</v>
      </c>
      <c r="E451">
        <v>25.49</v>
      </c>
      <c r="F451">
        <v>23.86</v>
      </c>
      <c r="G451">
        <v>20.8</v>
      </c>
    </row>
    <row r="452" spans="1:7" x14ac:dyDescent="0.75">
      <c r="A452" s="11">
        <v>44763</v>
      </c>
      <c r="B452">
        <v>19.100000000000001</v>
      </c>
      <c r="C452">
        <v>19.47</v>
      </c>
      <c r="D452">
        <v>18.3</v>
      </c>
      <c r="E452">
        <v>24</v>
      </c>
      <c r="F452">
        <v>23</v>
      </c>
      <c r="G452">
        <v>18.7</v>
      </c>
    </row>
    <row r="453" spans="1:7" x14ac:dyDescent="0.75">
      <c r="A453" s="11">
        <v>44764</v>
      </c>
      <c r="B453">
        <v>19.41</v>
      </c>
      <c r="C453">
        <v>19.350000000000001</v>
      </c>
      <c r="D453">
        <v>17.899999999999999</v>
      </c>
      <c r="E453">
        <v>24.72</v>
      </c>
      <c r="F453">
        <v>22.8</v>
      </c>
      <c r="G453">
        <v>18.899999999999999</v>
      </c>
    </row>
    <row r="454" spans="1:7" x14ac:dyDescent="0.75">
      <c r="A454" s="11">
        <v>44767</v>
      </c>
      <c r="B454">
        <v>19.2</v>
      </c>
      <c r="C454">
        <v>19.73</v>
      </c>
      <c r="D454">
        <v>18.100000000000001</v>
      </c>
      <c r="E454">
        <v>24.6</v>
      </c>
      <c r="F454">
        <v>24.63</v>
      </c>
      <c r="G454">
        <v>19.100000000000001</v>
      </c>
    </row>
    <row r="455" spans="1:7" x14ac:dyDescent="0.75">
      <c r="A455" s="11">
        <v>44768</v>
      </c>
      <c r="B455">
        <v>19.89</v>
      </c>
      <c r="C455">
        <v>20.100000000000001</v>
      </c>
      <c r="D455">
        <v>19.25</v>
      </c>
      <c r="E455">
        <v>25.35</v>
      </c>
      <c r="F455">
        <v>23.5</v>
      </c>
      <c r="G455">
        <v>19.899999999999999</v>
      </c>
    </row>
    <row r="456" spans="1:7" x14ac:dyDescent="0.75">
      <c r="A456" s="11">
        <v>44769</v>
      </c>
      <c r="B456">
        <v>20.9</v>
      </c>
      <c r="C456">
        <v>21.5</v>
      </c>
      <c r="D456">
        <v>20.5</v>
      </c>
      <c r="E456">
        <v>26.8</v>
      </c>
      <c r="F456">
        <v>24.8</v>
      </c>
      <c r="G456">
        <v>21</v>
      </c>
    </row>
    <row r="457" spans="1:7" x14ac:dyDescent="0.75">
      <c r="A457" s="11">
        <v>44770</v>
      </c>
      <c r="B457">
        <v>23</v>
      </c>
      <c r="C457">
        <v>24.4</v>
      </c>
      <c r="D457">
        <v>23.25</v>
      </c>
      <c r="E457">
        <v>29.8</v>
      </c>
      <c r="F457">
        <v>26.7</v>
      </c>
      <c r="G457">
        <v>22.61</v>
      </c>
    </row>
    <row r="458" spans="1:7" x14ac:dyDescent="0.75">
      <c r="A458" s="11">
        <v>44771</v>
      </c>
      <c r="B458">
        <v>23.19</v>
      </c>
      <c r="C458">
        <v>24.9</v>
      </c>
      <c r="D458">
        <v>23.3</v>
      </c>
      <c r="E458">
        <v>32</v>
      </c>
      <c r="F458">
        <v>28.52</v>
      </c>
      <c r="G458">
        <v>24.48</v>
      </c>
    </row>
    <row r="459" spans="1:7" x14ac:dyDescent="0.75">
      <c r="A459" s="11">
        <v>44774</v>
      </c>
      <c r="B459">
        <v>24.4</v>
      </c>
      <c r="C459">
        <v>25</v>
      </c>
      <c r="D459">
        <v>23.4</v>
      </c>
      <c r="E459">
        <v>29.7</v>
      </c>
      <c r="F459">
        <v>27.2</v>
      </c>
      <c r="G459">
        <v>25.17</v>
      </c>
    </row>
    <row r="460" spans="1:7" x14ac:dyDescent="0.75">
      <c r="A460" s="11">
        <v>44775</v>
      </c>
      <c r="B460">
        <v>24.95</v>
      </c>
      <c r="C460">
        <v>24.94</v>
      </c>
      <c r="D460">
        <v>23.4</v>
      </c>
      <c r="E460">
        <v>29.5</v>
      </c>
      <c r="F460">
        <v>27</v>
      </c>
      <c r="G460">
        <v>24.5</v>
      </c>
    </row>
    <row r="461" spans="1:7" x14ac:dyDescent="0.75">
      <c r="A461" s="11">
        <v>44776</v>
      </c>
      <c r="B461">
        <v>24.81</v>
      </c>
      <c r="C461">
        <v>24.66</v>
      </c>
      <c r="D461">
        <v>22.65</v>
      </c>
      <c r="E461">
        <v>30</v>
      </c>
      <c r="F461">
        <v>27.37</v>
      </c>
      <c r="G461">
        <v>24.5</v>
      </c>
    </row>
    <row r="462" spans="1:7" x14ac:dyDescent="0.75">
      <c r="A462" s="11">
        <v>44777</v>
      </c>
      <c r="B462">
        <v>24.6</v>
      </c>
      <c r="C462">
        <v>24.28</v>
      </c>
      <c r="D462">
        <v>22.25</v>
      </c>
      <c r="E462">
        <v>30</v>
      </c>
      <c r="F462">
        <v>27.36</v>
      </c>
      <c r="G462">
        <v>24.5</v>
      </c>
    </row>
    <row r="463" spans="1:7" x14ac:dyDescent="0.75">
      <c r="A463" s="11">
        <v>44778</v>
      </c>
      <c r="B463">
        <v>25</v>
      </c>
      <c r="C463">
        <v>24.5</v>
      </c>
      <c r="D463">
        <v>23</v>
      </c>
      <c r="E463">
        <v>30.5</v>
      </c>
      <c r="F463">
        <v>28.39</v>
      </c>
      <c r="G463">
        <v>24.84</v>
      </c>
    </row>
    <row r="464" spans="1:7" x14ac:dyDescent="0.75">
      <c r="A464" s="11">
        <v>44781</v>
      </c>
      <c r="B464">
        <v>25</v>
      </c>
      <c r="C464">
        <v>24.922999999999998</v>
      </c>
      <c r="D464">
        <v>23.3</v>
      </c>
      <c r="E464">
        <v>31</v>
      </c>
      <c r="F464">
        <v>27.85</v>
      </c>
      <c r="G464">
        <v>24.84</v>
      </c>
    </row>
    <row r="465" spans="1:7" x14ac:dyDescent="0.75">
      <c r="A465" s="11">
        <v>44782</v>
      </c>
      <c r="B465">
        <v>24</v>
      </c>
      <c r="C465">
        <v>24.212</v>
      </c>
      <c r="D465">
        <v>22.1</v>
      </c>
      <c r="E465">
        <v>29.25</v>
      </c>
      <c r="F465">
        <v>26.9</v>
      </c>
      <c r="G465">
        <v>24.84</v>
      </c>
    </row>
    <row r="466" spans="1:7" x14ac:dyDescent="0.75">
      <c r="A466" s="11">
        <v>44783</v>
      </c>
      <c r="B466">
        <v>23.6</v>
      </c>
      <c r="C466">
        <v>23.42</v>
      </c>
      <c r="D466">
        <v>22</v>
      </c>
      <c r="E466">
        <v>28.8</v>
      </c>
      <c r="F466">
        <v>27.1</v>
      </c>
      <c r="G466">
        <v>24.84</v>
      </c>
    </row>
    <row r="467" spans="1:7" x14ac:dyDescent="0.75">
      <c r="A467" s="11">
        <v>44784</v>
      </c>
      <c r="B467">
        <v>24</v>
      </c>
      <c r="C467">
        <v>23.98</v>
      </c>
      <c r="D467">
        <v>22.15</v>
      </c>
      <c r="E467">
        <v>29.8</v>
      </c>
      <c r="F467">
        <v>27.85</v>
      </c>
      <c r="G467">
        <v>24</v>
      </c>
    </row>
    <row r="468" spans="1:7" x14ac:dyDescent="0.75">
      <c r="A468" s="11">
        <v>44785</v>
      </c>
      <c r="B468">
        <v>23.7</v>
      </c>
      <c r="C468">
        <v>24.04</v>
      </c>
      <c r="D468">
        <v>22.2</v>
      </c>
      <c r="E468">
        <v>29.3</v>
      </c>
      <c r="F468">
        <v>26.439</v>
      </c>
      <c r="G468">
        <v>24</v>
      </c>
    </row>
    <row r="469" spans="1:7" x14ac:dyDescent="0.75">
      <c r="A469" s="11">
        <v>44789</v>
      </c>
      <c r="B469">
        <v>24.75</v>
      </c>
      <c r="C469">
        <v>24.4</v>
      </c>
      <c r="D469">
        <v>22.75</v>
      </c>
      <c r="E469">
        <v>29.75</v>
      </c>
      <c r="F469">
        <v>27.9</v>
      </c>
      <c r="G469">
        <v>24.9</v>
      </c>
    </row>
    <row r="470" spans="1:7" x14ac:dyDescent="0.75">
      <c r="A470" s="11">
        <v>44790</v>
      </c>
      <c r="B470">
        <v>24.75</v>
      </c>
      <c r="C470">
        <v>23.73</v>
      </c>
      <c r="D470">
        <v>22.4</v>
      </c>
      <c r="E470">
        <v>30</v>
      </c>
      <c r="F470">
        <v>27.36</v>
      </c>
      <c r="G470">
        <v>24.9</v>
      </c>
    </row>
    <row r="471" spans="1:7" x14ac:dyDescent="0.75">
      <c r="A471" s="11">
        <v>44791</v>
      </c>
      <c r="B471">
        <v>23.6</v>
      </c>
      <c r="C471">
        <v>23.67</v>
      </c>
      <c r="D471">
        <v>23</v>
      </c>
      <c r="E471">
        <v>29.6</v>
      </c>
      <c r="F471">
        <v>29</v>
      </c>
      <c r="G471">
        <v>24.6</v>
      </c>
    </row>
    <row r="472" spans="1:7" x14ac:dyDescent="0.75">
      <c r="A472" s="11">
        <v>44792</v>
      </c>
      <c r="B472">
        <v>23.5</v>
      </c>
      <c r="C472">
        <v>23.45</v>
      </c>
      <c r="D472">
        <v>22.6</v>
      </c>
      <c r="E472">
        <v>30</v>
      </c>
      <c r="F472">
        <v>29</v>
      </c>
      <c r="G472">
        <v>24.1</v>
      </c>
    </row>
    <row r="473" spans="1:7" x14ac:dyDescent="0.75">
      <c r="A473" s="11">
        <v>44795</v>
      </c>
      <c r="B473">
        <v>23.65</v>
      </c>
      <c r="C473">
        <v>24.1</v>
      </c>
      <c r="D473">
        <v>23.5</v>
      </c>
      <c r="E473">
        <v>30.3</v>
      </c>
      <c r="F473">
        <v>29</v>
      </c>
      <c r="G473">
        <v>24.1</v>
      </c>
    </row>
    <row r="474" spans="1:7" x14ac:dyDescent="0.75">
      <c r="A474" s="11">
        <v>44796</v>
      </c>
      <c r="B474">
        <v>24.151</v>
      </c>
      <c r="C474">
        <v>24.8</v>
      </c>
      <c r="D474">
        <v>23.5</v>
      </c>
      <c r="E474">
        <v>31</v>
      </c>
      <c r="F474">
        <v>28.050999999999998</v>
      </c>
      <c r="G474">
        <v>23.8</v>
      </c>
    </row>
    <row r="475" spans="1:7" x14ac:dyDescent="0.75">
      <c r="A475" s="11">
        <v>44797</v>
      </c>
      <c r="B475">
        <v>24.86</v>
      </c>
      <c r="C475">
        <v>25.6</v>
      </c>
      <c r="D475">
        <v>24.498999999999999</v>
      </c>
      <c r="E475">
        <v>31.2</v>
      </c>
      <c r="F475">
        <v>28.45</v>
      </c>
      <c r="G475">
        <v>25</v>
      </c>
    </row>
    <row r="476" spans="1:7" x14ac:dyDescent="0.75">
      <c r="A476" s="11">
        <v>44798</v>
      </c>
      <c r="B476">
        <v>24.25</v>
      </c>
      <c r="C476">
        <v>25.3</v>
      </c>
      <c r="D476">
        <v>24.3</v>
      </c>
      <c r="E476">
        <v>31.2</v>
      </c>
      <c r="F476">
        <v>28.55</v>
      </c>
      <c r="G476">
        <v>25.5</v>
      </c>
    </row>
    <row r="477" spans="1:7" x14ac:dyDescent="0.75">
      <c r="A477" s="11">
        <v>44799</v>
      </c>
      <c r="B477">
        <v>24.89</v>
      </c>
      <c r="C477">
        <v>24.95</v>
      </c>
      <c r="D477">
        <v>24.2</v>
      </c>
      <c r="E477">
        <v>31</v>
      </c>
      <c r="F477">
        <v>28.25</v>
      </c>
      <c r="G477">
        <v>26</v>
      </c>
    </row>
    <row r="478" spans="1:7" x14ac:dyDescent="0.75">
      <c r="A478" s="11">
        <v>44802</v>
      </c>
      <c r="B478">
        <v>24</v>
      </c>
      <c r="C478">
        <v>24.7</v>
      </c>
      <c r="D478">
        <v>23.53</v>
      </c>
      <c r="E478">
        <v>31</v>
      </c>
      <c r="F478">
        <v>27.8</v>
      </c>
      <c r="G478">
        <v>26</v>
      </c>
    </row>
    <row r="479" spans="1:7" x14ac:dyDescent="0.75">
      <c r="A479" s="11">
        <v>44803</v>
      </c>
      <c r="B479">
        <v>24.5</v>
      </c>
      <c r="C479">
        <v>24.99</v>
      </c>
      <c r="D479">
        <v>23.55</v>
      </c>
      <c r="E479">
        <v>30.05</v>
      </c>
      <c r="F479">
        <v>27.8</v>
      </c>
      <c r="G479">
        <v>26</v>
      </c>
    </row>
    <row r="480" spans="1:7" x14ac:dyDescent="0.75">
      <c r="A480" s="11">
        <v>44804</v>
      </c>
      <c r="B480">
        <v>24.55</v>
      </c>
      <c r="C480">
        <v>25.24</v>
      </c>
      <c r="D480">
        <v>23.8</v>
      </c>
      <c r="E480">
        <v>30.5</v>
      </c>
      <c r="F480">
        <v>27</v>
      </c>
      <c r="G480">
        <v>26.25</v>
      </c>
    </row>
    <row r="481" spans="1:7" x14ac:dyDescent="0.75">
      <c r="A481" s="11">
        <v>44805</v>
      </c>
      <c r="B481">
        <v>24.55</v>
      </c>
      <c r="C481">
        <v>25.39</v>
      </c>
      <c r="D481">
        <v>23.7</v>
      </c>
      <c r="E481">
        <v>30.5</v>
      </c>
      <c r="F481">
        <v>27</v>
      </c>
      <c r="G481">
        <v>25.5</v>
      </c>
    </row>
    <row r="482" spans="1:7" x14ac:dyDescent="0.75">
      <c r="A482" s="11">
        <v>44809</v>
      </c>
      <c r="B482">
        <v>25.3</v>
      </c>
      <c r="C482">
        <v>26.55</v>
      </c>
      <c r="D482">
        <v>24.15</v>
      </c>
      <c r="E482">
        <v>31.5</v>
      </c>
      <c r="F482">
        <v>29</v>
      </c>
      <c r="G482">
        <v>25.25</v>
      </c>
    </row>
    <row r="483" spans="1:7" x14ac:dyDescent="0.75">
      <c r="A483" s="11">
        <v>44810</v>
      </c>
      <c r="B483">
        <v>25.25</v>
      </c>
      <c r="C483">
        <v>26.26</v>
      </c>
      <c r="D483">
        <v>24.1</v>
      </c>
      <c r="E483">
        <v>30.5</v>
      </c>
      <c r="F483">
        <v>27.85</v>
      </c>
      <c r="G483">
        <v>25.1</v>
      </c>
    </row>
    <row r="484" spans="1:7" x14ac:dyDescent="0.75">
      <c r="A484" s="11">
        <v>44811</v>
      </c>
      <c r="B484">
        <v>25.4</v>
      </c>
      <c r="C484">
        <v>25.82</v>
      </c>
      <c r="D484">
        <v>24.25</v>
      </c>
      <c r="E484">
        <v>31</v>
      </c>
      <c r="F484">
        <v>27.75</v>
      </c>
      <c r="G484">
        <v>25.25</v>
      </c>
    </row>
    <row r="485" spans="1:7" x14ac:dyDescent="0.75">
      <c r="A485" s="11">
        <v>44812</v>
      </c>
      <c r="B485">
        <v>25.6</v>
      </c>
      <c r="C485">
        <v>25.8</v>
      </c>
      <c r="D485">
        <v>24.5</v>
      </c>
      <c r="E485">
        <v>31</v>
      </c>
      <c r="F485">
        <v>28.5</v>
      </c>
      <c r="G485">
        <v>25.2</v>
      </c>
    </row>
    <row r="486" spans="1:7" x14ac:dyDescent="0.75">
      <c r="A486" s="11">
        <v>44813</v>
      </c>
      <c r="B486">
        <v>25</v>
      </c>
      <c r="C486">
        <v>26.05</v>
      </c>
      <c r="D486">
        <v>24.7</v>
      </c>
      <c r="E486">
        <v>31.15</v>
      </c>
      <c r="F486">
        <v>28.3</v>
      </c>
      <c r="G486">
        <v>26</v>
      </c>
    </row>
    <row r="487" spans="1:7" x14ac:dyDescent="0.75">
      <c r="A487" s="11">
        <v>44816</v>
      </c>
      <c r="B487">
        <v>25.55</v>
      </c>
      <c r="C487">
        <v>26.2</v>
      </c>
      <c r="D487">
        <v>25</v>
      </c>
      <c r="E487">
        <v>30.51</v>
      </c>
      <c r="F487">
        <v>28.7</v>
      </c>
      <c r="G487">
        <v>26</v>
      </c>
    </row>
    <row r="488" spans="1:7" x14ac:dyDescent="0.75">
      <c r="A488" s="11">
        <v>44817</v>
      </c>
      <c r="B488">
        <v>25.6</v>
      </c>
      <c r="C488">
        <v>26.01</v>
      </c>
      <c r="D488">
        <v>24.25</v>
      </c>
      <c r="E488">
        <v>30.75</v>
      </c>
      <c r="F488">
        <v>29.1</v>
      </c>
      <c r="G488">
        <v>26</v>
      </c>
    </row>
    <row r="489" spans="1:7" x14ac:dyDescent="0.75">
      <c r="A489" s="11">
        <v>44818</v>
      </c>
      <c r="B489">
        <v>25.25</v>
      </c>
      <c r="C489">
        <v>25.747</v>
      </c>
      <c r="D489">
        <v>24.05</v>
      </c>
      <c r="E489">
        <v>30.9</v>
      </c>
      <c r="F489">
        <v>29</v>
      </c>
      <c r="G489">
        <v>25</v>
      </c>
    </row>
    <row r="490" spans="1:7" x14ac:dyDescent="0.75">
      <c r="A490" s="11">
        <v>44819</v>
      </c>
      <c r="B490">
        <v>25.25</v>
      </c>
      <c r="C490">
        <v>25.34</v>
      </c>
      <c r="D490">
        <v>23.6</v>
      </c>
      <c r="E490">
        <v>30.51</v>
      </c>
      <c r="F490">
        <v>27.8</v>
      </c>
      <c r="G490">
        <v>25</v>
      </c>
    </row>
    <row r="491" spans="1:7" x14ac:dyDescent="0.75">
      <c r="A491" s="11">
        <v>44820</v>
      </c>
      <c r="B491">
        <v>25.25</v>
      </c>
      <c r="C491">
        <v>24.79</v>
      </c>
      <c r="D491">
        <v>23.15</v>
      </c>
      <c r="E491">
        <v>30.4</v>
      </c>
      <c r="F491">
        <v>27.5</v>
      </c>
      <c r="G491">
        <v>24</v>
      </c>
    </row>
    <row r="492" spans="1:7" x14ac:dyDescent="0.75">
      <c r="A492" s="11">
        <v>44823</v>
      </c>
      <c r="B492">
        <v>24.995000000000001</v>
      </c>
      <c r="C492">
        <v>25.013000000000002</v>
      </c>
      <c r="D492">
        <v>23.251000000000001</v>
      </c>
      <c r="E492">
        <v>30.25</v>
      </c>
      <c r="F492">
        <v>27.6</v>
      </c>
      <c r="G492">
        <v>23.6</v>
      </c>
    </row>
    <row r="493" spans="1:7" x14ac:dyDescent="0.75">
      <c r="A493" s="11">
        <v>44824</v>
      </c>
      <c r="B493">
        <v>24.5</v>
      </c>
      <c r="C493">
        <v>24.89</v>
      </c>
      <c r="D493">
        <v>23.1</v>
      </c>
      <c r="E493">
        <v>30.2</v>
      </c>
      <c r="F493">
        <v>27.5</v>
      </c>
      <c r="G493">
        <f>+AVERAGE(G492,G494)</f>
        <v>23.700000000000003</v>
      </c>
    </row>
    <row r="494" spans="1:7" x14ac:dyDescent="0.75">
      <c r="A494" s="11">
        <v>44825</v>
      </c>
      <c r="B494">
        <v>24.3</v>
      </c>
      <c r="C494">
        <v>24.9</v>
      </c>
      <c r="D494">
        <v>23.15</v>
      </c>
      <c r="E494">
        <v>29.9</v>
      </c>
      <c r="F494">
        <v>27.5</v>
      </c>
      <c r="G494">
        <v>23.8</v>
      </c>
    </row>
    <row r="495" spans="1:7" x14ac:dyDescent="0.75">
      <c r="A495" s="11">
        <v>44826</v>
      </c>
      <c r="B495">
        <v>23.81</v>
      </c>
      <c r="C495">
        <v>24.379000000000001</v>
      </c>
      <c r="D495">
        <v>22.8</v>
      </c>
      <c r="E495">
        <v>30</v>
      </c>
      <c r="F495">
        <v>27</v>
      </c>
      <c r="G495">
        <v>23</v>
      </c>
    </row>
    <row r="496" spans="1:7" x14ac:dyDescent="0.75">
      <c r="A496" s="11">
        <v>44827</v>
      </c>
      <c r="B496">
        <v>23</v>
      </c>
      <c r="C496">
        <v>23.69</v>
      </c>
      <c r="D496">
        <v>21.9</v>
      </c>
      <c r="E496">
        <v>29</v>
      </c>
      <c r="F496">
        <v>26</v>
      </c>
      <c r="G496">
        <v>23</v>
      </c>
    </row>
    <row r="497" spans="1:7" x14ac:dyDescent="0.75">
      <c r="A497" s="11">
        <v>44830</v>
      </c>
      <c r="B497">
        <v>23.1</v>
      </c>
      <c r="C497">
        <v>22.8</v>
      </c>
      <c r="D497">
        <v>21.02</v>
      </c>
      <c r="E497">
        <v>28</v>
      </c>
      <c r="F497">
        <v>26</v>
      </c>
      <c r="G497">
        <v>23</v>
      </c>
    </row>
    <row r="498" spans="1:7" x14ac:dyDescent="0.75">
      <c r="A498" s="11">
        <v>44831</v>
      </c>
      <c r="B498">
        <v>21.11</v>
      </c>
      <c r="C498">
        <v>21.4</v>
      </c>
      <c r="D498">
        <v>20.25</v>
      </c>
      <c r="E498">
        <v>27</v>
      </c>
      <c r="F498">
        <v>24.8</v>
      </c>
      <c r="G498">
        <v>22</v>
      </c>
    </row>
    <row r="499" spans="1:7" x14ac:dyDescent="0.75">
      <c r="A499" s="11">
        <v>44832</v>
      </c>
      <c r="B499">
        <v>21.75</v>
      </c>
      <c r="C499">
        <v>22.35</v>
      </c>
      <c r="D499">
        <v>21</v>
      </c>
      <c r="E499">
        <v>27</v>
      </c>
      <c r="F499">
        <v>25</v>
      </c>
      <c r="G499">
        <v>21.4</v>
      </c>
    </row>
    <row r="500" spans="1:7" x14ac:dyDescent="0.75">
      <c r="A500" s="11">
        <v>44833</v>
      </c>
      <c r="B500">
        <v>21.2</v>
      </c>
      <c r="C500">
        <v>21.6</v>
      </c>
      <c r="D500">
        <v>20</v>
      </c>
      <c r="E500">
        <v>27</v>
      </c>
      <c r="F500">
        <v>24.95</v>
      </c>
      <c r="G500">
        <v>21.4</v>
      </c>
    </row>
    <row r="501" spans="1:7" x14ac:dyDescent="0.75">
      <c r="A501" s="11">
        <v>44834</v>
      </c>
      <c r="B501">
        <v>20.39</v>
      </c>
      <c r="C501">
        <v>20.53</v>
      </c>
      <c r="D501">
        <v>19.45</v>
      </c>
      <c r="E501">
        <v>25.76</v>
      </c>
      <c r="F501">
        <v>24.3</v>
      </c>
      <c r="G501">
        <f>+AVERAGE(G500,G502)</f>
        <v>21.4</v>
      </c>
    </row>
    <row r="502" spans="1:7" x14ac:dyDescent="0.75">
      <c r="A502" s="11">
        <v>44837</v>
      </c>
      <c r="B502">
        <v>21</v>
      </c>
      <c r="C502">
        <v>22.15</v>
      </c>
      <c r="D502">
        <v>20.5</v>
      </c>
      <c r="E502">
        <v>26.2</v>
      </c>
      <c r="F502">
        <v>24.5</v>
      </c>
      <c r="G502">
        <v>21.4</v>
      </c>
    </row>
    <row r="503" spans="1:7" x14ac:dyDescent="0.75">
      <c r="A503" s="11">
        <v>44838</v>
      </c>
      <c r="B503">
        <v>22</v>
      </c>
      <c r="C503">
        <v>21.95</v>
      </c>
      <c r="D503">
        <v>21</v>
      </c>
      <c r="E503">
        <v>26.9</v>
      </c>
      <c r="F503">
        <v>25.2</v>
      </c>
      <c r="G503">
        <v>21.4</v>
      </c>
    </row>
    <row r="504" spans="1:7" x14ac:dyDescent="0.75">
      <c r="A504" s="11">
        <v>44839</v>
      </c>
      <c r="B504">
        <v>21.2</v>
      </c>
      <c r="C504">
        <v>21.63</v>
      </c>
      <c r="D504">
        <v>20.100000000000001</v>
      </c>
      <c r="E504">
        <v>26.010999999999999</v>
      </c>
      <c r="F504">
        <v>23.501000000000001</v>
      </c>
      <c r="G504">
        <v>21.4</v>
      </c>
    </row>
    <row r="505" spans="1:7" x14ac:dyDescent="0.75">
      <c r="A505" s="11">
        <v>44840</v>
      </c>
      <c r="B505">
        <v>21.5</v>
      </c>
      <c r="C505">
        <v>21.47</v>
      </c>
      <c r="D505">
        <v>20</v>
      </c>
      <c r="E505">
        <v>27.4</v>
      </c>
      <c r="F505">
        <v>24.28</v>
      </c>
      <c r="G505">
        <v>21.4</v>
      </c>
    </row>
    <row r="506" spans="1:7" x14ac:dyDescent="0.75">
      <c r="A506" s="11">
        <v>44845</v>
      </c>
      <c r="B506">
        <v>20.86</v>
      </c>
      <c r="C506">
        <v>21.1</v>
      </c>
      <c r="D506">
        <v>20.65</v>
      </c>
      <c r="E506">
        <v>27.675999999999998</v>
      </c>
      <c r="F506">
        <v>23</v>
      </c>
      <c r="G506">
        <v>21.001000000000001</v>
      </c>
    </row>
    <row r="507" spans="1:7" x14ac:dyDescent="0.75">
      <c r="A507" s="11">
        <v>44846</v>
      </c>
      <c r="B507">
        <v>20.25</v>
      </c>
      <c r="C507">
        <v>21.2</v>
      </c>
      <c r="D507">
        <v>20.010000000000002</v>
      </c>
      <c r="E507">
        <v>26</v>
      </c>
      <c r="F507">
        <v>24.53</v>
      </c>
      <c r="G507">
        <v>20.53</v>
      </c>
    </row>
    <row r="508" spans="1:7" x14ac:dyDescent="0.75">
      <c r="A508" s="11">
        <v>44847</v>
      </c>
      <c r="B508">
        <v>20.600999999999999</v>
      </c>
      <c r="C508">
        <v>21.257999999999999</v>
      </c>
      <c r="D508">
        <v>20</v>
      </c>
      <c r="E508">
        <v>26</v>
      </c>
      <c r="F508">
        <v>24</v>
      </c>
      <c r="G508">
        <v>20.5</v>
      </c>
    </row>
    <row r="509" spans="1:7" x14ac:dyDescent="0.75">
      <c r="A509" s="11">
        <v>44848</v>
      </c>
      <c r="B509">
        <v>20.7</v>
      </c>
      <c r="C509">
        <v>20.599</v>
      </c>
      <c r="D509">
        <v>19.809999999999999</v>
      </c>
      <c r="E509">
        <v>25.75</v>
      </c>
      <c r="F509">
        <v>23.9</v>
      </c>
      <c r="G509">
        <v>21</v>
      </c>
    </row>
    <row r="510" spans="1:7" x14ac:dyDescent="0.75">
      <c r="A510" s="11">
        <v>44851</v>
      </c>
      <c r="B510">
        <v>21</v>
      </c>
      <c r="C510">
        <v>20.89</v>
      </c>
      <c r="D510">
        <v>19.809999999999999</v>
      </c>
      <c r="E510">
        <v>25.71</v>
      </c>
      <c r="F510">
        <v>23.9</v>
      </c>
      <c r="G510">
        <v>21</v>
      </c>
    </row>
    <row r="511" spans="1:7" x14ac:dyDescent="0.75">
      <c r="A511" s="11">
        <v>44852</v>
      </c>
      <c r="B511">
        <v>20.52</v>
      </c>
      <c r="C511">
        <v>20.98</v>
      </c>
      <c r="D511">
        <v>20</v>
      </c>
      <c r="E511">
        <v>25.71</v>
      </c>
      <c r="F511">
        <v>23.1</v>
      </c>
      <c r="G511">
        <v>21</v>
      </c>
    </row>
    <row r="512" spans="1:7" x14ac:dyDescent="0.75">
      <c r="A512" s="11">
        <v>44853</v>
      </c>
      <c r="B512">
        <v>20</v>
      </c>
      <c r="C512">
        <v>20.981000000000002</v>
      </c>
      <c r="D512">
        <v>20</v>
      </c>
      <c r="E512">
        <f>+AVERAGE(E511,E513)</f>
        <v>26.094999999999999</v>
      </c>
      <c r="F512">
        <v>23.5</v>
      </c>
      <c r="G512">
        <f>+AVERAGE(G511,G513)</f>
        <v>21.25</v>
      </c>
    </row>
    <row r="513" spans="1:7" x14ac:dyDescent="0.75">
      <c r="A513" s="11">
        <v>44854</v>
      </c>
      <c r="B513">
        <v>21.2</v>
      </c>
      <c r="C513">
        <v>21.35</v>
      </c>
      <c r="D513">
        <v>20.350000000000001</v>
      </c>
      <c r="E513">
        <v>26.48</v>
      </c>
      <c r="F513">
        <v>24.001000000000001</v>
      </c>
      <c r="G513">
        <v>21.5</v>
      </c>
    </row>
    <row r="514" spans="1:7" x14ac:dyDescent="0.75">
      <c r="A514" s="11">
        <v>44855</v>
      </c>
      <c r="B514">
        <v>21.548999999999999</v>
      </c>
      <c r="C514">
        <v>22.1</v>
      </c>
      <c r="D514">
        <v>21.15</v>
      </c>
      <c r="E514">
        <f>+AVERAGE(E513,E515)</f>
        <v>27.740000000000002</v>
      </c>
      <c r="F514">
        <v>25</v>
      </c>
      <c r="G514">
        <f>+AVERAGE(G513,G515)</f>
        <v>21.7</v>
      </c>
    </row>
    <row r="515" spans="1:7" x14ac:dyDescent="0.75">
      <c r="A515" s="11">
        <v>44858</v>
      </c>
      <c r="B515">
        <v>22.89</v>
      </c>
      <c r="C515">
        <v>23.2</v>
      </c>
      <c r="D515">
        <v>22.2</v>
      </c>
      <c r="E515">
        <v>29</v>
      </c>
      <c r="F515">
        <v>26.001999999999999</v>
      </c>
      <c r="G515">
        <v>21.9</v>
      </c>
    </row>
    <row r="516" spans="1:7" x14ac:dyDescent="0.75">
      <c r="A516" s="11">
        <v>44859</v>
      </c>
      <c r="B516">
        <v>23.05</v>
      </c>
      <c r="C516">
        <v>23.38</v>
      </c>
      <c r="D516">
        <v>22.4</v>
      </c>
      <c r="E516">
        <v>29.5</v>
      </c>
      <c r="F516">
        <v>27.75</v>
      </c>
      <c r="G516">
        <v>22.82</v>
      </c>
    </row>
    <row r="517" spans="1:7" x14ac:dyDescent="0.75">
      <c r="A517" s="11">
        <v>44860</v>
      </c>
      <c r="B517">
        <v>22.088000000000001</v>
      </c>
      <c r="C517">
        <v>22.8</v>
      </c>
      <c r="D517">
        <v>22.3</v>
      </c>
      <c r="E517">
        <v>28.8</v>
      </c>
      <c r="F517">
        <v>28</v>
      </c>
      <c r="G517">
        <f>+AVERAGE(G516,G518)</f>
        <v>22.91</v>
      </c>
    </row>
    <row r="518" spans="1:7" x14ac:dyDescent="0.75">
      <c r="A518" s="11">
        <v>44861</v>
      </c>
      <c r="B518">
        <v>22.6</v>
      </c>
      <c r="C518">
        <v>22.6</v>
      </c>
      <c r="D518">
        <v>22</v>
      </c>
      <c r="E518">
        <v>29</v>
      </c>
      <c r="F518">
        <v>28.39</v>
      </c>
      <c r="G518">
        <v>23</v>
      </c>
    </row>
    <row r="519" spans="1:7" x14ac:dyDescent="0.75">
      <c r="A519" s="11">
        <v>44862</v>
      </c>
      <c r="B519">
        <v>22.6</v>
      </c>
      <c r="C519">
        <v>22.5</v>
      </c>
      <c r="D519">
        <v>22</v>
      </c>
      <c r="E519">
        <v>29.998999999999999</v>
      </c>
      <c r="F519">
        <v>27.9</v>
      </c>
      <c r="G519">
        <v>23</v>
      </c>
    </row>
    <row r="520" spans="1:7" x14ac:dyDescent="0.75">
      <c r="A520" s="11">
        <v>44865</v>
      </c>
      <c r="B520">
        <v>22.5</v>
      </c>
      <c r="C520">
        <v>22.478999999999999</v>
      </c>
      <c r="D520">
        <v>22</v>
      </c>
      <c r="E520">
        <v>28.8</v>
      </c>
      <c r="F520">
        <v>27.2</v>
      </c>
      <c r="G520">
        <v>23</v>
      </c>
    </row>
    <row r="521" spans="1:7" x14ac:dyDescent="0.75">
      <c r="A521" s="11">
        <v>44866</v>
      </c>
      <c r="B521">
        <v>23</v>
      </c>
      <c r="C521">
        <v>22.852</v>
      </c>
      <c r="D521">
        <v>22.2</v>
      </c>
      <c r="E521">
        <v>28.901</v>
      </c>
      <c r="F521">
        <v>26.501999999999999</v>
      </c>
      <c r="G521">
        <v>22.7</v>
      </c>
    </row>
    <row r="522" spans="1:7" x14ac:dyDescent="0.75">
      <c r="A522" s="11">
        <v>44867</v>
      </c>
      <c r="B522">
        <v>22.78</v>
      </c>
      <c r="C522">
        <v>22.53</v>
      </c>
      <c r="D522">
        <v>21.75</v>
      </c>
      <c r="E522">
        <v>29.99</v>
      </c>
      <c r="F522">
        <v>26.1</v>
      </c>
      <c r="G522">
        <v>22.2</v>
      </c>
    </row>
    <row r="523" spans="1:7" x14ac:dyDescent="0.75">
      <c r="A523" s="11">
        <v>44868</v>
      </c>
      <c r="B523">
        <v>22.8</v>
      </c>
      <c r="C523">
        <v>22.6</v>
      </c>
      <c r="D523">
        <v>21.85</v>
      </c>
      <c r="E523">
        <v>30</v>
      </c>
      <c r="F523">
        <v>26.46</v>
      </c>
      <c r="G523">
        <v>22.498999999999999</v>
      </c>
    </row>
    <row r="524" spans="1:7" x14ac:dyDescent="0.75">
      <c r="A524" s="11">
        <v>44869</v>
      </c>
      <c r="B524">
        <v>23</v>
      </c>
      <c r="C524">
        <v>22.6</v>
      </c>
      <c r="D524">
        <v>21.8</v>
      </c>
      <c r="E524">
        <v>30.45</v>
      </c>
      <c r="F524">
        <v>25.901</v>
      </c>
      <c r="G524">
        <v>23</v>
      </c>
    </row>
    <row r="525" spans="1:7" x14ac:dyDescent="0.75">
      <c r="A525" s="11">
        <v>44872</v>
      </c>
      <c r="B525">
        <v>23</v>
      </c>
      <c r="C525">
        <v>23.4</v>
      </c>
      <c r="D525">
        <v>22.17</v>
      </c>
      <c r="E525">
        <v>30</v>
      </c>
      <c r="F525">
        <v>27.37</v>
      </c>
      <c r="G525">
        <v>23</v>
      </c>
    </row>
    <row r="526" spans="1:7" x14ac:dyDescent="0.75">
      <c r="A526" s="11">
        <v>44873</v>
      </c>
      <c r="B526">
        <v>23.6</v>
      </c>
      <c r="C526">
        <v>23.69</v>
      </c>
      <c r="D526">
        <v>22.35</v>
      </c>
      <c r="E526">
        <v>30.75</v>
      </c>
      <c r="F526">
        <v>27.1</v>
      </c>
      <c r="G526">
        <v>23.32</v>
      </c>
    </row>
    <row r="527" spans="1:7" x14ac:dyDescent="0.75">
      <c r="A527" s="11">
        <v>44874</v>
      </c>
      <c r="B527">
        <v>23.4</v>
      </c>
      <c r="C527">
        <v>23.283999999999999</v>
      </c>
      <c r="D527">
        <v>22.49</v>
      </c>
      <c r="E527">
        <v>30</v>
      </c>
      <c r="F527">
        <v>27.5</v>
      </c>
      <c r="G527">
        <v>23.2</v>
      </c>
    </row>
    <row r="528" spans="1:7" x14ac:dyDescent="0.75">
      <c r="A528" s="11">
        <v>44875</v>
      </c>
      <c r="B528">
        <v>23.401</v>
      </c>
      <c r="C528">
        <v>23.93</v>
      </c>
      <c r="D528">
        <v>22.8</v>
      </c>
      <c r="E528">
        <v>31.2</v>
      </c>
      <c r="F528">
        <v>28</v>
      </c>
      <c r="G528">
        <f>+AVERAGE(G527,G530)</f>
        <v>23.35</v>
      </c>
    </row>
    <row r="529" spans="1:7" x14ac:dyDescent="0.75">
      <c r="A529" s="11">
        <v>44876</v>
      </c>
      <c r="B529">
        <v>22.9</v>
      </c>
      <c r="C529">
        <v>24.11</v>
      </c>
      <c r="D529">
        <v>22.95</v>
      </c>
      <c r="E529">
        <v>30.21</v>
      </c>
      <c r="F529">
        <v>28.1</v>
      </c>
      <c r="G529">
        <f>+G528</f>
        <v>23.35</v>
      </c>
    </row>
    <row r="530" spans="1:7" x14ac:dyDescent="0.75">
      <c r="A530" s="11">
        <v>44879</v>
      </c>
      <c r="B530">
        <v>24.4</v>
      </c>
      <c r="C530">
        <v>24.35</v>
      </c>
      <c r="D530">
        <v>23.9</v>
      </c>
      <c r="E530">
        <v>31.79</v>
      </c>
      <c r="F530">
        <v>29</v>
      </c>
      <c r="G530">
        <v>23.5</v>
      </c>
    </row>
    <row r="531" spans="1:7" x14ac:dyDescent="0.75">
      <c r="A531" s="11">
        <v>44880</v>
      </c>
      <c r="B531">
        <v>25</v>
      </c>
      <c r="C531">
        <v>26.22</v>
      </c>
      <c r="D531">
        <v>24.6</v>
      </c>
      <c r="E531">
        <v>32.5</v>
      </c>
      <c r="F531">
        <v>29</v>
      </c>
      <c r="G531">
        <v>24.43</v>
      </c>
    </row>
    <row r="532" spans="1:7" x14ac:dyDescent="0.75">
      <c r="A532" s="11">
        <v>44881</v>
      </c>
      <c r="B532">
        <v>26</v>
      </c>
      <c r="C532">
        <v>26.6</v>
      </c>
      <c r="D532">
        <v>24.899000000000001</v>
      </c>
      <c r="E532">
        <v>32.9</v>
      </c>
      <c r="F532">
        <v>30</v>
      </c>
      <c r="G532">
        <v>24.863</v>
      </c>
    </row>
    <row r="533" spans="1:7" x14ac:dyDescent="0.75">
      <c r="A533" s="11">
        <v>44882</v>
      </c>
      <c r="B533">
        <v>25.8</v>
      </c>
      <c r="C533">
        <v>26.03</v>
      </c>
      <c r="D533">
        <v>24.1</v>
      </c>
      <c r="E533">
        <v>32.5</v>
      </c>
      <c r="F533">
        <v>30</v>
      </c>
      <c r="G533">
        <v>25.45</v>
      </c>
    </row>
    <row r="534" spans="1:7" x14ac:dyDescent="0.75">
      <c r="A534" s="11">
        <v>44883</v>
      </c>
      <c r="B534">
        <v>25</v>
      </c>
      <c r="C534">
        <v>25.18</v>
      </c>
      <c r="D534">
        <v>23.3</v>
      </c>
      <c r="E534">
        <v>32.9</v>
      </c>
      <c r="F534">
        <v>30</v>
      </c>
      <c r="G534">
        <v>25.09</v>
      </c>
    </row>
    <row r="535" spans="1:7" x14ac:dyDescent="0.75">
      <c r="A535" s="11">
        <v>44887</v>
      </c>
      <c r="B535">
        <v>25.8</v>
      </c>
      <c r="C535">
        <v>26.1</v>
      </c>
      <c r="D535">
        <v>23.75</v>
      </c>
      <c r="E535">
        <v>32</v>
      </c>
      <c r="F535">
        <v>30.42</v>
      </c>
      <c r="G535">
        <v>25.09</v>
      </c>
    </row>
    <row r="536" spans="1:7" x14ac:dyDescent="0.75">
      <c r="A536" s="11">
        <v>44888</v>
      </c>
      <c r="B536">
        <v>25.8</v>
      </c>
      <c r="C536">
        <v>26.25</v>
      </c>
      <c r="D536">
        <v>23.75</v>
      </c>
      <c r="E536">
        <v>32.450000000000003</v>
      </c>
      <c r="F536">
        <v>30.42</v>
      </c>
      <c r="G536">
        <v>24.75</v>
      </c>
    </row>
    <row r="537" spans="1:7" x14ac:dyDescent="0.75">
      <c r="A537" s="11">
        <v>44889</v>
      </c>
      <c r="B537">
        <v>26.4</v>
      </c>
      <c r="C537">
        <v>25.882000000000001</v>
      </c>
      <c r="D537">
        <v>24.5</v>
      </c>
      <c r="E537">
        <v>33.5</v>
      </c>
      <c r="F537">
        <v>29.5</v>
      </c>
      <c r="G537">
        <v>24.75</v>
      </c>
    </row>
    <row r="538" spans="1:7" x14ac:dyDescent="0.75">
      <c r="A538" s="11">
        <v>44890</v>
      </c>
      <c r="B538">
        <v>26.399000000000001</v>
      </c>
      <c r="C538">
        <v>25.88</v>
      </c>
      <c r="D538">
        <v>24</v>
      </c>
      <c r="E538">
        <v>33.1</v>
      </c>
      <c r="F538">
        <v>28.201000000000001</v>
      </c>
      <c r="G538">
        <v>25.02</v>
      </c>
    </row>
    <row r="539" spans="1:7" x14ac:dyDescent="0.75">
      <c r="A539" s="11">
        <v>44893</v>
      </c>
      <c r="B539">
        <v>26.76</v>
      </c>
      <c r="C539">
        <v>25.89</v>
      </c>
      <c r="D539">
        <v>24.2</v>
      </c>
      <c r="E539">
        <v>33</v>
      </c>
      <c r="F539">
        <v>28.2</v>
      </c>
      <c r="G539">
        <v>25</v>
      </c>
    </row>
    <row r="540" spans="1:7" x14ac:dyDescent="0.75">
      <c r="A540" s="11">
        <v>44894</v>
      </c>
      <c r="B540">
        <v>27</v>
      </c>
      <c r="C540">
        <v>26.861999999999998</v>
      </c>
      <c r="D540">
        <v>24.98</v>
      </c>
      <c r="E540">
        <v>33.700000000000003</v>
      </c>
      <c r="F540">
        <v>28.401</v>
      </c>
      <c r="G540">
        <v>25</v>
      </c>
    </row>
    <row r="541" spans="1:7" x14ac:dyDescent="0.75">
      <c r="A541" s="11">
        <v>44895</v>
      </c>
      <c r="B541">
        <v>27</v>
      </c>
      <c r="C541">
        <v>28.079000000000001</v>
      </c>
      <c r="D541">
        <v>26</v>
      </c>
      <c r="E541">
        <v>33.5</v>
      </c>
      <c r="F541">
        <v>30.15</v>
      </c>
      <c r="G541">
        <v>25.15</v>
      </c>
    </row>
    <row r="542" spans="1:7" x14ac:dyDescent="0.75">
      <c r="A542" s="11">
        <v>44896</v>
      </c>
      <c r="B542">
        <v>27.65</v>
      </c>
      <c r="C542">
        <v>28</v>
      </c>
      <c r="D542">
        <v>26.5</v>
      </c>
      <c r="E542">
        <v>34.299999999999997</v>
      </c>
      <c r="F542">
        <v>30.57</v>
      </c>
      <c r="G542">
        <v>25.15</v>
      </c>
    </row>
    <row r="543" spans="1:7" x14ac:dyDescent="0.75">
      <c r="A543" s="11">
        <v>44897</v>
      </c>
      <c r="B543">
        <v>27.58</v>
      </c>
      <c r="C543">
        <v>27.75</v>
      </c>
      <c r="D543">
        <v>26.24</v>
      </c>
      <c r="E543">
        <v>33.5</v>
      </c>
      <c r="F543">
        <v>31.298999999999999</v>
      </c>
      <c r="G543">
        <v>26.5</v>
      </c>
    </row>
    <row r="544" spans="1:7" x14ac:dyDescent="0.75">
      <c r="A544" s="11">
        <v>44900</v>
      </c>
      <c r="B544">
        <v>27.15</v>
      </c>
      <c r="C544">
        <v>27.42</v>
      </c>
      <c r="D544">
        <v>25.65</v>
      </c>
      <c r="E544">
        <v>33.6</v>
      </c>
      <c r="F544">
        <v>31.298999999999999</v>
      </c>
      <c r="G544">
        <v>26.5</v>
      </c>
    </row>
    <row r="545" spans="1:7" x14ac:dyDescent="0.75">
      <c r="A545" s="11">
        <v>44901</v>
      </c>
      <c r="B545">
        <v>27.51</v>
      </c>
      <c r="C545">
        <v>26.77</v>
      </c>
      <c r="D545">
        <v>24.99</v>
      </c>
      <c r="E545">
        <v>33.200000000000003</v>
      </c>
      <c r="F545">
        <v>31.298999999999999</v>
      </c>
      <c r="G545">
        <v>26.5</v>
      </c>
    </row>
    <row r="546" spans="1:7" x14ac:dyDescent="0.75">
      <c r="A546" s="11">
        <v>44902</v>
      </c>
      <c r="B546">
        <v>27.978999999999999</v>
      </c>
      <c r="C546">
        <v>27.05</v>
      </c>
      <c r="D546">
        <v>25.45</v>
      </c>
      <c r="E546">
        <f>+AVERAGE(E545,E548)</f>
        <v>33.6</v>
      </c>
      <c r="F546">
        <v>30.5</v>
      </c>
      <c r="G546">
        <v>26.5</v>
      </c>
    </row>
    <row r="547" spans="1:7" x14ac:dyDescent="0.75">
      <c r="A547" s="11">
        <v>44907</v>
      </c>
      <c r="B547">
        <v>28.5</v>
      </c>
      <c r="C547">
        <v>27.798999999999999</v>
      </c>
      <c r="D547">
        <v>25.75</v>
      </c>
      <c r="E547">
        <f>+E546</f>
        <v>33.6</v>
      </c>
      <c r="F547">
        <v>30.5</v>
      </c>
      <c r="G547">
        <v>26.5</v>
      </c>
    </row>
    <row r="548" spans="1:7" x14ac:dyDescent="0.75">
      <c r="A548" s="11">
        <v>44908</v>
      </c>
      <c r="B548">
        <v>27</v>
      </c>
      <c r="C548">
        <v>28.08</v>
      </c>
      <c r="D548">
        <v>26.1</v>
      </c>
      <c r="E548">
        <v>34</v>
      </c>
      <c r="F548">
        <v>30.5</v>
      </c>
      <c r="G548">
        <v>26.1</v>
      </c>
    </row>
    <row r="549" spans="1:7" x14ac:dyDescent="0.75">
      <c r="A549" s="11">
        <v>44909</v>
      </c>
      <c r="B549">
        <v>29</v>
      </c>
      <c r="C549">
        <v>28.2</v>
      </c>
      <c r="D549">
        <v>26.3</v>
      </c>
      <c r="E549">
        <v>33.9</v>
      </c>
      <c r="F549">
        <v>30.9</v>
      </c>
      <c r="G549">
        <v>26.5</v>
      </c>
    </row>
    <row r="550" spans="1:7" x14ac:dyDescent="0.75">
      <c r="A550" s="11">
        <v>44910</v>
      </c>
      <c r="B550">
        <v>29</v>
      </c>
      <c r="C550">
        <v>29</v>
      </c>
      <c r="D550">
        <v>27.1</v>
      </c>
      <c r="E550">
        <v>34.22</v>
      </c>
      <c r="F550">
        <v>31.15</v>
      </c>
      <c r="G550">
        <v>26.75</v>
      </c>
    </row>
    <row r="551" spans="1:7" x14ac:dyDescent="0.75">
      <c r="A551" s="11">
        <v>44911</v>
      </c>
      <c r="B551">
        <v>28.998999999999999</v>
      </c>
      <c r="C551">
        <v>29.6</v>
      </c>
      <c r="D551">
        <v>27.3</v>
      </c>
      <c r="E551">
        <v>35.5</v>
      </c>
      <c r="F551">
        <v>31.15</v>
      </c>
      <c r="G551">
        <v>27.599</v>
      </c>
    </row>
    <row r="552" spans="1:7" x14ac:dyDescent="0.75">
      <c r="A552" s="11">
        <v>44914</v>
      </c>
      <c r="B552">
        <v>29.25</v>
      </c>
      <c r="C552">
        <v>30.35</v>
      </c>
      <c r="D552">
        <v>28.25</v>
      </c>
      <c r="E552">
        <v>36.49</v>
      </c>
      <c r="F552">
        <v>31.15</v>
      </c>
      <c r="G552">
        <v>27.7</v>
      </c>
    </row>
    <row r="553" spans="1:7" x14ac:dyDescent="0.75">
      <c r="A553" s="11">
        <v>44915</v>
      </c>
      <c r="B553">
        <v>30.37</v>
      </c>
      <c r="C553">
        <v>29.978999999999999</v>
      </c>
      <c r="D553">
        <v>28.04</v>
      </c>
      <c r="E553">
        <v>36.700000000000003</v>
      </c>
      <c r="F553">
        <v>31.58</v>
      </c>
      <c r="G553">
        <v>28.32</v>
      </c>
    </row>
    <row r="554" spans="1:7" x14ac:dyDescent="0.75">
      <c r="A554" s="11">
        <v>44916</v>
      </c>
      <c r="B554">
        <v>29.95</v>
      </c>
      <c r="C554">
        <v>30.3</v>
      </c>
      <c r="D554">
        <v>29</v>
      </c>
      <c r="E554">
        <v>36.9</v>
      </c>
      <c r="F554">
        <v>33.78</v>
      </c>
      <c r="G554">
        <v>29.8</v>
      </c>
    </row>
    <row r="555" spans="1:7" x14ac:dyDescent="0.75">
      <c r="A555" s="11">
        <v>44917</v>
      </c>
      <c r="B555">
        <v>28.7</v>
      </c>
      <c r="C555">
        <v>28.45</v>
      </c>
      <c r="D555">
        <v>27.010999999999999</v>
      </c>
      <c r="E555">
        <v>35.700000000000003</v>
      </c>
      <c r="F555">
        <v>33</v>
      </c>
      <c r="G555">
        <v>29.8</v>
      </c>
    </row>
    <row r="556" spans="1:7" x14ac:dyDescent="0.75">
      <c r="A556" s="11">
        <v>44918</v>
      </c>
      <c r="B556">
        <v>28.5</v>
      </c>
      <c r="C556">
        <v>29.75</v>
      </c>
      <c r="D556">
        <v>27.8</v>
      </c>
      <c r="E556">
        <v>35.5</v>
      </c>
      <c r="F556">
        <v>32.200000000000003</v>
      </c>
      <c r="G556">
        <v>29.8</v>
      </c>
    </row>
    <row r="557" spans="1:7" x14ac:dyDescent="0.75">
      <c r="A557" s="11">
        <v>44921</v>
      </c>
      <c r="B557">
        <v>29</v>
      </c>
      <c r="C557">
        <v>29.15</v>
      </c>
      <c r="D557">
        <v>27.501000000000001</v>
      </c>
      <c r="E557">
        <v>36.499000000000002</v>
      </c>
      <c r="F557">
        <v>32.200000000000003</v>
      </c>
      <c r="G557">
        <v>29.8</v>
      </c>
    </row>
    <row r="558" spans="1:7" x14ac:dyDescent="0.75">
      <c r="A558" s="11">
        <v>44922</v>
      </c>
      <c r="B558">
        <v>28.45</v>
      </c>
      <c r="C558">
        <v>29.05</v>
      </c>
      <c r="D558">
        <v>27.49</v>
      </c>
      <c r="E558">
        <v>36</v>
      </c>
      <c r="F558">
        <v>32</v>
      </c>
      <c r="G558">
        <v>29.8</v>
      </c>
    </row>
    <row r="559" spans="1:7" x14ac:dyDescent="0.75">
      <c r="A559" s="11">
        <v>44923</v>
      </c>
      <c r="B559">
        <v>28</v>
      </c>
      <c r="C559">
        <v>28.77</v>
      </c>
      <c r="D559">
        <v>26.8</v>
      </c>
      <c r="E559">
        <v>35.5</v>
      </c>
      <c r="F559">
        <v>30.811</v>
      </c>
      <c r="G559">
        <v>29.8</v>
      </c>
    </row>
    <row r="560" spans="1:7" x14ac:dyDescent="0.75">
      <c r="A560" s="11">
        <v>44924</v>
      </c>
      <c r="B560">
        <v>26.92</v>
      </c>
      <c r="C560">
        <v>28</v>
      </c>
      <c r="D560">
        <v>26.94</v>
      </c>
      <c r="E560">
        <v>34.9</v>
      </c>
      <c r="F560">
        <v>30.81</v>
      </c>
      <c r="G560">
        <v>28.99</v>
      </c>
    </row>
    <row r="561" spans="1:7" x14ac:dyDescent="0.75">
      <c r="A561" s="11">
        <v>44925</v>
      </c>
      <c r="B561">
        <v>27.15</v>
      </c>
      <c r="C561">
        <v>28.45</v>
      </c>
      <c r="D561">
        <v>27.4</v>
      </c>
      <c r="E561">
        <v>35.770000000000003</v>
      </c>
      <c r="F561">
        <v>31</v>
      </c>
      <c r="G561">
        <v>28.7</v>
      </c>
    </row>
    <row r="562" spans="1:7" x14ac:dyDescent="0.75">
      <c r="A562" s="11">
        <v>44928</v>
      </c>
      <c r="B562">
        <v>27.75</v>
      </c>
      <c r="C562">
        <v>28.69</v>
      </c>
      <c r="D562">
        <v>27.79</v>
      </c>
      <c r="E562">
        <v>35.5</v>
      </c>
      <c r="F562">
        <v>31.100999999999999</v>
      </c>
      <c r="G562">
        <v>28.9</v>
      </c>
    </row>
    <row r="563" spans="1:7" x14ac:dyDescent="0.75">
      <c r="A563" s="11">
        <v>44929</v>
      </c>
      <c r="B563">
        <v>28.5</v>
      </c>
      <c r="C563">
        <v>29.15</v>
      </c>
      <c r="D563">
        <v>27.9</v>
      </c>
      <c r="E563">
        <v>35.5</v>
      </c>
      <c r="F563">
        <v>32</v>
      </c>
      <c r="G563">
        <v>29</v>
      </c>
    </row>
    <row r="564" spans="1:7" x14ac:dyDescent="0.75">
      <c r="A564" s="11">
        <v>44930</v>
      </c>
      <c r="B564">
        <v>29.5</v>
      </c>
      <c r="C564">
        <v>29.77</v>
      </c>
      <c r="D564">
        <v>28.251000000000001</v>
      </c>
      <c r="E564">
        <v>36.1</v>
      </c>
      <c r="F564">
        <v>33</v>
      </c>
      <c r="G564">
        <v>29</v>
      </c>
    </row>
    <row r="565" spans="1:7" x14ac:dyDescent="0.75">
      <c r="A565" s="11">
        <v>44931</v>
      </c>
      <c r="B565">
        <v>30.088999999999999</v>
      </c>
      <c r="C565">
        <v>29.489000000000001</v>
      </c>
      <c r="D565">
        <v>27.4</v>
      </c>
      <c r="E565">
        <v>35</v>
      </c>
      <c r="F565">
        <v>31.3</v>
      </c>
      <c r="G565">
        <v>28.55</v>
      </c>
    </row>
    <row r="566" spans="1:7" x14ac:dyDescent="0.75">
      <c r="A566" s="11">
        <v>44932</v>
      </c>
      <c r="B566">
        <v>28.803000000000001</v>
      </c>
      <c r="C566">
        <v>29.66</v>
      </c>
      <c r="D566">
        <v>27.96</v>
      </c>
      <c r="E566">
        <v>34.5</v>
      </c>
      <c r="F566">
        <v>31</v>
      </c>
      <c r="G566">
        <v>28.4</v>
      </c>
    </row>
    <row r="567" spans="1:7" x14ac:dyDescent="0.75">
      <c r="A567" s="11">
        <v>44935</v>
      </c>
      <c r="B567">
        <v>30</v>
      </c>
      <c r="C567">
        <v>30.35</v>
      </c>
      <c r="D567">
        <v>28.52</v>
      </c>
      <c r="E567">
        <v>35</v>
      </c>
      <c r="F567">
        <v>31.5</v>
      </c>
      <c r="G567">
        <v>29.1</v>
      </c>
    </row>
    <row r="568" spans="1:7" x14ac:dyDescent="0.75">
      <c r="A568" s="11">
        <v>44936</v>
      </c>
      <c r="B568">
        <v>29.9</v>
      </c>
      <c r="C568">
        <v>30.38</v>
      </c>
      <c r="D568">
        <v>28.498999999999999</v>
      </c>
      <c r="E568">
        <v>35.398000000000003</v>
      </c>
      <c r="F568">
        <v>31.001000000000001</v>
      </c>
      <c r="G568">
        <v>29.99</v>
      </c>
    </row>
    <row r="569" spans="1:7" x14ac:dyDescent="0.75">
      <c r="A569" s="11">
        <v>44937</v>
      </c>
      <c r="B569">
        <v>31</v>
      </c>
      <c r="C569">
        <v>31.95</v>
      </c>
      <c r="D569">
        <v>29.89</v>
      </c>
      <c r="E569">
        <v>37.5</v>
      </c>
      <c r="F569">
        <v>32.700000000000003</v>
      </c>
      <c r="G569">
        <v>30.25</v>
      </c>
    </row>
    <row r="570" spans="1:7" x14ac:dyDescent="0.75">
      <c r="A570" s="11">
        <v>44938</v>
      </c>
      <c r="B570">
        <v>32</v>
      </c>
      <c r="C570">
        <v>31.69</v>
      </c>
      <c r="D570">
        <v>30.5</v>
      </c>
      <c r="E570">
        <v>36.5</v>
      </c>
      <c r="F570">
        <v>32.65</v>
      </c>
      <c r="G570">
        <v>30.4</v>
      </c>
    </row>
    <row r="571" spans="1:7" x14ac:dyDescent="0.75">
      <c r="A571" s="11">
        <v>44939</v>
      </c>
      <c r="B571">
        <v>31.3</v>
      </c>
      <c r="C571">
        <v>31.89</v>
      </c>
      <c r="D571">
        <v>29.4</v>
      </c>
      <c r="E571">
        <v>36.299999999999997</v>
      </c>
      <c r="F571">
        <v>32</v>
      </c>
      <c r="G571">
        <v>30.6</v>
      </c>
    </row>
    <row r="572" spans="1:7" x14ac:dyDescent="0.75">
      <c r="A572" s="11">
        <v>44942</v>
      </c>
      <c r="B572">
        <v>32.5</v>
      </c>
      <c r="C572">
        <v>33.43</v>
      </c>
      <c r="D572">
        <v>31</v>
      </c>
      <c r="E572">
        <v>36.950000000000003</v>
      </c>
      <c r="F572">
        <v>32.99</v>
      </c>
      <c r="G572">
        <v>31.4</v>
      </c>
    </row>
    <row r="573" spans="1:7" x14ac:dyDescent="0.75">
      <c r="A573" s="11">
        <v>44943</v>
      </c>
      <c r="B573">
        <v>33.799999999999997</v>
      </c>
      <c r="C573">
        <v>34.659999999999997</v>
      </c>
      <c r="D573">
        <v>31.5</v>
      </c>
      <c r="E573">
        <v>37.5</v>
      </c>
      <c r="F573">
        <v>34.5</v>
      </c>
      <c r="G573">
        <v>31.6</v>
      </c>
    </row>
    <row r="574" spans="1:7" x14ac:dyDescent="0.75">
      <c r="A574" s="11">
        <v>44944</v>
      </c>
      <c r="B574">
        <v>36.4</v>
      </c>
      <c r="C574">
        <v>36.75</v>
      </c>
      <c r="D574">
        <v>32.15</v>
      </c>
      <c r="E574">
        <v>37.799999999999997</v>
      </c>
      <c r="F574">
        <v>35</v>
      </c>
      <c r="G574">
        <v>32.021000000000001</v>
      </c>
    </row>
    <row r="575" spans="1:7" x14ac:dyDescent="0.75">
      <c r="A575" s="11">
        <v>44945</v>
      </c>
      <c r="B575">
        <v>36.14</v>
      </c>
      <c r="C575">
        <v>36.57</v>
      </c>
      <c r="D575">
        <v>30.5</v>
      </c>
      <c r="E575">
        <v>37.15</v>
      </c>
      <c r="F575">
        <v>33</v>
      </c>
      <c r="G575">
        <v>32.5</v>
      </c>
    </row>
    <row r="576" spans="1:7" x14ac:dyDescent="0.75">
      <c r="A576" s="11">
        <v>44946</v>
      </c>
      <c r="B576">
        <v>34.92</v>
      </c>
      <c r="C576">
        <v>35.700000000000003</v>
      </c>
      <c r="D576">
        <v>30.84</v>
      </c>
      <c r="E576">
        <v>37.5</v>
      </c>
      <c r="F576">
        <v>33</v>
      </c>
      <c r="G576">
        <v>32.1</v>
      </c>
    </row>
    <row r="577" spans="1:7" x14ac:dyDescent="0.75">
      <c r="A577" s="11">
        <v>44949</v>
      </c>
      <c r="B577">
        <v>35.950000000000003</v>
      </c>
      <c r="C577">
        <v>36.369999999999997</v>
      </c>
      <c r="D577">
        <v>31.4</v>
      </c>
      <c r="E577">
        <v>38</v>
      </c>
      <c r="F577">
        <v>34.03</v>
      </c>
      <c r="G577">
        <v>32.950000000000003</v>
      </c>
    </row>
    <row r="578" spans="1:7" x14ac:dyDescent="0.75">
      <c r="A578" s="11">
        <v>44950</v>
      </c>
      <c r="B578">
        <v>35.5</v>
      </c>
      <c r="C578">
        <v>36.454999999999998</v>
      </c>
      <c r="D578">
        <v>31.65</v>
      </c>
      <c r="E578">
        <v>38.348999999999997</v>
      </c>
      <c r="F578">
        <v>34.03</v>
      </c>
      <c r="G578">
        <v>33</v>
      </c>
    </row>
    <row r="579" spans="1:7" x14ac:dyDescent="0.75">
      <c r="A579" s="11">
        <v>44951</v>
      </c>
      <c r="B579">
        <v>35.4</v>
      </c>
      <c r="C579">
        <v>36.65</v>
      </c>
      <c r="D579">
        <v>31.95</v>
      </c>
      <c r="E579">
        <v>38</v>
      </c>
      <c r="F579">
        <v>35</v>
      </c>
      <c r="G579">
        <v>33</v>
      </c>
    </row>
    <row r="580" spans="1:7" x14ac:dyDescent="0.75">
      <c r="A580" s="11">
        <v>44952</v>
      </c>
      <c r="B580">
        <v>35.299999999999997</v>
      </c>
      <c r="C580">
        <v>36.880000000000003</v>
      </c>
      <c r="D580">
        <v>31.99</v>
      </c>
      <c r="E580">
        <v>38.450000000000003</v>
      </c>
      <c r="F580">
        <v>35.5</v>
      </c>
      <c r="G580">
        <v>32.799999999999997</v>
      </c>
    </row>
    <row r="581" spans="1:7" x14ac:dyDescent="0.75">
      <c r="A581" s="11">
        <v>44953</v>
      </c>
      <c r="B581">
        <v>35.520000000000003</v>
      </c>
      <c r="C581">
        <v>37.19</v>
      </c>
      <c r="D581">
        <v>32.44</v>
      </c>
      <c r="E581">
        <v>38.85</v>
      </c>
      <c r="F581">
        <v>36.200000000000003</v>
      </c>
      <c r="G581">
        <v>32.9</v>
      </c>
    </row>
    <row r="582" spans="1:7" x14ac:dyDescent="0.75">
      <c r="A582" s="11">
        <v>44956</v>
      </c>
      <c r="B582">
        <v>35.4</v>
      </c>
      <c r="C582">
        <v>37.549999999999997</v>
      </c>
      <c r="D582">
        <v>32.18</v>
      </c>
      <c r="E582">
        <v>38.5</v>
      </c>
      <c r="F582">
        <v>35.6</v>
      </c>
      <c r="G582">
        <v>33</v>
      </c>
    </row>
    <row r="583" spans="1:7" x14ac:dyDescent="0.75">
      <c r="A583" s="11">
        <v>44957</v>
      </c>
      <c r="B583">
        <v>35.700000000000003</v>
      </c>
      <c r="C583">
        <v>37.4</v>
      </c>
      <c r="D583">
        <v>32.088999999999999</v>
      </c>
      <c r="E583">
        <v>38.6</v>
      </c>
      <c r="F583">
        <v>35.6</v>
      </c>
      <c r="G583">
        <v>33.5</v>
      </c>
    </row>
    <row r="584" spans="1:7" x14ac:dyDescent="0.75">
      <c r="A584" s="11">
        <v>44958</v>
      </c>
      <c r="B584">
        <v>35.252000000000002</v>
      </c>
      <c r="C584">
        <v>37.32</v>
      </c>
      <c r="D584">
        <v>32.049999999999997</v>
      </c>
      <c r="E584">
        <v>38.6</v>
      </c>
      <c r="F584">
        <v>35.74</v>
      </c>
      <c r="G584">
        <v>33</v>
      </c>
    </row>
    <row r="585" spans="1:7" x14ac:dyDescent="0.75">
      <c r="A585" s="11">
        <v>44959</v>
      </c>
      <c r="B585">
        <v>36</v>
      </c>
      <c r="C585">
        <v>37.35</v>
      </c>
      <c r="D585">
        <v>32.700000000000003</v>
      </c>
      <c r="E585">
        <v>39.950000000000003</v>
      </c>
      <c r="F585">
        <v>36.1</v>
      </c>
      <c r="G585">
        <v>32.350999999999999</v>
      </c>
    </row>
    <row r="586" spans="1:7" x14ac:dyDescent="0.75">
      <c r="A586" s="11">
        <v>44960</v>
      </c>
      <c r="B586">
        <v>34.99</v>
      </c>
      <c r="C586">
        <v>36.07</v>
      </c>
      <c r="D586">
        <v>31.8</v>
      </c>
      <c r="E586">
        <v>38.5</v>
      </c>
      <c r="F586">
        <v>35.6</v>
      </c>
      <c r="G586">
        <v>33.22</v>
      </c>
    </row>
    <row r="587" spans="1:7" x14ac:dyDescent="0.75">
      <c r="A587" s="11">
        <v>44963</v>
      </c>
      <c r="B587">
        <v>33.700000000000003</v>
      </c>
      <c r="C587">
        <v>34.61</v>
      </c>
      <c r="D587">
        <v>30.6</v>
      </c>
      <c r="E587">
        <v>37</v>
      </c>
      <c r="F587">
        <v>33.5</v>
      </c>
      <c r="G587">
        <v>30.5</v>
      </c>
    </row>
    <row r="588" spans="1:7" x14ac:dyDescent="0.75">
      <c r="A588" s="11">
        <v>44964</v>
      </c>
      <c r="B588">
        <v>33.729999999999997</v>
      </c>
      <c r="C588">
        <v>34.74</v>
      </c>
      <c r="D588">
        <v>30.65</v>
      </c>
      <c r="E588">
        <v>37.200000000000003</v>
      </c>
      <c r="F588">
        <v>34.5</v>
      </c>
      <c r="G588">
        <v>32.1</v>
      </c>
    </row>
    <row r="589" spans="1:7" x14ac:dyDescent="0.75">
      <c r="A589" s="11">
        <v>44965</v>
      </c>
      <c r="B589">
        <v>33.75</v>
      </c>
      <c r="C589">
        <v>34.85</v>
      </c>
      <c r="D589">
        <v>30.65</v>
      </c>
      <c r="E589">
        <v>37.22</v>
      </c>
      <c r="F589">
        <v>33.5</v>
      </c>
      <c r="G589">
        <v>32.5</v>
      </c>
    </row>
    <row r="590" spans="1:7" x14ac:dyDescent="0.75">
      <c r="A590" s="11">
        <v>44966</v>
      </c>
      <c r="B590">
        <v>33.450000000000003</v>
      </c>
      <c r="C590">
        <v>34.880000000000003</v>
      </c>
      <c r="D590">
        <v>30.74</v>
      </c>
      <c r="E590">
        <v>37.22</v>
      </c>
      <c r="F590">
        <v>33.5</v>
      </c>
      <c r="G590">
        <v>31.6</v>
      </c>
    </row>
    <row r="591" spans="1:7" x14ac:dyDescent="0.75">
      <c r="A591" s="11">
        <v>44967</v>
      </c>
      <c r="B591">
        <v>33.5</v>
      </c>
      <c r="C591">
        <v>34.35</v>
      </c>
      <c r="D591">
        <v>30.25</v>
      </c>
      <c r="E591">
        <v>36.99</v>
      </c>
      <c r="F591">
        <v>33.5</v>
      </c>
      <c r="G591">
        <v>31.34</v>
      </c>
    </row>
    <row r="592" spans="1:7" x14ac:dyDescent="0.75">
      <c r="A592" s="11">
        <v>44970</v>
      </c>
      <c r="B592">
        <v>33.049999999999997</v>
      </c>
      <c r="C592">
        <v>34.409999999999997</v>
      </c>
      <c r="D592">
        <v>30.2</v>
      </c>
      <c r="E592">
        <v>36.299999999999997</v>
      </c>
      <c r="F592">
        <v>33.5</v>
      </c>
      <c r="G592">
        <v>31</v>
      </c>
    </row>
    <row r="593" spans="1:7" x14ac:dyDescent="0.75">
      <c r="A593" s="11">
        <v>44971</v>
      </c>
      <c r="B593">
        <v>32.6</v>
      </c>
      <c r="C593">
        <v>34.17</v>
      </c>
      <c r="D593">
        <v>29.9</v>
      </c>
      <c r="E593">
        <v>36.5</v>
      </c>
      <c r="F593">
        <v>33</v>
      </c>
      <c r="G593">
        <v>31</v>
      </c>
    </row>
    <row r="594" spans="1:7" x14ac:dyDescent="0.75">
      <c r="A594" s="11">
        <v>44972</v>
      </c>
      <c r="B594">
        <v>31.95</v>
      </c>
      <c r="C594">
        <v>33.630000000000003</v>
      </c>
      <c r="D594">
        <v>29.5</v>
      </c>
      <c r="E594">
        <v>36</v>
      </c>
      <c r="F594">
        <v>32.5</v>
      </c>
      <c r="G594">
        <v>29.6</v>
      </c>
    </row>
    <row r="595" spans="1:7" x14ac:dyDescent="0.75">
      <c r="A595" s="11">
        <v>44973</v>
      </c>
      <c r="B595">
        <v>31.45</v>
      </c>
      <c r="C595">
        <v>32.6</v>
      </c>
      <c r="D595">
        <v>28.5</v>
      </c>
      <c r="E595">
        <v>35</v>
      </c>
      <c r="F595">
        <v>32.5</v>
      </c>
      <c r="G595">
        <v>30</v>
      </c>
    </row>
    <row r="596" spans="1:7" x14ac:dyDescent="0.75">
      <c r="A596" s="11">
        <v>44974</v>
      </c>
      <c r="B596">
        <v>30.55</v>
      </c>
      <c r="C596">
        <v>31.5</v>
      </c>
      <c r="D596">
        <v>27.65</v>
      </c>
      <c r="E596">
        <v>34.338999999999999</v>
      </c>
      <c r="F596">
        <v>32.5</v>
      </c>
      <c r="G596">
        <v>29.6</v>
      </c>
    </row>
    <row r="597" spans="1:7" x14ac:dyDescent="0.75">
      <c r="A597" s="11">
        <v>44979</v>
      </c>
      <c r="B597">
        <v>31</v>
      </c>
      <c r="C597">
        <v>32.15</v>
      </c>
      <c r="D597">
        <v>28.25</v>
      </c>
      <c r="E597">
        <v>35</v>
      </c>
      <c r="F597">
        <v>31.6</v>
      </c>
      <c r="G597">
        <v>28.632999999999999</v>
      </c>
    </row>
    <row r="598" spans="1:7" x14ac:dyDescent="0.75">
      <c r="A598" s="11">
        <v>44980</v>
      </c>
      <c r="B598">
        <v>32.399000000000001</v>
      </c>
      <c r="C598">
        <v>33.546999999999997</v>
      </c>
      <c r="D598">
        <v>29.7</v>
      </c>
      <c r="E598">
        <v>35</v>
      </c>
      <c r="F598">
        <v>33</v>
      </c>
      <c r="G598">
        <v>29.501000000000001</v>
      </c>
    </row>
    <row r="599" spans="1:7" x14ac:dyDescent="0.75">
      <c r="A599" s="11">
        <v>44981</v>
      </c>
      <c r="B599">
        <v>31.6</v>
      </c>
      <c r="C599">
        <v>32.979999999999997</v>
      </c>
      <c r="D599">
        <v>29.25</v>
      </c>
      <c r="E599">
        <v>36</v>
      </c>
      <c r="F599">
        <v>33</v>
      </c>
      <c r="G599">
        <v>29.4</v>
      </c>
    </row>
    <row r="600" spans="1:7" x14ac:dyDescent="0.75">
      <c r="A600" s="11">
        <v>44984</v>
      </c>
      <c r="B600">
        <v>32.83</v>
      </c>
      <c r="C600">
        <v>33.701000000000001</v>
      </c>
      <c r="D600">
        <v>29.8</v>
      </c>
      <c r="E600">
        <v>36.75</v>
      </c>
      <c r="F600">
        <v>32.9</v>
      </c>
      <c r="G600">
        <v>30.53</v>
      </c>
    </row>
    <row r="601" spans="1:7" x14ac:dyDescent="0.75">
      <c r="A601" s="11">
        <v>44985</v>
      </c>
      <c r="B601">
        <v>32.700000000000003</v>
      </c>
      <c r="C601">
        <v>33.479999999999997</v>
      </c>
      <c r="D601">
        <v>29.9</v>
      </c>
      <c r="E601">
        <v>36.200000000000003</v>
      </c>
      <c r="F601">
        <v>33</v>
      </c>
      <c r="G601">
        <v>30.99</v>
      </c>
    </row>
    <row r="602" spans="1:7" x14ac:dyDescent="0.75">
      <c r="A602" s="11">
        <v>44986</v>
      </c>
      <c r="B602">
        <v>31</v>
      </c>
      <c r="C602">
        <v>31.760999999999999</v>
      </c>
      <c r="D602">
        <v>28.5</v>
      </c>
      <c r="E602">
        <v>36.950000000000003</v>
      </c>
      <c r="F602">
        <v>32.299999999999997</v>
      </c>
      <c r="G602">
        <v>30.9</v>
      </c>
    </row>
    <row r="603" spans="1:7" x14ac:dyDescent="0.75">
      <c r="A603" s="11">
        <v>44987</v>
      </c>
      <c r="B603">
        <v>30</v>
      </c>
      <c r="C603">
        <v>31</v>
      </c>
      <c r="D603">
        <v>27.7</v>
      </c>
      <c r="E603">
        <v>34.700000000000003</v>
      </c>
      <c r="F603">
        <v>30.152000000000001</v>
      </c>
      <c r="G603">
        <v>29.5</v>
      </c>
    </row>
    <row r="604" spans="1:7" x14ac:dyDescent="0.75">
      <c r="A604" s="11">
        <v>44988</v>
      </c>
      <c r="B604">
        <v>30.7</v>
      </c>
      <c r="C604">
        <v>31.105</v>
      </c>
      <c r="D604">
        <v>27.75</v>
      </c>
      <c r="E604">
        <v>36</v>
      </c>
      <c r="F604">
        <v>30.600999999999999</v>
      </c>
      <c r="G604">
        <v>29.9</v>
      </c>
    </row>
    <row r="605" spans="1:7" x14ac:dyDescent="0.75">
      <c r="A605" s="11">
        <v>44991</v>
      </c>
      <c r="B605">
        <v>31.5</v>
      </c>
      <c r="C605">
        <v>32.351999999999997</v>
      </c>
      <c r="D605">
        <v>28.51</v>
      </c>
      <c r="E605">
        <v>36</v>
      </c>
      <c r="F605">
        <v>31.9</v>
      </c>
      <c r="G605">
        <v>29.58</v>
      </c>
    </row>
    <row r="606" spans="1:7" x14ac:dyDescent="0.75">
      <c r="A606" s="11">
        <v>44992</v>
      </c>
      <c r="B606">
        <v>31.2</v>
      </c>
      <c r="C606">
        <v>31.61</v>
      </c>
      <c r="D606">
        <v>28.2</v>
      </c>
      <c r="E606">
        <v>35.75</v>
      </c>
      <c r="F606">
        <v>32.270000000000003</v>
      </c>
      <c r="G606">
        <v>29.58</v>
      </c>
    </row>
    <row r="607" spans="1:7" x14ac:dyDescent="0.75">
      <c r="A607" s="11">
        <v>44993</v>
      </c>
      <c r="B607">
        <v>30.35</v>
      </c>
      <c r="C607">
        <v>31.03</v>
      </c>
      <c r="D607">
        <v>27.5</v>
      </c>
      <c r="E607">
        <v>35.969000000000001</v>
      </c>
      <c r="F607">
        <v>31.5</v>
      </c>
      <c r="G607">
        <f>+AVERAGE(G606,G608)</f>
        <v>29.04</v>
      </c>
    </row>
    <row r="608" spans="1:7" x14ac:dyDescent="0.75">
      <c r="A608" s="11">
        <v>44994</v>
      </c>
      <c r="B608">
        <v>29.75</v>
      </c>
      <c r="C608">
        <v>30.85</v>
      </c>
      <c r="D608">
        <v>27.1</v>
      </c>
      <c r="E608">
        <v>34</v>
      </c>
      <c r="F608">
        <v>30.95</v>
      </c>
      <c r="G608">
        <v>28.5</v>
      </c>
    </row>
    <row r="609" spans="1:7" x14ac:dyDescent="0.75">
      <c r="A609" s="11">
        <v>44995</v>
      </c>
      <c r="B609">
        <v>29.11</v>
      </c>
      <c r="C609">
        <v>29.49</v>
      </c>
      <c r="D609">
        <v>26.260999999999999</v>
      </c>
      <c r="E609">
        <v>34.9</v>
      </c>
      <c r="F609">
        <v>30.4</v>
      </c>
      <c r="G609">
        <v>28.45</v>
      </c>
    </row>
    <row r="610" spans="1:7" x14ac:dyDescent="0.75">
      <c r="A610" s="11">
        <v>44998</v>
      </c>
      <c r="B610">
        <v>28.99</v>
      </c>
      <c r="C610">
        <v>29.58</v>
      </c>
      <c r="D610">
        <v>26.1</v>
      </c>
      <c r="E610">
        <v>32.53</v>
      </c>
      <c r="F610">
        <v>30.8</v>
      </c>
      <c r="G610">
        <v>27.4</v>
      </c>
    </row>
    <row r="611" spans="1:7" x14ac:dyDescent="0.75">
      <c r="A611" s="11">
        <v>44999</v>
      </c>
      <c r="B611">
        <v>29</v>
      </c>
      <c r="C611">
        <v>29.48</v>
      </c>
      <c r="D611">
        <v>26.12</v>
      </c>
      <c r="E611">
        <v>32.75</v>
      </c>
      <c r="F611">
        <v>29.4</v>
      </c>
      <c r="G611">
        <v>28</v>
      </c>
    </row>
    <row r="612" spans="1:7" x14ac:dyDescent="0.75">
      <c r="A612" s="11">
        <v>45000</v>
      </c>
      <c r="B612">
        <v>28.5</v>
      </c>
      <c r="C612">
        <v>28.88</v>
      </c>
      <c r="D612">
        <v>26.15</v>
      </c>
      <c r="E612">
        <v>31.8</v>
      </c>
      <c r="F612">
        <v>29</v>
      </c>
      <c r="G612">
        <v>28</v>
      </c>
    </row>
    <row r="613" spans="1:7" x14ac:dyDescent="0.75">
      <c r="A613" s="11">
        <v>45001</v>
      </c>
      <c r="B613">
        <v>28.5</v>
      </c>
      <c r="C613">
        <v>29.71</v>
      </c>
      <c r="D613">
        <v>26.4</v>
      </c>
      <c r="E613">
        <v>32.5</v>
      </c>
      <c r="F613">
        <v>29.4</v>
      </c>
      <c r="G613">
        <v>27.268999999999998</v>
      </c>
    </row>
    <row r="614" spans="1:7" x14ac:dyDescent="0.75">
      <c r="A614" s="11">
        <v>45002</v>
      </c>
      <c r="B614">
        <v>28.398</v>
      </c>
      <c r="C614">
        <v>29.3</v>
      </c>
      <c r="D614">
        <v>26.19</v>
      </c>
      <c r="E614">
        <v>32.5</v>
      </c>
      <c r="F614">
        <v>29.5</v>
      </c>
      <c r="G614">
        <v>26.8</v>
      </c>
    </row>
    <row r="615" spans="1:7" x14ac:dyDescent="0.75">
      <c r="A615" s="11">
        <v>45005</v>
      </c>
      <c r="B615">
        <v>28.998999999999999</v>
      </c>
      <c r="C615">
        <v>29.1</v>
      </c>
      <c r="D615">
        <v>26.15</v>
      </c>
      <c r="E615">
        <v>32.200000000000003</v>
      </c>
      <c r="F615">
        <v>29.3</v>
      </c>
      <c r="G615">
        <v>27.548999999999999</v>
      </c>
    </row>
    <row r="616" spans="1:7" x14ac:dyDescent="0.75">
      <c r="A616" s="11">
        <v>45006</v>
      </c>
      <c r="B616">
        <v>30</v>
      </c>
      <c r="C616">
        <v>29.25</v>
      </c>
      <c r="D616">
        <v>26.4</v>
      </c>
      <c r="E616">
        <v>32.6</v>
      </c>
      <c r="F616">
        <v>29.55</v>
      </c>
      <c r="G616">
        <v>27.699000000000002</v>
      </c>
    </row>
    <row r="617" spans="1:7" x14ac:dyDescent="0.75">
      <c r="A617" s="11">
        <v>45007</v>
      </c>
      <c r="B617">
        <v>28</v>
      </c>
      <c r="C617">
        <v>27.68</v>
      </c>
      <c r="D617">
        <v>25.3</v>
      </c>
      <c r="E617">
        <v>31.1</v>
      </c>
      <c r="F617">
        <v>27.5</v>
      </c>
      <c r="G617">
        <v>26.25</v>
      </c>
    </row>
    <row r="618" spans="1:7" x14ac:dyDescent="0.75">
      <c r="A618" s="11">
        <v>45008</v>
      </c>
      <c r="B618">
        <v>26.6</v>
      </c>
      <c r="C618">
        <v>27.68</v>
      </c>
      <c r="D618">
        <v>25.2</v>
      </c>
      <c r="E618">
        <v>30.9</v>
      </c>
      <c r="F618">
        <v>27.8</v>
      </c>
      <c r="G618">
        <v>26</v>
      </c>
    </row>
    <row r="619" spans="1:7" x14ac:dyDescent="0.75">
      <c r="A619" s="11">
        <v>45012</v>
      </c>
      <c r="B619">
        <v>27</v>
      </c>
      <c r="C619">
        <v>26.7</v>
      </c>
      <c r="D619">
        <v>24.5</v>
      </c>
      <c r="E619">
        <v>30.2</v>
      </c>
      <c r="F619">
        <v>27.25</v>
      </c>
      <c r="G619">
        <v>25.25</v>
      </c>
    </row>
    <row r="620" spans="1:7" x14ac:dyDescent="0.75">
      <c r="A620" s="11">
        <v>45013</v>
      </c>
      <c r="B620">
        <v>26.26</v>
      </c>
      <c r="C620">
        <v>27.35</v>
      </c>
      <c r="D620">
        <v>24.75</v>
      </c>
      <c r="E620">
        <v>31.5</v>
      </c>
      <c r="F620">
        <v>27.7</v>
      </c>
      <c r="G620">
        <v>25.8</v>
      </c>
    </row>
    <row r="621" spans="1:7" x14ac:dyDescent="0.75">
      <c r="A621" s="11">
        <v>45014</v>
      </c>
      <c r="B621">
        <v>28</v>
      </c>
      <c r="C621">
        <v>29.021000000000001</v>
      </c>
      <c r="D621">
        <v>26.414000000000001</v>
      </c>
      <c r="E621">
        <v>32.5</v>
      </c>
      <c r="F621">
        <v>28.2</v>
      </c>
      <c r="G621">
        <v>27.3</v>
      </c>
    </row>
    <row r="622" spans="1:7" x14ac:dyDescent="0.75">
      <c r="A622" s="11">
        <v>45015</v>
      </c>
      <c r="B622">
        <v>28.98</v>
      </c>
      <c r="C622">
        <v>30.09</v>
      </c>
      <c r="D622">
        <v>27.1</v>
      </c>
      <c r="E622">
        <v>32.799999999999997</v>
      </c>
      <c r="F622">
        <v>30.45</v>
      </c>
      <c r="G622">
        <v>27.5</v>
      </c>
    </row>
    <row r="623" spans="1:7" x14ac:dyDescent="0.75">
      <c r="A623" s="11">
        <v>45016</v>
      </c>
      <c r="B623">
        <v>29.5</v>
      </c>
      <c r="C623">
        <v>29.7</v>
      </c>
      <c r="D623">
        <v>27.03</v>
      </c>
      <c r="E623">
        <v>32.100999999999999</v>
      </c>
      <c r="F623">
        <v>29.001000000000001</v>
      </c>
      <c r="G623">
        <v>27.88</v>
      </c>
    </row>
    <row r="624" spans="1:7" x14ac:dyDescent="0.75">
      <c r="A624" s="11">
        <v>45019</v>
      </c>
      <c r="B624">
        <v>29.98</v>
      </c>
      <c r="C624">
        <v>30.39</v>
      </c>
      <c r="D624">
        <v>27.35</v>
      </c>
      <c r="E624">
        <v>33.5</v>
      </c>
      <c r="F624">
        <v>30.1</v>
      </c>
      <c r="G624">
        <v>26.501999999999999</v>
      </c>
    </row>
    <row r="625" spans="1:7" x14ac:dyDescent="0.75">
      <c r="A625" s="11">
        <v>45020</v>
      </c>
      <c r="B625">
        <v>29</v>
      </c>
      <c r="C625">
        <v>29.1</v>
      </c>
      <c r="D625">
        <v>26.8</v>
      </c>
      <c r="E625">
        <v>33.348999999999997</v>
      </c>
      <c r="F625">
        <v>30</v>
      </c>
      <c r="G625">
        <v>27.4</v>
      </c>
    </row>
    <row r="626" spans="1:7" x14ac:dyDescent="0.75">
      <c r="A626" s="11">
        <v>45021</v>
      </c>
      <c r="B626">
        <v>28.25</v>
      </c>
      <c r="C626">
        <v>28.8</v>
      </c>
      <c r="D626">
        <v>26.1</v>
      </c>
      <c r="E626">
        <v>32.299999999999997</v>
      </c>
      <c r="F626">
        <v>30</v>
      </c>
      <c r="G626">
        <v>25.271000000000001</v>
      </c>
    </row>
    <row r="627" spans="1:7" x14ac:dyDescent="0.75">
      <c r="A627" s="11">
        <v>45026</v>
      </c>
      <c r="B627">
        <v>28.748999999999999</v>
      </c>
      <c r="C627">
        <v>28.899000000000001</v>
      </c>
      <c r="D627">
        <v>26.3</v>
      </c>
      <c r="E627">
        <v>32.505000000000003</v>
      </c>
      <c r="F627">
        <v>29.5</v>
      </c>
      <c r="G627">
        <v>26.33</v>
      </c>
    </row>
    <row r="628" spans="1:7" x14ac:dyDescent="0.75">
      <c r="A628" s="11">
        <v>45027</v>
      </c>
      <c r="B628">
        <v>28.25</v>
      </c>
      <c r="C628">
        <v>28.76</v>
      </c>
      <c r="D628">
        <v>26.27</v>
      </c>
      <c r="E628">
        <v>32</v>
      </c>
      <c r="F628">
        <v>29</v>
      </c>
      <c r="G628">
        <v>26.995000000000001</v>
      </c>
    </row>
    <row r="629" spans="1:7" x14ac:dyDescent="0.75">
      <c r="A629" s="11">
        <v>45028</v>
      </c>
      <c r="B629">
        <v>29.25</v>
      </c>
      <c r="C629">
        <v>29.36</v>
      </c>
      <c r="D629">
        <v>26.8</v>
      </c>
      <c r="E629">
        <v>32.905000000000001</v>
      </c>
      <c r="F629">
        <v>30</v>
      </c>
      <c r="G629">
        <v>26.98</v>
      </c>
    </row>
    <row r="630" spans="1:7" x14ac:dyDescent="0.75">
      <c r="A630" s="11">
        <v>45029</v>
      </c>
      <c r="B630">
        <v>29.5</v>
      </c>
      <c r="C630">
        <v>29.5</v>
      </c>
      <c r="D630">
        <v>26.95</v>
      </c>
      <c r="E630">
        <v>32.850999999999999</v>
      </c>
      <c r="F630">
        <v>29.9</v>
      </c>
      <c r="G630">
        <v>26.62</v>
      </c>
    </row>
    <row r="631" spans="1:7" x14ac:dyDescent="0.75">
      <c r="A631" s="11">
        <v>45030</v>
      </c>
      <c r="B631">
        <v>28.3</v>
      </c>
      <c r="C631">
        <v>28.31</v>
      </c>
      <c r="D631">
        <v>26.3</v>
      </c>
      <c r="E631">
        <v>32.500999999999998</v>
      </c>
      <c r="F631">
        <v>29.3</v>
      </c>
      <c r="G631">
        <v>27.199000000000002</v>
      </c>
    </row>
    <row r="632" spans="1:7" x14ac:dyDescent="0.75">
      <c r="A632" s="11">
        <v>45033</v>
      </c>
      <c r="B632">
        <v>28.4</v>
      </c>
      <c r="C632">
        <v>28.35</v>
      </c>
      <c r="D632">
        <v>26.48</v>
      </c>
      <c r="E632">
        <v>32.101999999999997</v>
      </c>
      <c r="F632">
        <v>29.3</v>
      </c>
      <c r="G632">
        <v>27.199000000000002</v>
      </c>
    </row>
    <row r="633" spans="1:7" x14ac:dyDescent="0.75">
      <c r="A633" s="11">
        <v>45034</v>
      </c>
      <c r="B633">
        <v>27.498999999999999</v>
      </c>
      <c r="C633">
        <v>27.54</v>
      </c>
      <c r="D633">
        <v>25.9</v>
      </c>
      <c r="E633">
        <v>31.6</v>
      </c>
      <c r="F633">
        <v>29.2</v>
      </c>
      <c r="G633">
        <v>25.401</v>
      </c>
    </row>
    <row r="634" spans="1:7" x14ac:dyDescent="0.75">
      <c r="A634" s="11">
        <v>45035</v>
      </c>
      <c r="B634">
        <v>24.9</v>
      </c>
      <c r="C634">
        <v>24.16</v>
      </c>
      <c r="D634">
        <v>24.45</v>
      </c>
      <c r="E634">
        <v>31.6</v>
      </c>
      <c r="F634">
        <v>27.15</v>
      </c>
      <c r="G634">
        <v>24.8</v>
      </c>
    </row>
    <row r="635" spans="1:7" x14ac:dyDescent="0.75">
      <c r="A635" s="11">
        <v>45036</v>
      </c>
      <c r="B635">
        <v>25</v>
      </c>
      <c r="C635">
        <v>25.2</v>
      </c>
      <c r="D635">
        <v>24.013000000000002</v>
      </c>
      <c r="E635">
        <v>30.93</v>
      </c>
      <c r="F635">
        <v>27.15</v>
      </c>
      <c r="G635">
        <v>24.9</v>
      </c>
    </row>
    <row r="636" spans="1:7" x14ac:dyDescent="0.75">
      <c r="A636" s="11">
        <v>45037</v>
      </c>
      <c r="B636">
        <v>25.5</v>
      </c>
      <c r="C636">
        <v>25.59</v>
      </c>
      <c r="D636">
        <v>26</v>
      </c>
      <c r="E636">
        <v>31.3</v>
      </c>
      <c r="F636">
        <v>27.35</v>
      </c>
      <c r="G636">
        <v>25.5</v>
      </c>
    </row>
    <row r="637" spans="1:7" x14ac:dyDescent="0.75">
      <c r="A637" s="11">
        <v>45040</v>
      </c>
      <c r="B637">
        <v>24.5</v>
      </c>
      <c r="C637">
        <v>25.4</v>
      </c>
      <c r="D637">
        <v>24.091000000000001</v>
      </c>
      <c r="E637">
        <v>33</v>
      </c>
      <c r="F637">
        <v>27.8</v>
      </c>
      <c r="G637">
        <v>24.02</v>
      </c>
    </row>
    <row r="638" spans="1:7" x14ac:dyDescent="0.75">
      <c r="A638" s="11">
        <v>45041</v>
      </c>
      <c r="B638">
        <v>24.9</v>
      </c>
      <c r="C638">
        <v>25.85</v>
      </c>
      <c r="D638">
        <v>24.3</v>
      </c>
      <c r="E638">
        <v>30.8</v>
      </c>
      <c r="F638">
        <v>28.05</v>
      </c>
      <c r="G638">
        <v>23.6</v>
      </c>
    </row>
    <row r="639" spans="1:7" x14ac:dyDescent="0.75">
      <c r="A639" s="11">
        <v>45042</v>
      </c>
      <c r="B639">
        <v>23.8</v>
      </c>
      <c r="C639">
        <v>25.76</v>
      </c>
      <c r="D639">
        <v>25</v>
      </c>
      <c r="E639">
        <v>30.66</v>
      </c>
      <c r="F639">
        <v>28.5</v>
      </c>
      <c r="G639">
        <v>24</v>
      </c>
    </row>
    <row r="640" spans="1:7" x14ac:dyDescent="0.75">
      <c r="A640" s="11">
        <v>45043</v>
      </c>
      <c r="B640">
        <v>24.7</v>
      </c>
      <c r="C640">
        <v>25.34</v>
      </c>
      <c r="D640">
        <v>23.65</v>
      </c>
      <c r="E640">
        <v>32</v>
      </c>
      <c r="F640">
        <v>28.45</v>
      </c>
      <c r="G640">
        <v>23.03</v>
      </c>
    </row>
    <row r="641" spans="1:7" x14ac:dyDescent="0.75">
      <c r="A641" s="11">
        <v>45044</v>
      </c>
      <c r="B641">
        <v>25.65</v>
      </c>
      <c r="C641">
        <v>25.8</v>
      </c>
      <c r="D641">
        <v>24.4</v>
      </c>
      <c r="E641">
        <v>30.2</v>
      </c>
      <c r="F641">
        <v>28</v>
      </c>
      <c r="G641">
        <f>+AVERAGE(G640,G642)</f>
        <v>23.79</v>
      </c>
    </row>
    <row r="642" spans="1:7" x14ac:dyDescent="0.75">
      <c r="A642" s="11">
        <v>45048</v>
      </c>
      <c r="B642">
        <v>25.8</v>
      </c>
      <c r="C642">
        <v>27.4</v>
      </c>
      <c r="D642">
        <v>24.6</v>
      </c>
      <c r="E642">
        <v>31</v>
      </c>
      <c r="F642">
        <v>28.39</v>
      </c>
      <c r="G642">
        <v>24.55</v>
      </c>
    </row>
    <row r="643" spans="1:7" x14ac:dyDescent="0.75">
      <c r="A643" s="11">
        <v>45049</v>
      </c>
      <c r="B643">
        <v>25.8</v>
      </c>
      <c r="C643">
        <v>27.36</v>
      </c>
      <c r="D643">
        <v>25.2</v>
      </c>
      <c r="E643">
        <v>31.9</v>
      </c>
      <c r="F643">
        <v>28.3</v>
      </c>
      <c r="G643">
        <v>24.89</v>
      </c>
    </row>
    <row r="644" spans="1:7" x14ac:dyDescent="0.75">
      <c r="A644" s="11">
        <v>45050</v>
      </c>
      <c r="B644">
        <v>25.506</v>
      </c>
      <c r="C644">
        <v>27.29</v>
      </c>
      <c r="D644">
        <v>24.5</v>
      </c>
      <c r="E644">
        <v>31.8</v>
      </c>
      <c r="F644">
        <v>28.3</v>
      </c>
      <c r="G644">
        <v>25.2</v>
      </c>
    </row>
    <row r="645" spans="1:7" x14ac:dyDescent="0.75">
      <c r="A645" s="11">
        <v>45051</v>
      </c>
      <c r="B645">
        <v>26</v>
      </c>
      <c r="C645">
        <v>27.1</v>
      </c>
      <c r="D645">
        <v>24.9</v>
      </c>
      <c r="E645">
        <v>31.8</v>
      </c>
      <c r="F645">
        <v>29.25</v>
      </c>
      <c r="G645">
        <v>25.15</v>
      </c>
    </row>
    <row r="646" spans="1:7" x14ac:dyDescent="0.75">
      <c r="A646" s="11">
        <v>45054</v>
      </c>
      <c r="B646">
        <v>26.95</v>
      </c>
      <c r="C646">
        <v>27.25</v>
      </c>
      <c r="D646">
        <v>25.3</v>
      </c>
      <c r="E646">
        <v>32.049999999999997</v>
      </c>
      <c r="F646">
        <v>28.75</v>
      </c>
      <c r="G646">
        <v>25.35</v>
      </c>
    </row>
    <row r="647" spans="1:7" x14ac:dyDescent="0.75">
      <c r="A647" s="11">
        <v>45055</v>
      </c>
      <c r="B647">
        <v>26.98</v>
      </c>
      <c r="C647">
        <v>27.6</v>
      </c>
      <c r="D647">
        <v>25.55</v>
      </c>
      <c r="E647">
        <v>33.299999999999997</v>
      </c>
      <c r="F647">
        <v>28.510999999999999</v>
      </c>
      <c r="G647">
        <v>25.7</v>
      </c>
    </row>
    <row r="648" spans="1:7" x14ac:dyDescent="0.75">
      <c r="A648" s="11">
        <v>45056</v>
      </c>
      <c r="B648">
        <v>27.8</v>
      </c>
      <c r="C648">
        <v>27.45</v>
      </c>
      <c r="D648">
        <v>25.61</v>
      </c>
      <c r="E648">
        <v>32.5</v>
      </c>
      <c r="F648">
        <v>31.298999999999999</v>
      </c>
      <c r="G648">
        <v>26.21</v>
      </c>
    </row>
    <row r="649" spans="1:7" x14ac:dyDescent="0.75">
      <c r="A649" s="11">
        <v>45057</v>
      </c>
      <c r="B649">
        <v>27.75</v>
      </c>
      <c r="C649">
        <v>27.77</v>
      </c>
      <c r="D649">
        <v>25.55</v>
      </c>
      <c r="E649">
        <v>32.65</v>
      </c>
      <c r="F649">
        <v>29.55</v>
      </c>
      <c r="G649">
        <v>26.51</v>
      </c>
    </row>
    <row r="650" spans="1:7" x14ac:dyDescent="0.75">
      <c r="A650" s="11">
        <v>45058</v>
      </c>
      <c r="B650">
        <v>28.94</v>
      </c>
      <c r="C650">
        <v>27.774999999999999</v>
      </c>
      <c r="D650">
        <v>25.31</v>
      </c>
      <c r="E650">
        <v>33</v>
      </c>
      <c r="F650">
        <v>28.26</v>
      </c>
      <c r="G650">
        <v>26</v>
      </c>
    </row>
    <row r="651" spans="1:7" x14ac:dyDescent="0.75">
      <c r="A651" s="11">
        <v>45061</v>
      </c>
      <c r="B651">
        <v>27.98</v>
      </c>
      <c r="C651">
        <v>27.774999999999999</v>
      </c>
      <c r="D651">
        <v>25.251000000000001</v>
      </c>
      <c r="E651">
        <v>31.85</v>
      </c>
      <c r="F651">
        <v>27.614999999999998</v>
      </c>
      <c r="G651">
        <v>26.36</v>
      </c>
    </row>
    <row r="652" spans="1:7" x14ac:dyDescent="0.75">
      <c r="A652" s="11">
        <v>45062</v>
      </c>
      <c r="B652">
        <v>27.7</v>
      </c>
      <c r="C652">
        <v>28.67</v>
      </c>
      <c r="D652">
        <v>25.5</v>
      </c>
      <c r="E652">
        <v>32.799999999999997</v>
      </c>
      <c r="F652">
        <v>29.1</v>
      </c>
      <c r="G652">
        <v>26.5</v>
      </c>
    </row>
    <row r="653" spans="1:7" x14ac:dyDescent="0.75">
      <c r="A653" s="11">
        <v>45063</v>
      </c>
      <c r="B653">
        <v>27.5</v>
      </c>
      <c r="C653">
        <v>28.637119999999999</v>
      </c>
      <c r="D653">
        <v>26</v>
      </c>
      <c r="E653">
        <v>33</v>
      </c>
      <c r="F653">
        <v>29.4</v>
      </c>
      <c r="G653">
        <v>25.85</v>
      </c>
    </row>
    <row r="654" spans="1:7" x14ac:dyDescent="0.75">
      <c r="A654" s="11">
        <v>45064</v>
      </c>
      <c r="B654">
        <v>26.9</v>
      </c>
      <c r="C654">
        <v>27.09</v>
      </c>
      <c r="D654">
        <v>25</v>
      </c>
      <c r="E654">
        <v>31.61</v>
      </c>
      <c r="F654">
        <v>29.1</v>
      </c>
      <c r="G654">
        <v>25</v>
      </c>
    </row>
    <row r="655" spans="1:7" x14ac:dyDescent="0.75">
      <c r="A655" s="11">
        <v>45065</v>
      </c>
      <c r="B655">
        <v>27.010999999999999</v>
      </c>
      <c r="C655">
        <v>27.3</v>
      </c>
      <c r="D655">
        <v>25.7</v>
      </c>
      <c r="E655">
        <v>32.877000000000002</v>
      </c>
      <c r="F655">
        <v>29</v>
      </c>
      <c r="G655">
        <v>24.8</v>
      </c>
    </row>
    <row r="656" spans="1:7" x14ac:dyDescent="0.75">
      <c r="A656" s="11">
        <v>45068</v>
      </c>
      <c r="B656">
        <v>27.29</v>
      </c>
      <c r="C656">
        <v>27.76</v>
      </c>
      <c r="D656">
        <v>25.4</v>
      </c>
      <c r="E656">
        <v>32.799999999999997</v>
      </c>
      <c r="F656">
        <v>29.2</v>
      </c>
      <c r="G656">
        <v>25.49</v>
      </c>
    </row>
    <row r="657" spans="1:7" x14ac:dyDescent="0.75">
      <c r="A657" s="11">
        <v>45069</v>
      </c>
      <c r="B657">
        <v>27.158000000000001</v>
      </c>
      <c r="C657">
        <v>27.85</v>
      </c>
      <c r="D657">
        <v>25.5</v>
      </c>
      <c r="E657">
        <v>32.1</v>
      </c>
      <c r="F657">
        <v>29.31</v>
      </c>
      <c r="G657">
        <v>26</v>
      </c>
    </row>
    <row r="658" spans="1:7" x14ac:dyDescent="0.75">
      <c r="A658" s="11">
        <v>45070</v>
      </c>
      <c r="B658">
        <v>27.3</v>
      </c>
      <c r="C658">
        <v>28.421379999999999</v>
      </c>
      <c r="D658">
        <v>25.25</v>
      </c>
      <c r="E658">
        <v>32.799999999999997</v>
      </c>
      <c r="F658">
        <v>29.7</v>
      </c>
      <c r="G658">
        <v>25.05</v>
      </c>
    </row>
    <row r="659" spans="1:7" x14ac:dyDescent="0.75">
      <c r="A659" s="11">
        <v>45075</v>
      </c>
      <c r="B659">
        <v>28.31</v>
      </c>
      <c r="C659">
        <v>28.4</v>
      </c>
      <c r="D659">
        <v>25.7</v>
      </c>
      <c r="E659">
        <v>32.799999999999997</v>
      </c>
      <c r="F659">
        <v>28.26</v>
      </c>
      <c r="G659">
        <v>27.05</v>
      </c>
    </row>
    <row r="660" spans="1:7" x14ac:dyDescent="0.75">
      <c r="A660" s="11">
        <v>45076</v>
      </c>
      <c r="B660">
        <v>28.49</v>
      </c>
      <c r="C660">
        <v>28.45</v>
      </c>
      <c r="D660">
        <v>26</v>
      </c>
      <c r="E660">
        <v>32.799999999999997</v>
      </c>
      <c r="F660">
        <v>29</v>
      </c>
      <c r="G660">
        <v>27.05</v>
      </c>
    </row>
    <row r="661" spans="1:7" x14ac:dyDescent="0.75">
      <c r="A661" s="11">
        <v>45077</v>
      </c>
      <c r="B661">
        <v>29</v>
      </c>
      <c r="C661">
        <v>28</v>
      </c>
      <c r="D661">
        <v>25.7</v>
      </c>
      <c r="E661">
        <v>32</v>
      </c>
      <c r="F661">
        <v>28</v>
      </c>
      <c r="G661">
        <v>27.05</v>
      </c>
    </row>
    <row r="662" spans="1:7" x14ac:dyDescent="0.75">
      <c r="A662" s="11">
        <v>45078</v>
      </c>
      <c r="B662">
        <v>27.4</v>
      </c>
      <c r="C662">
        <v>27.86</v>
      </c>
      <c r="D662">
        <v>25.998999999999999</v>
      </c>
      <c r="E662">
        <v>31.8</v>
      </c>
      <c r="F662">
        <v>28.001000000000001</v>
      </c>
      <c r="G662">
        <v>26.01</v>
      </c>
    </row>
    <row r="663" spans="1:7" x14ac:dyDescent="0.75">
      <c r="A663" s="11">
        <v>45079</v>
      </c>
      <c r="B663">
        <v>27.75</v>
      </c>
      <c r="C663">
        <v>27.9</v>
      </c>
      <c r="D663">
        <v>25.8</v>
      </c>
      <c r="E663">
        <v>34</v>
      </c>
      <c r="F663">
        <v>28.001000000000001</v>
      </c>
      <c r="G663">
        <v>26.998999999999999</v>
      </c>
    </row>
    <row r="664" spans="1:7" x14ac:dyDescent="0.75">
      <c r="A664" s="11">
        <v>45082</v>
      </c>
      <c r="B664">
        <v>27.99</v>
      </c>
      <c r="C664">
        <v>28.25</v>
      </c>
      <c r="D664">
        <v>26.3</v>
      </c>
      <c r="E664">
        <v>32.002000000000002</v>
      </c>
      <c r="F664">
        <v>28.78</v>
      </c>
      <c r="G664">
        <v>27.018999999999998</v>
      </c>
    </row>
    <row r="665" spans="1:7" x14ac:dyDescent="0.75">
      <c r="A665" s="11">
        <v>45083</v>
      </c>
      <c r="B665">
        <v>29</v>
      </c>
      <c r="C665">
        <v>28.5</v>
      </c>
      <c r="D665">
        <v>27.77</v>
      </c>
      <c r="E665">
        <v>33.9</v>
      </c>
      <c r="F665">
        <v>29.010999999999999</v>
      </c>
      <c r="G665">
        <v>27.39</v>
      </c>
    </row>
    <row r="666" spans="1:7" x14ac:dyDescent="0.75">
      <c r="A666" s="11">
        <v>45084</v>
      </c>
      <c r="B666">
        <v>29.4</v>
      </c>
      <c r="C666">
        <v>30.1</v>
      </c>
      <c r="D666">
        <v>28.3</v>
      </c>
      <c r="E666">
        <v>34.5</v>
      </c>
      <c r="F666">
        <v>31.251000000000001</v>
      </c>
      <c r="G666">
        <v>28</v>
      </c>
    </row>
    <row r="667" spans="1:7" x14ac:dyDescent="0.75">
      <c r="A667" s="11">
        <v>45085</v>
      </c>
      <c r="B667">
        <v>28.913</v>
      </c>
      <c r="C667">
        <v>29.30059</v>
      </c>
      <c r="D667">
        <v>27.5</v>
      </c>
      <c r="E667">
        <v>34.700000000000003</v>
      </c>
      <c r="F667">
        <v>30.314</v>
      </c>
      <c r="G667">
        <v>28.2</v>
      </c>
    </row>
    <row r="668" spans="1:7" x14ac:dyDescent="0.75">
      <c r="A668" s="11">
        <v>45086</v>
      </c>
      <c r="B668">
        <v>28.600999999999999</v>
      </c>
      <c r="C668">
        <v>29.93</v>
      </c>
      <c r="D668">
        <v>27.75</v>
      </c>
      <c r="E668">
        <v>34.6</v>
      </c>
      <c r="F668">
        <v>31</v>
      </c>
      <c r="G668">
        <v>28.1</v>
      </c>
    </row>
    <row r="669" spans="1:7" x14ac:dyDescent="0.75">
      <c r="A669" s="11">
        <v>45089</v>
      </c>
      <c r="B669">
        <v>29</v>
      </c>
      <c r="C669">
        <v>30.15</v>
      </c>
      <c r="D669">
        <v>28.44</v>
      </c>
      <c r="E669">
        <v>35.5</v>
      </c>
      <c r="F669">
        <v>31.3</v>
      </c>
      <c r="G669">
        <v>28.4</v>
      </c>
    </row>
    <row r="670" spans="1:7" x14ac:dyDescent="0.75">
      <c r="A670" s="11">
        <v>45090</v>
      </c>
      <c r="B670">
        <v>30.6</v>
      </c>
      <c r="C670">
        <v>30.77</v>
      </c>
      <c r="D670">
        <v>28.7</v>
      </c>
      <c r="E670">
        <v>35.200000000000003</v>
      </c>
      <c r="F670">
        <v>30.506</v>
      </c>
      <c r="G670">
        <v>28.5</v>
      </c>
    </row>
    <row r="671" spans="1:7" x14ac:dyDescent="0.75">
      <c r="A671" s="11">
        <v>45091</v>
      </c>
      <c r="B671">
        <v>30.024000000000001</v>
      </c>
      <c r="C671">
        <v>30.57</v>
      </c>
      <c r="D671">
        <v>28.5</v>
      </c>
      <c r="E671">
        <v>35</v>
      </c>
      <c r="F671">
        <v>31.8</v>
      </c>
      <c r="G671">
        <v>28.295000000000002</v>
      </c>
    </row>
    <row r="672" spans="1:7" x14ac:dyDescent="0.75">
      <c r="A672" s="11">
        <v>45092</v>
      </c>
      <c r="B672">
        <v>30.001000000000001</v>
      </c>
      <c r="C672">
        <v>30.6</v>
      </c>
      <c r="D672">
        <v>28.89</v>
      </c>
      <c r="E672">
        <v>35.301000000000002</v>
      </c>
      <c r="F672">
        <v>32.634999999999998</v>
      </c>
      <c r="G672">
        <v>28.6</v>
      </c>
    </row>
    <row r="673" spans="1:7" x14ac:dyDescent="0.75">
      <c r="A673" s="11">
        <v>45093</v>
      </c>
      <c r="B673">
        <v>30.64</v>
      </c>
      <c r="C673">
        <v>30.476199999999999</v>
      </c>
      <c r="D673">
        <v>28.5</v>
      </c>
      <c r="E673">
        <v>35.4</v>
      </c>
      <c r="F673">
        <v>31.6</v>
      </c>
      <c r="G673">
        <v>28.6</v>
      </c>
    </row>
    <row r="674" spans="1:7" x14ac:dyDescent="0.75">
      <c r="A674" s="11">
        <v>45098</v>
      </c>
      <c r="B674">
        <v>31.5</v>
      </c>
      <c r="C674">
        <v>32.445</v>
      </c>
      <c r="D674">
        <v>29.9</v>
      </c>
      <c r="E674">
        <v>37</v>
      </c>
      <c r="F674">
        <v>32.909999999999997</v>
      </c>
      <c r="G674">
        <v>29.5</v>
      </c>
    </row>
    <row r="675" spans="1:7" x14ac:dyDescent="0.75">
      <c r="A675" s="11">
        <v>45099</v>
      </c>
      <c r="B675">
        <v>32.5</v>
      </c>
      <c r="C675">
        <v>32.6</v>
      </c>
      <c r="D675">
        <v>30.7</v>
      </c>
      <c r="E675">
        <v>38.1</v>
      </c>
      <c r="F675">
        <v>35</v>
      </c>
      <c r="G675">
        <v>30.5</v>
      </c>
    </row>
    <row r="676" spans="1:7" x14ac:dyDescent="0.75">
      <c r="A676" s="11">
        <v>45100</v>
      </c>
      <c r="B676">
        <v>32.43</v>
      </c>
      <c r="C676">
        <v>32.64</v>
      </c>
      <c r="D676">
        <v>31.19</v>
      </c>
      <c r="E676">
        <v>38.5</v>
      </c>
      <c r="F676">
        <v>35.700000000000003</v>
      </c>
      <c r="G676">
        <v>30.5</v>
      </c>
    </row>
    <row r="677" spans="1:7" x14ac:dyDescent="0.75">
      <c r="A677" s="11">
        <v>45103</v>
      </c>
      <c r="B677">
        <v>33.011000000000003</v>
      </c>
      <c r="C677">
        <v>32.3125</v>
      </c>
      <c r="D677">
        <v>32.01</v>
      </c>
      <c r="E677">
        <v>39.200000000000003</v>
      </c>
      <c r="F677">
        <v>37</v>
      </c>
      <c r="G677">
        <v>30.303999999999998</v>
      </c>
    </row>
    <row r="678" spans="1:7" x14ac:dyDescent="0.75">
      <c r="A678" s="11">
        <v>45104</v>
      </c>
      <c r="B678">
        <v>33.296999999999997</v>
      </c>
      <c r="C678">
        <v>34.25</v>
      </c>
      <c r="D678">
        <v>31.99</v>
      </c>
      <c r="E678">
        <v>38.75</v>
      </c>
      <c r="F678">
        <v>36</v>
      </c>
      <c r="G678">
        <v>32.4</v>
      </c>
    </row>
    <row r="679" spans="1:7" x14ac:dyDescent="0.75">
      <c r="A679" s="11">
        <v>45105</v>
      </c>
      <c r="B679">
        <v>35</v>
      </c>
      <c r="C679">
        <v>34.75</v>
      </c>
      <c r="D679">
        <v>31.9</v>
      </c>
      <c r="E679">
        <v>39</v>
      </c>
      <c r="F679">
        <v>36.299999999999997</v>
      </c>
      <c r="G679">
        <v>33</v>
      </c>
    </row>
    <row r="680" spans="1:7" x14ac:dyDescent="0.75">
      <c r="A680" s="11">
        <v>45106</v>
      </c>
      <c r="B680">
        <v>33.950000000000003</v>
      </c>
      <c r="C680">
        <v>34.75</v>
      </c>
      <c r="D680">
        <v>32.200000000000003</v>
      </c>
      <c r="E680">
        <v>39</v>
      </c>
      <c r="F680">
        <v>36.299999999999997</v>
      </c>
      <c r="G680">
        <v>33</v>
      </c>
    </row>
    <row r="681" spans="1:7" x14ac:dyDescent="0.75">
      <c r="A681" s="11">
        <v>45107</v>
      </c>
      <c r="B681">
        <v>34.5</v>
      </c>
      <c r="C681">
        <v>35.5</v>
      </c>
      <c r="D681">
        <v>32.799999999999997</v>
      </c>
      <c r="E681">
        <v>40</v>
      </c>
      <c r="F681">
        <v>36</v>
      </c>
      <c r="G681">
        <v>33</v>
      </c>
    </row>
    <row r="682" spans="1:7" x14ac:dyDescent="0.75">
      <c r="A682" s="11">
        <v>45110</v>
      </c>
      <c r="B682">
        <v>36.700000000000003</v>
      </c>
      <c r="C682">
        <v>37.119</v>
      </c>
      <c r="D682">
        <v>33.69</v>
      </c>
      <c r="E682">
        <v>42</v>
      </c>
      <c r="F682">
        <v>37</v>
      </c>
      <c r="G682">
        <v>33.003</v>
      </c>
    </row>
    <row r="683" spans="1:7" x14ac:dyDescent="0.75">
      <c r="A683" s="11">
        <v>45111</v>
      </c>
      <c r="B683">
        <v>35.948</v>
      </c>
      <c r="C683">
        <v>37.673999999999999</v>
      </c>
      <c r="D683">
        <v>33.67</v>
      </c>
      <c r="E683">
        <v>40.98</v>
      </c>
      <c r="F683">
        <v>36.549999999999997</v>
      </c>
      <c r="G683">
        <v>33.49</v>
      </c>
    </row>
    <row r="684" spans="1:7" x14ac:dyDescent="0.75">
      <c r="A684" s="11">
        <v>45112</v>
      </c>
      <c r="B684">
        <v>36.072000000000003</v>
      </c>
      <c r="C684">
        <v>37.22</v>
      </c>
      <c r="D684">
        <v>33.67</v>
      </c>
      <c r="E684">
        <v>40.6</v>
      </c>
      <c r="F684">
        <v>37</v>
      </c>
      <c r="G684">
        <v>33</v>
      </c>
    </row>
    <row r="685" spans="1:7" x14ac:dyDescent="0.75">
      <c r="A685" s="11">
        <v>45113</v>
      </c>
      <c r="B685">
        <v>34.19</v>
      </c>
      <c r="C685">
        <v>34.65</v>
      </c>
      <c r="D685">
        <v>32.5</v>
      </c>
      <c r="E685">
        <v>37.520000000000003</v>
      </c>
      <c r="F685">
        <v>34.75</v>
      </c>
      <c r="G685">
        <v>31.738</v>
      </c>
    </row>
    <row r="686" spans="1:7" x14ac:dyDescent="0.75">
      <c r="A686" s="11">
        <v>45114</v>
      </c>
      <c r="B686">
        <v>33.4</v>
      </c>
      <c r="C686">
        <v>34.828000000000003</v>
      </c>
      <c r="D686">
        <v>31.5</v>
      </c>
      <c r="E686">
        <v>36.621000000000002</v>
      </c>
      <c r="F686">
        <v>33.9</v>
      </c>
      <c r="G686">
        <v>29.010999999999999</v>
      </c>
    </row>
    <row r="687" spans="1:7" x14ac:dyDescent="0.75">
      <c r="A687" s="11">
        <v>45117</v>
      </c>
      <c r="B687">
        <v>34.74</v>
      </c>
      <c r="C687">
        <v>35.46</v>
      </c>
      <c r="D687">
        <v>32.9</v>
      </c>
      <c r="E687">
        <v>38</v>
      </c>
      <c r="F687">
        <v>34.25</v>
      </c>
      <c r="G687">
        <v>30.5</v>
      </c>
    </row>
    <row r="688" spans="1:7" x14ac:dyDescent="0.75">
      <c r="A688" s="11">
        <v>45118</v>
      </c>
      <c r="B688">
        <v>35.5</v>
      </c>
      <c r="C688">
        <v>36</v>
      </c>
      <c r="D688">
        <v>32.85</v>
      </c>
      <c r="E688">
        <v>38.700000000000003</v>
      </c>
      <c r="F688">
        <v>34.49</v>
      </c>
      <c r="G688">
        <v>31.33</v>
      </c>
    </row>
    <row r="689" spans="1:7" x14ac:dyDescent="0.75">
      <c r="A689" s="11">
        <v>45119</v>
      </c>
      <c r="B689">
        <v>35.4</v>
      </c>
      <c r="C689">
        <v>36</v>
      </c>
      <c r="D689">
        <v>32.590000000000003</v>
      </c>
      <c r="E689">
        <v>38.85</v>
      </c>
      <c r="F689">
        <v>34.835000000000001</v>
      </c>
      <c r="G689">
        <v>31.6</v>
      </c>
    </row>
    <row r="690" spans="1:7" x14ac:dyDescent="0.75">
      <c r="A690" s="11">
        <v>45120</v>
      </c>
      <c r="B690">
        <v>35.5</v>
      </c>
      <c r="C690">
        <v>36.29</v>
      </c>
      <c r="D690">
        <v>32.61</v>
      </c>
      <c r="E690">
        <v>38</v>
      </c>
      <c r="F690">
        <v>34.9</v>
      </c>
      <c r="G690">
        <v>33.1</v>
      </c>
    </row>
    <row r="691" spans="1:7" x14ac:dyDescent="0.75">
      <c r="A691" s="11">
        <v>45121</v>
      </c>
      <c r="B691">
        <v>35.323</v>
      </c>
      <c r="C691">
        <v>35.5</v>
      </c>
      <c r="D691">
        <v>32.35</v>
      </c>
      <c r="E691">
        <v>37.75</v>
      </c>
      <c r="F691">
        <v>34.5</v>
      </c>
      <c r="G691">
        <v>33.700000000000003</v>
      </c>
    </row>
    <row r="692" spans="1:7" x14ac:dyDescent="0.75">
      <c r="A692" s="11">
        <v>45124</v>
      </c>
      <c r="B692">
        <v>35.503</v>
      </c>
      <c r="C692">
        <v>36</v>
      </c>
      <c r="D692">
        <v>33.4</v>
      </c>
      <c r="E692">
        <v>39.299999999999997</v>
      </c>
      <c r="F692">
        <v>34.402000000000001</v>
      </c>
      <c r="G692">
        <v>33.700000000000003</v>
      </c>
    </row>
    <row r="693" spans="1:7" x14ac:dyDescent="0.75">
      <c r="A693" s="11">
        <v>45125</v>
      </c>
      <c r="B693">
        <v>35.200000000000003</v>
      </c>
      <c r="C693">
        <v>36.450000000000003</v>
      </c>
      <c r="D693">
        <v>33.44</v>
      </c>
      <c r="E693">
        <v>39</v>
      </c>
      <c r="F693">
        <v>34.9</v>
      </c>
      <c r="G693">
        <v>34.1</v>
      </c>
    </row>
    <row r="694" spans="1:7" x14ac:dyDescent="0.75">
      <c r="A694" s="11">
        <v>45126</v>
      </c>
      <c r="B694">
        <v>35.299999999999997</v>
      </c>
      <c r="C694">
        <v>35.85</v>
      </c>
      <c r="D694">
        <v>32.72</v>
      </c>
      <c r="E694">
        <v>39.4</v>
      </c>
      <c r="F694">
        <v>34.1</v>
      </c>
      <c r="G694">
        <v>34.9</v>
      </c>
    </row>
    <row r="695" spans="1:7" x14ac:dyDescent="0.75">
      <c r="A695" s="11">
        <v>45127</v>
      </c>
      <c r="B695">
        <v>35.1</v>
      </c>
      <c r="C695">
        <v>36</v>
      </c>
      <c r="D695">
        <v>33.1</v>
      </c>
      <c r="E695">
        <v>38.72</v>
      </c>
      <c r="F695">
        <v>35</v>
      </c>
      <c r="G695">
        <v>35.5</v>
      </c>
    </row>
    <row r="696" spans="1:7" x14ac:dyDescent="0.75">
      <c r="A696" s="11">
        <v>45128</v>
      </c>
      <c r="B696">
        <v>35.15</v>
      </c>
      <c r="C696">
        <v>36.499630000000003</v>
      </c>
      <c r="D696">
        <v>33.4</v>
      </c>
      <c r="E696">
        <v>38.86</v>
      </c>
      <c r="F696">
        <v>35</v>
      </c>
      <c r="G696">
        <v>36</v>
      </c>
    </row>
    <row r="697" spans="1:7" x14ac:dyDescent="0.75">
      <c r="A697" s="11">
        <v>45131</v>
      </c>
      <c r="B697">
        <v>36.5</v>
      </c>
      <c r="C697">
        <v>37.5</v>
      </c>
      <c r="D697">
        <v>34.14</v>
      </c>
      <c r="E697">
        <v>39.700000000000003</v>
      </c>
      <c r="F697">
        <v>35.909999999999997</v>
      </c>
      <c r="G697">
        <v>34.799999999999997</v>
      </c>
    </row>
    <row r="698" spans="1:7" x14ac:dyDescent="0.75">
      <c r="A698" s="11">
        <v>45132</v>
      </c>
      <c r="B698">
        <v>36.6</v>
      </c>
      <c r="C698">
        <v>37.549999999999997</v>
      </c>
      <c r="D698">
        <v>34.4</v>
      </c>
      <c r="E698">
        <v>39.9</v>
      </c>
      <c r="F698">
        <v>36.35</v>
      </c>
      <c r="G698">
        <v>35.5</v>
      </c>
    </row>
    <row r="699" spans="1:7" x14ac:dyDescent="0.75">
      <c r="A699" s="11">
        <v>45133</v>
      </c>
      <c r="B699">
        <v>34.600999999999999</v>
      </c>
      <c r="C699">
        <v>36.754089999999998</v>
      </c>
      <c r="D699">
        <v>34.47</v>
      </c>
      <c r="E699">
        <v>39.9</v>
      </c>
      <c r="F699">
        <v>35.5</v>
      </c>
      <c r="G699">
        <v>34.5</v>
      </c>
    </row>
    <row r="700" spans="1:7" x14ac:dyDescent="0.75">
      <c r="A700" s="11">
        <v>45134</v>
      </c>
      <c r="B700">
        <v>35.6</v>
      </c>
      <c r="C700">
        <v>36.71</v>
      </c>
      <c r="D700">
        <v>33.200000000000003</v>
      </c>
      <c r="E700">
        <v>38.25</v>
      </c>
      <c r="F700">
        <v>34.79</v>
      </c>
      <c r="G700">
        <v>33.100999999999999</v>
      </c>
    </row>
    <row r="701" spans="1:7" x14ac:dyDescent="0.75">
      <c r="A701" s="11">
        <v>45135</v>
      </c>
      <c r="B701">
        <v>35.795000000000002</v>
      </c>
      <c r="C701">
        <v>36.71</v>
      </c>
      <c r="D701">
        <v>34.200000000000003</v>
      </c>
      <c r="E701">
        <v>39</v>
      </c>
      <c r="F701">
        <v>34.01</v>
      </c>
      <c r="G701">
        <v>34.799999999999997</v>
      </c>
    </row>
    <row r="702" spans="1:7" x14ac:dyDescent="0.75">
      <c r="A702" s="11">
        <v>45138</v>
      </c>
      <c r="B702">
        <v>36.33</v>
      </c>
      <c r="C702">
        <v>36.630000000000003</v>
      </c>
      <c r="D702">
        <v>34</v>
      </c>
      <c r="E702">
        <v>40</v>
      </c>
      <c r="F702">
        <v>35</v>
      </c>
      <c r="G702">
        <v>34.229999999999997</v>
      </c>
    </row>
    <row r="703" spans="1:7" x14ac:dyDescent="0.75">
      <c r="A703" s="11">
        <v>45139</v>
      </c>
      <c r="B703">
        <v>36.5</v>
      </c>
      <c r="C703">
        <v>37.69</v>
      </c>
      <c r="D703">
        <v>34.1</v>
      </c>
      <c r="E703">
        <v>39.100999999999999</v>
      </c>
      <c r="F703">
        <v>35.25</v>
      </c>
      <c r="G703">
        <v>34.5</v>
      </c>
    </row>
    <row r="704" spans="1:7" x14ac:dyDescent="0.75">
      <c r="A704" s="11">
        <v>45140</v>
      </c>
      <c r="B704">
        <v>36.950000000000003</v>
      </c>
      <c r="C704">
        <v>38.04374</v>
      </c>
      <c r="D704">
        <v>34</v>
      </c>
      <c r="E704">
        <v>39.301000000000002</v>
      </c>
      <c r="F704">
        <v>35</v>
      </c>
      <c r="G704">
        <v>34.6</v>
      </c>
    </row>
    <row r="705" spans="1:7" x14ac:dyDescent="0.75">
      <c r="A705" s="11">
        <v>45141</v>
      </c>
      <c r="B705">
        <v>37.049999999999997</v>
      </c>
      <c r="C705">
        <v>38</v>
      </c>
      <c r="D705">
        <v>34.048999999999999</v>
      </c>
      <c r="E705">
        <v>39.99</v>
      </c>
      <c r="F705">
        <v>35.25</v>
      </c>
      <c r="G705">
        <v>35.5</v>
      </c>
    </row>
    <row r="706" spans="1:7" x14ac:dyDescent="0.75">
      <c r="A706" s="11">
        <v>45142</v>
      </c>
      <c r="B706">
        <v>37.44</v>
      </c>
      <c r="C706">
        <v>37.15</v>
      </c>
      <c r="D706">
        <v>34.200000000000003</v>
      </c>
      <c r="E706">
        <v>40.6</v>
      </c>
      <c r="F706">
        <v>36.869</v>
      </c>
      <c r="G706">
        <v>35.4</v>
      </c>
    </row>
    <row r="707" spans="1:7" x14ac:dyDescent="0.75">
      <c r="A707" s="11">
        <v>45145</v>
      </c>
      <c r="B707">
        <v>36</v>
      </c>
      <c r="C707">
        <v>39.81</v>
      </c>
      <c r="D707">
        <v>34.299999999999997</v>
      </c>
      <c r="E707">
        <v>40.380000000000003</v>
      </c>
      <c r="F707">
        <v>35.9</v>
      </c>
      <c r="G707">
        <v>35.4</v>
      </c>
    </row>
    <row r="708" spans="1:7" x14ac:dyDescent="0.75">
      <c r="A708" s="11">
        <v>45146</v>
      </c>
      <c r="B708">
        <v>37.851999999999997</v>
      </c>
      <c r="C708">
        <v>39</v>
      </c>
      <c r="D708">
        <v>34.000999999999998</v>
      </c>
      <c r="E708">
        <v>41.749000000000002</v>
      </c>
      <c r="F708">
        <v>37</v>
      </c>
      <c r="G708">
        <v>35.4</v>
      </c>
    </row>
    <row r="709" spans="1:7" x14ac:dyDescent="0.75">
      <c r="A709" s="11">
        <v>45147</v>
      </c>
      <c r="B709">
        <v>37.5</v>
      </c>
      <c r="C709">
        <v>39</v>
      </c>
      <c r="D709">
        <v>35.25</v>
      </c>
      <c r="E709">
        <v>39.93</v>
      </c>
      <c r="F709">
        <v>36</v>
      </c>
      <c r="G709">
        <v>34.5</v>
      </c>
    </row>
    <row r="710" spans="1:7" x14ac:dyDescent="0.75">
      <c r="A710" s="11">
        <v>45148</v>
      </c>
      <c r="B710">
        <v>40</v>
      </c>
      <c r="C710">
        <v>39.705509999999997</v>
      </c>
      <c r="D710">
        <v>35.200000000000003</v>
      </c>
      <c r="E710">
        <v>43</v>
      </c>
      <c r="F710">
        <v>38.799999999999997</v>
      </c>
      <c r="G710">
        <v>35.4</v>
      </c>
    </row>
    <row r="711" spans="1:7" x14ac:dyDescent="0.75">
      <c r="A711" s="11">
        <v>45149</v>
      </c>
      <c r="B711">
        <v>38.179000000000002</v>
      </c>
      <c r="C711">
        <v>39.5</v>
      </c>
      <c r="D711">
        <v>35.799999999999997</v>
      </c>
      <c r="E711">
        <v>40.549999999999997</v>
      </c>
      <c r="F711">
        <v>38.497999999999998</v>
      </c>
      <c r="G711">
        <v>34.061</v>
      </c>
    </row>
    <row r="712" spans="1:7" x14ac:dyDescent="0.75">
      <c r="A712" s="11">
        <v>45152</v>
      </c>
      <c r="B712">
        <v>33.799999999999997</v>
      </c>
      <c r="C712">
        <v>34.700000000000003</v>
      </c>
      <c r="D712">
        <v>32.5</v>
      </c>
      <c r="E712">
        <v>38.93</v>
      </c>
      <c r="F712">
        <v>33</v>
      </c>
      <c r="G712">
        <v>32.231000000000002</v>
      </c>
    </row>
    <row r="713" spans="1:7" x14ac:dyDescent="0.75">
      <c r="A713" s="11">
        <v>45153</v>
      </c>
      <c r="B713">
        <v>32.799999999999997</v>
      </c>
      <c r="C713">
        <v>32.843000000000004</v>
      </c>
      <c r="D713">
        <v>30.82</v>
      </c>
      <c r="E713">
        <v>36.4</v>
      </c>
      <c r="F713">
        <v>33.200000000000003</v>
      </c>
      <c r="G713">
        <v>33</v>
      </c>
    </row>
    <row r="714" spans="1:7" x14ac:dyDescent="0.75">
      <c r="A714" s="11">
        <v>45154</v>
      </c>
      <c r="B714">
        <v>34</v>
      </c>
      <c r="C714">
        <v>34.54</v>
      </c>
      <c r="D714">
        <v>31.46</v>
      </c>
      <c r="E714">
        <v>37</v>
      </c>
      <c r="F714">
        <v>32.65</v>
      </c>
      <c r="G714">
        <v>32.99</v>
      </c>
    </row>
    <row r="715" spans="1:7" x14ac:dyDescent="0.75">
      <c r="A715" s="11">
        <v>45155</v>
      </c>
      <c r="B715">
        <v>34.100999999999999</v>
      </c>
      <c r="C715">
        <v>35</v>
      </c>
      <c r="D715">
        <v>32.950000000000003</v>
      </c>
      <c r="E715">
        <v>37.600999999999999</v>
      </c>
      <c r="F715">
        <v>33.000999999999998</v>
      </c>
      <c r="G715">
        <v>34</v>
      </c>
    </row>
    <row r="716" spans="1:7" x14ac:dyDescent="0.75">
      <c r="A716" s="11">
        <v>45156</v>
      </c>
      <c r="B716">
        <v>35</v>
      </c>
      <c r="C716">
        <v>37.21</v>
      </c>
      <c r="D716">
        <v>34.49</v>
      </c>
      <c r="E716">
        <v>39</v>
      </c>
      <c r="F716">
        <v>34.520000000000003</v>
      </c>
      <c r="G716">
        <v>34.5</v>
      </c>
    </row>
    <row r="717" spans="1:7" x14ac:dyDescent="0.75">
      <c r="A717" s="11">
        <v>45160</v>
      </c>
      <c r="B717">
        <v>36</v>
      </c>
      <c r="C717">
        <v>38.200000000000003</v>
      </c>
      <c r="D717">
        <v>34</v>
      </c>
      <c r="E717">
        <v>39</v>
      </c>
      <c r="F717">
        <v>36.99</v>
      </c>
      <c r="G717">
        <v>34.85</v>
      </c>
    </row>
    <row r="718" spans="1:7" x14ac:dyDescent="0.75">
      <c r="A718" s="11">
        <v>45161</v>
      </c>
      <c r="B718">
        <v>36.299999999999997</v>
      </c>
      <c r="C718">
        <v>38.4</v>
      </c>
      <c r="D718">
        <v>34.299999999999997</v>
      </c>
      <c r="E718">
        <v>39.5</v>
      </c>
      <c r="F718">
        <v>37</v>
      </c>
      <c r="G718">
        <v>34.5</v>
      </c>
    </row>
    <row r="719" spans="1:7" x14ac:dyDescent="0.75">
      <c r="A719" s="11">
        <v>45162</v>
      </c>
      <c r="B719">
        <v>38</v>
      </c>
      <c r="C719">
        <v>38</v>
      </c>
      <c r="D719">
        <v>34.5</v>
      </c>
      <c r="E719">
        <v>40.5</v>
      </c>
      <c r="F719">
        <v>36.5</v>
      </c>
      <c r="G719">
        <v>35.49</v>
      </c>
    </row>
    <row r="720" spans="1:7" x14ac:dyDescent="0.75">
      <c r="A720" s="11">
        <v>45163</v>
      </c>
      <c r="B720">
        <v>38</v>
      </c>
      <c r="C720">
        <v>38</v>
      </c>
      <c r="D720">
        <v>35</v>
      </c>
      <c r="E720">
        <v>41.7</v>
      </c>
      <c r="F720">
        <v>36</v>
      </c>
      <c r="G720">
        <v>34.979999999999997</v>
      </c>
    </row>
    <row r="721" spans="1:7" x14ac:dyDescent="0.75">
      <c r="A721" s="11">
        <v>45166</v>
      </c>
      <c r="B721">
        <v>38</v>
      </c>
      <c r="C721">
        <v>37.795140000000004</v>
      </c>
      <c r="D721">
        <v>35.5</v>
      </c>
      <c r="E721">
        <v>41</v>
      </c>
      <c r="F721">
        <v>37.4</v>
      </c>
      <c r="G721">
        <v>35.799999999999997</v>
      </c>
    </row>
    <row r="722" spans="1:7" x14ac:dyDescent="0.75">
      <c r="A722" s="11">
        <v>45167</v>
      </c>
      <c r="B722">
        <v>39.200000000000003</v>
      </c>
      <c r="C722">
        <v>41.16</v>
      </c>
      <c r="D722">
        <v>35.93</v>
      </c>
      <c r="E722">
        <v>40.299999999999997</v>
      </c>
      <c r="F722">
        <v>37.200000000000003</v>
      </c>
      <c r="G722">
        <v>37</v>
      </c>
    </row>
    <row r="723" spans="1:7" x14ac:dyDescent="0.75">
      <c r="A723" s="11">
        <v>45168</v>
      </c>
      <c r="B723">
        <v>38.5</v>
      </c>
      <c r="C723">
        <v>41.585999999999999</v>
      </c>
      <c r="D723">
        <v>34.6</v>
      </c>
      <c r="E723">
        <v>41.5</v>
      </c>
      <c r="F723">
        <v>36</v>
      </c>
      <c r="G723">
        <v>36</v>
      </c>
    </row>
    <row r="724" spans="1:7" x14ac:dyDescent="0.75">
      <c r="A724" s="11">
        <v>45169</v>
      </c>
      <c r="B724">
        <v>37</v>
      </c>
      <c r="C724">
        <v>39.25</v>
      </c>
      <c r="D724">
        <v>34.15</v>
      </c>
      <c r="E724">
        <v>39.799999999999997</v>
      </c>
      <c r="F724">
        <v>36.5</v>
      </c>
      <c r="G724">
        <v>34.5</v>
      </c>
    </row>
    <row r="725" spans="1:7" x14ac:dyDescent="0.75">
      <c r="A725" s="11">
        <v>45170</v>
      </c>
      <c r="B725">
        <v>37</v>
      </c>
      <c r="C725">
        <v>37</v>
      </c>
      <c r="D725">
        <v>33.9</v>
      </c>
      <c r="E725">
        <v>40</v>
      </c>
      <c r="F725">
        <v>36</v>
      </c>
      <c r="G725">
        <v>34.01</v>
      </c>
    </row>
    <row r="726" spans="1:7" x14ac:dyDescent="0.75">
      <c r="A726" s="11">
        <v>45173</v>
      </c>
      <c r="B726">
        <v>37</v>
      </c>
      <c r="C726">
        <v>37</v>
      </c>
      <c r="D726">
        <v>34</v>
      </c>
      <c r="E726">
        <v>39.81</v>
      </c>
      <c r="F726">
        <v>35</v>
      </c>
      <c r="G726">
        <v>34.020000000000003</v>
      </c>
    </row>
    <row r="727" spans="1:7" x14ac:dyDescent="0.75">
      <c r="A727" s="11">
        <v>45174</v>
      </c>
      <c r="B727">
        <v>36.5</v>
      </c>
      <c r="C727">
        <v>37</v>
      </c>
      <c r="D727">
        <v>33.49</v>
      </c>
      <c r="E727">
        <v>39.5</v>
      </c>
      <c r="F727">
        <v>33.9</v>
      </c>
      <c r="G727">
        <v>34.67</v>
      </c>
    </row>
    <row r="728" spans="1:7" x14ac:dyDescent="0.75">
      <c r="A728" s="11">
        <v>45175</v>
      </c>
      <c r="B728">
        <v>34.57</v>
      </c>
      <c r="C728">
        <v>35.450000000000003</v>
      </c>
      <c r="D728">
        <v>33.1</v>
      </c>
      <c r="E728">
        <v>38.5</v>
      </c>
      <c r="F728">
        <v>34.39</v>
      </c>
      <c r="G728">
        <v>34.1</v>
      </c>
    </row>
    <row r="729" spans="1:7" x14ac:dyDescent="0.75">
      <c r="A729" s="11">
        <v>45176</v>
      </c>
      <c r="B729">
        <v>35.15</v>
      </c>
      <c r="C729">
        <v>35.524999999999999</v>
      </c>
      <c r="D729">
        <v>32.5</v>
      </c>
      <c r="E729">
        <v>39.15</v>
      </c>
      <c r="F729">
        <v>33</v>
      </c>
      <c r="G729">
        <v>34.1</v>
      </c>
    </row>
    <row r="730" spans="1:7" x14ac:dyDescent="0.75">
      <c r="A730" s="11">
        <v>45177</v>
      </c>
      <c r="B730">
        <v>34.69</v>
      </c>
      <c r="C730">
        <v>35</v>
      </c>
      <c r="D730">
        <v>31.27</v>
      </c>
      <c r="E730">
        <v>37.6</v>
      </c>
      <c r="F730">
        <v>33.200000000000003</v>
      </c>
      <c r="G730">
        <v>33.1</v>
      </c>
    </row>
    <row r="731" spans="1:7" x14ac:dyDescent="0.75">
      <c r="A731" s="11">
        <v>45180</v>
      </c>
      <c r="B731">
        <v>34.25</v>
      </c>
      <c r="C731">
        <v>35.5</v>
      </c>
      <c r="D731">
        <v>31.84</v>
      </c>
      <c r="E731">
        <v>37.75</v>
      </c>
      <c r="F731">
        <v>32.020000000000003</v>
      </c>
      <c r="G731">
        <v>31.65</v>
      </c>
    </row>
    <row r="732" spans="1:7" x14ac:dyDescent="0.75">
      <c r="A732" s="11">
        <v>45181</v>
      </c>
      <c r="B732">
        <v>33.4</v>
      </c>
      <c r="C732">
        <v>36.07</v>
      </c>
      <c r="D732">
        <v>32.24</v>
      </c>
      <c r="E732">
        <v>38</v>
      </c>
      <c r="F732">
        <v>35.299999999999997</v>
      </c>
      <c r="G732">
        <v>31.5</v>
      </c>
    </row>
    <row r="733" spans="1:7" x14ac:dyDescent="0.75">
      <c r="A733" s="11">
        <v>45182</v>
      </c>
      <c r="B733">
        <v>34.100999999999999</v>
      </c>
      <c r="C733">
        <v>36.270000000000003</v>
      </c>
      <c r="D733">
        <v>32</v>
      </c>
      <c r="E733">
        <v>37.590000000000003</v>
      </c>
      <c r="F733">
        <v>33.409999999999997</v>
      </c>
      <c r="G733">
        <v>32.700000000000003</v>
      </c>
    </row>
    <row r="734" spans="1:7" x14ac:dyDescent="0.75">
      <c r="A734" s="11">
        <v>45183</v>
      </c>
      <c r="B734">
        <v>34.799999999999997</v>
      </c>
      <c r="C734">
        <v>36.215989999999998</v>
      </c>
      <c r="D734">
        <v>31.91</v>
      </c>
      <c r="E734">
        <v>37.71</v>
      </c>
      <c r="F734">
        <v>33</v>
      </c>
      <c r="G734">
        <v>33</v>
      </c>
    </row>
    <row r="735" spans="1:7" x14ac:dyDescent="0.75">
      <c r="A735" s="11">
        <v>45184</v>
      </c>
      <c r="B735">
        <v>34.57</v>
      </c>
      <c r="C735">
        <v>35.93</v>
      </c>
      <c r="D735">
        <v>31.76</v>
      </c>
      <c r="E735">
        <v>38</v>
      </c>
      <c r="F735">
        <v>33.369999999999997</v>
      </c>
      <c r="G735">
        <v>32.54</v>
      </c>
    </row>
    <row r="736" spans="1:7" x14ac:dyDescent="0.75">
      <c r="A736" s="11">
        <v>45187</v>
      </c>
      <c r="B736">
        <v>34.011000000000003</v>
      </c>
      <c r="C736">
        <v>35.99</v>
      </c>
      <c r="D736">
        <v>31.99</v>
      </c>
      <c r="E736">
        <v>37.49</v>
      </c>
      <c r="F736">
        <v>33.700000000000003</v>
      </c>
      <c r="G736">
        <v>32.799999999999997</v>
      </c>
    </row>
    <row r="737" spans="1:7" x14ac:dyDescent="0.75">
      <c r="A737" s="11">
        <v>45188</v>
      </c>
      <c r="B737">
        <v>33.51</v>
      </c>
      <c r="C737">
        <v>36.200000000000003</v>
      </c>
      <c r="D737">
        <v>31.5</v>
      </c>
      <c r="E737">
        <v>37</v>
      </c>
      <c r="F737">
        <v>32.5</v>
      </c>
      <c r="G737">
        <v>31.68</v>
      </c>
    </row>
    <row r="738" spans="1:7" x14ac:dyDescent="0.75">
      <c r="A738" s="11">
        <v>45189</v>
      </c>
      <c r="B738">
        <v>33.002000000000002</v>
      </c>
      <c r="C738">
        <v>34.869999999999997</v>
      </c>
      <c r="D738">
        <v>30.75</v>
      </c>
      <c r="E738">
        <v>36</v>
      </c>
      <c r="F738">
        <v>31.9</v>
      </c>
      <c r="G738">
        <v>31.7</v>
      </c>
    </row>
    <row r="739" spans="1:7" x14ac:dyDescent="0.75">
      <c r="A739" s="11">
        <v>45190</v>
      </c>
      <c r="B739">
        <v>32.61</v>
      </c>
      <c r="C739">
        <v>33</v>
      </c>
      <c r="D739">
        <v>29.01</v>
      </c>
      <c r="E739">
        <v>35</v>
      </c>
      <c r="F739">
        <v>31.3</v>
      </c>
      <c r="G739">
        <v>30.5</v>
      </c>
    </row>
    <row r="740" spans="1:7" x14ac:dyDescent="0.75">
      <c r="A740" s="11">
        <v>45191</v>
      </c>
      <c r="B740">
        <v>32.9</v>
      </c>
      <c r="C740">
        <v>32.5</v>
      </c>
      <c r="D740">
        <v>30</v>
      </c>
      <c r="E740">
        <v>35.5</v>
      </c>
      <c r="F740">
        <v>31</v>
      </c>
      <c r="G740">
        <v>30.5</v>
      </c>
    </row>
    <row r="741" spans="1:7" x14ac:dyDescent="0.75">
      <c r="A741" s="11">
        <v>45194</v>
      </c>
      <c r="B741">
        <v>32.5</v>
      </c>
      <c r="C741">
        <v>32.35</v>
      </c>
      <c r="D741">
        <v>30</v>
      </c>
      <c r="E741">
        <v>35</v>
      </c>
      <c r="F741">
        <v>30.5</v>
      </c>
      <c r="G741">
        <v>29.7</v>
      </c>
    </row>
    <row r="742" spans="1:7" x14ac:dyDescent="0.75">
      <c r="A742" s="11">
        <v>45195</v>
      </c>
      <c r="B742">
        <v>32.700000000000003</v>
      </c>
      <c r="C742">
        <v>34</v>
      </c>
      <c r="D742">
        <v>30</v>
      </c>
      <c r="E742">
        <v>35</v>
      </c>
      <c r="F742">
        <v>30.5</v>
      </c>
      <c r="G742">
        <v>30</v>
      </c>
    </row>
    <row r="743" spans="1:7" x14ac:dyDescent="0.75">
      <c r="A743" s="11">
        <v>45196</v>
      </c>
      <c r="B743">
        <v>33</v>
      </c>
      <c r="C743">
        <v>32.827219999999997</v>
      </c>
      <c r="D743">
        <v>30.01</v>
      </c>
      <c r="E743">
        <v>35.200000000000003</v>
      </c>
      <c r="F743">
        <v>30.9</v>
      </c>
      <c r="G743">
        <v>31.7</v>
      </c>
    </row>
    <row r="744" spans="1:7" x14ac:dyDescent="0.75">
      <c r="A744" s="11">
        <v>45197</v>
      </c>
      <c r="B744">
        <v>32.200000000000003</v>
      </c>
      <c r="C744">
        <v>34.25</v>
      </c>
      <c r="D744">
        <v>29.85</v>
      </c>
      <c r="E744">
        <v>35</v>
      </c>
      <c r="F744">
        <v>30.9</v>
      </c>
      <c r="G744">
        <v>29.11</v>
      </c>
    </row>
    <row r="745" spans="1:7" x14ac:dyDescent="0.75">
      <c r="A745" s="11">
        <v>45198</v>
      </c>
      <c r="B745">
        <v>32</v>
      </c>
      <c r="C745">
        <v>30.2</v>
      </c>
      <c r="D745">
        <v>29.3</v>
      </c>
      <c r="E745">
        <v>33.5</v>
      </c>
      <c r="F745">
        <v>30</v>
      </c>
      <c r="G745">
        <v>30.79</v>
      </c>
    </row>
    <row r="746" spans="1:7" x14ac:dyDescent="0.75">
      <c r="A746" s="11">
        <v>45201</v>
      </c>
      <c r="B746">
        <v>31.001000000000001</v>
      </c>
      <c r="C746">
        <v>33.159999999999997</v>
      </c>
      <c r="D746">
        <v>29.1</v>
      </c>
      <c r="E746">
        <v>33.200000000000003</v>
      </c>
      <c r="F746">
        <v>29.75</v>
      </c>
      <c r="G746">
        <v>28.7</v>
      </c>
    </row>
    <row r="747" spans="1:7" x14ac:dyDescent="0.75">
      <c r="A747" s="11">
        <v>45202</v>
      </c>
      <c r="B747">
        <v>30.9</v>
      </c>
      <c r="C747">
        <v>30.5</v>
      </c>
      <c r="D747">
        <v>27.95</v>
      </c>
      <c r="E747">
        <v>32.6</v>
      </c>
      <c r="F747">
        <v>29.25</v>
      </c>
      <c r="G747">
        <v>28</v>
      </c>
    </row>
    <row r="748" spans="1:7" x14ac:dyDescent="0.75">
      <c r="A748" s="11">
        <v>45203</v>
      </c>
      <c r="B748">
        <v>30</v>
      </c>
      <c r="C748">
        <v>30</v>
      </c>
      <c r="D748">
        <v>28.4</v>
      </c>
      <c r="E748">
        <v>33.567</v>
      </c>
      <c r="F748">
        <v>29.158000000000001</v>
      </c>
      <c r="G748">
        <v>27.3</v>
      </c>
    </row>
    <row r="749" spans="1:7" x14ac:dyDescent="0.75">
      <c r="A749" s="11">
        <v>45204</v>
      </c>
      <c r="B749">
        <v>29</v>
      </c>
      <c r="C749">
        <v>28.160599999999999</v>
      </c>
      <c r="D749">
        <v>26.5</v>
      </c>
      <c r="E749">
        <v>32.200000000000003</v>
      </c>
      <c r="F749">
        <v>29.2</v>
      </c>
      <c r="G749">
        <v>27.3</v>
      </c>
    </row>
    <row r="750" spans="1:7" x14ac:dyDescent="0.75">
      <c r="A750" s="11">
        <v>45205</v>
      </c>
      <c r="B750">
        <v>29</v>
      </c>
      <c r="C750">
        <v>29.912420000000001</v>
      </c>
      <c r="D750">
        <v>26.39</v>
      </c>
      <c r="E750">
        <v>32.5</v>
      </c>
      <c r="F750">
        <v>28.5</v>
      </c>
      <c r="G750">
        <v>25.95</v>
      </c>
    </row>
    <row r="751" spans="1:7" x14ac:dyDescent="0.75">
      <c r="A751" s="11">
        <v>45208</v>
      </c>
      <c r="B751">
        <v>29</v>
      </c>
      <c r="C751">
        <v>29.912420000000001</v>
      </c>
      <c r="D751">
        <v>26.9</v>
      </c>
      <c r="E751">
        <v>33.549999999999997</v>
      </c>
      <c r="F751">
        <v>27.501000000000001</v>
      </c>
      <c r="G751">
        <v>26</v>
      </c>
    </row>
    <row r="752" spans="1:7" x14ac:dyDescent="0.75">
      <c r="A752" s="11">
        <v>45209</v>
      </c>
      <c r="B752">
        <v>29.5</v>
      </c>
      <c r="C752">
        <v>29.912420000000001</v>
      </c>
      <c r="D752">
        <v>30</v>
      </c>
      <c r="E752">
        <v>33</v>
      </c>
      <c r="F752">
        <v>30.42</v>
      </c>
      <c r="G752">
        <v>27.8</v>
      </c>
    </row>
    <row r="753" spans="1:7" x14ac:dyDescent="0.75">
      <c r="A753" s="11">
        <v>45210</v>
      </c>
      <c r="B753">
        <v>29.55</v>
      </c>
      <c r="C753">
        <v>29.912420000000001</v>
      </c>
      <c r="D753">
        <v>29.25</v>
      </c>
      <c r="E753">
        <v>34</v>
      </c>
      <c r="F753">
        <v>30</v>
      </c>
      <c r="G753">
        <v>27.460999999999999</v>
      </c>
    </row>
    <row r="754" spans="1:7" x14ac:dyDescent="0.75">
      <c r="A754" s="11">
        <v>45211</v>
      </c>
      <c r="B754">
        <v>29.5</v>
      </c>
      <c r="C754">
        <v>31.52</v>
      </c>
      <c r="D754">
        <v>29</v>
      </c>
      <c r="E754">
        <v>34</v>
      </c>
      <c r="F754">
        <v>31.69</v>
      </c>
      <c r="G754">
        <v>27.8</v>
      </c>
    </row>
    <row r="755" spans="1:7" x14ac:dyDescent="0.75">
      <c r="A755" s="11">
        <v>45216</v>
      </c>
      <c r="B755">
        <v>29</v>
      </c>
      <c r="C755">
        <v>32</v>
      </c>
      <c r="D755">
        <v>30.9</v>
      </c>
      <c r="E755">
        <v>34.5</v>
      </c>
      <c r="F755">
        <v>32.5</v>
      </c>
      <c r="G755">
        <v>29.5</v>
      </c>
    </row>
    <row r="756" spans="1:7" x14ac:dyDescent="0.75">
      <c r="A756" s="11">
        <v>45217</v>
      </c>
      <c r="B756">
        <v>29.7</v>
      </c>
      <c r="C756">
        <v>32.1</v>
      </c>
      <c r="D756">
        <v>29.25</v>
      </c>
      <c r="E756">
        <v>35.1</v>
      </c>
      <c r="F756">
        <v>32.950000000000003</v>
      </c>
      <c r="G756">
        <v>29.4</v>
      </c>
    </row>
    <row r="757" spans="1:7" x14ac:dyDescent="0.75">
      <c r="A757" s="11">
        <v>45218</v>
      </c>
      <c r="B757">
        <v>29.02</v>
      </c>
      <c r="C757">
        <v>29.5</v>
      </c>
      <c r="D757">
        <v>30</v>
      </c>
      <c r="E757">
        <v>36.299999999999997</v>
      </c>
      <c r="F757">
        <v>30.8</v>
      </c>
      <c r="G757">
        <v>29.5</v>
      </c>
    </row>
    <row r="758" spans="1:7" x14ac:dyDescent="0.75">
      <c r="A758" s="11">
        <v>45219</v>
      </c>
      <c r="B758">
        <v>30.9</v>
      </c>
      <c r="C758">
        <v>33.85</v>
      </c>
      <c r="D758">
        <v>31</v>
      </c>
      <c r="E758">
        <v>38.5</v>
      </c>
      <c r="F758">
        <v>32</v>
      </c>
      <c r="G758">
        <v>29</v>
      </c>
    </row>
    <row r="759" spans="1:7" x14ac:dyDescent="0.75">
      <c r="A759" s="11">
        <v>45222</v>
      </c>
      <c r="B759">
        <v>31</v>
      </c>
      <c r="C759">
        <v>28.48</v>
      </c>
      <c r="D759">
        <v>28.5</v>
      </c>
      <c r="E759">
        <v>36.96</v>
      </c>
      <c r="F759">
        <v>31.94</v>
      </c>
      <c r="G759">
        <v>30</v>
      </c>
    </row>
    <row r="760" spans="1:7" x14ac:dyDescent="0.75">
      <c r="A760" s="11">
        <v>45223</v>
      </c>
      <c r="B760">
        <v>29</v>
      </c>
      <c r="C760">
        <v>30.4</v>
      </c>
      <c r="D760">
        <v>28.6</v>
      </c>
      <c r="E760">
        <v>33.61</v>
      </c>
      <c r="F760">
        <v>28.35</v>
      </c>
      <c r="G760">
        <v>26</v>
      </c>
    </row>
    <row r="761" spans="1:7" x14ac:dyDescent="0.75">
      <c r="A761" s="11">
        <v>45224</v>
      </c>
      <c r="B761">
        <v>28.5</v>
      </c>
      <c r="C761">
        <v>30.12</v>
      </c>
      <c r="D761">
        <v>28.9</v>
      </c>
      <c r="E761">
        <v>34.5</v>
      </c>
      <c r="F761">
        <v>29.5</v>
      </c>
      <c r="G761">
        <v>26.36</v>
      </c>
    </row>
    <row r="762" spans="1:7" x14ac:dyDescent="0.75">
      <c r="A762" s="11">
        <v>45225</v>
      </c>
      <c r="B762">
        <v>30.45</v>
      </c>
      <c r="C762">
        <v>29.38</v>
      </c>
      <c r="D762">
        <v>28.1</v>
      </c>
      <c r="E762">
        <v>33.5</v>
      </c>
      <c r="F762">
        <v>29.5</v>
      </c>
      <c r="G762">
        <v>29.4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0BB3-4CF3-4CC5-A4F5-0C36C9D90A3C}">
  <dimension ref="A1:F817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4.75" x14ac:dyDescent="0.75"/>
  <cols>
    <col min="3" max="3" width="12.36328125" bestFit="1" customWidth="1"/>
  </cols>
  <sheetData>
    <row r="1" spans="1:6" x14ac:dyDescent="0.75">
      <c r="A1" t="s">
        <v>23</v>
      </c>
      <c r="B1" t="s">
        <v>60</v>
      </c>
    </row>
    <row r="2" spans="1:6" x14ac:dyDescent="0.75">
      <c r="A2" s="11">
        <v>44088</v>
      </c>
      <c r="C2" t="e">
        <f>+VALUE(E2)</f>
        <v>#VALUE!</v>
      </c>
      <c r="D2" s="11">
        <f>++IFERROR(VALUE(E2),DATE(RIGHT(E2,4),MID(E2,4,2),LEFT(E2,2)))</f>
        <v>45225</v>
      </c>
      <c r="E2" t="s">
        <v>61</v>
      </c>
      <c r="F2">
        <v>2531</v>
      </c>
    </row>
    <row r="3" spans="1:6" x14ac:dyDescent="0.75">
      <c r="A3" s="11">
        <v>44089</v>
      </c>
      <c r="C3" t="e">
        <f t="shared" ref="C3:C66" si="0">+VALUE(E3)</f>
        <v>#VALUE!</v>
      </c>
      <c r="D3" s="11">
        <f t="shared" ref="D3:D66" si="1">++IFERROR(VALUE(E3),DATE(RIGHT(E3,4),MID(E3,4,2),LEFT(E3,2)))</f>
        <v>45224</v>
      </c>
      <c r="E3" t="s">
        <v>62</v>
      </c>
      <c r="F3">
        <v>2475</v>
      </c>
    </row>
    <row r="4" spans="1:6" x14ac:dyDescent="0.75">
      <c r="A4" s="11">
        <v>44090</v>
      </c>
      <c r="C4" t="e">
        <f t="shared" si="0"/>
        <v>#VALUE!</v>
      </c>
      <c r="D4" s="11">
        <f t="shared" si="1"/>
        <v>45223</v>
      </c>
      <c r="E4" t="s">
        <v>63</v>
      </c>
      <c r="F4">
        <v>2496</v>
      </c>
    </row>
    <row r="5" spans="1:6" x14ac:dyDescent="0.75">
      <c r="A5" s="11">
        <v>44091</v>
      </c>
      <c r="C5" t="e">
        <f t="shared" si="0"/>
        <v>#VALUE!</v>
      </c>
      <c r="D5" s="11">
        <f t="shared" si="1"/>
        <v>45222</v>
      </c>
      <c r="E5" t="s">
        <v>64</v>
      </c>
      <c r="F5">
        <v>2611</v>
      </c>
    </row>
    <row r="6" spans="1:6" x14ac:dyDescent="0.75">
      <c r="A6" s="11">
        <v>44092</v>
      </c>
      <c r="C6" t="e">
        <f t="shared" si="0"/>
        <v>#VALUE!</v>
      </c>
      <c r="D6" s="11">
        <f t="shared" si="1"/>
        <v>45219</v>
      </c>
      <c r="E6" t="s">
        <v>65</v>
      </c>
      <c r="F6">
        <v>2412</v>
      </c>
    </row>
    <row r="7" spans="1:6" x14ac:dyDescent="0.75">
      <c r="A7" s="11">
        <v>44095</v>
      </c>
      <c r="C7" t="e">
        <f t="shared" si="0"/>
        <v>#VALUE!</v>
      </c>
      <c r="D7" s="11">
        <f t="shared" si="1"/>
        <v>45218</v>
      </c>
      <c r="E7" t="s">
        <v>66</v>
      </c>
      <c r="F7">
        <v>2403</v>
      </c>
    </row>
    <row r="8" spans="1:6" x14ac:dyDescent="0.75">
      <c r="A8" s="11">
        <v>44096</v>
      </c>
      <c r="C8" t="e">
        <f t="shared" si="0"/>
        <v>#VALUE!</v>
      </c>
      <c r="D8" s="11">
        <f t="shared" si="1"/>
        <v>45217</v>
      </c>
      <c r="E8" t="s">
        <v>67</v>
      </c>
      <c r="F8">
        <v>2390</v>
      </c>
    </row>
    <row r="9" spans="1:6" x14ac:dyDescent="0.75">
      <c r="A9" s="11">
        <v>44097</v>
      </c>
      <c r="C9" t="e">
        <f t="shared" si="0"/>
        <v>#VALUE!</v>
      </c>
      <c r="D9" s="11">
        <f t="shared" si="1"/>
        <v>45216</v>
      </c>
      <c r="E9" t="s">
        <v>68</v>
      </c>
      <c r="F9">
        <v>2375</v>
      </c>
    </row>
    <row r="10" spans="1:6" x14ac:dyDescent="0.75">
      <c r="A10" s="11">
        <v>44098</v>
      </c>
      <c r="C10" t="e">
        <f t="shared" si="0"/>
        <v>#VALUE!</v>
      </c>
      <c r="D10" s="11">
        <f t="shared" si="1"/>
        <v>45215</v>
      </c>
      <c r="E10" t="s">
        <v>69</v>
      </c>
      <c r="F10">
        <v>2506</v>
      </c>
    </row>
    <row r="11" spans="1:6" x14ac:dyDescent="0.75">
      <c r="A11" s="11">
        <v>44099</v>
      </c>
      <c r="C11" t="e">
        <f t="shared" si="0"/>
        <v>#VALUE!</v>
      </c>
      <c r="D11" s="11">
        <f t="shared" si="1"/>
        <v>45212</v>
      </c>
      <c r="E11" t="s">
        <v>70</v>
      </c>
      <c r="F11">
        <v>2506</v>
      </c>
    </row>
    <row r="12" spans="1:6" x14ac:dyDescent="0.75">
      <c r="A12" s="11">
        <v>44102</v>
      </c>
      <c r="C12">
        <f t="shared" si="0"/>
        <v>45270</v>
      </c>
      <c r="D12" s="11">
        <f t="shared" si="1"/>
        <v>45270</v>
      </c>
      <c r="E12" s="11">
        <v>45270</v>
      </c>
      <c r="F12">
        <v>2510</v>
      </c>
    </row>
    <row r="13" spans="1:6" x14ac:dyDescent="0.75">
      <c r="A13" s="11">
        <v>44103</v>
      </c>
      <c r="C13">
        <f t="shared" si="0"/>
        <v>45240</v>
      </c>
      <c r="D13" s="11">
        <f t="shared" si="1"/>
        <v>45240</v>
      </c>
      <c r="E13" s="11">
        <v>45240</v>
      </c>
      <c r="F13">
        <v>2523</v>
      </c>
    </row>
    <row r="14" spans="1:6" x14ac:dyDescent="0.75">
      <c r="A14" s="11">
        <v>44104</v>
      </c>
      <c r="C14">
        <f t="shared" si="0"/>
        <v>45209</v>
      </c>
      <c r="D14" s="11">
        <f t="shared" si="1"/>
        <v>45209</v>
      </c>
      <c r="E14" s="11">
        <v>45209</v>
      </c>
      <c r="F14">
        <v>2622</v>
      </c>
    </row>
    <row r="15" spans="1:6" x14ac:dyDescent="0.75">
      <c r="A15" s="11">
        <v>44105</v>
      </c>
      <c r="C15">
        <f t="shared" si="0"/>
        <v>45179</v>
      </c>
      <c r="D15" s="11">
        <f t="shared" si="1"/>
        <v>45179</v>
      </c>
      <c r="E15" s="11">
        <v>45179</v>
      </c>
      <c r="F15">
        <v>2674</v>
      </c>
    </row>
    <row r="16" spans="1:6" x14ac:dyDescent="0.75">
      <c r="A16" s="11">
        <v>44106</v>
      </c>
      <c r="C16">
        <f t="shared" si="0"/>
        <v>45087</v>
      </c>
      <c r="D16" s="11">
        <f t="shared" si="1"/>
        <v>45087</v>
      </c>
      <c r="E16" s="11">
        <v>45087</v>
      </c>
      <c r="F16">
        <v>2675</v>
      </c>
    </row>
    <row r="17" spans="1:6" x14ac:dyDescent="0.75">
      <c r="A17" s="11">
        <v>44109</v>
      </c>
      <c r="C17">
        <f t="shared" si="0"/>
        <v>45056</v>
      </c>
      <c r="D17" s="11">
        <f t="shared" si="1"/>
        <v>45056</v>
      </c>
      <c r="E17" s="11">
        <v>45056</v>
      </c>
      <c r="F17">
        <v>2719</v>
      </c>
    </row>
    <row r="18" spans="1:6" x14ac:dyDescent="0.75">
      <c r="A18" s="11">
        <v>44110</v>
      </c>
      <c r="C18">
        <f t="shared" si="0"/>
        <v>45026</v>
      </c>
      <c r="D18" s="11">
        <f t="shared" si="1"/>
        <v>45026</v>
      </c>
      <c r="E18" s="11">
        <v>45026</v>
      </c>
      <c r="F18">
        <v>2698</v>
      </c>
    </row>
    <row r="19" spans="1:6" x14ac:dyDescent="0.75">
      <c r="A19" s="11">
        <v>44111</v>
      </c>
      <c r="C19">
        <f t="shared" si="0"/>
        <v>44995</v>
      </c>
      <c r="D19" s="11">
        <f t="shared" si="1"/>
        <v>44995</v>
      </c>
      <c r="E19" s="11">
        <v>44995</v>
      </c>
      <c r="F19">
        <v>2637</v>
      </c>
    </row>
    <row r="20" spans="1:6" x14ac:dyDescent="0.75">
      <c r="A20" s="11">
        <v>44112</v>
      </c>
      <c r="C20">
        <f t="shared" si="0"/>
        <v>44967</v>
      </c>
      <c r="D20" s="11">
        <f t="shared" si="1"/>
        <v>44967</v>
      </c>
      <c r="E20" s="11">
        <v>44967</v>
      </c>
      <c r="F20">
        <v>2600</v>
      </c>
    </row>
    <row r="21" spans="1:6" x14ac:dyDescent="0.75">
      <c r="A21" s="11">
        <v>44113</v>
      </c>
      <c r="C21" t="e">
        <f t="shared" si="0"/>
        <v>#VALUE!</v>
      </c>
      <c r="D21" s="11">
        <f t="shared" si="1"/>
        <v>45198</v>
      </c>
      <c r="E21" t="s">
        <v>71</v>
      </c>
      <c r="F21">
        <v>2543</v>
      </c>
    </row>
    <row r="22" spans="1:6" x14ac:dyDescent="0.75">
      <c r="A22" s="11">
        <v>44117</v>
      </c>
      <c r="C22" t="e">
        <f t="shared" si="0"/>
        <v>#VALUE!</v>
      </c>
      <c r="D22" s="11">
        <f t="shared" si="1"/>
        <v>45197</v>
      </c>
      <c r="E22" t="s">
        <v>72</v>
      </c>
      <c r="F22">
        <v>2486</v>
      </c>
    </row>
    <row r="23" spans="1:6" x14ac:dyDescent="0.75">
      <c r="A23" s="11">
        <v>44118</v>
      </c>
      <c r="C23" t="e">
        <f t="shared" si="0"/>
        <v>#VALUE!</v>
      </c>
      <c r="D23" s="11">
        <f t="shared" si="1"/>
        <v>45196</v>
      </c>
      <c r="E23" t="s">
        <v>73</v>
      </c>
      <c r="F23">
        <v>2399</v>
      </c>
    </row>
    <row r="24" spans="1:6" x14ac:dyDescent="0.75">
      <c r="A24" s="11">
        <v>44119</v>
      </c>
      <c r="C24" t="e">
        <f t="shared" si="0"/>
        <v>#VALUE!</v>
      </c>
      <c r="D24" s="11">
        <f t="shared" si="1"/>
        <v>45195</v>
      </c>
      <c r="E24" t="s">
        <v>74</v>
      </c>
      <c r="F24">
        <v>2385</v>
      </c>
    </row>
    <row r="25" spans="1:6" x14ac:dyDescent="0.75">
      <c r="A25" s="11">
        <v>44120</v>
      </c>
      <c r="C25" t="e">
        <f t="shared" si="0"/>
        <v>#VALUE!</v>
      </c>
      <c r="D25" s="11">
        <f t="shared" si="1"/>
        <v>45194</v>
      </c>
      <c r="E25" t="s">
        <v>75</v>
      </c>
      <c r="F25">
        <v>2368</v>
      </c>
    </row>
    <row r="26" spans="1:6" x14ac:dyDescent="0.75">
      <c r="A26" s="11">
        <v>44123</v>
      </c>
      <c r="C26" t="e">
        <f t="shared" si="0"/>
        <v>#VALUE!</v>
      </c>
      <c r="D26" s="11">
        <f t="shared" si="1"/>
        <v>45191</v>
      </c>
      <c r="E26" t="s">
        <v>76</v>
      </c>
      <c r="F26">
        <v>2371</v>
      </c>
    </row>
    <row r="27" spans="1:6" x14ac:dyDescent="0.75">
      <c r="A27" s="11">
        <v>44124</v>
      </c>
      <c r="C27" t="e">
        <f t="shared" si="0"/>
        <v>#VALUE!</v>
      </c>
      <c r="D27" s="11">
        <f t="shared" si="1"/>
        <v>45190</v>
      </c>
      <c r="E27" t="s">
        <v>77</v>
      </c>
      <c r="F27">
        <v>2375</v>
      </c>
    </row>
    <row r="28" spans="1:6" x14ac:dyDescent="0.75">
      <c r="A28" s="11">
        <v>44125</v>
      </c>
      <c r="C28" t="e">
        <f t="shared" si="0"/>
        <v>#VALUE!</v>
      </c>
      <c r="D28" s="11">
        <f t="shared" si="1"/>
        <v>45189</v>
      </c>
      <c r="E28" t="s">
        <v>78</v>
      </c>
      <c r="F28">
        <v>2265</v>
      </c>
    </row>
    <row r="29" spans="1:6" x14ac:dyDescent="0.75">
      <c r="A29" s="11">
        <v>44126</v>
      </c>
      <c r="C29" t="e">
        <f t="shared" si="0"/>
        <v>#VALUE!</v>
      </c>
      <c r="D29" s="11">
        <f t="shared" si="1"/>
        <v>45188</v>
      </c>
      <c r="E29" t="s">
        <v>79</v>
      </c>
      <c r="F29">
        <v>2194</v>
      </c>
    </row>
    <row r="30" spans="1:6" x14ac:dyDescent="0.75">
      <c r="A30" s="11">
        <v>44127</v>
      </c>
      <c r="C30" t="e">
        <f t="shared" si="0"/>
        <v>#VALUE!</v>
      </c>
      <c r="D30" s="11">
        <f t="shared" si="1"/>
        <v>45187</v>
      </c>
      <c r="E30" t="s">
        <v>80</v>
      </c>
      <c r="F30">
        <v>2170</v>
      </c>
    </row>
    <row r="31" spans="1:6" x14ac:dyDescent="0.75">
      <c r="A31" s="11">
        <v>44130</v>
      </c>
      <c r="C31" t="e">
        <f t="shared" si="0"/>
        <v>#VALUE!</v>
      </c>
      <c r="D31" s="11">
        <f t="shared" si="1"/>
        <v>45184</v>
      </c>
      <c r="E31" t="s">
        <v>81</v>
      </c>
      <c r="F31">
        <v>2169</v>
      </c>
    </row>
    <row r="32" spans="1:6" x14ac:dyDescent="0.75">
      <c r="A32" s="11">
        <v>44131</v>
      </c>
      <c r="C32" t="e">
        <f t="shared" si="0"/>
        <v>#VALUE!</v>
      </c>
      <c r="D32" s="11">
        <f t="shared" si="1"/>
        <v>45183</v>
      </c>
      <c r="E32" t="s">
        <v>82</v>
      </c>
      <c r="F32">
        <v>2156</v>
      </c>
    </row>
    <row r="33" spans="1:6" x14ac:dyDescent="0.75">
      <c r="A33" s="11">
        <v>44132</v>
      </c>
      <c r="C33" t="e">
        <f t="shared" si="0"/>
        <v>#VALUE!</v>
      </c>
      <c r="D33" s="11">
        <f t="shared" si="1"/>
        <v>45182</v>
      </c>
      <c r="E33" t="s">
        <v>83</v>
      </c>
      <c r="F33">
        <v>2168</v>
      </c>
    </row>
    <row r="34" spans="1:6" x14ac:dyDescent="0.75">
      <c r="A34" s="11">
        <v>44133</v>
      </c>
      <c r="C34">
        <f t="shared" si="0"/>
        <v>45269</v>
      </c>
      <c r="D34" s="11">
        <f t="shared" si="1"/>
        <v>45269</v>
      </c>
      <c r="E34" s="11">
        <v>45269</v>
      </c>
      <c r="F34">
        <v>2176</v>
      </c>
    </row>
    <row r="35" spans="1:6" x14ac:dyDescent="0.75">
      <c r="A35" s="11">
        <v>44134</v>
      </c>
      <c r="C35">
        <f t="shared" si="0"/>
        <v>45239</v>
      </c>
      <c r="D35" s="11">
        <f t="shared" si="1"/>
        <v>45239</v>
      </c>
      <c r="E35" s="11">
        <v>45239</v>
      </c>
      <c r="F35">
        <v>2170</v>
      </c>
    </row>
    <row r="36" spans="1:6" x14ac:dyDescent="0.75">
      <c r="A36" s="11">
        <v>44137</v>
      </c>
      <c r="C36">
        <f t="shared" si="0"/>
        <v>45147</v>
      </c>
      <c r="D36" s="11">
        <f t="shared" si="1"/>
        <v>45147</v>
      </c>
      <c r="E36" s="11">
        <v>45147</v>
      </c>
      <c r="F36">
        <v>2155</v>
      </c>
    </row>
    <row r="37" spans="1:6" x14ac:dyDescent="0.75">
      <c r="A37" s="11">
        <v>44138</v>
      </c>
      <c r="C37">
        <f t="shared" si="0"/>
        <v>45116</v>
      </c>
      <c r="D37" s="11">
        <f t="shared" si="1"/>
        <v>45116</v>
      </c>
      <c r="E37" s="11">
        <v>45116</v>
      </c>
      <c r="F37">
        <v>2131</v>
      </c>
    </row>
    <row r="38" spans="1:6" x14ac:dyDescent="0.75">
      <c r="A38" s="11">
        <v>44139</v>
      </c>
      <c r="C38">
        <f t="shared" si="0"/>
        <v>45086</v>
      </c>
      <c r="D38" s="11">
        <f t="shared" si="1"/>
        <v>45086</v>
      </c>
      <c r="E38" s="11">
        <v>45086</v>
      </c>
      <c r="F38">
        <v>2178</v>
      </c>
    </row>
    <row r="39" spans="1:6" x14ac:dyDescent="0.75">
      <c r="A39" s="11">
        <v>44140</v>
      </c>
      <c r="C39">
        <f t="shared" si="0"/>
        <v>45055</v>
      </c>
      <c r="D39" s="11">
        <f t="shared" si="1"/>
        <v>45055</v>
      </c>
      <c r="E39" s="11">
        <v>45055</v>
      </c>
      <c r="F39">
        <v>2136</v>
      </c>
    </row>
    <row r="40" spans="1:6" x14ac:dyDescent="0.75">
      <c r="A40" s="11">
        <v>44141</v>
      </c>
      <c r="C40">
        <f t="shared" si="0"/>
        <v>45025</v>
      </c>
      <c r="D40" s="11">
        <f t="shared" si="1"/>
        <v>45025</v>
      </c>
      <c r="E40" s="11">
        <v>45025</v>
      </c>
      <c r="F40">
        <v>2091</v>
      </c>
    </row>
    <row r="41" spans="1:6" x14ac:dyDescent="0.75">
      <c r="A41" s="11">
        <v>44144</v>
      </c>
      <c r="C41">
        <f t="shared" si="0"/>
        <v>44935</v>
      </c>
      <c r="D41" s="11">
        <f t="shared" si="1"/>
        <v>44935</v>
      </c>
      <c r="E41" s="11">
        <v>44935</v>
      </c>
      <c r="F41">
        <v>2090</v>
      </c>
    </row>
    <row r="42" spans="1:6" x14ac:dyDescent="0.75">
      <c r="A42" s="11">
        <v>44145</v>
      </c>
      <c r="C42" t="e">
        <f t="shared" si="0"/>
        <v>#VALUE!</v>
      </c>
      <c r="D42" s="11">
        <f t="shared" si="1"/>
        <v>45169</v>
      </c>
      <c r="E42" t="s">
        <v>84</v>
      </c>
      <c r="F42">
        <v>2105</v>
      </c>
    </row>
    <row r="43" spans="1:6" x14ac:dyDescent="0.75">
      <c r="A43" s="11">
        <v>44146</v>
      </c>
      <c r="C43" t="e">
        <f t="shared" si="0"/>
        <v>#VALUE!</v>
      </c>
      <c r="D43" s="11">
        <f t="shared" si="1"/>
        <v>45168</v>
      </c>
      <c r="E43" t="s">
        <v>85</v>
      </c>
      <c r="F43">
        <v>2094</v>
      </c>
    </row>
    <row r="44" spans="1:6" x14ac:dyDescent="0.75">
      <c r="A44" s="11">
        <v>44147</v>
      </c>
      <c r="C44" t="e">
        <f t="shared" si="0"/>
        <v>#VALUE!</v>
      </c>
      <c r="D44" s="11">
        <f t="shared" si="1"/>
        <v>45167</v>
      </c>
      <c r="E44" t="s">
        <v>86</v>
      </c>
      <c r="F44">
        <v>2052</v>
      </c>
    </row>
    <row r="45" spans="1:6" x14ac:dyDescent="0.75">
      <c r="A45" s="11">
        <v>44148</v>
      </c>
      <c r="C45" t="e">
        <f t="shared" si="0"/>
        <v>#VALUE!</v>
      </c>
      <c r="D45" s="11">
        <f t="shared" si="1"/>
        <v>45166</v>
      </c>
      <c r="E45" t="s">
        <v>87</v>
      </c>
      <c r="F45">
        <v>2041</v>
      </c>
    </row>
    <row r="46" spans="1:6" x14ac:dyDescent="0.75">
      <c r="A46" s="11">
        <v>44151</v>
      </c>
      <c r="C46" t="e">
        <f t="shared" si="0"/>
        <v>#VALUE!</v>
      </c>
      <c r="D46" s="11">
        <f t="shared" si="1"/>
        <v>45163</v>
      </c>
      <c r="E46" t="s">
        <v>88</v>
      </c>
      <c r="F46">
        <v>2050</v>
      </c>
    </row>
    <row r="47" spans="1:6" x14ac:dyDescent="0.75">
      <c r="A47" s="11">
        <v>44152</v>
      </c>
      <c r="C47" t="e">
        <f t="shared" si="0"/>
        <v>#VALUE!</v>
      </c>
      <c r="D47" s="11">
        <f t="shared" si="1"/>
        <v>45162</v>
      </c>
      <c r="E47" t="s">
        <v>89</v>
      </c>
      <c r="F47">
        <v>2050</v>
      </c>
    </row>
    <row r="48" spans="1:6" x14ac:dyDescent="0.75">
      <c r="A48" s="11">
        <v>44153</v>
      </c>
      <c r="C48" t="e">
        <f t="shared" si="0"/>
        <v>#VALUE!</v>
      </c>
      <c r="D48" s="11">
        <f t="shared" si="1"/>
        <v>45161</v>
      </c>
      <c r="E48" t="s">
        <v>90</v>
      </c>
      <c r="F48">
        <v>2035</v>
      </c>
    </row>
    <row r="49" spans="1:6" x14ac:dyDescent="0.75">
      <c r="A49" s="11">
        <v>44154</v>
      </c>
      <c r="C49" t="e">
        <f t="shared" si="0"/>
        <v>#VALUE!</v>
      </c>
      <c r="D49" s="11">
        <f t="shared" si="1"/>
        <v>45160</v>
      </c>
      <c r="E49" t="s">
        <v>91</v>
      </c>
      <c r="F49">
        <v>2049</v>
      </c>
    </row>
    <row r="50" spans="1:6" x14ac:dyDescent="0.75">
      <c r="A50" s="11">
        <v>44155</v>
      </c>
      <c r="C50" t="e">
        <f t="shared" si="0"/>
        <v>#VALUE!</v>
      </c>
      <c r="D50" s="11">
        <f t="shared" si="1"/>
        <v>45159</v>
      </c>
      <c r="E50" t="s">
        <v>92</v>
      </c>
      <c r="F50">
        <v>2128</v>
      </c>
    </row>
    <row r="51" spans="1:6" x14ac:dyDescent="0.75">
      <c r="A51" s="11">
        <v>44159</v>
      </c>
      <c r="C51" t="e">
        <f t="shared" si="0"/>
        <v>#VALUE!</v>
      </c>
      <c r="D51" s="11">
        <f t="shared" si="1"/>
        <v>45156</v>
      </c>
      <c r="E51" t="s">
        <v>93</v>
      </c>
      <c r="F51">
        <v>2128</v>
      </c>
    </row>
    <row r="52" spans="1:6" x14ac:dyDescent="0.75">
      <c r="A52" s="11">
        <v>44160</v>
      </c>
      <c r="C52" t="e">
        <f t="shared" si="0"/>
        <v>#VALUE!</v>
      </c>
      <c r="D52" s="11">
        <f t="shared" si="1"/>
        <v>45155</v>
      </c>
      <c r="E52" t="s">
        <v>94</v>
      </c>
      <c r="F52">
        <v>2185</v>
      </c>
    </row>
    <row r="53" spans="1:6" x14ac:dyDescent="0.75">
      <c r="A53" s="11">
        <v>44161</v>
      </c>
      <c r="C53" t="e">
        <f t="shared" si="0"/>
        <v>#VALUE!</v>
      </c>
      <c r="D53" s="11">
        <f t="shared" si="1"/>
        <v>45154</v>
      </c>
      <c r="E53" t="s">
        <v>95</v>
      </c>
      <c r="F53">
        <v>2187</v>
      </c>
    </row>
    <row r="54" spans="1:6" x14ac:dyDescent="0.75">
      <c r="A54" s="11">
        <v>44162</v>
      </c>
      <c r="C54" t="e">
        <f t="shared" si="0"/>
        <v>#VALUE!</v>
      </c>
      <c r="D54" s="11">
        <f t="shared" si="1"/>
        <v>45153</v>
      </c>
      <c r="E54" t="s">
        <v>96</v>
      </c>
      <c r="F54">
        <v>2172</v>
      </c>
    </row>
    <row r="55" spans="1:6" x14ac:dyDescent="0.75">
      <c r="A55" s="11">
        <v>44165</v>
      </c>
      <c r="C55" t="e">
        <f t="shared" si="0"/>
        <v>#VALUE!</v>
      </c>
      <c r="D55" s="11">
        <f t="shared" si="1"/>
        <v>45152</v>
      </c>
      <c r="E55" t="s">
        <v>97</v>
      </c>
      <c r="F55">
        <v>1914</v>
      </c>
    </row>
    <row r="56" spans="1:6" x14ac:dyDescent="0.75">
      <c r="A56" s="11">
        <v>44166</v>
      </c>
      <c r="C56">
        <f t="shared" si="0"/>
        <v>45238</v>
      </c>
      <c r="D56" s="11">
        <f t="shared" si="1"/>
        <v>45238</v>
      </c>
      <c r="E56" s="11">
        <v>45238</v>
      </c>
      <c r="F56">
        <v>1915</v>
      </c>
    </row>
    <row r="57" spans="1:6" x14ac:dyDescent="0.75">
      <c r="A57" s="11">
        <v>44167</v>
      </c>
      <c r="C57">
        <f t="shared" si="0"/>
        <v>45207</v>
      </c>
      <c r="D57" s="11">
        <f t="shared" si="1"/>
        <v>45207</v>
      </c>
      <c r="E57" s="11">
        <v>45207</v>
      </c>
      <c r="F57">
        <v>1911</v>
      </c>
    </row>
    <row r="58" spans="1:6" x14ac:dyDescent="0.75">
      <c r="A58" s="11">
        <v>44168</v>
      </c>
      <c r="C58">
        <f t="shared" si="0"/>
        <v>45177</v>
      </c>
      <c r="D58" s="11">
        <f t="shared" si="1"/>
        <v>45177</v>
      </c>
      <c r="E58" s="11">
        <v>45177</v>
      </c>
      <c r="F58">
        <v>1975</v>
      </c>
    </row>
    <row r="59" spans="1:6" x14ac:dyDescent="0.75">
      <c r="A59" s="11">
        <v>44169</v>
      </c>
      <c r="C59">
        <f t="shared" si="0"/>
        <v>45146</v>
      </c>
      <c r="D59" s="11">
        <f t="shared" si="1"/>
        <v>45146</v>
      </c>
      <c r="E59" s="11">
        <v>45146</v>
      </c>
      <c r="F59">
        <v>2010</v>
      </c>
    </row>
    <row r="60" spans="1:6" x14ac:dyDescent="0.75">
      <c r="A60" s="11">
        <v>44174</v>
      </c>
      <c r="C60">
        <f t="shared" si="0"/>
        <v>45115</v>
      </c>
      <c r="D60" s="11">
        <f t="shared" si="1"/>
        <v>45115</v>
      </c>
      <c r="E60" s="11">
        <v>45115</v>
      </c>
      <c r="F60">
        <v>2020</v>
      </c>
    </row>
    <row r="61" spans="1:6" x14ac:dyDescent="0.75">
      <c r="A61" s="11">
        <v>44175</v>
      </c>
      <c r="C61">
        <f t="shared" si="0"/>
        <v>45024</v>
      </c>
      <c r="D61" s="11">
        <f t="shared" si="1"/>
        <v>45024</v>
      </c>
      <c r="E61" s="11">
        <v>45024</v>
      </c>
      <c r="F61">
        <v>2020</v>
      </c>
    </row>
    <row r="62" spans="1:6" x14ac:dyDescent="0.75">
      <c r="A62" s="11">
        <v>44176</v>
      </c>
      <c r="C62">
        <f t="shared" si="0"/>
        <v>44993</v>
      </c>
      <c r="D62" s="11">
        <f t="shared" si="1"/>
        <v>44993</v>
      </c>
      <c r="E62" s="11">
        <v>44993</v>
      </c>
      <c r="F62">
        <v>2024</v>
      </c>
    </row>
    <row r="63" spans="1:6" x14ac:dyDescent="0.75">
      <c r="A63" s="11">
        <v>44179</v>
      </c>
      <c r="C63">
        <f t="shared" si="0"/>
        <v>44965</v>
      </c>
      <c r="D63" s="11">
        <f t="shared" si="1"/>
        <v>44965</v>
      </c>
      <c r="E63" s="11">
        <v>44965</v>
      </c>
      <c r="F63">
        <v>2011</v>
      </c>
    </row>
    <row r="64" spans="1:6" x14ac:dyDescent="0.75">
      <c r="A64" s="11">
        <v>44180</v>
      </c>
      <c r="C64">
        <f t="shared" si="0"/>
        <v>44934</v>
      </c>
      <c r="D64" s="11">
        <f t="shared" si="1"/>
        <v>44934</v>
      </c>
      <c r="E64" s="11">
        <v>44934</v>
      </c>
      <c r="F64">
        <v>1990</v>
      </c>
    </row>
    <row r="65" spans="1:6" x14ac:dyDescent="0.75">
      <c r="A65" s="11">
        <v>44181</v>
      </c>
      <c r="C65" t="e">
        <f t="shared" si="0"/>
        <v>#VALUE!</v>
      </c>
      <c r="D65" s="11">
        <f t="shared" si="1"/>
        <v>45138</v>
      </c>
      <c r="E65" t="s">
        <v>98</v>
      </c>
      <c r="F65">
        <v>1980</v>
      </c>
    </row>
    <row r="66" spans="1:6" x14ac:dyDescent="0.75">
      <c r="A66" s="11">
        <v>44182</v>
      </c>
      <c r="C66" t="e">
        <f t="shared" si="0"/>
        <v>#VALUE!</v>
      </c>
      <c r="D66" s="11">
        <f t="shared" si="1"/>
        <v>45135</v>
      </c>
      <c r="E66" t="s">
        <v>99</v>
      </c>
      <c r="F66">
        <v>1960</v>
      </c>
    </row>
    <row r="67" spans="1:6" x14ac:dyDescent="0.75">
      <c r="A67" s="11">
        <v>44183</v>
      </c>
      <c r="C67" t="e">
        <f t="shared" ref="C67:C130" si="2">+VALUE(E67)</f>
        <v>#VALUE!</v>
      </c>
      <c r="D67" s="11">
        <f t="shared" ref="D67:D130" si="3">++IFERROR(VALUE(E67),DATE(RIGHT(E67,4),MID(E67,4,2),LEFT(E67,2)))</f>
        <v>45134</v>
      </c>
      <c r="E67" t="s">
        <v>100</v>
      </c>
      <c r="F67">
        <v>2017</v>
      </c>
    </row>
    <row r="68" spans="1:6" x14ac:dyDescent="0.75">
      <c r="A68" s="11">
        <v>44186</v>
      </c>
      <c r="C68" t="e">
        <f t="shared" si="2"/>
        <v>#VALUE!</v>
      </c>
      <c r="D68" s="11">
        <f t="shared" si="3"/>
        <v>45133</v>
      </c>
      <c r="E68" t="s">
        <v>101</v>
      </c>
      <c r="F68">
        <v>1991</v>
      </c>
    </row>
    <row r="69" spans="1:6" x14ac:dyDescent="0.75">
      <c r="A69" s="11">
        <v>44187</v>
      </c>
      <c r="C69" t="e">
        <f t="shared" si="2"/>
        <v>#VALUE!</v>
      </c>
      <c r="D69" s="11">
        <f t="shared" si="3"/>
        <v>45132</v>
      </c>
      <c r="E69" t="s">
        <v>102</v>
      </c>
      <c r="F69">
        <v>1951</v>
      </c>
    </row>
    <row r="70" spans="1:6" x14ac:dyDescent="0.75">
      <c r="A70" s="11">
        <v>44188</v>
      </c>
      <c r="C70" t="e">
        <f t="shared" si="2"/>
        <v>#VALUE!</v>
      </c>
      <c r="D70" s="11">
        <f t="shared" si="3"/>
        <v>45131</v>
      </c>
      <c r="E70" t="s">
        <v>103</v>
      </c>
      <c r="F70">
        <v>1960</v>
      </c>
    </row>
    <row r="71" spans="1:6" x14ac:dyDescent="0.75">
      <c r="A71" s="11">
        <v>44193</v>
      </c>
      <c r="C71" t="e">
        <f t="shared" si="2"/>
        <v>#VALUE!</v>
      </c>
      <c r="D71" s="11">
        <f t="shared" si="3"/>
        <v>45128</v>
      </c>
      <c r="E71" t="s">
        <v>104</v>
      </c>
      <c r="F71">
        <v>2021</v>
      </c>
    </row>
    <row r="72" spans="1:6" x14ac:dyDescent="0.75">
      <c r="A72" s="11">
        <v>44194</v>
      </c>
      <c r="C72" t="e">
        <f t="shared" si="2"/>
        <v>#VALUE!</v>
      </c>
      <c r="D72" s="11">
        <f t="shared" si="3"/>
        <v>45127</v>
      </c>
      <c r="E72" t="s">
        <v>105</v>
      </c>
      <c r="F72">
        <v>2038</v>
      </c>
    </row>
    <row r="73" spans="1:6" x14ac:dyDescent="0.75">
      <c r="A73" s="11">
        <v>44195</v>
      </c>
      <c r="C73" t="e">
        <f t="shared" si="2"/>
        <v>#VALUE!</v>
      </c>
      <c r="D73" s="11">
        <f t="shared" si="3"/>
        <v>45126</v>
      </c>
      <c r="E73" t="s">
        <v>106</v>
      </c>
      <c r="F73">
        <v>2064</v>
      </c>
    </row>
    <row r="74" spans="1:6" x14ac:dyDescent="0.75">
      <c r="A74" s="11">
        <v>44200</v>
      </c>
      <c r="C74" t="e">
        <f t="shared" si="2"/>
        <v>#VALUE!</v>
      </c>
      <c r="D74" s="11">
        <f t="shared" si="3"/>
        <v>45125</v>
      </c>
      <c r="E74" t="s">
        <v>107</v>
      </c>
      <c r="F74">
        <v>2023</v>
      </c>
    </row>
    <row r="75" spans="1:6" x14ac:dyDescent="0.75">
      <c r="A75" s="11">
        <v>44201</v>
      </c>
      <c r="C75" t="e">
        <f t="shared" si="2"/>
        <v>#VALUE!</v>
      </c>
      <c r="D75" s="11">
        <f t="shared" si="3"/>
        <v>45124</v>
      </c>
      <c r="E75" t="s">
        <v>108</v>
      </c>
      <c r="F75">
        <v>2042</v>
      </c>
    </row>
    <row r="76" spans="1:6" x14ac:dyDescent="0.75">
      <c r="A76" s="11">
        <v>44202</v>
      </c>
      <c r="C76" t="e">
        <f t="shared" si="2"/>
        <v>#VALUE!</v>
      </c>
      <c r="D76" s="11">
        <f t="shared" si="3"/>
        <v>45121</v>
      </c>
      <c r="E76" t="s">
        <v>109</v>
      </c>
      <c r="F76">
        <v>2112</v>
      </c>
    </row>
    <row r="77" spans="1:6" x14ac:dyDescent="0.75">
      <c r="A77" s="11">
        <v>44203</v>
      </c>
      <c r="C77" t="e">
        <f t="shared" si="2"/>
        <v>#VALUE!</v>
      </c>
      <c r="D77" s="11">
        <f t="shared" si="3"/>
        <v>45120</v>
      </c>
      <c r="E77" t="s">
        <v>110</v>
      </c>
      <c r="F77">
        <v>2038</v>
      </c>
    </row>
    <row r="78" spans="1:6" x14ac:dyDescent="0.75">
      <c r="A78" s="11">
        <v>44204</v>
      </c>
      <c r="C78">
        <f t="shared" si="2"/>
        <v>45267</v>
      </c>
      <c r="D78" s="11">
        <f t="shared" si="3"/>
        <v>45267</v>
      </c>
      <c r="E78" s="11">
        <v>45267</v>
      </c>
      <c r="F78">
        <v>2005</v>
      </c>
    </row>
    <row r="79" spans="1:6" x14ac:dyDescent="0.75">
      <c r="A79" s="11">
        <v>44207</v>
      </c>
      <c r="C79">
        <f t="shared" si="2"/>
        <v>45237</v>
      </c>
      <c r="D79" s="11">
        <f t="shared" si="3"/>
        <v>45237</v>
      </c>
      <c r="E79" s="11">
        <v>45237</v>
      </c>
      <c r="F79">
        <v>1981</v>
      </c>
    </row>
    <row r="80" spans="1:6" x14ac:dyDescent="0.75">
      <c r="A80" s="11">
        <v>44208</v>
      </c>
      <c r="C80">
        <f t="shared" si="2"/>
        <v>45206</v>
      </c>
      <c r="D80" s="11">
        <f t="shared" si="3"/>
        <v>45206</v>
      </c>
      <c r="E80" s="11">
        <v>45206</v>
      </c>
      <c r="F80">
        <v>2044</v>
      </c>
    </row>
    <row r="81" spans="1:6" x14ac:dyDescent="0.75">
      <c r="A81" s="11">
        <v>44209</v>
      </c>
      <c r="C81">
        <f t="shared" si="2"/>
        <v>45114</v>
      </c>
      <c r="D81" s="11">
        <f t="shared" si="3"/>
        <v>45114</v>
      </c>
      <c r="E81" s="11">
        <v>45114</v>
      </c>
      <c r="F81">
        <v>2103</v>
      </c>
    </row>
    <row r="82" spans="1:6" x14ac:dyDescent="0.75">
      <c r="A82" s="11">
        <v>44210</v>
      </c>
      <c r="C82">
        <f t="shared" si="2"/>
        <v>45084</v>
      </c>
      <c r="D82" s="11">
        <f t="shared" si="3"/>
        <v>45084</v>
      </c>
      <c r="E82" s="11">
        <v>45084</v>
      </c>
      <c r="F82">
        <v>2053</v>
      </c>
    </row>
    <row r="83" spans="1:6" x14ac:dyDescent="0.75">
      <c r="A83" s="11">
        <v>44211</v>
      </c>
      <c r="C83">
        <f t="shared" si="2"/>
        <v>45053</v>
      </c>
      <c r="D83" s="11">
        <f t="shared" si="3"/>
        <v>45053</v>
      </c>
      <c r="E83" s="11">
        <v>45053</v>
      </c>
      <c r="F83">
        <v>1941</v>
      </c>
    </row>
    <row r="84" spans="1:6" x14ac:dyDescent="0.75">
      <c r="A84" s="11">
        <v>44214</v>
      </c>
      <c r="C84" t="e">
        <f t="shared" si="2"/>
        <v>#VALUE!</v>
      </c>
      <c r="D84" s="11">
        <f t="shared" si="3"/>
        <v>45107</v>
      </c>
      <c r="E84" t="s">
        <v>111</v>
      </c>
      <c r="F84">
        <v>2037</v>
      </c>
    </row>
    <row r="85" spans="1:6" x14ac:dyDescent="0.75">
      <c r="A85" s="11">
        <v>44215</v>
      </c>
      <c r="C85" t="e">
        <f t="shared" si="2"/>
        <v>#VALUE!</v>
      </c>
      <c r="D85" s="11">
        <f t="shared" si="3"/>
        <v>45106</v>
      </c>
      <c r="E85" t="s">
        <v>112</v>
      </c>
      <c r="F85">
        <v>2061</v>
      </c>
    </row>
    <row r="86" spans="1:6" x14ac:dyDescent="0.75">
      <c r="A86" s="11">
        <v>44216</v>
      </c>
      <c r="C86" t="e">
        <f t="shared" si="2"/>
        <v>#VALUE!</v>
      </c>
      <c r="D86" s="11">
        <f t="shared" si="3"/>
        <v>45105</v>
      </c>
      <c r="E86" t="s">
        <v>113</v>
      </c>
      <c r="F86">
        <v>2098</v>
      </c>
    </row>
    <row r="87" spans="1:6" x14ac:dyDescent="0.75">
      <c r="A87" s="11">
        <v>44217</v>
      </c>
      <c r="C87" t="e">
        <f t="shared" si="2"/>
        <v>#VALUE!</v>
      </c>
      <c r="D87" s="11">
        <f t="shared" si="3"/>
        <v>45104</v>
      </c>
      <c r="E87" t="s">
        <v>114</v>
      </c>
      <c r="F87">
        <v>2120</v>
      </c>
    </row>
    <row r="88" spans="1:6" x14ac:dyDescent="0.75">
      <c r="A88" s="11">
        <v>44218</v>
      </c>
      <c r="C88" t="e">
        <f t="shared" si="2"/>
        <v>#VALUE!</v>
      </c>
      <c r="D88" s="11">
        <f t="shared" si="3"/>
        <v>45103</v>
      </c>
      <c r="E88" t="s">
        <v>115</v>
      </c>
      <c r="F88">
        <v>2095</v>
      </c>
    </row>
    <row r="89" spans="1:6" x14ac:dyDescent="0.75">
      <c r="A89" s="11">
        <v>44221</v>
      </c>
      <c r="C89" t="e">
        <f t="shared" si="2"/>
        <v>#VALUE!</v>
      </c>
      <c r="D89" s="11">
        <f t="shared" si="3"/>
        <v>45100</v>
      </c>
      <c r="E89" t="s">
        <v>116</v>
      </c>
      <c r="F89">
        <v>2232</v>
      </c>
    </row>
    <row r="90" spans="1:6" x14ac:dyDescent="0.75">
      <c r="A90" s="11">
        <v>44222</v>
      </c>
      <c r="C90" t="e">
        <f t="shared" si="2"/>
        <v>#VALUE!</v>
      </c>
      <c r="D90" s="11">
        <f t="shared" si="3"/>
        <v>45099</v>
      </c>
      <c r="E90" t="s">
        <v>117</v>
      </c>
      <c r="F90">
        <v>2216</v>
      </c>
    </row>
    <row r="91" spans="1:6" x14ac:dyDescent="0.75">
      <c r="A91" s="11">
        <v>44223</v>
      </c>
      <c r="C91" t="e">
        <f t="shared" si="2"/>
        <v>#VALUE!</v>
      </c>
      <c r="D91" s="11">
        <f t="shared" si="3"/>
        <v>45098</v>
      </c>
      <c r="E91" t="s">
        <v>118</v>
      </c>
      <c r="F91">
        <v>2307</v>
      </c>
    </row>
    <row r="92" spans="1:6" x14ac:dyDescent="0.75">
      <c r="A92" s="11">
        <v>44224</v>
      </c>
      <c r="C92" t="e">
        <f t="shared" si="2"/>
        <v>#VALUE!</v>
      </c>
      <c r="D92" s="11">
        <f t="shared" si="3"/>
        <v>45097</v>
      </c>
      <c r="E92" t="s">
        <v>119</v>
      </c>
      <c r="F92">
        <v>2356</v>
      </c>
    </row>
    <row r="93" spans="1:6" x14ac:dyDescent="0.75">
      <c r="A93" s="11">
        <v>44225</v>
      </c>
      <c r="C93" t="e">
        <f t="shared" si="2"/>
        <v>#VALUE!</v>
      </c>
      <c r="D93" s="11">
        <f t="shared" si="3"/>
        <v>45096</v>
      </c>
      <c r="E93" t="s">
        <v>120</v>
      </c>
      <c r="F93">
        <v>2371</v>
      </c>
    </row>
    <row r="94" spans="1:6" x14ac:dyDescent="0.75">
      <c r="A94" s="11">
        <v>44228</v>
      </c>
      <c r="C94" t="e">
        <f t="shared" si="2"/>
        <v>#VALUE!</v>
      </c>
      <c r="D94" s="11">
        <f t="shared" si="3"/>
        <v>45093</v>
      </c>
      <c r="E94" t="s">
        <v>121</v>
      </c>
      <c r="F94">
        <v>2371</v>
      </c>
    </row>
    <row r="95" spans="1:6" x14ac:dyDescent="0.75">
      <c r="A95" s="11">
        <v>44229</v>
      </c>
      <c r="C95" t="e">
        <f t="shared" si="2"/>
        <v>#VALUE!</v>
      </c>
      <c r="D95" s="11">
        <f t="shared" si="3"/>
        <v>45092</v>
      </c>
      <c r="E95" t="s">
        <v>122</v>
      </c>
      <c r="F95">
        <v>2359</v>
      </c>
    </row>
    <row r="96" spans="1:6" x14ac:dyDescent="0.75">
      <c r="A96" s="11">
        <v>44230</v>
      </c>
      <c r="C96" t="e">
        <f t="shared" si="2"/>
        <v>#VALUE!</v>
      </c>
      <c r="D96" s="11">
        <f t="shared" si="3"/>
        <v>45091</v>
      </c>
      <c r="E96" t="s">
        <v>123</v>
      </c>
      <c r="F96">
        <v>2330</v>
      </c>
    </row>
    <row r="97" spans="1:6" x14ac:dyDescent="0.75">
      <c r="A97" s="11">
        <v>44231</v>
      </c>
      <c r="C97" t="e">
        <f t="shared" si="2"/>
        <v>#VALUE!</v>
      </c>
      <c r="D97" s="11">
        <f t="shared" si="3"/>
        <v>45090</v>
      </c>
      <c r="E97" t="s">
        <v>124</v>
      </c>
      <c r="F97">
        <v>2311</v>
      </c>
    </row>
    <row r="98" spans="1:6" x14ac:dyDescent="0.75">
      <c r="A98" s="11">
        <v>44232</v>
      </c>
      <c r="C98">
        <f t="shared" si="2"/>
        <v>45266</v>
      </c>
      <c r="D98" s="11">
        <f t="shared" si="3"/>
        <v>45266</v>
      </c>
      <c r="E98" s="11">
        <v>45266</v>
      </c>
      <c r="F98">
        <v>2345</v>
      </c>
    </row>
    <row r="99" spans="1:6" x14ac:dyDescent="0.75">
      <c r="A99" s="11">
        <v>44235</v>
      </c>
      <c r="C99">
        <f t="shared" si="2"/>
        <v>45175</v>
      </c>
      <c r="D99" s="11">
        <f t="shared" si="3"/>
        <v>45175</v>
      </c>
      <c r="E99" s="11">
        <v>45175</v>
      </c>
      <c r="F99">
        <v>2378</v>
      </c>
    </row>
    <row r="100" spans="1:6" x14ac:dyDescent="0.75">
      <c r="A100" s="11">
        <v>44236</v>
      </c>
      <c r="C100">
        <f t="shared" si="2"/>
        <v>45144</v>
      </c>
      <c r="D100" s="11">
        <f t="shared" si="3"/>
        <v>45144</v>
      </c>
      <c r="E100" s="11">
        <v>45144</v>
      </c>
      <c r="F100">
        <v>2388</v>
      </c>
    </row>
    <row r="101" spans="1:6" x14ac:dyDescent="0.75">
      <c r="A101" s="11">
        <v>44237</v>
      </c>
      <c r="C101">
        <f t="shared" si="2"/>
        <v>45113</v>
      </c>
      <c r="D101" s="11">
        <f t="shared" si="3"/>
        <v>45113</v>
      </c>
      <c r="E101" s="11">
        <v>45113</v>
      </c>
      <c r="F101">
        <v>2341</v>
      </c>
    </row>
    <row r="102" spans="1:6" x14ac:dyDescent="0.75">
      <c r="A102" s="11">
        <v>44238</v>
      </c>
      <c r="C102">
        <f t="shared" si="2"/>
        <v>45083</v>
      </c>
      <c r="D102" s="11">
        <f t="shared" si="3"/>
        <v>45083</v>
      </c>
      <c r="E102" s="11">
        <v>45083</v>
      </c>
      <c r="F102">
        <v>2396</v>
      </c>
    </row>
    <row r="103" spans="1:6" x14ac:dyDescent="0.75">
      <c r="A103" s="11">
        <v>44239</v>
      </c>
      <c r="C103">
        <f t="shared" si="2"/>
        <v>45052</v>
      </c>
      <c r="D103" s="11">
        <f t="shared" si="3"/>
        <v>45052</v>
      </c>
      <c r="E103" s="11">
        <v>45052</v>
      </c>
      <c r="F103">
        <v>2518</v>
      </c>
    </row>
    <row r="104" spans="1:6" x14ac:dyDescent="0.75">
      <c r="A104" s="11">
        <v>44244</v>
      </c>
      <c r="C104">
        <f t="shared" si="2"/>
        <v>44963</v>
      </c>
      <c r="D104" s="11">
        <f t="shared" si="3"/>
        <v>44963</v>
      </c>
      <c r="E104" s="11">
        <v>44963</v>
      </c>
      <c r="F104">
        <v>2561</v>
      </c>
    </row>
    <row r="105" spans="1:6" x14ac:dyDescent="0.75">
      <c r="A105" s="11">
        <v>44245</v>
      </c>
      <c r="C105">
        <f t="shared" si="2"/>
        <v>44932</v>
      </c>
      <c r="D105" s="11">
        <f t="shared" si="3"/>
        <v>44932</v>
      </c>
      <c r="E105" s="11">
        <v>44932</v>
      </c>
      <c r="F105">
        <v>2616</v>
      </c>
    </row>
    <row r="106" spans="1:6" x14ac:dyDescent="0.75">
      <c r="A106" s="11">
        <v>44246</v>
      </c>
      <c r="C106" t="e">
        <f t="shared" si="2"/>
        <v>#VALUE!</v>
      </c>
      <c r="D106" s="11">
        <f t="shared" si="3"/>
        <v>45077</v>
      </c>
      <c r="E106" t="s">
        <v>125</v>
      </c>
      <c r="F106">
        <v>2590</v>
      </c>
    </row>
    <row r="107" spans="1:6" x14ac:dyDescent="0.75">
      <c r="A107" s="11">
        <v>44249</v>
      </c>
      <c r="C107" t="e">
        <f t="shared" si="2"/>
        <v>#VALUE!</v>
      </c>
      <c r="D107" s="11">
        <f t="shared" si="3"/>
        <v>45076</v>
      </c>
      <c r="E107" t="s">
        <v>126</v>
      </c>
      <c r="F107">
        <v>2590</v>
      </c>
    </row>
    <row r="108" spans="1:6" x14ac:dyDescent="0.75">
      <c r="A108" s="11">
        <v>44250</v>
      </c>
      <c r="C108" t="e">
        <f t="shared" si="2"/>
        <v>#VALUE!</v>
      </c>
      <c r="D108" s="11">
        <f t="shared" si="3"/>
        <v>45075</v>
      </c>
      <c r="E108" t="s">
        <v>127</v>
      </c>
      <c r="F108">
        <v>2590</v>
      </c>
    </row>
    <row r="109" spans="1:6" x14ac:dyDescent="0.75">
      <c r="A109" s="11">
        <v>44251</v>
      </c>
      <c r="C109" t="e">
        <f t="shared" si="2"/>
        <v>#VALUE!</v>
      </c>
      <c r="D109" s="11">
        <f t="shared" si="3"/>
        <v>45072</v>
      </c>
      <c r="E109" t="s">
        <v>128</v>
      </c>
      <c r="F109">
        <v>2590</v>
      </c>
    </row>
    <row r="110" spans="1:6" x14ac:dyDescent="0.75">
      <c r="A110" s="11">
        <v>44252</v>
      </c>
      <c r="C110" t="e">
        <f t="shared" si="2"/>
        <v>#VALUE!</v>
      </c>
      <c r="D110" s="11">
        <f t="shared" si="3"/>
        <v>45071</v>
      </c>
      <c r="E110" t="s">
        <v>129</v>
      </c>
      <c r="F110">
        <v>2590</v>
      </c>
    </row>
    <row r="111" spans="1:6" x14ac:dyDescent="0.75">
      <c r="A111" s="11">
        <v>44253</v>
      </c>
      <c r="C111" t="e">
        <f t="shared" si="2"/>
        <v>#VALUE!</v>
      </c>
      <c r="D111" s="11">
        <f t="shared" si="3"/>
        <v>45070</v>
      </c>
      <c r="E111" t="s">
        <v>130</v>
      </c>
      <c r="F111">
        <v>2590</v>
      </c>
    </row>
    <row r="112" spans="1:6" x14ac:dyDescent="0.75">
      <c r="A112" s="11">
        <v>44256</v>
      </c>
      <c r="C112" t="e">
        <f t="shared" si="2"/>
        <v>#VALUE!</v>
      </c>
      <c r="D112" s="11">
        <f t="shared" si="3"/>
        <v>45069</v>
      </c>
      <c r="E112" t="s">
        <v>131</v>
      </c>
      <c r="F112">
        <v>2577</v>
      </c>
    </row>
    <row r="113" spans="1:6" x14ac:dyDescent="0.75">
      <c r="A113" s="11">
        <v>44257</v>
      </c>
      <c r="C113" t="e">
        <f t="shared" si="2"/>
        <v>#VALUE!</v>
      </c>
      <c r="D113" s="11">
        <f t="shared" si="3"/>
        <v>45068</v>
      </c>
      <c r="E113" t="s">
        <v>132</v>
      </c>
      <c r="F113">
        <v>2578</v>
      </c>
    </row>
    <row r="114" spans="1:6" x14ac:dyDescent="0.75">
      <c r="A114" s="11">
        <v>44258</v>
      </c>
      <c r="C114" t="e">
        <f t="shared" si="2"/>
        <v>#VALUE!</v>
      </c>
      <c r="D114" s="11">
        <f t="shared" si="3"/>
        <v>45065</v>
      </c>
      <c r="E114" t="s">
        <v>133</v>
      </c>
      <c r="F114">
        <v>2600</v>
      </c>
    </row>
    <row r="115" spans="1:6" x14ac:dyDescent="0.75">
      <c r="A115" s="11">
        <v>44259</v>
      </c>
      <c r="C115" t="e">
        <f t="shared" si="2"/>
        <v>#VALUE!</v>
      </c>
      <c r="D115" s="11">
        <f t="shared" si="3"/>
        <v>45064</v>
      </c>
      <c r="E115" t="s">
        <v>134</v>
      </c>
      <c r="F115">
        <v>2594</v>
      </c>
    </row>
    <row r="116" spans="1:6" x14ac:dyDescent="0.75">
      <c r="A116" s="11">
        <v>44260</v>
      </c>
      <c r="C116" t="e">
        <f t="shared" si="2"/>
        <v>#VALUE!</v>
      </c>
      <c r="D116" s="11">
        <f t="shared" si="3"/>
        <v>45063</v>
      </c>
      <c r="E116" t="s">
        <v>135</v>
      </c>
      <c r="F116">
        <v>2550</v>
      </c>
    </row>
    <row r="117" spans="1:6" x14ac:dyDescent="0.75">
      <c r="A117" s="11">
        <v>44263</v>
      </c>
      <c r="C117" t="e">
        <f t="shared" si="2"/>
        <v>#VALUE!</v>
      </c>
      <c r="D117" s="11">
        <f t="shared" si="3"/>
        <v>45062</v>
      </c>
      <c r="E117" t="s">
        <v>136</v>
      </c>
      <c r="F117">
        <v>2580</v>
      </c>
    </row>
    <row r="118" spans="1:6" x14ac:dyDescent="0.75">
      <c r="A118" s="11">
        <v>44264</v>
      </c>
      <c r="C118" t="e">
        <f t="shared" si="2"/>
        <v>#VALUE!</v>
      </c>
      <c r="D118" s="11">
        <f t="shared" si="3"/>
        <v>45061</v>
      </c>
      <c r="E118" t="s">
        <v>137</v>
      </c>
      <c r="F118">
        <v>2587</v>
      </c>
    </row>
    <row r="119" spans="1:6" x14ac:dyDescent="0.75">
      <c r="A119" s="11">
        <v>44265</v>
      </c>
      <c r="C119">
        <f t="shared" si="2"/>
        <v>45265</v>
      </c>
      <c r="D119" s="11">
        <f t="shared" si="3"/>
        <v>45265</v>
      </c>
      <c r="E119" s="11">
        <v>45265</v>
      </c>
      <c r="F119">
        <v>2584</v>
      </c>
    </row>
    <row r="120" spans="1:6" x14ac:dyDescent="0.75">
      <c r="A120" s="11">
        <v>44266</v>
      </c>
      <c r="C120">
        <f t="shared" si="2"/>
        <v>45235</v>
      </c>
      <c r="D120" s="11">
        <f t="shared" si="3"/>
        <v>45235</v>
      </c>
      <c r="E120" s="11">
        <v>45235</v>
      </c>
      <c r="F120">
        <v>2523</v>
      </c>
    </row>
    <row r="121" spans="1:6" x14ac:dyDescent="0.75">
      <c r="A121" s="11">
        <v>44267</v>
      </c>
      <c r="C121">
        <f t="shared" si="2"/>
        <v>45204</v>
      </c>
      <c r="D121" s="11">
        <f t="shared" si="3"/>
        <v>45204</v>
      </c>
      <c r="E121" s="11">
        <v>45204</v>
      </c>
      <c r="F121">
        <v>2507</v>
      </c>
    </row>
    <row r="122" spans="1:6" x14ac:dyDescent="0.75">
      <c r="A122" s="11">
        <v>44270</v>
      </c>
      <c r="C122">
        <f t="shared" si="2"/>
        <v>45174</v>
      </c>
      <c r="D122" s="11">
        <f t="shared" si="3"/>
        <v>45174</v>
      </c>
      <c r="E122" s="11">
        <v>45174</v>
      </c>
      <c r="F122">
        <v>2524</v>
      </c>
    </row>
    <row r="123" spans="1:6" x14ac:dyDescent="0.75">
      <c r="A123" s="11">
        <v>44271</v>
      </c>
      <c r="C123">
        <f t="shared" si="2"/>
        <v>45143</v>
      </c>
      <c r="D123" s="11">
        <f t="shared" si="3"/>
        <v>45143</v>
      </c>
      <c r="E123" s="11">
        <v>45143</v>
      </c>
      <c r="F123">
        <v>2577</v>
      </c>
    </row>
    <row r="124" spans="1:6" x14ac:dyDescent="0.75">
      <c r="A124" s="11">
        <v>44272</v>
      </c>
      <c r="C124">
        <f t="shared" si="2"/>
        <v>45051</v>
      </c>
      <c r="D124" s="11">
        <f t="shared" si="3"/>
        <v>45051</v>
      </c>
      <c r="E124" s="11">
        <v>45051</v>
      </c>
      <c r="F124">
        <v>2576</v>
      </c>
    </row>
    <row r="125" spans="1:6" x14ac:dyDescent="0.75">
      <c r="A125" s="11">
        <v>44273</v>
      </c>
      <c r="C125">
        <f t="shared" si="2"/>
        <v>45021</v>
      </c>
      <c r="D125" s="11">
        <f t="shared" si="3"/>
        <v>45021</v>
      </c>
      <c r="E125" s="11">
        <v>45021</v>
      </c>
      <c r="F125">
        <v>2582</v>
      </c>
    </row>
    <row r="126" spans="1:6" x14ac:dyDescent="0.75">
      <c r="A126" s="11">
        <v>44274</v>
      </c>
      <c r="C126">
        <f t="shared" si="2"/>
        <v>44990</v>
      </c>
      <c r="D126" s="11">
        <f t="shared" si="3"/>
        <v>44990</v>
      </c>
      <c r="E126" s="11">
        <v>44990</v>
      </c>
      <c r="F126">
        <v>2623</v>
      </c>
    </row>
    <row r="127" spans="1:6" x14ac:dyDescent="0.75">
      <c r="A127" s="11">
        <v>44277</v>
      </c>
      <c r="C127">
        <f t="shared" si="2"/>
        <v>44962</v>
      </c>
      <c r="D127" s="11">
        <f t="shared" si="3"/>
        <v>44962</v>
      </c>
      <c r="E127" s="11">
        <v>44962</v>
      </c>
      <c r="F127">
        <v>2647</v>
      </c>
    </row>
    <row r="128" spans="1:6" x14ac:dyDescent="0.75">
      <c r="A128" s="11">
        <v>44278</v>
      </c>
      <c r="C128">
        <f t="shared" si="2"/>
        <v>44931</v>
      </c>
      <c r="D128" s="11">
        <f t="shared" si="3"/>
        <v>44931</v>
      </c>
      <c r="E128" s="11">
        <v>44931</v>
      </c>
      <c r="F128">
        <v>2662</v>
      </c>
    </row>
    <row r="129" spans="1:6" x14ac:dyDescent="0.75">
      <c r="A129" s="11">
        <v>44280</v>
      </c>
      <c r="C129" t="e">
        <f t="shared" si="2"/>
        <v>#VALUE!</v>
      </c>
      <c r="D129" s="11">
        <f t="shared" si="3"/>
        <v>45044</v>
      </c>
      <c r="E129" t="s">
        <v>138</v>
      </c>
      <c r="F129">
        <v>2656</v>
      </c>
    </row>
    <row r="130" spans="1:6" x14ac:dyDescent="0.75">
      <c r="A130" s="11">
        <v>44281</v>
      </c>
      <c r="C130" t="e">
        <f t="shared" si="2"/>
        <v>#VALUE!</v>
      </c>
      <c r="D130" s="11">
        <f t="shared" si="3"/>
        <v>45043</v>
      </c>
      <c r="E130" t="s">
        <v>139</v>
      </c>
      <c r="F130">
        <v>2657</v>
      </c>
    </row>
    <row r="131" spans="1:6" x14ac:dyDescent="0.75">
      <c r="A131" s="11">
        <v>44284</v>
      </c>
      <c r="C131" t="e">
        <f t="shared" ref="C131:C194" si="4">+VALUE(E131)</f>
        <v>#VALUE!</v>
      </c>
      <c r="D131" s="11">
        <f t="shared" ref="D131:D194" si="5">++IFERROR(VALUE(E131),DATE(RIGHT(E131,4),MID(E131,4,2),LEFT(E131,2)))</f>
        <v>45042</v>
      </c>
      <c r="E131" t="s">
        <v>140</v>
      </c>
      <c r="F131">
        <v>2640</v>
      </c>
    </row>
    <row r="132" spans="1:6" x14ac:dyDescent="0.75">
      <c r="A132" s="11">
        <v>44285</v>
      </c>
      <c r="C132" t="e">
        <f t="shared" si="4"/>
        <v>#VALUE!</v>
      </c>
      <c r="D132" s="11">
        <f t="shared" si="5"/>
        <v>45041</v>
      </c>
      <c r="E132" t="s">
        <v>141</v>
      </c>
      <c r="F132">
        <v>2648</v>
      </c>
    </row>
    <row r="133" spans="1:6" x14ac:dyDescent="0.75">
      <c r="A133" s="11">
        <v>44286</v>
      </c>
      <c r="C133" t="e">
        <f t="shared" si="4"/>
        <v>#VALUE!</v>
      </c>
      <c r="D133" s="11">
        <f t="shared" si="5"/>
        <v>45040</v>
      </c>
      <c r="E133" t="s">
        <v>142</v>
      </c>
      <c r="F133">
        <v>2624</v>
      </c>
    </row>
    <row r="134" spans="1:6" x14ac:dyDescent="0.75">
      <c r="A134" s="11">
        <v>44291</v>
      </c>
      <c r="C134" t="e">
        <f t="shared" si="4"/>
        <v>#VALUE!</v>
      </c>
      <c r="D134" s="11">
        <f t="shared" si="5"/>
        <v>45037</v>
      </c>
      <c r="E134" t="s">
        <v>143</v>
      </c>
      <c r="F134">
        <v>2622</v>
      </c>
    </row>
    <row r="135" spans="1:6" x14ac:dyDescent="0.75">
      <c r="A135" s="11">
        <v>44292</v>
      </c>
      <c r="C135" t="e">
        <f t="shared" si="4"/>
        <v>#VALUE!</v>
      </c>
      <c r="D135" s="11">
        <f t="shared" si="5"/>
        <v>45036</v>
      </c>
      <c r="E135" t="s">
        <v>144</v>
      </c>
      <c r="F135">
        <v>2660</v>
      </c>
    </row>
    <row r="136" spans="1:6" x14ac:dyDescent="0.75">
      <c r="A136" s="11">
        <v>44293</v>
      </c>
      <c r="C136" t="e">
        <f t="shared" si="4"/>
        <v>#VALUE!</v>
      </c>
      <c r="D136" s="11">
        <f t="shared" si="5"/>
        <v>45035</v>
      </c>
      <c r="E136" t="s">
        <v>145</v>
      </c>
      <c r="F136">
        <v>2661</v>
      </c>
    </row>
    <row r="137" spans="1:6" x14ac:dyDescent="0.75">
      <c r="A137" s="11">
        <v>44294</v>
      </c>
      <c r="C137" t="e">
        <f t="shared" si="4"/>
        <v>#VALUE!</v>
      </c>
      <c r="D137" s="11">
        <f t="shared" si="5"/>
        <v>45034</v>
      </c>
      <c r="E137" t="s">
        <v>146</v>
      </c>
      <c r="F137">
        <v>2474</v>
      </c>
    </row>
    <row r="138" spans="1:6" x14ac:dyDescent="0.75">
      <c r="A138" s="11">
        <v>44295</v>
      </c>
      <c r="C138" t="e">
        <f t="shared" si="4"/>
        <v>#VALUE!</v>
      </c>
      <c r="D138" s="11">
        <f t="shared" si="5"/>
        <v>45033</v>
      </c>
      <c r="E138" t="s">
        <v>147</v>
      </c>
      <c r="F138">
        <v>2407</v>
      </c>
    </row>
    <row r="139" spans="1:6" x14ac:dyDescent="0.75">
      <c r="A139" s="11">
        <v>44298</v>
      </c>
      <c r="C139" t="e">
        <f t="shared" si="4"/>
        <v>#VALUE!</v>
      </c>
      <c r="D139" s="11">
        <f t="shared" si="5"/>
        <v>45030</v>
      </c>
      <c r="E139" t="s">
        <v>148</v>
      </c>
      <c r="F139">
        <v>2352</v>
      </c>
    </row>
    <row r="140" spans="1:6" x14ac:dyDescent="0.75">
      <c r="A140" s="11">
        <v>44299</v>
      </c>
      <c r="C140" t="e">
        <f t="shared" si="4"/>
        <v>#VALUE!</v>
      </c>
      <c r="D140" s="11">
        <f t="shared" si="5"/>
        <v>45029</v>
      </c>
      <c r="E140" t="s">
        <v>149</v>
      </c>
      <c r="F140">
        <v>2376</v>
      </c>
    </row>
    <row r="141" spans="1:6" x14ac:dyDescent="0.75">
      <c r="A141" s="11">
        <v>44300</v>
      </c>
      <c r="C141">
        <f t="shared" si="4"/>
        <v>45264</v>
      </c>
      <c r="D141" s="11">
        <f t="shared" si="5"/>
        <v>45264</v>
      </c>
      <c r="E141" s="11">
        <v>45264</v>
      </c>
      <c r="F141">
        <v>2385</v>
      </c>
    </row>
    <row r="142" spans="1:6" x14ac:dyDescent="0.75">
      <c r="A142" s="11">
        <v>44301</v>
      </c>
      <c r="C142">
        <f t="shared" si="4"/>
        <v>45234</v>
      </c>
      <c r="D142" s="11">
        <f t="shared" si="5"/>
        <v>45234</v>
      </c>
      <c r="E142" s="11">
        <v>45234</v>
      </c>
      <c r="F142">
        <v>2440</v>
      </c>
    </row>
    <row r="143" spans="1:6" x14ac:dyDescent="0.75">
      <c r="A143" s="11">
        <v>44302</v>
      </c>
      <c r="C143">
        <f t="shared" si="4"/>
        <v>45203</v>
      </c>
      <c r="D143" s="11">
        <f t="shared" si="5"/>
        <v>45203</v>
      </c>
      <c r="E143" s="11">
        <v>45203</v>
      </c>
      <c r="F143">
        <v>2429</v>
      </c>
    </row>
    <row r="144" spans="1:6" x14ac:dyDescent="0.75">
      <c r="A144" s="11">
        <v>44305</v>
      </c>
      <c r="C144">
        <f t="shared" si="4"/>
        <v>45111</v>
      </c>
      <c r="D144" s="11">
        <f t="shared" si="5"/>
        <v>45111</v>
      </c>
      <c r="E144" s="11">
        <v>45111</v>
      </c>
      <c r="F144">
        <v>2472</v>
      </c>
    </row>
    <row r="145" spans="1:6" x14ac:dyDescent="0.75">
      <c r="A145" s="11">
        <v>44306</v>
      </c>
      <c r="C145">
        <f t="shared" si="4"/>
        <v>45081</v>
      </c>
      <c r="D145" s="11">
        <f t="shared" si="5"/>
        <v>45081</v>
      </c>
      <c r="E145" s="11">
        <v>45081</v>
      </c>
      <c r="F145">
        <v>2472</v>
      </c>
    </row>
    <row r="146" spans="1:6" x14ac:dyDescent="0.75">
      <c r="A146" s="11">
        <v>44307</v>
      </c>
      <c r="C146">
        <f t="shared" si="4"/>
        <v>45050</v>
      </c>
      <c r="D146" s="11">
        <f t="shared" si="5"/>
        <v>45050</v>
      </c>
      <c r="E146" s="11">
        <v>45050</v>
      </c>
      <c r="F146">
        <v>2432</v>
      </c>
    </row>
    <row r="147" spans="1:6" x14ac:dyDescent="0.75">
      <c r="A147" s="11">
        <v>44308</v>
      </c>
      <c r="C147">
        <f t="shared" si="4"/>
        <v>45020</v>
      </c>
      <c r="D147" s="11">
        <f t="shared" si="5"/>
        <v>45020</v>
      </c>
      <c r="E147" s="11">
        <v>45020</v>
      </c>
      <c r="F147">
        <v>2351</v>
      </c>
    </row>
    <row r="148" spans="1:6" x14ac:dyDescent="0.75">
      <c r="A148" s="11">
        <v>44309</v>
      </c>
      <c r="C148">
        <f t="shared" si="4"/>
        <v>44989</v>
      </c>
      <c r="D148" s="11">
        <f t="shared" si="5"/>
        <v>44989</v>
      </c>
      <c r="E148" s="11">
        <v>44989</v>
      </c>
      <c r="F148">
        <v>2280</v>
      </c>
    </row>
    <row r="149" spans="1:6" x14ac:dyDescent="0.75">
      <c r="A149" s="11">
        <v>44312</v>
      </c>
      <c r="C149" t="e">
        <f t="shared" si="4"/>
        <v>#VALUE!</v>
      </c>
      <c r="D149" s="11">
        <f t="shared" si="5"/>
        <v>45016</v>
      </c>
      <c r="E149" t="s">
        <v>150</v>
      </c>
      <c r="F149">
        <v>2276</v>
      </c>
    </row>
    <row r="150" spans="1:6" x14ac:dyDescent="0.75">
      <c r="A150" s="11">
        <v>44313</v>
      </c>
      <c r="C150" t="e">
        <f t="shared" si="4"/>
        <v>#VALUE!</v>
      </c>
      <c r="D150" s="11">
        <f t="shared" si="5"/>
        <v>45015</v>
      </c>
      <c r="E150" t="s">
        <v>151</v>
      </c>
      <c r="F150">
        <v>2304</v>
      </c>
    </row>
    <row r="151" spans="1:6" x14ac:dyDescent="0.75">
      <c r="A151" s="11">
        <v>44314</v>
      </c>
      <c r="C151" t="e">
        <f t="shared" si="4"/>
        <v>#VALUE!</v>
      </c>
      <c r="D151" s="11">
        <f t="shared" si="5"/>
        <v>45014</v>
      </c>
      <c r="E151" t="s">
        <v>152</v>
      </c>
      <c r="F151">
        <v>2365</v>
      </c>
    </row>
    <row r="152" spans="1:6" x14ac:dyDescent="0.75">
      <c r="A152" s="11">
        <v>44315</v>
      </c>
      <c r="C152" t="e">
        <f t="shared" si="4"/>
        <v>#VALUE!</v>
      </c>
      <c r="D152" s="11">
        <f t="shared" si="5"/>
        <v>45013</v>
      </c>
      <c r="E152" t="s">
        <v>153</v>
      </c>
      <c r="F152">
        <v>2521</v>
      </c>
    </row>
    <row r="153" spans="1:6" x14ac:dyDescent="0.75">
      <c r="A153" s="11">
        <v>44316</v>
      </c>
      <c r="C153" t="e">
        <f t="shared" si="4"/>
        <v>#VALUE!</v>
      </c>
      <c r="D153" s="11">
        <f t="shared" si="5"/>
        <v>45012</v>
      </c>
      <c r="E153" t="s">
        <v>154</v>
      </c>
      <c r="F153">
        <v>2531</v>
      </c>
    </row>
    <row r="154" spans="1:6" x14ac:dyDescent="0.75">
      <c r="A154" s="11">
        <v>44319</v>
      </c>
      <c r="C154" t="e">
        <f t="shared" si="4"/>
        <v>#VALUE!</v>
      </c>
      <c r="D154" s="11">
        <f t="shared" si="5"/>
        <v>45009</v>
      </c>
      <c r="E154" t="s">
        <v>155</v>
      </c>
      <c r="F154">
        <v>2549</v>
      </c>
    </row>
    <row r="155" spans="1:6" x14ac:dyDescent="0.75">
      <c r="A155" s="11">
        <v>44320</v>
      </c>
      <c r="C155" t="e">
        <f t="shared" si="4"/>
        <v>#VALUE!</v>
      </c>
      <c r="D155" s="11">
        <f t="shared" si="5"/>
        <v>45008</v>
      </c>
      <c r="E155" t="s">
        <v>156</v>
      </c>
      <c r="F155">
        <v>2497</v>
      </c>
    </row>
    <row r="156" spans="1:6" x14ac:dyDescent="0.75">
      <c r="A156" s="11">
        <v>44321</v>
      </c>
      <c r="C156" t="e">
        <f t="shared" si="4"/>
        <v>#VALUE!</v>
      </c>
      <c r="D156" s="11">
        <f t="shared" si="5"/>
        <v>45007</v>
      </c>
      <c r="E156" t="s">
        <v>157</v>
      </c>
      <c r="F156">
        <v>2458</v>
      </c>
    </row>
    <row r="157" spans="1:6" x14ac:dyDescent="0.75">
      <c r="A157" s="11">
        <v>44322</v>
      </c>
      <c r="C157" t="e">
        <f t="shared" si="4"/>
        <v>#VALUE!</v>
      </c>
      <c r="D157" s="11">
        <f t="shared" si="5"/>
        <v>45006</v>
      </c>
      <c r="E157" t="s">
        <v>158</v>
      </c>
      <c r="F157">
        <v>2335</v>
      </c>
    </row>
    <row r="158" spans="1:6" x14ac:dyDescent="0.75">
      <c r="A158" s="11">
        <v>44323</v>
      </c>
      <c r="C158" t="e">
        <f t="shared" si="4"/>
        <v>#VALUE!</v>
      </c>
      <c r="D158" s="11">
        <f t="shared" si="5"/>
        <v>45005</v>
      </c>
      <c r="E158" t="s">
        <v>159</v>
      </c>
      <c r="F158">
        <v>2383</v>
      </c>
    </row>
    <row r="159" spans="1:6" x14ac:dyDescent="0.75">
      <c r="A159" s="11">
        <v>44326</v>
      </c>
      <c r="C159" t="e">
        <f t="shared" si="4"/>
        <v>#VALUE!</v>
      </c>
      <c r="D159" s="11">
        <f t="shared" si="5"/>
        <v>45002</v>
      </c>
      <c r="E159" t="s">
        <v>160</v>
      </c>
      <c r="F159">
        <v>2383</v>
      </c>
    </row>
    <row r="160" spans="1:6" x14ac:dyDescent="0.75">
      <c r="A160" s="11">
        <v>44327</v>
      </c>
      <c r="C160" t="e">
        <f t="shared" si="4"/>
        <v>#VALUE!</v>
      </c>
      <c r="D160" s="11">
        <f t="shared" si="5"/>
        <v>45001</v>
      </c>
      <c r="E160" t="s">
        <v>161</v>
      </c>
      <c r="F160">
        <v>2324</v>
      </c>
    </row>
    <row r="161" spans="1:6" x14ac:dyDescent="0.75">
      <c r="A161" s="11">
        <v>44328</v>
      </c>
      <c r="C161" t="e">
        <f t="shared" si="4"/>
        <v>#VALUE!</v>
      </c>
      <c r="D161" s="11">
        <f t="shared" si="5"/>
        <v>45000</v>
      </c>
      <c r="E161" t="s">
        <v>162</v>
      </c>
      <c r="F161">
        <v>2397</v>
      </c>
    </row>
    <row r="162" spans="1:6" x14ac:dyDescent="0.75">
      <c r="A162" s="11">
        <v>44329</v>
      </c>
      <c r="C162" t="e">
        <f t="shared" si="4"/>
        <v>#VALUE!</v>
      </c>
      <c r="D162" s="11">
        <f t="shared" si="5"/>
        <v>44999</v>
      </c>
      <c r="E162" t="s">
        <v>163</v>
      </c>
      <c r="F162">
        <v>2293</v>
      </c>
    </row>
    <row r="163" spans="1:6" x14ac:dyDescent="0.75">
      <c r="A163" s="11">
        <v>44330</v>
      </c>
      <c r="C163" t="e">
        <f t="shared" si="4"/>
        <v>#VALUE!</v>
      </c>
      <c r="D163" s="11">
        <f t="shared" si="5"/>
        <v>44998</v>
      </c>
      <c r="E163" t="s">
        <v>164</v>
      </c>
      <c r="F163">
        <v>2323</v>
      </c>
    </row>
    <row r="164" spans="1:6" x14ac:dyDescent="0.75">
      <c r="A164" s="11">
        <v>44333</v>
      </c>
      <c r="C164">
        <f t="shared" si="4"/>
        <v>45202</v>
      </c>
      <c r="D164" s="11">
        <f t="shared" si="5"/>
        <v>45202</v>
      </c>
      <c r="E164" s="11">
        <v>45202</v>
      </c>
      <c r="F164">
        <v>2207</v>
      </c>
    </row>
    <row r="165" spans="1:6" x14ac:dyDescent="0.75">
      <c r="A165" s="11">
        <v>44334</v>
      </c>
      <c r="C165">
        <f t="shared" si="4"/>
        <v>45172</v>
      </c>
      <c r="D165" s="11">
        <f t="shared" si="5"/>
        <v>45172</v>
      </c>
      <c r="E165" s="11">
        <v>45172</v>
      </c>
      <c r="F165">
        <v>2134</v>
      </c>
    </row>
    <row r="166" spans="1:6" x14ac:dyDescent="0.75">
      <c r="A166" s="11">
        <v>44335</v>
      </c>
      <c r="C166">
        <f t="shared" si="4"/>
        <v>45141</v>
      </c>
      <c r="D166" s="11">
        <f t="shared" si="5"/>
        <v>45141</v>
      </c>
      <c r="E166" s="11">
        <v>45141</v>
      </c>
      <c r="F166">
        <v>2098</v>
      </c>
    </row>
    <row r="167" spans="1:6" x14ac:dyDescent="0.75">
      <c r="A167" s="11">
        <v>44336</v>
      </c>
      <c r="C167">
        <f t="shared" si="4"/>
        <v>45110</v>
      </c>
      <c r="D167" s="11">
        <f t="shared" si="5"/>
        <v>45110</v>
      </c>
      <c r="E167" s="11">
        <v>45110</v>
      </c>
      <c r="F167">
        <v>2044</v>
      </c>
    </row>
    <row r="168" spans="1:6" x14ac:dyDescent="0.75">
      <c r="A168" s="11">
        <v>44337</v>
      </c>
      <c r="C168">
        <f t="shared" si="4"/>
        <v>45080</v>
      </c>
      <c r="D168" s="11">
        <f t="shared" si="5"/>
        <v>45080</v>
      </c>
      <c r="E168" s="11">
        <v>45080</v>
      </c>
      <c r="F168">
        <v>2047</v>
      </c>
    </row>
    <row r="169" spans="1:6" x14ac:dyDescent="0.75">
      <c r="A169" s="11">
        <v>44342</v>
      </c>
      <c r="C169">
        <f t="shared" si="4"/>
        <v>44988</v>
      </c>
      <c r="D169" s="11">
        <f t="shared" si="5"/>
        <v>44988</v>
      </c>
      <c r="E169" s="11">
        <v>44988</v>
      </c>
      <c r="F169">
        <v>2081</v>
      </c>
    </row>
    <row r="170" spans="1:6" x14ac:dyDescent="0.75">
      <c r="A170" s="11">
        <v>44343</v>
      </c>
      <c r="C170">
        <f t="shared" si="4"/>
        <v>44960</v>
      </c>
      <c r="D170" s="11">
        <f t="shared" si="5"/>
        <v>44960</v>
      </c>
      <c r="E170" s="11">
        <v>44960</v>
      </c>
      <c r="F170">
        <v>2088</v>
      </c>
    </row>
    <row r="171" spans="1:6" x14ac:dyDescent="0.75">
      <c r="A171" s="11">
        <v>44344</v>
      </c>
      <c r="C171">
        <f t="shared" si="4"/>
        <v>44929</v>
      </c>
      <c r="D171" s="11">
        <f t="shared" si="5"/>
        <v>44929</v>
      </c>
      <c r="E171" s="11">
        <v>44929</v>
      </c>
      <c r="F171">
        <v>2036</v>
      </c>
    </row>
    <row r="172" spans="1:6" x14ac:dyDescent="0.75">
      <c r="A172" s="11">
        <v>44347</v>
      </c>
      <c r="C172" t="e">
        <f t="shared" si="4"/>
        <v>#VALUE!</v>
      </c>
      <c r="D172" s="11">
        <f t="shared" si="5"/>
        <v>44985</v>
      </c>
      <c r="E172" t="s">
        <v>165</v>
      </c>
      <c r="F172">
        <v>1965</v>
      </c>
    </row>
    <row r="173" spans="1:6" x14ac:dyDescent="0.75">
      <c r="A173" s="11">
        <v>44348</v>
      </c>
      <c r="C173" t="e">
        <f t="shared" si="4"/>
        <v>#VALUE!</v>
      </c>
      <c r="D173" s="11">
        <f t="shared" si="5"/>
        <v>44984</v>
      </c>
      <c r="E173" t="s">
        <v>166</v>
      </c>
      <c r="F173">
        <v>1966</v>
      </c>
    </row>
    <row r="174" spans="1:6" x14ac:dyDescent="0.75">
      <c r="A174" s="11">
        <v>44349</v>
      </c>
      <c r="C174" t="e">
        <f t="shared" si="4"/>
        <v>#VALUE!</v>
      </c>
      <c r="D174" s="11">
        <f t="shared" si="5"/>
        <v>44981</v>
      </c>
      <c r="E174" t="s">
        <v>167</v>
      </c>
      <c r="F174">
        <v>1996</v>
      </c>
    </row>
    <row r="175" spans="1:6" x14ac:dyDescent="0.75">
      <c r="A175" s="11">
        <v>44350</v>
      </c>
      <c r="C175" t="e">
        <f t="shared" si="4"/>
        <v>#VALUE!</v>
      </c>
      <c r="D175" s="11">
        <f t="shared" si="5"/>
        <v>44980</v>
      </c>
      <c r="E175" t="s">
        <v>168</v>
      </c>
      <c r="F175">
        <v>1974</v>
      </c>
    </row>
    <row r="176" spans="1:6" x14ac:dyDescent="0.75">
      <c r="A176" s="11">
        <v>44351</v>
      </c>
      <c r="C176" t="e">
        <f t="shared" si="4"/>
        <v>#VALUE!</v>
      </c>
      <c r="D176" s="11">
        <f t="shared" si="5"/>
        <v>44979</v>
      </c>
      <c r="E176" t="s">
        <v>169</v>
      </c>
      <c r="F176">
        <v>2127</v>
      </c>
    </row>
    <row r="177" spans="1:6" x14ac:dyDescent="0.75">
      <c r="A177" s="11">
        <v>44354</v>
      </c>
      <c r="C177" t="e">
        <f t="shared" si="4"/>
        <v>#VALUE!</v>
      </c>
      <c r="D177" s="11">
        <f t="shared" si="5"/>
        <v>44978</v>
      </c>
      <c r="E177" t="s">
        <v>170</v>
      </c>
      <c r="F177">
        <v>2183</v>
      </c>
    </row>
    <row r="178" spans="1:6" x14ac:dyDescent="0.75">
      <c r="A178" s="11">
        <v>44355</v>
      </c>
      <c r="C178" t="e">
        <f t="shared" si="4"/>
        <v>#VALUE!</v>
      </c>
      <c r="D178" s="11">
        <f t="shared" si="5"/>
        <v>44977</v>
      </c>
      <c r="E178" t="s">
        <v>171</v>
      </c>
      <c r="F178">
        <v>2123</v>
      </c>
    </row>
    <row r="179" spans="1:6" x14ac:dyDescent="0.75">
      <c r="A179" s="11">
        <v>44356</v>
      </c>
      <c r="C179" t="e">
        <f t="shared" si="4"/>
        <v>#VALUE!</v>
      </c>
      <c r="D179" s="11">
        <f t="shared" si="5"/>
        <v>44974</v>
      </c>
      <c r="E179" t="s">
        <v>172</v>
      </c>
      <c r="F179">
        <v>2123</v>
      </c>
    </row>
    <row r="180" spans="1:6" x14ac:dyDescent="0.75">
      <c r="A180" s="11">
        <v>44357</v>
      </c>
      <c r="C180" t="e">
        <f t="shared" si="4"/>
        <v>#VALUE!</v>
      </c>
      <c r="D180" s="11">
        <f t="shared" si="5"/>
        <v>44973</v>
      </c>
      <c r="E180" t="s">
        <v>173</v>
      </c>
      <c r="F180">
        <v>2056</v>
      </c>
    </row>
    <row r="181" spans="1:6" x14ac:dyDescent="0.75">
      <c r="A181" s="11">
        <v>44358</v>
      </c>
      <c r="C181" t="e">
        <f t="shared" si="4"/>
        <v>#VALUE!</v>
      </c>
      <c r="D181" s="11">
        <f t="shared" si="5"/>
        <v>44972</v>
      </c>
      <c r="E181" t="s">
        <v>174</v>
      </c>
      <c r="F181">
        <v>1997</v>
      </c>
    </row>
    <row r="182" spans="1:6" x14ac:dyDescent="0.75">
      <c r="A182" s="11">
        <v>44361</v>
      </c>
      <c r="C182" t="e">
        <f t="shared" si="4"/>
        <v>#VALUE!</v>
      </c>
      <c r="D182" s="11">
        <f t="shared" si="5"/>
        <v>44971</v>
      </c>
      <c r="E182" t="s">
        <v>175</v>
      </c>
      <c r="F182">
        <v>1968</v>
      </c>
    </row>
    <row r="183" spans="1:6" x14ac:dyDescent="0.75">
      <c r="A183" s="11">
        <v>44362</v>
      </c>
      <c r="C183" t="e">
        <f t="shared" si="4"/>
        <v>#VALUE!</v>
      </c>
      <c r="D183" s="11">
        <f t="shared" si="5"/>
        <v>44970</v>
      </c>
      <c r="E183" t="s">
        <v>176</v>
      </c>
      <c r="F183">
        <v>1966</v>
      </c>
    </row>
    <row r="184" spans="1:6" x14ac:dyDescent="0.75">
      <c r="A184" s="11">
        <v>44363</v>
      </c>
      <c r="C184">
        <f t="shared" si="4"/>
        <v>45201</v>
      </c>
      <c r="D184" s="11">
        <f t="shared" si="5"/>
        <v>45201</v>
      </c>
      <c r="E184" s="11">
        <v>45201</v>
      </c>
      <c r="F184">
        <v>1962</v>
      </c>
    </row>
    <row r="185" spans="1:6" x14ac:dyDescent="0.75">
      <c r="A185" s="11">
        <v>44364</v>
      </c>
      <c r="C185">
        <f t="shared" si="4"/>
        <v>45171</v>
      </c>
      <c r="D185" s="11">
        <f t="shared" si="5"/>
        <v>45171</v>
      </c>
      <c r="E185" s="11">
        <v>45171</v>
      </c>
      <c r="F185">
        <v>1928</v>
      </c>
    </row>
    <row r="186" spans="1:6" x14ac:dyDescent="0.75">
      <c r="A186" s="11">
        <v>44365</v>
      </c>
      <c r="C186">
        <f t="shared" si="4"/>
        <v>45140</v>
      </c>
      <c r="D186" s="11">
        <f t="shared" si="5"/>
        <v>45140</v>
      </c>
      <c r="E186" s="11">
        <v>45140</v>
      </c>
      <c r="F186">
        <v>1912</v>
      </c>
    </row>
    <row r="187" spans="1:6" x14ac:dyDescent="0.75">
      <c r="A187" s="11">
        <v>44369</v>
      </c>
      <c r="C187">
        <f t="shared" si="4"/>
        <v>45109</v>
      </c>
      <c r="D187" s="11">
        <f t="shared" si="5"/>
        <v>45109</v>
      </c>
      <c r="E187" s="11">
        <v>45109</v>
      </c>
      <c r="F187">
        <v>1907</v>
      </c>
    </row>
    <row r="188" spans="1:6" x14ac:dyDescent="0.75">
      <c r="A188" s="11">
        <v>44370</v>
      </c>
      <c r="C188">
        <f t="shared" si="4"/>
        <v>45079</v>
      </c>
      <c r="D188" s="11">
        <f t="shared" si="5"/>
        <v>45079</v>
      </c>
      <c r="E188" s="11">
        <v>45079</v>
      </c>
      <c r="F188">
        <v>1912</v>
      </c>
    </row>
    <row r="189" spans="1:6" x14ac:dyDescent="0.75">
      <c r="A189" s="11">
        <v>44371</v>
      </c>
      <c r="C189">
        <f t="shared" si="4"/>
        <v>44987</v>
      </c>
      <c r="D189" s="11">
        <f t="shared" si="5"/>
        <v>44987</v>
      </c>
      <c r="E189" s="11">
        <v>44987</v>
      </c>
      <c r="F189">
        <v>1845</v>
      </c>
    </row>
    <row r="190" spans="1:6" x14ac:dyDescent="0.75">
      <c r="A190" s="11">
        <v>44372</v>
      </c>
      <c r="C190">
        <f t="shared" si="4"/>
        <v>44959</v>
      </c>
      <c r="D190" s="11">
        <f t="shared" si="5"/>
        <v>44959</v>
      </c>
      <c r="E190" s="11">
        <v>44959</v>
      </c>
      <c r="F190">
        <v>1795</v>
      </c>
    </row>
    <row r="191" spans="1:6" x14ac:dyDescent="0.75">
      <c r="A191" s="11">
        <v>44375</v>
      </c>
      <c r="C191">
        <f t="shared" si="4"/>
        <v>44928</v>
      </c>
      <c r="D191" s="11">
        <f t="shared" si="5"/>
        <v>44928</v>
      </c>
      <c r="E191" s="11">
        <v>44928</v>
      </c>
      <c r="F191">
        <v>1820</v>
      </c>
    </row>
    <row r="192" spans="1:6" x14ac:dyDescent="0.75">
      <c r="A192" s="11">
        <v>44376</v>
      </c>
      <c r="C192" t="e">
        <f t="shared" si="4"/>
        <v>#VALUE!</v>
      </c>
      <c r="D192" s="11">
        <f t="shared" si="5"/>
        <v>44957</v>
      </c>
      <c r="E192" t="s">
        <v>177</v>
      </c>
      <c r="F192">
        <v>1817</v>
      </c>
    </row>
    <row r="193" spans="1:6" x14ac:dyDescent="0.75">
      <c r="A193" s="11">
        <v>44377</v>
      </c>
      <c r="C193" t="e">
        <f t="shared" si="4"/>
        <v>#VALUE!</v>
      </c>
      <c r="D193" s="11">
        <f t="shared" si="5"/>
        <v>44956</v>
      </c>
      <c r="E193" t="s">
        <v>178</v>
      </c>
      <c r="F193">
        <v>1806</v>
      </c>
    </row>
    <row r="194" spans="1:6" x14ac:dyDescent="0.75">
      <c r="A194" s="11">
        <v>44378</v>
      </c>
      <c r="C194" t="e">
        <f t="shared" si="4"/>
        <v>#VALUE!</v>
      </c>
      <c r="D194" s="11">
        <f t="shared" si="5"/>
        <v>44953</v>
      </c>
      <c r="E194" t="s">
        <v>179</v>
      </c>
      <c r="F194">
        <v>1826</v>
      </c>
    </row>
    <row r="195" spans="1:6" x14ac:dyDescent="0.75">
      <c r="A195" s="11">
        <v>44379</v>
      </c>
      <c r="C195" t="e">
        <f t="shared" ref="C195:C258" si="6">+VALUE(E195)</f>
        <v>#VALUE!</v>
      </c>
      <c r="D195" s="11">
        <f t="shared" ref="D195:D258" si="7">++IFERROR(VALUE(E195),DATE(RIGHT(E195,4),MID(E195,4,2),LEFT(E195,2)))</f>
        <v>44952</v>
      </c>
      <c r="E195" t="s">
        <v>180</v>
      </c>
      <c r="F195">
        <v>1837</v>
      </c>
    </row>
    <row r="196" spans="1:6" x14ac:dyDescent="0.75">
      <c r="A196" s="11">
        <v>44382</v>
      </c>
      <c r="C196" t="e">
        <f t="shared" si="6"/>
        <v>#VALUE!</v>
      </c>
      <c r="D196" s="11">
        <f t="shared" si="7"/>
        <v>44951</v>
      </c>
      <c r="E196" t="s">
        <v>181</v>
      </c>
      <c r="F196">
        <v>1834</v>
      </c>
    </row>
    <row r="197" spans="1:6" x14ac:dyDescent="0.75">
      <c r="A197" s="11">
        <v>44383</v>
      </c>
      <c r="C197" t="e">
        <f t="shared" si="6"/>
        <v>#VALUE!</v>
      </c>
      <c r="D197" s="11">
        <f t="shared" si="7"/>
        <v>44950</v>
      </c>
      <c r="E197" t="s">
        <v>182</v>
      </c>
      <c r="F197">
        <v>1825</v>
      </c>
    </row>
    <row r="198" spans="1:6" x14ac:dyDescent="0.75">
      <c r="A198" s="11">
        <v>44384</v>
      </c>
      <c r="C198" t="e">
        <f t="shared" si="6"/>
        <v>#VALUE!</v>
      </c>
      <c r="D198" s="11">
        <f t="shared" si="7"/>
        <v>44949</v>
      </c>
      <c r="E198" t="s">
        <v>183</v>
      </c>
      <c r="F198">
        <v>1843</v>
      </c>
    </row>
    <row r="199" spans="1:6" x14ac:dyDescent="0.75">
      <c r="A199" s="11">
        <v>44385</v>
      </c>
      <c r="C199" t="e">
        <f t="shared" si="6"/>
        <v>#VALUE!</v>
      </c>
      <c r="D199" s="11">
        <f t="shared" si="7"/>
        <v>44946</v>
      </c>
      <c r="E199" t="s">
        <v>184</v>
      </c>
      <c r="F199">
        <v>1876</v>
      </c>
    </row>
    <row r="200" spans="1:6" x14ac:dyDescent="0.75">
      <c r="A200" s="11">
        <v>44389</v>
      </c>
      <c r="C200" t="e">
        <f t="shared" si="6"/>
        <v>#VALUE!</v>
      </c>
      <c r="D200" s="11">
        <f t="shared" si="7"/>
        <v>44945</v>
      </c>
      <c r="E200" t="s">
        <v>185</v>
      </c>
      <c r="F200">
        <v>1938</v>
      </c>
    </row>
    <row r="201" spans="1:6" x14ac:dyDescent="0.75">
      <c r="A201" s="11">
        <v>44390</v>
      </c>
      <c r="C201" t="e">
        <f t="shared" si="6"/>
        <v>#VALUE!</v>
      </c>
      <c r="D201" s="11">
        <f t="shared" si="7"/>
        <v>44944</v>
      </c>
      <c r="E201" t="s">
        <v>186</v>
      </c>
      <c r="F201">
        <v>1807</v>
      </c>
    </row>
    <row r="202" spans="1:6" x14ac:dyDescent="0.75">
      <c r="A202" s="11">
        <v>44391</v>
      </c>
      <c r="C202" t="e">
        <f t="shared" si="6"/>
        <v>#VALUE!</v>
      </c>
      <c r="D202" s="11">
        <f t="shared" si="7"/>
        <v>44943</v>
      </c>
      <c r="E202" t="s">
        <v>187</v>
      </c>
      <c r="F202">
        <v>1881</v>
      </c>
    </row>
    <row r="203" spans="1:6" x14ac:dyDescent="0.75">
      <c r="A203" s="11">
        <v>44392</v>
      </c>
      <c r="C203" t="e">
        <f t="shared" si="6"/>
        <v>#VALUE!</v>
      </c>
      <c r="D203" s="11">
        <f t="shared" si="7"/>
        <v>44942</v>
      </c>
      <c r="E203" t="s">
        <v>188</v>
      </c>
      <c r="F203">
        <v>1980</v>
      </c>
    </row>
    <row r="204" spans="1:6" x14ac:dyDescent="0.75">
      <c r="A204" s="11">
        <v>44393</v>
      </c>
      <c r="C204" t="e">
        <f t="shared" si="6"/>
        <v>#VALUE!</v>
      </c>
      <c r="D204" s="11">
        <f t="shared" si="7"/>
        <v>44939</v>
      </c>
      <c r="E204" t="s">
        <v>189</v>
      </c>
      <c r="F204">
        <v>1980</v>
      </c>
    </row>
    <row r="205" spans="1:6" x14ac:dyDescent="0.75">
      <c r="A205" s="11">
        <v>44396</v>
      </c>
      <c r="C205">
        <f t="shared" si="6"/>
        <v>45261</v>
      </c>
      <c r="D205" s="11">
        <f t="shared" si="7"/>
        <v>45261</v>
      </c>
      <c r="E205" s="11">
        <v>45261</v>
      </c>
      <c r="F205">
        <v>1994</v>
      </c>
    </row>
    <row r="206" spans="1:6" x14ac:dyDescent="0.75">
      <c r="A206" s="11">
        <v>44397</v>
      </c>
      <c r="C206">
        <f t="shared" si="6"/>
        <v>45231</v>
      </c>
      <c r="D206" s="11">
        <f t="shared" si="7"/>
        <v>45231</v>
      </c>
      <c r="E206" s="11">
        <v>45231</v>
      </c>
      <c r="F206">
        <v>1996</v>
      </c>
    </row>
    <row r="207" spans="1:6" x14ac:dyDescent="0.75">
      <c r="A207" s="11">
        <v>44398</v>
      </c>
      <c r="C207">
        <f t="shared" si="6"/>
        <v>45200</v>
      </c>
      <c r="D207" s="11">
        <f t="shared" si="7"/>
        <v>45200</v>
      </c>
      <c r="E207" s="11">
        <v>45200</v>
      </c>
      <c r="F207">
        <v>2059</v>
      </c>
    </row>
    <row r="208" spans="1:6" x14ac:dyDescent="0.75">
      <c r="A208" s="11">
        <v>44399</v>
      </c>
      <c r="C208">
        <f t="shared" si="6"/>
        <v>45170</v>
      </c>
      <c r="D208" s="11">
        <f t="shared" si="7"/>
        <v>45170</v>
      </c>
      <c r="E208" s="11">
        <v>45170</v>
      </c>
      <c r="F208">
        <v>2079</v>
      </c>
    </row>
    <row r="209" spans="1:6" x14ac:dyDescent="0.75">
      <c r="A209" s="11">
        <v>44400</v>
      </c>
      <c r="C209">
        <f t="shared" si="6"/>
        <v>45078</v>
      </c>
      <c r="D209" s="11">
        <f t="shared" si="7"/>
        <v>45078</v>
      </c>
      <c r="E209" s="11">
        <v>45078</v>
      </c>
      <c r="F209">
        <v>2094</v>
      </c>
    </row>
    <row r="210" spans="1:6" x14ac:dyDescent="0.75">
      <c r="A210" s="11">
        <v>44403</v>
      </c>
      <c r="C210">
        <f t="shared" si="6"/>
        <v>45047</v>
      </c>
      <c r="D210" s="11">
        <f t="shared" si="7"/>
        <v>45047</v>
      </c>
      <c r="E210" s="11">
        <v>45047</v>
      </c>
      <c r="F210">
        <v>2118</v>
      </c>
    </row>
    <row r="211" spans="1:6" x14ac:dyDescent="0.75">
      <c r="A211" s="11">
        <v>44404</v>
      </c>
      <c r="C211">
        <f t="shared" si="6"/>
        <v>45017</v>
      </c>
      <c r="D211" s="11">
        <f t="shared" si="7"/>
        <v>45017</v>
      </c>
      <c r="E211" s="11">
        <v>45017</v>
      </c>
      <c r="F211">
        <v>2089</v>
      </c>
    </row>
    <row r="212" spans="1:6" x14ac:dyDescent="0.75">
      <c r="A212" s="11">
        <v>44405</v>
      </c>
      <c r="C212">
        <f t="shared" si="6"/>
        <v>44986</v>
      </c>
      <c r="D212" s="11">
        <f t="shared" si="7"/>
        <v>44986</v>
      </c>
      <c r="E212" s="11">
        <v>44986</v>
      </c>
      <c r="F212">
        <v>2153</v>
      </c>
    </row>
    <row r="213" spans="1:6" x14ac:dyDescent="0.75">
      <c r="A213" s="11">
        <v>44406</v>
      </c>
      <c r="C213">
        <f t="shared" si="6"/>
        <v>44958</v>
      </c>
      <c r="D213" s="11">
        <f t="shared" si="7"/>
        <v>44958</v>
      </c>
      <c r="E213" s="11">
        <v>44958</v>
      </c>
      <c r="F213">
        <v>2213</v>
      </c>
    </row>
    <row r="214" spans="1:6" x14ac:dyDescent="0.75">
      <c r="A214" s="11">
        <v>44407</v>
      </c>
      <c r="C214" t="e">
        <f t="shared" si="6"/>
        <v>#VALUE!</v>
      </c>
      <c r="D214" s="11">
        <f t="shared" si="7"/>
        <v>44925</v>
      </c>
      <c r="E214" t="s">
        <v>190</v>
      </c>
      <c r="F214">
        <v>2213</v>
      </c>
    </row>
    <row r="215" spans="1:6" x14ac:dyDescent="0.75">
      <c r="A215" s="11">
        <v>44410</v>
      </c>
      <c r="C215" t="e">
        <f t="shared" si="6"/>
        <v>#VALUE!</v>
      </c>
      <c r="D215" s="11">
        <f t="shared" si="7"/>
        <v>44924</v>
      </c>
      <c r="E215" t="s">
        <v>191</v>
      </c>
      <c r="F215">
        <v>2160</v>
      </c>
    </row>
    <row r="216" spans="1:6" x14ac:dyDescent="0.75">
      <c r="A216" s="11">
        <v>44411</v>
      </c>
      <c r="C216" t="e">
        <f t="shared" si="6"/>
        <v>#VALUE!</v>
      </c>
      <c r="D216" s="11">
        <f t="shared" si="7"/>
        <v>44923</v>
      </c>
      <c r="E216" t="s">
        <v>192</v>
      </c>
      <c r="F216">
        <v>2154</v>
      </c>
    </row>
    <row r="217" spans="1:6" x14ac:dyDescent="0.75">
      <c r="A217" s="11">
        <v>44412</v>
      </c>
      <c r="C217" t="e">
        <f t="shared" si="6"/>
        <v>#VALUE!</v>
      </c>
      <c r="D217" s="11">
        <f t="shared" si="7"/>
        <v>44922</v>
      </c>
      <c r="E217" t="s">
        <v>193</v>
      </c>
      <c r="F217">
        <v>2154</v>
      </c>
    </row>
    <row r="218" spans="1:6" x14ac:dyDescent="0.75">
      <c r="A218" s="11">
        <v>44413</v>
      </c>
      <c r="C218" t="e">
        <f t="shared" si="6"/>
        <v>#VALUE!</v>
      </c>
      <c r="D218" s="11">
        <f t="shared" si="7"/>
        <v>44921</v>
      </c>
      <c r="E218" t="s">
        <v>194</v>
      </c>
      <c r="F218">
        <v>2183</v>
      </c>
    </row>
    <row r="219" spans="1:6" x14ac:dyDescent="0.75">
      <c r="A219" s="11">
        <v>44414</v>
      </c>
      <c r="C219" t="e">
        <f t="shared" si="6"/>
        <v>#VALUE!</v>
      </c>
      <c r="D219" s="11">
        <f t="shared" si="7"/>
        <v>44918</v>
      </c>
      <c r="E219" t="s">
        <v>195</v>
      </c>
      <c r="F219">
        <v>2183</v>
      </c>
    </row>
    <row r="220" spans="1:6" x14ac:dyDescent="0.75">
      <c r="A220" s="11">
        <v>44417</v>
      </c>
      <c r="C220" t="e">
        <f t="shared" si="6"/>
        <v>#VALUE!</v>
      </c>
      <c r="D220" s="11">
        <f t="shared" si="7"/>
        <v>44917</v>
      </c>
      <c r="E220" t="s">
        <v>196</v>
      </c>
      <c r="F220">
        <v>2097</v>
      </c>
    </row>
    <row r="221" spans="1:6" x14ac:dyDescent="0.75">
      <c r="A221" s="11">
        <v>44418</v>
      </c>
      <c r="C221" t="e">
        <f t="shared" si="6"/>
        <v>#VALUE!</v>
      </c>
      <c r="D221" s="11">
        <f t="shared" si="7"/>
        <v>44916</v>
      </c>
      <c r="E221" t="s">
        <v>197</v>
      </c>
      <c r="F221">
        <v>2080</v>
      </c>
    </row>
    <row r="222" spans="1:6" x14ac:dyDescent="0.75">
      <c r="A222" s="11">
        <v>44419</v>
      </c>
      <c r="C222" t="e">
        <f t="shared" si="6"/>
        <v>#VALUE!</v>
      </c>
      <c r="D222" s="11">
        <f t="shared" si="7"/>
        <v>44915</v>
      </c>
      <c r="E222" t="s">
        <v>198</v>
      </c>
      <c r="F222">
        <v>2113</v>
      </c>
    </row>
    <row r="223" spans="1:6" x14ac:dyDescent="0.75">
      <c r="A223" s="11">
        <v>44420</v>
      </c>
      <c r="C223" t="e">
        <f t="shared" si="6"/>
        <v>#VALUE!</v>
      </c>
      <c r="D223" s="11">
        <f t="shared" si="7"/>
        <v>44914</v>
      </c>
      <c r="E223" t="s">
        <v>199</v>
      </c>
      <c r="F223">
        <v>2159</v>
      </c>
    </row>
    <row r="224" spans="1:6" x14ac:dyDescent="0.75">
      <c r="A224" s="11">
        <v>44421</v>
      </c>
      <c r="C224" t="e">
        <f t="shared" si="6"/>
        <v>#VALUE!</v>
      </c>
      <c r="D224" s="11">
        <f t="shared" si="7"/>
        <v>44911</v>
      </c>
      <c r="E224" t="s">
        <v>200</v>
      </c>
      <c r="F224">
        <v>2175</v>
      </c>
    </row>
    <row r="225" spans="1:6" x14ac:dyDescent="0.75">
      <c r="A225" s="11">
        <v>44425</v>
      </c>
      <c r="C225" t="e">
        <f t="shared" si="6"/>
        <v>#VALUE!</v>
      </c>
      <c r="D225" s="11">
        <f t="shared" si="7"/>
        <v>44910</v>
      </c>
      <c r="E225" t="s">
        <v>201</v>
      </c>
      <c r="F225">
        <v>2221</v>
      </c>
    </row>
    <row r="226" spans="1:6" x14ac:dyDescent="0.75">
      <c r="A226" s="11">
        <v>44426</v>
      </c>
      <c r="C226" t="e">
        <f t="shared" si="6"/>
        <v>#VALUE!</v>
      </c>
      <c r="D226" s="11">
        <f t="shared" si="7"/>
        <v>44909</v>
      </c>
      <c r="E226" t="s">
        <v>202</v>
      </c>
      <c r="F226">
        <v>2242</v>
      </c>
    </row>
    <row r="227" spans="1:6" x14ac:dyDescent="0.75">
      <c r="A227" s="11">
        <v>44427</v>
      </c>
      <c r="C227" t="e">
        <f t="shared" si="6"/>
        <v>#VALUE!</v>
      </c>
      <c r="D227" s="11">
        <f t="shared" si="7"/>
        <v>44908</v>
      </c>
      <c r="E227" t="s">
        <v>203</v>
      </c>
      <c r="F227">
        <v>2230</v>
      </c>
    </row>
    <row r="228" spans="1:6" x14ac:dyDescent="0.75">
      <c r="A228" s="11">
        <v>44428</v>
      </c>
      <c r="C228">
        <f t="shared" si="6"/>
        <v>44907</v>
      </c>
      <c r="D228" s="11">
        <f t="shared" si="7"/>
        <v>44907</v>
      </c>
      <c r="E228" s="11">
        <v>44907</v>
      </c>
      <c r="F228">
        <v>2271</v>
      </c>
    </row>
    <row r="229" spans="1:6" x14ac:dyDescent="0.75">
      <c r="A229" s="11">
        <v>44431</v>
      </c>
      <c r="C229">
        <f t="shared" si="6"/>
        <v>44816</v>
      </c>
      <c r="D229" s="11">
        <f t="shared" si="7"/>
        <v>44816</v>
      </c>
      <c r="E229" s="11">
        <v>44816</v>
      </c>
      <c r="F229">
        <v>2343</v>
      </c>
    </row>
    <row r="230" spans="1:6" x14ac:dyDescent="0.75">
      <c r="A230" s="11">
        <v>44432</v>
      </c>
      <c r="C230">
        <f t="shared" si="6"/>
        <v>44785</v>
      </c>
      <c r="D230" s="11">
        <f t="shared" si="7"/>
        <v>44785</v>
      </c>
      <c r="E230" s="11">
        <v>44785</v>
      </c>
      <c r="F230">
        <v>2317</v>
      </c>
    </row>
    <row r="231" spans="1:6" x14ac:dyDescent="0.75">
      <c r="A231" s="11">
        <v>44433</v>
      </c>
      <c r="C231">
        <f t="shared" si="6"/>
        <v>44754</v>
      </c>
      <c r="D231" s="11">
        <f t="shared" si="7"/>
        <v>44754</v>
      </c>
      <c r="E231" s="11">
        <v>44754</v>
      </c>
      <c r="F231">
        <v>2326</v>
      </c>
    </row>
    <row r="232" spans="1:6" x14ac:dyDescent="0.75">
      <c r="A232" s="11">
        <v>44434</v>
      </c>
      <c r="C232">
        <f t="shared" si="6"/>
        <v>44724</v>
      </c>
      <c r="D232" s="11">
        <f t="shared" si="7"/>
        <v>44724</v>
      </c>
      <c r="E232" s="11">
        <v>44724</v>
      </c>
      <c r="F232">
        <v>2386</v>
      </c>
    </row>
    <row r="233" spans="1:6" x14ac:dyDescent="0.75">
      <c r="A233" s="11">
        <v>44435</v>
      </c>
      <c r="C233">
        <f t="shared" si="6"/>
        <v>44693</v>
      </c>
      <c r="D233" s="11">
        <f t="shared" si="7"/>
        <v>44693</v>
      </c>
      <c r="E233" s="11">
        <v>44693</v>
      </c>
      <c r="F233">
        <v>2297</v>
      </c>
    </row>
    <row r="234" spans="1:6" x14ac:dyDescent="0.75">
      <c r="A234" s="11">
        <v>44438</v>
      </c>
      <c r="C234">
        <f t="shared" si="6"/>
        <v>44604</v>
      </c>
      <c r="D234" s="11">
        <f t="shared" si="7"/>
        <v>44604</v>
      </c>
      <c r="E234" s="11">
        <v>44604</v>
      </c>
      <c r="F234">
        <v>2245</v>
      </c>
    </row>
    <row r="235" spans="1:6" x14ac:dyDescent="0.75">
      <c r="A235" s="11">
        <v>44439</v>
      </c>
      <c r="C235">
        <f t="shared" si="6"/>
        <v>44573</v>
      </c>
      <c r="D235" s="11">
        <f t="shared" si="7"/>
        <v>44573</v>
      </c>
      <c r="E235" s="11">
        <v>44573</v>
      </c>
      <c r="F235">
        <v>2207</v>
      </c>
    </row>
    <row r="236" spans="1:6" x14ac:dyDescent="0.75">
      <c r="A236" s="11">
        <v>44440</v>
      </c>
      <c r="C236" t="e">
        <f t="shared" si="6"/>
        <v>#VALUE!</v>
      </c>
      <c r="D236" s="11">
        <f t="shared" si="7"/>
        <v>44895</v>
      </c>
      <c r="E236" t="s">
        <v>204</v>
      </c>
      <c r="F236">
        <v>2248</v>
      </c>
    </row>
    <row r="237" spans="1:6" x14ac:dyDescent="0.75">
      <c r="A237" s="11">
        <v>44441</v>
      </c>
      <c r="C237" t="e">
        <f t="shared" si="6"/>
        <v>#VALUE!</v>
      </c>
      <c r="D237" s="11">
        <f t="shared" si="7"/>
        <v>44894</v>
      </c>
      <c r="E237" t="s">
        <v>205</v>
      </c>
      <c r="F237">
        <v>2319</v>
      </c>
    </row>
    <row r="238" spans="1:6" x14ac:dyDescent="0.75">
      <c r="A238" s="11">
        <v>44442</v>
      </c>
      <c r="C238" t="e">
        <f t="shared" si="6"/>
        <v>#VALUE!</v>
      </c>
      <c r="D238" s="11">
        <f t="shared" si="7"/>
        <v>44893</v>
      </c>
      <c r="E238" t="s">
        <v>206</v>
      </c>
      <c r="F238">
        <v>2384</v>
      </c>
    </row>
    <row r="239" spans="1:6" x14ac:dyDescent="0.75">
      <c r="A239" s="11">
        <v>44445</v>
      </c>
      <c r="C239" t="e">
        <f t="shared" si="6"/>
        <v>#VALUE!</v>
      </c>
      <c r="D239" s="11">
        <f t="shared" si="7"/>
        <v>44890</v>
      </c>
      <c r="E239" t="s">
        <v>207</v>
      </c>
      <c r="F239">
        <v>2370</v>
      </c>
    </row>
    <row r="240" spans="1:6" x14ac:dyDescent="0.75">
      <c r="A240" s="11">
        <v>44446</v>
      </c>
      <c r="C240" t="e">
        <f t="shared" si="6"/>
        <v>#VALUE!</v>
      </c>
      <c r="D240" s="11">
        <f t="shared" si="7"/>
        <v>44889</v>
      </c>
      <c r="E240" t="s">
        <v>208</v>
      </c>
      <c r="F240">
        <v>2406</v>
      </c>
    </row>
    <row r="241" spans="1:6" x14ac:dyDescent="0.75">
      <c r="A241" s="11">
        <v>44447</v>
      </c>
      <c r="C241" t="e">
        <f t="shared" si="6"/>
        <v>#VALUE!</v>
      </c>
      <c r="D241" s="11">
        <f t="shared" si="7"/>
        <v>44888</v>
      </c>
      <c r="E241" t="s">
        <v>209</v>
      </c>
      <c r="F241">
        <v>2409</v>
      </c>
    </row>
    <row r="242" spans="1:6" x14ac:dyDescent="0.75">
      <c r="A242" s="11">
        <v>44448</v>
      </c>
      <c r="C242" t="e">
        <f t="shared" si="6"/>
        <v>#VALUE!</v>
      </c>
      <c r="D242" s="11">
        <f t="shared" si="7"/>
        <v>44887</v>
      </c>
      <c r="E242" t="s">
        <v>210</v>
      </c>
      <c r="F242">
        <v>2425</v>
      </c>
    </row>
    <row r="243" spans="1:6" x14ac:dyDescent="0.75">
      <c r="A243" s="11">
        <v>44449</v>
      </c>
      <c r="C243" t="e">
        <f t="shared" si="6"/>
        <v>#VALUE!</v>
      </c>
      <c r="D243" s="11">
        <f t="shared" si="7"/>
        <v>44886</v>
      </c>
      <c r="E243" t="s">
        <v>211</v>
      </c>
      <c r="F243">
        <v>2427</v>
      </c>
    </row>
    <row r="244" spans="1:6" x14ac:dyDescent="0.75">
      <c r="A244" s="11">
        <v>44452</v>
      </c>
      <c r="C244" t="e">
        <f t="shared" si="6"/>
        <v>#VALUE!</v>
      </c>
      <c r="D244" s="11">
        <f t="shared" si="7"/>
        <v>44882</v>
      </c>
      <c r="E244" t="s">
        <v>212</v>
      </c>
      <c r="F244">
        <v>2383</v>
      </c>
    </row>
    <row r="245" spans="1:6" x14ac:dyDescent="0.75">
      <c r="A245" s="11">
        <v>44453</v>
      </c>
      <c r="C245" t="e">
        <f t="shared" si="6"/>
        <v>#VALUE!</v>
      </c>
      <c r="D245" s="11">
        <f t="shared" si="7"/>
        <v>44881</v>
      </c>
      <c r="E245" t="s">
        <v>213</v>
      </c>
      <c r="F245">
        <v>2346</v>
      </c>
    </row>
    <row r="246" spans="1:6" x14ac:dyDescent="0.75">
      <c r="A246" s="11">
        <v>44454</v>
      </c>
      <c r="C246" t="e">
        <f t="shared" si="6"/>
        <v>#VALUE!</v>
      </c>
      <c r="D246" s="11">
        <f t="shared" si="7"/>
        <v>44880</v>
      </c>
      <c r="E246" t="s">
        <v>214</v>
      </c>
      <c r="F246">
        <v>2385</v>
      </c>
    </row>
    <row r="247" spans="1:6" x14ac:dyDescent="0.75">
      <c r="A247" s="11">
        <v>44455</v>
      </c>
      <c r="C247" t="e">
        <f t="shared" si="6"/>
        <v>#VALUE!</v>
      </c>
      <c r="D247" s="11">
        <f t="shared" si="7"/>
        <v>44879</v>
      </c>
      <c r="E247" t="s">
        <v>215</v>
      </c>
      <c r="F247">
        <v>2427</v>
      </c>
    </row>
    <row r="248" spans="1:6" x14ac:dyDescent="0.75">
      <c r="A248" s="11">
        <v>44456</v>
      </c>
      <c r="C248">
        <f t="shared" si="6"/>
        <v>44876</v>
      </c>
      <c r="D248" s="11">
        <f t="shared" si="7"/>
        <v>44876</v>
      </c>
      <c r="E248" s="11">
        <v>44876</v>
      </c>
      <c r="F248">
        <v>2484</v>
      </c>
    </row>
    <row r="249" spans="1:6" x14ac:dyDescent="0.75">
      <c r="A249" s="11">
        <v>44459</v>
      </c>
      <c r="C249">
        <f t="shared" si="6"/>
        <v>44845</v>
      </c>
      <c r="D249" s="11">
        <f t="shared" si="7"/>
        <v>44845</v>
      </c>
      <c r="E249" s="11">
        <v>44845</v>
      </c>
      <c r="F249">
        <v>2481</v>
      </c>
    </row>
    <row r="250" spans="1:6" x14ac:dyDescent="0.75">
      <c r="A250" s="11">
        <v>44460</v>
      </c>
      <c r="C250">
        <f t="shared" si="6"/>
        <v>44815</v>
      </c>
      <c r="D250" s="11">
        <f t="shared" si="7"/>
        <v>44815</v>
      </c>
      <c r="E250" s="11">
        <v>44815</v>
      </c>
      <c r="F250">
        <v>2536</v>
      </c>
    </row>
    <row r="251" spans="1:6" x14ac:dyDescent="0.75">
      <c r="A251" s="11">
        <v>44461</v>
      </c>
      <c r="C251">
        <f t="shared" si="6"/>
        <v>44784</v>
      </c>
      <c r="D251" s="11">
        <f t="shared" si="7"/>
        <v>44784</v>
      </c>
      <c r="E251" s="11">
        <v>44784</v>
      </c>
      <c r="F251">
        <v>2483</v>
      </c>
    </row>
    <row r="252" spans="1:6" x14ac:dyDescent="0.75">
      <c r="A252" s="11">
        <v>44462</v>
      </c>
      <c r="C252">
        <f t="shared" si="6"/>
        <v>44753</v>
      </c>
      <c r="D252" s="11">
        <f t="shared" si="7"/>
        <v>44753</v>
      </c>
      <c r="E252" s="11">
        <v>44753</v>
      </c>
      <c r="F252">
        <v>2543</v>
      </c>
    </row>
    <row r="253" spans="1:6" x14ac:dyDescent="0.75">
      <c r="A253" s="11">
        <v>44463</v>
      </c>
      <c r="C253">
        <f t="shared" si="6"/>
        <v>44662</v>
      </c>
      <c r="D253" s="11">
        <f t="shared" si="7"/>
        <v>44662</v>
      </c>
      <c r="E253" s="11">
        <v>44662</v>
      </c>
      <c r="F253">
        <v>2566</v>
      </c>
    </row>
    <row r="254" spans="1:6" x14ac:dyDescent="0.75">
      <c r="A254" s="11">
        <v>44466</v>
      </c>
      <c r="C254">
        <f t="shared" si="6"/>
        <v>44631</v>
      </c>
      <c r="D254" s="11">
        <f t="shared" si="7"/>
        <v>44631</v>
      </c>
      <c r="E254" s="11">
        <v>44631</v>
      </c>
      <c r="F254">
        <v>2589</v>
      </c>
    </row>
    <row r="255" spans="1:6" x14ac:dyDescent="0.75">
      <c r="A255" s="11">
        <v>44467</v>
      </c>
      <c r="C255">
        <f t="shared" si="6"/>
        <v>44603</v>
      </c>
      <c r="D255" s="11">
        <f t="shared" si="7"/>
        <v>44603</v>
      </c>
      <c r="E255" s="11">
        <v>44603</v>
      </c>
      <c r="F255">
        <v>2567</v>
      </c>
    </row>
    <row r="256" spans="1:6" x14ac:dyDescent="0.75">
      <c r="A256" s="11">
        <v>44468</v>
      </c>
      <c r="C256">
        <f t="shared" si="6"/>
        <v>44572</v>
      </c>
      <c r="D256" s="11">
        <f t="shared" si="7"/>
        <v>44572</v>
      </c>
      <c r="E256" s="11">
        <v>44572</v>
      </c>
      <c r="F256">
        <v>2568</v>
      </c>
    </row>
    <row r="257" spans="1:6" x14ac:dyDescent="0.75">
      <c r="A257" s="11">
        <v>44469</v>
      </c>
      <c r="C257" t="e">
        <f t="shared" si="6"/>
        <v>#VALUE!</v>
      </c>
      <c r="D257" s="11">
        <f t="shared" si="7"/>
        <v>44865</v>
      </c>
      <c r="E257" t="s">
        <v>216</v>
      </c>
      <c r="F257">
        <v>2625</v>
      </c>
    </row>
    <row r="258" spans="1:6" x14ac:dyDescent="0.75">
      <c r="A258" s="11">
        <v>44470</v>
      </c>
      <c r="C258" t="e">
        <f t="shared" si="6"/>
        <v>#VALUE!</v>
      </c>
      <c r="D258" s="11">
        <f t="shared" si="7"/>
        <v>44862</v>
      </c>
      <c r="E258" t="s">
        <v>217</v>
      </c>
      <c r="F258">
        <v>2590</v>
      </c>
    </row>
    <row r="259" spans="1:6" x14ac:dyDescent="0.75">
      <c r="A259" s="11">
        <v>44473</v>
      </c>
      <c r="C259" t="e">
        <f t="shared" ref="C259:C322" si="8">+VALUE(E259)</f>
        <v>#VALUE!</v>
      </c>
      <c r="D259" s="11">
        <f t="shared" ref="D259:D322" si="9">++IFERROR(VALUE(E259),DATE(RIGHT(E259,4),MID(E259,4,2),LEFT(E259,2)))</f>
        <v>44861</v>
      </c>
      <c r="E259" t="s">
        <v>218</v>
      </c>
      <c r="F259">
        <v>2589</v>
      </c>
    </row>
    <row r="260" spans="1:6" x14ac:dyDescent="0.75">
      <c r="A260" s="11">
        <v>44474</v>
      </c>
      <c r="C260" t="e">
        <f t="shared" si="8"/>
        <v>#VALUE!</v>
      </c>
      <c r="D260" s="11">
        <f t="shared" si="9"/>
        <v>44860</v>
      </c>
      <c r="E260" t="s">
        <v>219</v>
      </c>
      <c r="F260">
        <v>2564</v>
      </c>
    </row>
    <row r="261" spans="1:6" x14ac:dyDescent="0.75">
      <c r="A261" s="11">
        <v>44475</v>
      </c>
      <c r="C261" t="e">
        <f t="shared" si="8"/>
        <v>#VALUE!</v>
      </c>
      <c r="D261" s="11">
        <f t="shared" si="9"/>
        <v>44859</v>
      </c>
      <c r="E261" t="s">
        <v>220</v>
      </c>
      <c r="F261">
        <v>2494</v>
      </c>
    </row>
    <row r="262" spans="1:6" x14ac:dyDescent="0.75">
      <c r="A262" s="11">
        <v>44476</v>
      </c>
      <c r="C262" t="e">
        <f t="shared" si="8"/>
        <v>#VALUE!</v>
      </c>
      <c r="D262" s="11">
        <f t="shared" si="9"/>
        <v>44858</v>
      </c>
      <c r="E262" t="s">
        <v>221</v>
      </c>
      <c r="F262">
        <v>2519</v>
      </c>
    </row>
    <row r="263" spans="1:6" x14ac:dyDescent="0.75">
      <c r="A263" s="11">
        <v>44481</v>
      </c>
      <c r="C263" t="e">
        <f t="shared" si="8"/>
        <v>#VALUE!</v>
      </c>
      <c r="D263" s="11">
        <f t="shared" si="9"/>
        <v>44855</v>
      </c>
      <c r="E263" t="s">
        <v>222</v>
      </c>
      <c r="F263">
        <v>2646</v>
      </c>
    </row>
    <row r="264" spans="1:6" x14ac:dyDescent="0.75">
      <c r="A264" s="11">
        <v>44482</v>
      </c>
      <c r="C264" t="e">
        <f t="shared" si="8"/>
        <v>#VALUE!</v>
      </c>
      <c r="D264" s="11">
        <f t="shared" si="9"/>
        <v>44854</v>
      </c>
      <c r="E264" t="s">
        <v>223</v>
      </c>
      <c r="F264">
        <v>2743</v>
      </c>
    </row>
    <row r="265" spans="1:6" x14ac:dyDescent="0.75">
      <c r="A265" s="11">
        <v>44483</v>
      </c>
      <c r="C265" t="e">
        <f t="shared" si="8"/>
        <v>#VALUE!</v>
      </c>
      <c r="D265" s="11">
        <f t="shared" si="9"/>
        <v>44853</v>
      </c>
      <c r="E265" t="s">
        <v>224</v>
      </c>
      <c r="F265">
        <v>2813</v>
      </c>
    </row>
    <row r="266" spans="1:6" x14ac:dyDescent="0.75">
      <c r="A266" s="11">
        <v>44484</v>
      </c>
      <c r="C266" t="e">
        <f t="shared" si="8"/>
        <v>#VALUE!</v>
      </c>
      <c r="D266" s="11">
        <f t="shared" si="9"/>
        <v>44852</v>
      </c>
      <c r="E266" t="s">
        <v>225</v>
      </c>
      <c r="F266">
        <v>2823</v>
      </c>
    </row>
    <row r="267" spans="1:6" x14ac:dyDescent="0.75">
      <c r="A267" s="11">
        <v>44487</v>
      </c>
      <c r="C267" t="e">
        <f t="shared" si="8"/>
        <v>#VALUE!</v>
      </c>
      <c r="D267" s="11">
        <f t="shared" si="9"/>
        <v>44851</v>
      </c>
      <c r="E267" t="s">
        <v>226</v>
      </c>
      <c r="F267">
        <v>2827</v>
      </c>
    </row>
    <row r="268" spans="1:6" x14ac:dyDescent="0.75">
      <c r="A268" s="11">
        <v>44488</v>
      </c>
      <c r="C268" t="e">
        <f t="shared" si="8"/>
        <v>#VALUE!</v>
      </c>
      <c r="D268" s="11">
        <f t="shared" si="9"/>
        <v>44848</v>
      </c>
      <c r="E268" t="s">
        <v>227</v>
      </c>
      <c r="F268">
        <v>2800</v>
      </c>
    </row>
    <row r="269" spans="1:6" x14ac:dyDescent="0.75">
      <c r="A269" s="11">
        <v>44489</v>
      </c>
      <c r="C269" t="e">
        <f t="shared" si="8"/>
        <v>#VALUE!</v>
      </c>
      <c r="D269" s="11">
        <f t="shared" si="9"/>
        <v>44847</v>
      </c>
      <c r="E269" t="s">
        <v>228</v>
      </c>
      <c r="F269">
        <v>2821</v>
      </c>
    </row>
    <row r="270" spans="1:6" x14ac:dyDescent="0.75">
      <c r="A270" s="11">
        <v>44490</v>
      </c>
      <c r="C270">
        <f t="shared" si="8"/>
        <v>44905</v>
      </c>
      <c r="D270" s="11">
        <f t="shared" si="9"/>
        <v>44905</v>
      </c>
      <c r="E270" s="11">
        <v>44905</v>
      </c>
      <c r="F270">
        <v>2824</v>
      </c>
    </row>
    <row r="271" spans="1:6" x14ac:dyDescent="0.75">
      <c r="A271" s="11">
        <v>44491</v>
      </c>
      <c r="C271">
        <f t="shared" si="8"/>
        <v>44875</v>
      </c>
      <c r="D271" s="11">
        <f t="shared" si="9"/>
        <v>44875</v>
      </c>
      <c r="E271" s="11">
        <v>44875</v>
      </c>
      <c r="F271">
        <v>2826</v>
      </c>
    </row>
    <row r="272" spans="1:6" x14ac:dyDescent="0.75">
      <c r="A272" s="11">
        <v>44494</v>
      </c>
      <c r="C272">
        <f t="shared" si="8"/>
        <v>44722</v>
      </c>
      <c r="D272" s="11">
        <f t="shared" si="9"/>
        <v>44722</v>
      </c>
      <c r="E272" s="11">
        <v>44722</v>
      </c>
      <c r="F272">
        <v>2768</v>
      </c>
    </row>
    <row r="273" spans="1:6" x14ac:dyDescent="0.75">
      <c r="A273" s="11">
        <v>44495</v>
      </c>
      <c r="C273">
        <f t="shared" si="8"/>
        <v>44691</v>
      </c>
      <c r="D273" s="11">
        <f t="shared" si="9"/>
        <v>44691</v>
      </c>
      <c r="E273" s="11">
        <v>44691</v>
      </c>
      <c r="F273">
        <v>2712</v>
      </c>
    </row>
    <row r="274" spans="1:6" x14ac:dyDescent="0.75">
      <c r="A274" s="11">
        <v>44496</v>
      </c>
      <c r="C274">
        <f t="shared" si="8"/>
        <v>44661</v>
      </c>
      <c r="D274" s="11">
        <f t="shared" si="9"/>
        <v>44661</v>
      </c>
      <c r="E274" s="11">
        <v>44661</v>
      </c>
      <c r="F274">
        <v>2683</v>
      </c>
    </row>
    <row r="275" spans="1:6" x14ac:dyDescent="0.75">
      <c r="A275" s="11">
        <v>44497</v>
      </c>
      <c r="C275">
        <f t="shared" si="8"/>
        <v>44630</v>
      </c>
      <c r="D275" s="11">
        <f t="shared" si="9"/>
        <v>44630</v>
      </c>
      <c r="E275" s="11">
        <v>44630</v>
      </c>
      <c r="F275">
        <v>2708</v>
      </c>
    </row>
    <row r="276" spans="1:6" x14ac:dyDescent="0.75">
      <c r="A276" s="11">
        <v>44498</v>
      </c>
      <c r="C276" t="e">
        <f t="shared" si="8"/>
        <v>#VALUE!</v>
      </c>
      <c r="D276" s="11">
        <f t="shared" si="9"/>
        <v>44834</v>
      </c>
      <c r="E276" t="s">
        <v>229</v>
      </c>
      <c r="F276">
        <v>2812</v>
      </c>
    </row>
    <row r="277" spans="1:6" x14ac:dyDescent="0.75">
      <c r="A277" s="11">
        <v>44501</v>
      </c>
      <c r="C277" t="e">
        <f t="shared" si="8"/>
        <v>#VALUE!</v>
      </c>
      <c r="D277" s="11">
        <f t="shared" si="9"/>
        <v>44833</v>
      </c>
      <c r="E277" t="s">
        <v>230</v>
      </c>
      <c r="F277">
        <v>2754</v>
      </c>
    </row>
    <row r="278" spans="1:6" x14ac:dyDescent="0.75">
      <c r="A278" s="11">
        <v>44502</v>
      </c>
      <c r="C278" t="e">
        <f t="shared" si="8"/>
        <v>#VALUE!</v>
      </c>
      <c r="D278" s="11">
        <f t="shared" si="9"/>
        <v>44833</v>
      </c>
      <c r="E278" t="s">
        <v>230</v>
      </c>
      <c r="F278">
        <v>2754</v>
      </c>
    </row>
    <row r="279" spans="1:6" x14ac:dyDescent="0.75">
      <c r="A279" s="11">
        <v>44503</v>
      </c>
      <c r="C279" t="e">
        <f t="shared" si="8"/>
        <v>#VALUE!</v>
      </c>
      <c r="D279" s="11">
        <f t="shared" si="9"/>
        <v>44832</v>
      </c>
      <c r="E279" t="s">
        <v>231</v>
      </c>
      <c r="F279">
        <v>2640</v>
      </c>
    </row>
    <row r="280" spans="1:6" x14ac:dyDescent="0.75">
      <c r="A280" s="11">
        <v>44504</v>
      </c>
      <c r="C280" t="e">
        <f t="shared" si="8"/>
        <v>#VALUE!</v>
      </c>
      <c r="D280" s="11">
        <f t="shared" si="9"/>
        <v>44831</v>
      </c>
      <c r="E280" t="s">
        <v>232</v>
      </c>
      <c r="F280">
        <v>2691</v>
      </c>
    </row>
    <row r="281" spans="1:6" x14ac:dyDescent="0.75">
      <c r="A281" s="11">
        <v>44505</v>
      </c>
      <c r="C281" t="e">
        <f t="shared" si="8"/>
        <v>#VALUE!</v>
      </c>
      <c r="D281" s="11">
        <f t="shared" si="9"/>
        <v>44830</v>
      </c>
      <c r="E281" t="s">
        <v>233</v>
      </c>
      <c r="F281">
        <v>2590</v>
      </c>
    </row>
    <row r="282" spans="1:6" x14ac:dyDescent="0.75">
      <c r="A282" s="11">
        <v>44508</v>
      </c>
      <c r="C282" t="e">
        <f t="shared" si="8"/>
        <v>#VALUE!</v>
      </c>
      <c r="D282" s="11">
        <f t="shared" si="9"/>
        <v>44827</v>
      </c>
      <c r="E282" t="s">
        <v>234</v>
      </c>
      <c r="F282">
        <v>2523</v>
      </c>
    </row>
    <row r="283" spans="1:6" x14ac:dyDescent="0.75">
      <c r="A283" s="11">
        <v>44509</v>
      </c>
      <c r="C283" t="e">
        <f t="shared" si="8"/>
        <v>#VALUE!</v>
      </c>
      <c r="D283" s="11">
        <f t="shared" si="9"/>
        <v>44826</v>
      </c>
      <c r="E283" t="s">
        <v>235</v>
      </c>
      <c r="F283">
        <v>2439</v>
      </c>
    </row>
    <row r="284" spans="1:6" x14ac:dyDescent="0.75">
      <c r="A284" s="11">
        <v>44510</v>
      </c>
      <c r="C284" t="e">
        <f t="shared" si="8"/>
        <v>#VALUE!</v>
      </c>
      <c r="D284" s="11">
        <f t="shared" si="9"/>
        <v>44823</v>
      </c>
      <c r="E284" t="s">
        <v>236</v>
      </c>
      <c r="F284">
        <v>2380</v>
      </c>
    </row>
    <row r="285" spans="1:6" x14ac:dyDescent="0.75">
      <c r="A285" s="11">
        <v>44511</v>
      </c>
      <c r="C285" t="e">
        <f t="shared" si="8"/>
        <v>#VALUE!</v>
      </c>
      <c r="D285" s="11">
        <f t="shared" si="9"/>
        <v>44820</v>
      </c>
      <c r="E285" t="s">
        <v>237</v>
      </c>
      <c r="F285">
        <v>2382</v>
      </c>
    </row>
    <row r="286" spans="1:6" x14ac:dyDescent="0.75">
      <c r="A286" s="11">
        <v>44512</v>
      </c>
      <c r="C286" t="e">
        <f t="shared" si="8"/>
        <v>#VALUE!</v>
      </c>
      <c r="D286" s="11">
        <f t="shared" si="9"/>
        <v>44819</v>
      </c>
      <c r="E286" t="s">
        <v>238</v>
      </c>
      <c r="F286">
        <v>2334</v>
      </c>
    </row>
    <row r="287" spans="1:6" x14ac:dyDescent="0.75">
      <c r="A287" s="11">
        <v>44515</v>
      </c>
      <c r="C287" t="e">
        <f t="shared" si="8"/>
        <v>#VALUE!</v>
      </c>
      <c r="D287" s="11">
        <f t="shared" si="9"/>
        <v>44818</v>
      </c>
      <c r="E287" t="s">
        <v>239</v>
      </c>
      <c r="F287">
        <v>2329</v>
      </c>
    </row>
    <row r="288" spans="1:6" x14ac:dyDescent="0.75">
      <c r="A288" s="11">
        <v>44516</v>
      </c>
      <c r="C288" t="e">
        <f t="shared" si="8"/>
        <v>#VALUE!</v>
      </c>
      <c r="D288" s="11">
        <f t="shared" si="9"/>
        <v>44817</v>
      </c>
      <c r="E288" t="s">
        <v>240</v>
      </c>
      <c r="F288">
        <v>2317</v>
      </c>
    </row>
    <row r="289" spans="1:6" x14ac:dyDescent="0.75">
      <c r="A289" s="11">
        <v>44517</v>
      </c>
      <c r="C289">
        <f t="shared" si="8"/>
        <v>44904</v>
      </c>
      <c r="D289" s="11">
        <f t="shared" si="9"/>
        <v>44904</v>
      </c>
      <c r="E289" s="11">
        <v>44904</v>
      </c>
      <c r="F289">
        <v>2304</v>
      </c>
    </row>
    <row r="290" spans="1:6" x14ac:dyDescent="0.75">
      <c r="A290" s="11">
        <v>44518</v>
      </c>
      <c r="C290">
        <f t="shared" si="8"/>
        <v>44813</v>
      </c>
      <c r="D290" s="11">
        <f t="shared" si="9"/>
        <v>44813</v>
      </c>
      <c r="E290" s="11">
        <v>44813</v>
      </c>
      <c r="F290">
        <v>2318</v>
      </c>
    </row>
    <row r="291" spans="1:6" x14ac:dyDescent="0.75">
      <c r="A291" s="11">
        <v>44519</v>
      </c>
      <c r="C291">
        <f t="shared" si="8"/>
        <v>44782</v>
      </c>
      <c r="D291" s="11">
        <f t="shared" si="9"/>
        <v>44782</v>
      </c>
      <c r="E291" s="11">
        <v>44782</v>
      </c>
      <c r="F291">
        <v>2336</v>
      </c>
    </row>
    <row r="292" spans="1:6" x14ac:dyDescent="0.75">
      <c r="A292" s="11">
        <v>44523</v>
      </c>
      <c r="C292">
        <f t="shared" si="8"/>
        <v>44751</v>
      </c>
      <c r="D292" s="11">
        <f t="shared" si="9"/>
        <v>44751</v>
      </c>
      <c r="E292" s="11">
        <v>44751</v>
      </c>
      <c r="F292">
        <v>2350</v>
      </c>
    </row>
    <row r="293" spans="1:6" x14ac:dyDescent="0.75">
      <c r="A293" s="11">
        <v>44524</v>
      </c>
      <c r="C293">
        <f t="shared" si="8"/>
        <v>44721</v>
      </c>
      <c r="D293" s="11">
        <f t="shared" si="9"/>
        <v>44721</v>
      </c>
      <c r="E293" s="11">
        <v>44721</v>
      </c>
      <c r="F293">
        <v>2355</v>
      </c>
    </row>
    <row r="294" spans="1:6" x14ac:dyDescent="0.75">
      <c r="A294" s="11">
        <v>44525</v>
      </c>
      <c r="C294">
        <f t="shared" si="8"/>
        <v>44690</v>
      </c>
      <c r="D294" s="11">
        <f t="shared" si="9"/>
        <v>44690</v>
      </c>
      <c r="E294" s="11">
        <v>44690</v>
      </c>
      <c r="F294">
        <v>2427</v>
      </c>
    </row>
    <row r="295" spans="1:6" x14ac:dyDescent="0.75">
      <c r="A295" s="11">
        <v>44526</v>
      </c>
      <c r="C295">
        <f t="shared" si="8"/>
        <v>44601</v>
      </c>
      <c r="D295" s="11">
        <f t="shared" si="9"/>
        <v>44601</v>
      </c>
      <c r="E295" s="11">
        <v>44601</v>
      </c>
      <c r="F295">
        <v>2427</v>
      </c>
    </row>
    <row r="296" spans="1:6" x14ac:dyDescent="0.75">
      <c r="A296" s="11">
        <v>44529</v>
      </c>
      <c r="C296">
        <f t="shared" si="8"/>
        <v>44570</v>
      </c>
      <c r="D296" s="11">
        <f t="shared" si="9"/>
        <v>44570</v>
      </c>
      <c r="E296" s="11">
        <v>44570</v>
      </c>
      <c r="F296">
        <v>2396</v>
      </c>
    </row>
    <row r="297" spans="1:6" x14ac:dyDescent="0.75">
      <c r="A297" s="11">
        <v>44530</v>
      </c>
      <c r="C297" t="e">
        <f t="shared" si="8"/>
        <v>#VALUE!</v>
      </c>
      <c r="D297" s="11">
        <f t="shared" si="9"/>
        <v>44804</v>
      </c>
      <c r="E297" t="s">
        <v>241</v>
      </c>
      <c r="F297">
        <v>2385</v>
      </c>
    </row>
    <row r="298" spans="1:6" x14ac:dyDescent="0.75">
      <c r="A298" s="11">
        <v>44531</v>
      </c>
      <c r="C298" t="e">
        <f t="shared" si="8"/>
        <v>#VALUE!</v>
      </c>
      <c r="D298" s="11">
        <f t="shared" si="9"/>
        <v>44803</v>
      </c>
      <c r="E298" t="s">
        <v>242</v>
      </c>
      <c r="F298">
        <v>2407</v>
      </c>
    </row>
    <row r="299" spans="1:6" x14ac:dyDescent="0.75">
      <c r="A299" s="11">
        <v>44532</v>
      </c>
      <c r="C299" t="e">
        <f t="shared" si="8"/>
        <v>#VALUE!</v>
      </c>
      <c r="D299" s="11">
        <f t="shared" si="9"/>
        <v>44802</v>
      </c>
      <c r="E299" t="s">
        <v>243</v>
      </c>
      <c r="F299">
        <v>2420</v>
      </c>
    </row>
    <row r="300" spans="1:6" x14ac:dyDescent="0.75">
      <c r="A300" s="11">
        <v>44533</v>
      </c>
      <c r="C300" t="e">
        <f t="shared" si="8"/>
        <v>#VALUE!</v>
      </c>
      <c r="D300" s="11">
        <f t="shared" si="9"/>
        <v>44799</v>
      </c>
      <c r="E300" t="s">
        <v>244</v>
      </c>
      <c r="F300">
        <v>2394</v>
      </c>
    </row>
    <row r="301" spans="1:6" x14ac:dyDescent="0.75">
      <c r="A301" s="11">
        <v>44536</v>
      </c>
      <c r="C301" t="e">
        <f t="shared" si="8"/>
        <v>#VALUE!</v>
      </c>
      <c r="D301" s="11">
        <f t="shared" si="9"/>
        <v>44798</v>
      </c>
      <c r="E301" t="s">
        <v>245</v>
      </c>
      <c r="F301">
        <v>2320</v>
      </c>
    </row>
    <row r="302" spans="1:6" x14ac:dyDescent="0.75">
      <c r="A302" s="11">
        <v>44537</v>
      </c>
      <c r="C302" t="e">
        <f t="shared" si="8"/>
        <v>#VALUE!</v>
      </c>
      <c r="D302" s="11">
        <f t="shared" si="9"/>
        <v>44797</v>
      </c>
      <c r="E302" t="s">
        <v>246</v>
      </c>
      <c r="F302">
        <v>2336</v>
      </c>
    </row>
    <row r="303" spans="1:6" x14ac:dyDescent="0.75">
      <c r="A303" s="11">
        <v>44539</v>
      </c>
      <c r="C303" t="e">
        <f t="shared" si="8"/>
        <v>#VALUE!</v>
      </c>
      <c r="D303" s="11">
        <f t="shared" si="9"/>
        <v>44796</v>
      </c>
      <c r="E303" t="s">
        <v>247</v>
      </c>
      <c r="F303">
        <v>2386</v>
      </c>
    </row>
    <row r="304" spans="1:6" x14ac:dyDescent="0.75">
      <c r="A304" s="11">
        <v>44540</v>
      </c>
      <c r="C304" t="e">
        <f t="shared" si="8"/>
        <v>#VALUE!</v>
      </c>
      <c r="D304" s="11">
        <f t="shared" si="9"/>
        <v>44795</v>
      </c>
      <c r="E304" t="s">
        <v>248</v>
      </c>
      <c r="F304">
        <v>2438</v>
      </c>
    </row>
    <row r="305" spans="1:6" x14ac:dyDescent="0.75">
      <c r="A305" s="11">
        <v>44543</v>
      </c>
      <c r="C305" t="e">
        <f t="shared" si="8"/>
        <v>#VALUE!</v>
      </c>
      <c r="D305" s="11">
        <f t="shared" si="9"/>
        <v>44792</v>
      </c>
      <c r="E305" t="s">
        <v>249</v>
      </c>
      <c r="F305">
        <v>2456</v>
      </c>
    </row>
    <row r="306" spans="1:6" x14ac:dyDescent="0.75">
      <c r="A306" s="11">
        <v>44544</v>
      </c>
      <c r="C306" t="e">
        <f t="shared" si="8"/>
        <v>#VALUE!</v>
      </c>
      <c r="D306" s="11">
        <f t="shared" si="9"/>
        <v>44791</v>
      </c>
      <c r="E306" t="s">
        <v>250</v>
      </c>
      <c r="F306">
        <v>2441</v>
      </c>
    </row>
    <row r="307" spans="1:6" x14ac:dyDescent="0.75">
      <c r="A307" s="11">
        <v>44545</v>
      </c>
      <c r="C307" t="e">
        <f t="shared" si="8"/>
        <v>#VALUE!</v>
      </c>
      <c r="D307" s="11">
        <f t="shared" si="9"/>
        <v>44790</v>
      </c>
      <c r="E307" t="s">
        <v>251</v>
      </c>
      <c r="F307">
        <v>2422</v>
      </c>
    </row>
    <row r="308" spans="1:6" x14ac:dyDescent="0.75">
      <c r="A308" s="11">
        <v>44546</v>
      </c>
      <c r="C308" t="e">
        <f t="shared" si="8"/>
        <v>#VALUE!</v>
      </c>
      <c r="D308" s="11">
        <f t="shared" si="9"/>
        <v>44789</v>
      </c>
      <c r="E308" t="s">
        <v>252</v>
      </c>
      <c r="F308">
        <v>2395</v>
      </c>
    </row>
    <row r="309" spans="1:6" x14ac:dyDescent="0.75">
      <c r="A309" s="11">
        <v>44547</v>
      </c>
      <c r="C309" t="e">
        <f t="shared" si="8"/>
        <v>#VALUE!</v>
      </c>
      <c r="D309" s="11">
        <f t="shared" si="9"/>
        <v>44788</v>
      </c>
      <c r="E309" t="s">
        <v>253</v>
      </c>
      <c r="F309">
        <v>2417</v>
      </c>
    </row>
    <row r="310" spans="1:6" x14ac:dyDescent="0.75">
      <c r="A310" s="11">
        <v>44550</v>
      </c>
      <c r="C310">
        <f t="shared" si="8"/>
        <v>44903</v>
      </c>
      <c r="D310" s="11">
        <f t="shared" si="9"/>
        <v>44903</v>
      </c>
      <c r="E310" s="11">
        <v>44903</v>
      </c>
      <c r="F310">
        <v>2467</v>
      </c>
    </row>
    <row r="311" spans="1:6" x14ac:dyDescent="0.75">
      <c r="A311" s="11">
        <v>44551</v>
      </c>
      <c r="C311">
        <f t="shared" si="8"/>
        <v>44873</v>
      </c>
      <c r="D311" s="11">
        <f t="shared" si="9"/>
        <v>44873</v>
      </c>
      <c r="E311" s="11">
        <v>44873</v>
      </c>
      <c r="F311">
        <v>2442</v>
      </c>
    </row>
    <row r="312" spans="1:6" x14ac:dyDescent="0.75">
      <c r="A312" s="11">
        <v>44552</v>
      </c>
      <c r="C312">
        <f t="shared" si="8"/>
        <v>44842</v>
      </c>
      <c r="D312" s="11">
        <f t="shared" si="9"/>
        <v>44842</v>
      </c>
      <c r="E312" s="11">
        <v>44842</v>
      </c>
      <c r="F312">
        <v>2476</v>
      </c>
    </row>
    <row r="313" spans="1:6" x14ac:dyDescent="0.75">
      <c r="A313" s="11">
        <v>44553</v>
      </c>
      <c r="C313">
        <f t="shared" si="8"/>
        <v>44812</v>
      </c>
      <c r="D313" s="11">
        <f t="shared" si="9"/>
        <v>44812</v>
      </c>
      <c r="E313" s="11">
        <v>44812</v>
      </c>
      <c r="F313">
        <v>2468</v>
      </c>
    </row>
    <row r="314" spans="1:6" x14ac:dyDescent="0.75">
      <c r="A314" s="11">
        <v>44557</v>
      </c>
      <c r="C314">
        <f t="shared" si="8"/>
        <v>44781</v>
      </c>
      <c r="D314" s="11">
        <f t="shared" si="9"/>
        <v>44781</v>
      </c>
      <c r="E314" s="11">
        <v>44781</v>
      </c>
      <c r="F314">
        <v>2371</v>
      </c>
    </row>
    <row r="315" spans="1:6" x14ac:dyDescent="0.75">
      <c r="A315" s="11">
        <v>44558</v>
      </c>
      <c r="C315">
        <f t="shared" si="8"/>
        <v>44689</v>
      </c>
      <c r="D315" s="11">
        <f t="shared" si="9"/>
        <v>44689</v>
      </c>
      <c r="E315" s="11">
        <v>44689</v>
      </c>
      <c r="F315">
        <v>2436</v>
      </c>
    </row>
    <row r="316" spans="1:6" x14ac:dyDescent="0.75">
      <c r="A316" s="11">
        <v>44559</v>
      </c>
      <c r="C316">
        <f t="shared" si="8"/>
        <v>44659</v>
      </c>
      <c r="D316" s="11">
        <f t="shared" si="9"/>
        <v>44659</v>
      </c>
      <c r="E316" s="11">
        <v>44659</v>
      </c>
      <c r="F316">
        <v>2458</v>
      </c>
    </row>
    <row r="317" spans="1:6" x14ac:dyDescent="0.75">
      <c r="A317" s="11">
        <v>44560</v>
      </c>
      <c r="C317">
        <f t="shared" si="8"/>
        <v>44628</v>
      </c>
      <c r="D317" s="11">
        <f t="shared" si="9"/>
        <v>44628</v>
      </c>
      <c r="E317" s="11">
        <v>44628</v>
      </c>
      <c r="F317">
        <v>2444</v>
      </c>
    </row>
    <row r="318" spans="1:6" x14ac:dyDescent="0.75">
      <c r="A318" s="11">
        <v>44564</v>
      </c>
      <c r="C318">
        <f t="shared" si="8"/>
        <v>44600</v>
      </c>
      <c r="D318" s="11">
        <f t="shared" si="9"/>
        <v>44600</v>
      </c>
      <c r="E318" s="11">
        <v>44600</v>
      </c>
      <c r="F318">
        <v>2419</v>
      </c>
    </row>
    <row r="319" spans="1:6" x14ac:dyDescent="0.75">
      <c r="A319" s="11">
        <v>44565</v>
      </c>
      <c r="C319">
        <f t="shared" si="8"/>
        <v>44569</v>
      </c>
      <c r="D319" s="11">
        <f t="shared" si="9"/>
        <v>44569</v>
      </c>
      <c r="E319" s="11">
        <v>44569</v>
      </c>
      <c r="F319">
        <v>2403</v>
      </c>
    </row>
    <row r="320" spans="1:6" x14ac:dyDescent="0.75">
      <c r="A320" s="11">
        <v>44566</v>
      </c>
      <c r="C320" t="e">
        <f t="shared" si="8"/>
        <v>#VALUE!</v>
      </c>
      <c r="D320" s="11">
        <f t="shared" si="9"/>
        <v>44771</v>
      </c>
      <c r="E320" t="s">
        <v>254</v>
      </c>
      <c r="F320">
        <v>2398</v>
      </c>
    </row>
    <row r="321" spans="1:6" x14ac:dyDescent="0.75">
      <c r="A321" s="11">
        <v>44567</v>
      </c>
      <c r="C321" t="e">
        <f t="shared" si="8"/>
        <v>#VALUE!</v>
      </c>
      <c r="D321" s="11">
        <f t="shared" si="9"/>
        <v>44770</v>
      </c>
      <c r="E321" t="s">
        <v>255</v>
      </c>
      <c r="F321">
        <v>2519</v>
      </c>
    </row>
    <row r="322" spans="1:6" x14ac:dyDescent="0.75">
      <c r="A322" s="11">
        <v>44568</v>
      </c>
      <c r="C322" t="e">
        <f t="shared" si="8"/>
        <v>#VALUE!</v>
      </c>
      <c r="D322" s="11">
        <f t="shared" si="9"/>
        <v>44769</v>
      </c>
      <c r="E322" t="s">
        <v>256</v>
      </c>
      <c r="F322">
        <v>2672</v>
      </c>
    </row>
    <row r="323" spans="1:6" x14ac:dyDescent="0.75">
      <c r="A323" s="11">
        <v>44571</v>
      </c>
      <c r="C323" t="e">
        <f t="shared" ref="C323:C386" si="10">+VALUE(E323)</f>
        <v>#VALUE!</v>
      </c>
      <c r="D323" s="11">
        <f t="shared" ref="D323:D386" si="11">++IFERROR(VALUE(E323),DATE(RIGHT(E323,4),MID(E323,4,2),LEFT(E323,2)))</f>
        <v>44768</v>
      </c>
      <c r="E323" t="s">
        <v>257</v>
      </c>
      <c r="F323">
        <v>2831</v>
      </c>
    </row>
    <row r="324" spans="1:6" x14ac:dyDescent="0.75">
      <c r="A324" s="11">
        <v>44572</v>
      </c>
      <c r="C324" t="e">
        <f t="shared" si="10"/>
        <v>#VALUE!</v>
      </c>
      <c r="D324" s="11">
        <f t="shared" si="11"/>
        <v>44767</v>
      </c>
      <c r="E324" t="s">
        <v>258</v>
      </c>
      <c r="F324">
        <v>2905</v>
      </c>
    </row>
    <row r="325" spans="1:6" x14ac:dyDescent="0.75">
      <c r="A325" s="11">
        <v>44573</v>
      </c>
      <c r="C325" t="e">
        <f t="shared" si="10"/>
        <v>#VALUE!</v>
      </c>
      <c r="D325" s="11">
        <f t="shared" si="11"/>
        <v>44764</v>
      </c>
      <c r="E325" t="s">
        <v>259</v>
      </c>
      <c r="F325">
        <v>2890</v>
      </c>
    </row>
    <row r="326" spans="1:6" x14ac:dyDescent="0.75">
      <c r="A326" s="11">
        <v>44574</v>
      </c>
      <c r="C326" t="e">
        <f t="shared" si="10"/>
        <v>#VALUE!</v>
      </c>
      <c r="D326" s="11">
        <f t="shared" si="11"/>
        <v>44763</v>
      </c>
      <c r="E326" t="s">
        <v>260</v>
      </c>
      <c r="F326">
        <v>2913</v>
      </c>
    </row>
    <row r="327" spans="1:6" x14ac:dyDescent="0.75">
      <c r="A327" s="11">
        <v>44575</v>
      </c>
      <c r="C327" t="e">
        <f t="shared" si="10"/>
        <v>#VALUE!</v>
      </c>
      <c r="D327" s="11">
        <f t="shared" si="11"/>
        <v>44762</v>
      </c>
      <c r="E327" t="s">
        <v>261</v>
      </c>
      <c r="F327">
        <v>2770</v>
      </c>
    </row>
    <row r="328" spans="1:6" x14ac:dyDescent="0.75">
      <c r="A328" s="11">
        <v>44578</v>
      </c>
      <c r="C328" t="e">
        <f t="shared" si="10"/>
        <v>#VALUE!</v>
      </c>
      <c r="D328" s="11">
        <f t="shared" si="11"/>
        <v>44761</v>
      </c>
      <c r="E328" t="s">
        <v>262</v>
      </c>
      <c r="F328">
        <v>2766</v>
      </c>
    </row>
    <row r="329" spans="1:6" x14ac:dyDescent="0.75">
      <c r="A329" s="11">
        <v>44579</v>
      </c>
      <c r="C329" t="e">
        <f t="shared" si="10"/>
        <v>#VALUE!</v>
      </c>
      <c r="D329" s="11">
        <f t="shared" si="11"/>
        <v>44760</v>
      </c>
      <c r="E329" t="s">
        <v>263</v>
      </c>
      <c r="F329">
        <v>2767</v>
      </c>
    </row>
    <row r="330" spans="1:6" x14ac:dyDescent="0.75">
      <c r="A330" s="11">
        <v>44580</v>
      </c>
      <c r="C330" t="e">
        <f t="shared" si="10"/>
        <v>#VALUE!</v>
      </c>
      <c r="D330" s="11">
        <f t="shared" si="11"/>
        <v>44757</v>
      </c>
      <c r="E330" t="s">
        <v>264</v>
      </c>
      <c r="F330">
        <v>2754</v>
      </c>
    </row>
    <row r="331" spans="1:6" x14ac:dyDescent="0.75">
      <c r="A331" s="11">
        <v>44581</v>
      </c>
      <c r="C331" t="e">
        <f t="shared" si="10"/>
        <v>#VALUE!</v>
      </c>
      <c r="D331" s="11">
        <f t="shared" si="11"/>
        <v>44756</v>
      </c>
      <c r="E331" t="s">
        <v>265</v>
      </c>
      <c r="F331">
        <v>2756</v>
      </c>
    </row>
    <row r="332" spans="1:6" x14ac:dyDescent="0.75">
      <c r="A332" s="11">
        <v>44582</v>
      </c>
      <c r="C332" t="e">
        <f t="shared" si="10"/>
        <v>#VALUE!</v>
      </c>
      <c r="D332" s="11">
        <f t="shared" si="11"/>
        <v>44755</v>
      </c>
      <c r="E332" t="s">
        <v>266</v>
      </c>
      <c r="F332">
        <v>2729</v>
      </c>
    </row>
    <row r="333" spans="1:6" x14ac:dyDescent="0.75">
      <c r="A333" s="11">
        <v>44585</v>
      </c>
      <c r="C333">
        <f t="shared" si="10"/>
        <v>44902</v>
      </c>
      <c r="D333" s="11">
        <f t="shared" si="11"/>
        <v>44902</v>
      </c>
      <c r="E333" s="11">
        <v>44902</v>
      </c>
      <c r="F333">
        <v>2728</v>
      </c>
    </row>
    <row r="334" spans="1:6" x14ac:dyDescent="0.75">
      <c r="A334" s="11">
        <v>44586</v>
      </c>
      <c r="C334">
        <f t="shared" si="10"/>
        <v>44872</v>
      </c>
      <c r="D334" s="11">
        <f t="shared" si="11"/>
        <v>44872</v>
      </c>
      <c r="E334" s="11">
        <v>44872</v>
      </c>
      <c r="F334">
        <v>2669</v>
      </c>
    </row>
    <row r="335" spans="1:6" x14ac:dyDescent="0.75">
      <c r="A335" s="11">
        <v>44587</v>
      </c>
      <c r="C335">
        <f t="shared" si="10"/>
        <v>44780</v>
      </c>
      <c r="D335" s="11">
        <f t="shared" si="11"/>
        <v>44780</v>
      </c>
      <c r="E335" s="11">
        <v>44780</v>
      </c>
      <c r="F335">
        <v>2651</v>
      </c>
    </row>
    <row r="336" spans="1:6" x14ac:dyDescent="0.75">
      <c r="A336" s="11">
        <v>44588</v>
      </c>
      <c r="C336">
        <f t="shared" si="10"/>
        <v>44749</v>
      </c>
      <c r="D336" s="11">
        <f t="shared" si="11"/>
        <v>44749</v>
      </c>
      <c r="E336" s="11">
        <v>44749</v>
      </c>
      <c r="F336">
        <v>2641</v>
      </c>
    </row>
    <row r="337" spans="1:6" x14ac:dyDescent="0.75">
      <c r="A337" s="11">
        <v>44589</v>
      </c>
      <c r="C337">
        <f t="shared" si="10"/>
        <v>44719</v>
      </c>
      <c r="D337" s="11">
        <f t="shared" si="11"/>
        <v>44719</v>
      </c>
      <c r="E337" s="11">
        <v>44719</v>
      </c>
      <c r="F337">
        <v>2683</v>
      </c>
    </row>
    <row r="338" spans="1:6" x14ac:dyDescent="0.75">
      <c r="A338" s="11">
        <v>44592</v>
      </c>
      <c r="C338">
        <f t="shared" si="10"/>
        <v>44688</v>
      </c>
      <c r="D338" s="11">
        <f t="shared" si="11"/>
        <v>44688</v>
      </c>
      <c r="E338" s="11">
        <v>44688</v>
      </c>
      <c r="F338">
        <v>2652</v>
      </c>
    </row>
    <row r="339" spans="1:6" x14ac:dyDescent="0.75">
      <c r="A339" s="11">
        <v>44593</v>
      </c>
      <c r="C339">
        <f t="shared" si="10"/>
        <v>44658</v>
      </c>
      <c r="D339" s="11">
        <f t="shared" si="11"/>
        <v>44658</v>
      </c>
      <c r="E339" s="11">
        <v>44658</v>
      </c>
      <c r="F339">
        <v>2344</v>
      </c>
    </row>
    <row r="340" spans="1:6" x14ac:dyDescent="0.75">
      <c r="A340" s="11">
        <v>44594</v>
      </c>
      <c r="C340">
        <f t="shared" si="10"/>
        <v>44568</v>
      </c>
      <c r="D340" s="11">
        <f t="shared" si="11"/>
        <v>44568</v>
      </c>
      <c r="E340" s="11">
        <v>44568</v>
      </c>
      <c r="F340">
        <v>2344</v>
      </c>
    </row>
    <row r="341" spans="1:6" x14ac:dyDescent="0.75">
      <c r="A341" s="11">
        <v>44595</v>
      </c>
      <c r="C341" t="e">
        <f t="shared" si="10"/>
        <v>#VALUE!</v>
      </c>
      <c r="D341" s="11">
        <f t="shared" si="11"/>
        <v>44742</v>
      </c>
      <c r="E341" t="s">
        <v>267</v>
      </c>
      <c r="F341">
        <v>2428</v>
      </c>
    </row>
    <row r="342" spans="1:6" x14ac:dyDescent="0.75">
      <c r="A342" s="11">
        <v>44596</v>
      </c>
      <c r="C342" t="e">
        <f t="shared" si="10"/>
        <v>#VALUE!</v>
      </c>
      <c r="D342" s="11">
        <f t="shared" si="11"/>
        <v>44741</v>
      </c>
      <c r="E342" t="s">
        <v>268</v>
      </c>
      <c r="F342">
        <v>2371</v>
      </c>
    </row>
    <row r="343" spans="1:6" x14ac:dyDescent="0.75">
      <c r="A343" s="11">
        <v>44599</v>
      </c>
      <c r="C343" t="e">
        <f t="shared" si="10"/>
        <v>#VALUE!</v>
      </c>
      <c r="D343" s="11">
        <f t="shared" si="11"/>
        <v>44740</v>
      </c>
      <c r="E343" t="s">
        <v>269</v>
      </c>
      <c r="F343">
        <v>2434</v>
      </c>
    </row>
    <row r="344" spans="1:6" x14ac:dyDescent="0.75">
      <c r="A344" s="11">
        <v>44600</v>
      </c>
      <c r="C344" t="e">
        <f t="shared" si="10"/>
        <v>#VALUE!</v>
      </c>
      <c r="D344" s="11">
        <f t="shared" si="11"/>
        <v>44739</v>
      </c>
      <c r="E344" t="s">
        <v>270</v>
      </c>
      <c r="F344">
        <v>2451</v>
      </c>
    </row>
    <row r="345" spans="1:6" x14ac:dyDescent="0.75">
      <c r="A345" s="11">
        <v>44601</v>
      </c>
      <c r="C345" t="e">
        <f t="shared" si="10"/>
        <v>#VALUE!</v>
      </c>
      <c r="D345" s="11">
        <f t="shared" si="11"/>
        <v>44736</v>
      </c>
      <c r="E345" t="s">
        <v>271</v>
      </c>
      <c r="F345">
        <v>2356</v>
      </c>
    </row>
    <row r="346" spans="1:6" x14ac:dyDescent="0.75">
      <c r="A346" s="11">
        <v>44602</v>
      </c>
      <c r="C346" t="e">
        <f t="shared" si="10"/>
        <v>#VALUE!</v>
      </c>
      <c r="D346" s="11">
        <f t="shared" si="11"/>
        <v>44735</v>
      </c>
      <c r="E346" t="s">
        <v>272</v>
      </c>
      <c r="F346">
        <v>2285</v>
      </c>
    </row>
    <row r="347" spans="1:6" x14ac:dyDescent="0.75">
      <c r="A347" s="11">
        <v>44603</v>
      </c>
      <c r="C347" t="e">
        <f t="shared" si="10"/>
        <v>#VALUE!</v>
      </c>
      <c r="D347" s="11">
        <f t="shared" si="11"/>
        <v>44734</v>
      </c>
      <c r="E347" t="s">
        <v>273</v>
      </c>
      <c r="F347">
        <v>2265</v>
      </c>
    </row>
    <row r="348" spans="1:6" x14ac:dyDescent="0.75">
      <c r="A348" s="11">
        <v>44606</v>
      </c>
      <c r="C348" t="e">
        <f t="shared" si="10"/>
        <v>#VALUE!</v>
      </c>
      <c r="D348" s="11">
        <f t="shared" si="11"/>
        <v>44733</v>
      </c>
      <c r="E348" t="s">
        <v>274</v>
      </c>
      <c r="F348">
        <v>2200</v>
      </c>
    </row>
    <row r="349" spans="1:6" x14ac:dyDescent="0.75">
      <c r="A349" s="11">
        <v>44607</v>
      </c>
      <c r="C349" t="e">
        <f t="shared" si="10"/>
        <v>#VALUE!</v>
      </c>
      <c r="D349" s="11">
        <f t="shared" si="11"/>
        <v>44732</v>
      </c>
      <c r="E349" t="s">
        <v>275</v>
      </c>
      <c r="F349">
        <v>2213</v>
      </c>
    </row>
    <row r="350" spans="1:6" x14ac:dyDescent="0.75">
      <c r="A350" s="11">
        <v>44608</v>
      </c>
      <c r="C350" t="e">
        <f t="shared" si="10"/>
        <v>#VALUE!</v>
      </c>
      <c r="D350" s="11">
        <f t="shared" si="11"/>
        <v>44729</v>
      </c>
      <c r="E350" t="s">
        <v>276</v>
      </c>
      <c r="F350">
        <v>2213</v>
      </c>
    </row>
    <row r="351" spans="1:6" x14ac:dyDescent="0.75">
      <c r="A351" s="11">
        <v>44609</v>
      </c>
      <c r="C351" t="e">
        <f t="shared" si="10"/>
        <v>#VALUE!</v>
      </c>
      <c r="D351" s="11">
        <f t="shared" si="11"/>
        <v>44728</v>
      </c>
      <c r="E351" t="s">
        <v>277</v>
      </c>
      <c r="F351">
        <v>2199</v>
      </c>
    </row>
    <row r="352" spans="1:6" x14ac:dyDescent="0.75">
      <c r="A352" s="11">
        <v>44610</v>
      </c>
      <c r="C352" t="e">
        <f t="shared" si="10"/>
        <v>#VALUE!</v>
      </c>
      <c r="D352" s="11">
        <f t="shared" si="11"/>
        <v>44727</v>
      </c>
      <c r="E352" t="s">
        <v>278</v>
      </c>
      <c r="F352">
        <v>2111</v>
      </c>
    </row>
    <row r="353" spans="1:6" x14ac:dyDescent="0.75">
      <c r="A353" s="11">
        <v>44613</v>
      </c>
      <c r="C353" t="e">
        <f t="shared" si="10"/>
        <v>#VALUE!</v>
      </c>
      <c r="D353" s="11">
        <f t="shared" si="11"/>
        <v>44726</v>
      </c>
      <c r="E353" t="s">
        <v>279</v>
      </c>
      <c r="F353">
        <v>2125</v>
      </c>
    </row>
    <row r="354" spans="1:6" x14ac:dyDescent="0.75">
      <c r="A354" s="11">
        <v>44614</v>
      </c>
      <c r="C354" t="e">
        <f t="shared" si="10"/>
        <v>#VALUE!</v>
      </c>
      <c r="D354" s="11">
        <f t="shared" si="11"/>
        <v>44725</v>
      </c>
      <c r="E354" t="s">
        <v>280</v>
      </c>
      <c r="F354">
        <v>2124</v>
      </c>
    </row>
    <row r="355" spans="1:6" x14ac:dyDescent="0.75">
      <c r="A355" s="11">
        <v>44615</v>
      </c>
      <c r="C355">
        <f t="shared" si="10"/>
        <v>44840</v>
      </c>
      <c r="D355" s="11">
        <f t="shared" si="11"/>
        <v>44840</v>
      </c>
      <c r="E355" s="11">
        <v>44840</v>
      </c>
      <c r="F355">
        <v>2043</v>
      </c>
    </row>
    <row r="356" spans="1:6" x14ac:dyDescent="0.75">
      <c r="A356" s="11">
        <v>44616</v>
      </c>
      <c r="C356">
        <f t="shared" si="10"/>
        <v>44810</v>
      </c>
      <c r="D356" s="11">
        <f t="shared" si="11"/>
        <v>44810</v>
      </c>
      <c r="E356" s="11">
        <v>44810</v>
      </c>
      <c r="F356">
        <v>2045</v>
      </c>
    </row>
    <row r="357" spans="1:6" x14ac:dyDescent="0.75">
      <c r="A357" s="11">
        <v>44617</v>
      </c>
      <c r="C357">
        <f t="shared" si="10"/>
        <v>44779</v>
      </c>
      <c r="D357" s="11">
        <f t="shared" si="11"/>
        <v>44779</v>
      </c>
      <c r="E357" s="11">
        <v>44779</v>
      </c>
      <c r="F357">
        <v>1970</v>
      </c>
    </row>
    <row r="358" spans="1:6" x14ac:dyDescent="0.75">
      <c r="A358" s="11">
        <v>44622</v>
      </c>
      <c r="C358">
        <f t="shared" si="10"/>
        <v>44748</v>
      </c>
      <c r="D358" s="11">
        <f t="shared" si="11"/>
        <v>44748</v>
      </c>
      <c r="E358" s="11">
        <v>44748</v>
      </c>
      <c r="F358">
        <v>1930</v>
      </c>
    </row>
    <row r="359" spans="1:6" x14ac:dyDescent="0.75">
      <c r="A359" s="11">
        <v>44623</v>
      </c>
      <c r="C359">
        <f t="shared" si="10"/>
        <v>44718</v>
      </c>
      <c r="D359" s="11">
        <f t="shared" si="11"/>
        <v>44718</v>
      </c>
      <c r="E359" s="11">
        <v>44718</v>
      </c>
      <c r="F359">
        <v>1908</v>
      </c>
    </row>
    <row r="360" spans="1:6" x14ac:dyDescent="0.75">
      <c r="A360" s="11">
        <v>44624</v>
      </c>
      <c r="C360">
        <f t="shared" si="10"/>
        <v>44626</v>
      </c>
      <c r="D360" s="11">
        <f t="shared" si="11"/>
        <v>44626</v>
      </c>
      <c r="E360" s="11">
        <v>44626</v>
      </c>
      <c r="F360">
        <v>1894</v>
      </c>
    </row>
    <row r="361" spans="1:6" x14ac:dyDescent="0.75">
      <c r="A361" s="11">
        <v>44627</v>
      </c>
      <c r="C361">
        <f t="shared" si="10"/>
        <v>44598</v>
      </c>
      <c r="D361" s="11">
        <f t="shared" si="11"/>
        <v>44598</v>
      </c>
      <c r="E361" s="11">
        <v>44598</v>
      </c>
      <c r="F361">
        <v>1897</v>
      </c>
    </row>
    <row r="362" spans="1:6" x14ac:dyDescent="0.75">
      <c r="A362" s="11">
        <v>44628</v>
      </c>
      <c r="C362">
        <f t="shared" si="10"/>
        <v>44567</v>
      </c>
      <c r="D362" s="11">
        <f t="shared" si="11"/>
        <v>44567</v>
      </c>
      <c r="E362" s="11">
        <v>44567</v>
      </c>
      <c r="F362">
        <v>1914</v>
      </c>
    </row>
    <row r="363" spans="1:6" x14ac:dyDescent="0.75">
      <c r="A363" s="11">
        <v>44629</v>
      </c>
      <c r="C363" t="e">
        <f t="shared" si="10"/>
        <v>#VALUE!</v>
      </c>
      <c r="D363" s="11">
        <f t="shared" si="11"/>
        <v>44712</v>
      </c>
      <c r="E363" t="s">
        <v>281</v>
      </c>
      <c r="F363">
        <v>1918</v>
      </c>
    </row>
    <row r="364" spans="1:6" x14ac:dyDescent="0.75">
      <c r="A364" s="11">
        <v>44630</v>
      </c>
      <c r="C364" t="e">
        <f t="shared" si="10"/>
        <v>#VALUE!</v>
      </c>
      <c r="D364" s="11">
        <f t="shared" si="11"/>
        <v>44711</v>
      </c>
      <c r="E364" t="s">
        <v>282</v>
      </c>
      <c r="F364">
        <v>1916</v>
      </c>
    </row>
    <row r="365" spans="1:6" x14ac:dyDescent="0.75">
      <c r="A365" s="11">
        <v>44631</v>
      </c>
      <c r="C365" t="e">
        <f t="shared" si="10"/>
        <v>#VALUE!</v>
      </c>
      <c r="D365" s="11">
        <f t="shared" si="11"/>
        <v>44708</v>
      </c>
      <c r="E365" t="s">
        <v>283</v>
      </c>
      <c r="F365">
        <v>1916</v>
      </c>
    </row>
    <row r="366" spans="1:6" x14ac:dyDescent="0.75">
      <c r="A366" s="11">
        <v>44634</v>
      </c>
      <c r="C366" t="e">
        <f t="shared" si="10"/>
        <v>#VALUE!</v>
      </c>
      <c r="D366" s="11">
        <f t="shared" si="11"/>
        <v>44707</v>
      </c>
      <c r="E366" t="s">
        <v>284</v>
      </c>
      <c r="F366">
        <v>1928</v>
      </c>
    </row>
    <row r="367" spans="1:6" x14ac:dyDescent="0.75">
      <c r="A367" s="11">
        <v>44635</v>
      </c>
      <c r="C367" t="e">
        <f t="shared" si="10"/>
        <v>#VALUE!</v>
      </c>
      <c r="D367" s="11">
        <f t="shared" si="11"/>
        <v>44706</v>
      </c>
      <c r="E367" t="s">
        <v>285</v>
      </c>
      <c r="F367">
        <v>1917</v>
      </c>
    </row>
    <row r="368" spans="1:6" x14ac:dyDescent="0.75">
      <c r="A368" s="11">
        <v>44636</v>
      </c>
      <c r="C368" t="e">
        <f t="shared" si="10"/>
        <v>#VALUE!</v>
      </c>
      <c r="D368" s="11">
        <f t="shared" si="11"/>
        <v>44705</v>
      </c>
      <c r="E368" t="s">
        <v>286</v>
      </c>
      <c r="F368">
        <v>1934</v>
      </c>
    </row>
    <row r="369" spans="1:6" x14ac:dyDescent="0.75">
      <c r="A369" s="11">
        <v>44637</v>
      </c>
      <c r="C369" t="e">
        <f t="shared" si="10"/>
        <v>#VALUE!</v>
      </c>
      <c r="D369" s="11">
        <f t="shared" si="11"/>
        <v>44704</v>
      </c>
      <c r="E369" t="s">
        <v>287</v>
      </c>
      <c r="F369">
        <v>1916</v>
      </c>
    </row>
    <row r="370" spans="1:6" x14ac:dyDescent="0.75">
      <c r="A370" s="11">
        <v>44638</v>
      </c>
      <c r="C370" t="e">
        <f t="shared" si="10"/>
        <v>#VALUE!</v>
      </c>
      <c r="D370" s="11">
        <f t="shared" si="11"/>
        <v>44701</v>
      </c>
      <c r="E370" t="s">
        <v>288</v>
      </c>
      <c r="F370">
        <v>1951</v>
      </c>
    </row>
    <row r="371" spans="1:6" x14ac:dyDescent="0.75">
      <c r="A371" s="11">
        <v>44641</v>
      </c>
      <c r="C371" t="e">
        <f t="shared" si="10"/>
        <v>#VALUE!</v>
      </c>
      <c r="D371" s="11">
        <f t="shared" si="11"/>
        <v>44700</v>
      </c>
      <c r="E371" t="s">
        <v>289</v>
      </c>
      <c r="F371">
        <v>1944</v>
      </c>
    </row>
    <row r="372" spans="1:6" x14ac:dyDescent="0.75">
      <c r="A372" s="11">
        <v>44642</v>
      </c>
      <c r="C372" t="e">
        <f t="shared" si="10"/>
        <v>#VALUE!</v>
      </c>
      <c r="D372" s="11">
        <f t="shared" si="11"/>
        <v>44699</v>
      </c>
      <c r="E372" t="s">
        <v>290</v>
      </c>
      <c r="F372">
        <v>1951</v>
      </c>
    </row>
    <row r="373" spans="1:6" x14ac:dyDescent="0.75">
      <c r="A373" s="11">
        <v>44643</v>
      </c>
      <c r="C373" t="e">
        <f t="shared" si="10"/>
        <v>#VALUE!</v>
      </c>
      <c r="D373" s="11">
        <f t="shared" si="11"/>
        <v>44698</v>
      </c>
      <c r="E373" t="s">
        <v>291</v>
      </c>
      <c r="F373">
        <v>1930</v>
      </c>
    </row>
    <row r="374" spans="1:6" x14ac:dyDescent="0.75">
      <c r="A374" s="11">
        <v>44645</v>
      </c>
      <c r="C374" t="e">
        <f t="shared" si="10"/>
        <v>#VALUE!</v>
      </c>
      <c r="D374" s="11">
        <f t="shared" si="11"/>
        <v>44697</v>
      </c>
      <c r="E374" t="s">
        <v>292</v>
      </c>
      <c r="F374">
        <v>1927</v>
      </c>
    </row>
    <row r="375" spans="1:6" x14ac:dyDescent="0.75">
      <c r="A375" s="11">
        <v>44648</v>
      </c>
      <c r="C375" t="e">
        <f t="shared" si="10"/>
        <v>#VALUE!</v>
      </c>
      <c r="D375" s="11">
        <f t="shared" si="11"/>
        <v>44694</v>
      </c>
      <c r="E375" t="s">
        <v>293</v>
      </c>
      <c r="F375">
        <v>1895</v>
      </c>
    </row>
    <row r="376" spans="1:6" x14ac:dyDescent="0.75">
      <c r="A376" s="11">
        <v>44649</v>
      </c>
      <c r="C376">
        <f t="shared" si="10"/>
        <v>44900</v>
      </c>
      <c r="D376" s="11">
        <f t="shared" si="11"/>
        <v>44900</v>
      </c>
      <c r="E376" s="11">
        <v>44900</v>
      </c>
      <c r="F376">
        <v>1887</v>
      </c>
    </row>
    <row r="377" spans="1:6" x14ac:dyDescent="0.75">
      <c r="A377" s="11">
        <v>44650</v>
      </c>
      <c r="C377">
        <f t="shared" si="10"/>
        <v>44870</v>
      </c>
      <c r="D377" s="11">
        <f t="shared" si="11"/>
        <v>44870</v>
      </c>
      <c r="E377" s="11">
        <v>44870</v>
      </c>
      <c r="F377">
        <v>1840</v>
      </c>
    </row>
    <row r="378" spans="1:6" x14ac:dyDescent="0.75">
      <c r="A378" s="11">
        <v>44651</v>
      </c>
      <c r="C378">
        <f t="shared" si="10"/>
        <v>44839</v>
      </c>
      <c r="D378" s="11">
        <f t="shared" si="11"/>
        <v>44839</v>
      </c>
      <c r="E378" s="11">
        <v>44839</v>
      </c>
      <c r="F378">
        <v>1854</v>
      </c>
    </row>
    <row r="379" spans="1:6" x14ac:dyDescent="0.75">
      <c r="A379" s="11">
        <v>44652</v>
      </c>
      <c r="C379">
        <f t="shared" si="10"/>
        <v>44809</v>
      </c>
      <c r="D379" s="11">
        <f t="shared" si="11"/>
        <v>44809</v>
      </c>
      <c r="E379" s="11">
        <v>44809</v>
      </c>
      <c r="F379">
        <v>1849</v>
      </c>
    </row>
    <row r="380" spans="1:6" x14ac:dyDescent="0.75">
      <c r="A380" s="11">
        <v>44655</v>
      </c>
      <c r="C380">
        <f t="shared" si="10"/>
        <v>44717</v>
      </c>
      <c r="D380" s="11">
        <f t="shared" si="11"/>
        <v>44717</v>
      </c>
      <c r="E380" s="11">
        <v>44717</v>
      </c>
      <c r="F380">
        <v>1808</v>
      </c>
    </row>
    <row r="381" spans="1:6" x14ac:dyDescent="0.75">
      <c r="A381" s="11">
        <v>44656</v>
      </c>
      <c r="C381">
        <f t="shared" si="10"/>
        <v>44686</v>
      </c>
      <c r="D381" s="11">
        <f t="shared" si="11"/>
        <v>44686</v>
      </c>
      <c r="E381" s="11">
        <v>44686</v>
      </c>
      <c r="F381">
        <v>1788</v>
      </c>
    </row>
    <row r="382" spans="1:6" x14ac:dyDescent="0.75">
      <c r="A382" s="11">
        <v>44657</v>
      </c>
      <c r="C382">
        <f t="shared" si="10"/>
        <v>44656</v>
      </c>
      <c r="D382" s="11">
        <f t="shared" si="11"/>
        <v>44656</v>
      </c>
      <c r="E382" s="11">
        <v>44656</v>
      </c>
      <c r="F382">
        <v>1763</v>
      </c>
    </row>
    <row r="383" spans="1:6" x14ac:dyDescent="0.75">
      <c r="A383" s="11">
        <v>44658</v>
      </c>
      <c r="C383">
        <f t="shared" si="10"/>
        <v>44625</v>
      </c>
      <c r="D383" s="11">
        <f t="shared" si="11"/>
        <v>44625</v>
      </c>
      <c r="E383" s="11">
        <v>44625</v>
      </c>
      <c r="F383">
        <v>1786</v>
      </c>
    </row>
    <row r="384" spans="1:6" x14ac:dyDescent="0.75">
      <c r="A384" s="11">
        <v>44659</v>
      </c>
      <c r="C384">
        <f t="shared" si="10"/>
        <v>44597</v>
      </c>
      <c r="D384" s="11">
        <f t="shared" si="11"/>
        <v>44597</v>
      </c>
      <c r="E384" s="11">
        <v>44597</v>
      </c>
      <c r="F384">
        <v>1817</v>
      </c>
    </row>
    <row r="385" spans="1:6" x14ac:dyDescent="0.75">
      <c r="A385" s="11">
        <v>44662</v>
      </c>
      <c r="C385" t="e">
        <f t="shared" si="10"/>
        <v>#VALUE!</v>
      </c>
      <c r="D385" s="11">
        <f t="shared" si="11"/>
        <v>44680</v>
      </c>
      <c r="E385" t="s">
        <v>294</v>
      </c>
      <c r="F385">
        <v>1801</v>
      </c>
    </row>
    <row r="386" spans="1:6" x14ac:dyDescent="0.75">
      <c r="A386" s="11">
        <v>44663</v>
      </c>
      <c r="C386" t="e">
        <f t="shared" si="10"/>
        <v>#VALUE!</v>
      </c>
      <c r="D386" s="11">
        <f t="shared" si="11"/>
        <v>44679</v>
      </c>
      <c r="E386" t="s">
        <v>295</v>
      </c>
      <c r="F386">
        <v>1789</v>
      </c>
    </row>
    <row r="387" spans="1:6" x14ac:dyDescent="0.75">
      <c r="A387" s="11">
        <v>44664</v>
      </c>
      <c r="C387" t="e">
        <f t="shared" ref="C387:C450" si="12">+VALUE(E387)</f>
        <v>#VALUE!</v>
      </c>
      <c r="D387" s="11">
        <f t="shared" ref="D387:D450" si="13">++IFERROR(VALUE(E387),DATE(RIGHT(E387,4),MID(E387,4,2),LEFT(E387,2)))</f>
        <v>44678</v>
      </c>
      <c r="E387" t="s">
        <v>296</v>
      </c>
      <c r="F387">
        <v>1768</v>
      </c>
    </row>
    <row r="388" spans="1:6" x14ac:dyDescent="0.75">
      <c r="A388" s="11">
        <v>44669</v>
      </c>
      <c r="C388" t="e">
        <f t="shared" si="12"/>
        <v>#VALUE!</v>
      </c>
      <c r="D388" s="11">
        <f t="shared" si="13"/>
        <v>44677</v>
      </c>
      <c r="E388" t="s">
        <v>297</v>
      </c>
      <c r="F388">
        <v>1782</v>
      </c>
    </row>
    <row r="389" spans="1:6" x14ac:dyDescent="0.75">
      <c r="A389" s="11">
        <v>44670</v>
      </c>
      <c r="C389" t="e">
        <f t="shared" si="12"/>
        <v>#VALUE!</v>
      </c>
      <c r="D389" s="11">
        <f t="shared" si="13"/>
        <v>44676</v>
      </c>
      <c r="E389" t="s">
        <v>298</v>
      </c>
      <c r="F389">
        <v>1754</v>
      </c>
    </row>
    <row r="390" spans="1:6" x14ac:dyDescent="0.75">
      <c r="A390" s="11">
        <v>44671</v>
      </c>
      <c r="C390" t="e">
        <f t="shared" si="12"/>
        <v>#VALUE!</v>
      </c>
      <c r="D390" s="11">
        <f t="shared" si="13"/>
        <v>44673</v>
      </c>
      <c r="E390" t="s">
        <v>299</v>
      </c>
      <c r="F390">
        <v>1776</v>
      </c>
    </row>
    <row r="391" spans="1:6" x14ac:dyDescent="0.75">
      <c r="A391" s="11">
        <v>44672</v>
      </c>
      <c r="C391" t="e">
        <f t="shared" si="12"/>
        <v>#VALUE!</v>
      </c>
      <c r="D391" s="11">
        <f t="shared" si="13"/>
        <v>44672</v>
      </c>
      <c r="E391" t="s">
        <v>300</v>
      </c>
      <c r="F391">
        <v>1730</v>
      </c>
    </row>
    <row r="392" spans="1:6" x14ac:dyDescent="0.75">
      <c r="A392" s="11">
        <v>44673</v>
      </c>
      <c r="C392" t="e">
        <f t="shared" si="12"/>
        <v>#VALUE!</v>
      </c>
      <c r="D392" s="11">
        <f t="shared" si="13"/>
        <v>44671</v>
      </c>
      <c r="E392" t="s">
        <v>301</v>
      </c>
      <c r="F392">
        <v>1701</v>
      </c>
    </row>
    <row r="393" spans="1:6" x14ac:dyDescent="0.75">
      <c r="A393" s="11">
        <v>44676</v>
      </c>
      <c r="C393" t="e">
        <f t="shared" si="12"/>
        <v>#VALUE!</v>
      </c>
      <c r="D393" s="11">
        <f t="shared" si="13"/>
        <v>44670</v>
      </c>
      <c r="E393" t="s">
        <v>302</v>
      </c>
      <c r="F393">
        <v>1689</v>
      </c>
    </row>
    <row r="394" spans="1:6" x14ac:dyDescent="0.75">
      <c r="A394" s="11">
        <v>44677</v>
      </c>
      <c r="C394" t="e">
        <f t="shared" si="12"/>
        <v>#VALUE!</v>
      </c>
      <c r="D394" s="11">
        <f t="shared" si="13"/>
        <v>44669</v>
      </c>
      <c r="E394" t="s">
        <v>303</v>
      </c>
      <c r="F394">
        <v>1679</v>
      </c>
    </row>
    <row r="395" spans="1:6" x14ac:dyDescent="0.75">
      <c r="A395" s="11">
        <v>44678</v>
      </c>
      <c r="C395" t="e">
        <f t="shared" si="12"/>
        <v>#VALUE!</v>
      </c>
      <c r="D395" s="11">
        <f t="shared" si="13"/>
        <v>44665</v>
      </c>
      <c r="E395" t="s">
        <v>304</v>
      </c>
      <c r="F395">
        <v>1689</v>
      </c>
    </row>
    <row r="396" spans="1:6" x14ac:dyDescent="0.75">
      <c r="A396" s="11">
        <v>44679</v>
      </c>
      <c r="C396" t="e">
        <f t="shared" si="12"/>
        <v>#VALUE!</v>
      </c>
      <c r="D396" s="11">
        <f t="shared" si="13"/>
        <v>44664</v>
      </c>
      <c r="E396" t="s">
        <v>305</v>
      </c>
      <c r="F396">
        <v>1710</v>
      </c>
    </row>
    <row r="397" spans="1:6" x14ac:dyDescent="0.75">
      <c r="A397" s="11">
        <v>44680</v>
      </c>
      <c r="C397">
        <f t="shared" si="12"/>
        <v>44899</v>
      </c>
      <c r="D397" s="11">
        <f t="shared" si="13"/>
        <v>44899</v>
      </c>
      <c r="E397" s="11">
        <v>44899</v>
      </c>
      <c r="F397">
        <v>1735</v>
      </c>
    </row>
    <row r="398" spans="1:6" x14ac:dyDescent="0.75">
      <c r="A398" s="11">
        <v>44683</v>
      </c>
      <c r="C398">
        <f t="shared" si="12"/>
        <v>44869</v>
      </c>
      <c r="D398" s="11">
        <f t="shared" si="13"/>
        <v>44869</v>
      </c>
      <c r="E398" s="11">
        <v>44869</v>
      </c>
      <c r="F398">
        <v>1723</v>
      </c>
    </row>
    <row r="399" spans="1:6" x14ac:dyDescent="0.75">
      <c r="A399" s="11">
        <v>44684</v>
      </c>
      <c r="C399">
        <f t="shared" si="12"/>
        <v>44777</v>
      </c>
      <c r="D399" s="11">
        <f t="shared" si="13"/>
        <v>44777</v>
      </c>
      <c r="E399" s="11">
        <v>44777</v>
      </c>
      <c r="F399">
        <v>1711</v>
      </c>
    </row>
    <row r="400" spans="1:6" x14ac:dyDescent="0.75">
      <c r="A400" s="11">
        <v>44685</v>
      </c>
      <c r="C400">
        <f t="shared" si="12"/>
        <v>44746</v>
      </c>
      <c r="D400" s="11">
        <f t="shared" si="13"/>
        <v>44746</v>
      </c>
      <c r="E400" s="11">
        <v>44746</v>
      </c>
      <c r="F400">
        <v>1702</v>
      </c>
    </row>
    <row r="401" spans="1:6" x14ac:dyDescent="0.75">
      <c r="A401" s="11">
        <v>44686</v>
      </c>
      <c r="C401">
        <f t="shared" si="12"/>
        <v>44716</v>
      </c>
      <c r="D401" s="11">
        <f t="shared" si="13"/>
        <v>44716</v>
      </c>
      <c r="E401" s="11">
        <v>44716</v>
      </c>
      <c r="F401">
        <v>1710</v>
      </c>
    </row>
    <row r="402" spans="1:6" x14ac:dyDescent="0.75">
      <c r="A402" s="11">
        <v>44687</v>
      </c>
      <c r="C402">
        <f t="shared" si="12"/>
        <v>44685</v>
      </c>
      <c r="D402" s="11">
        <f t="shared" si="13"/>
        <v>44685</v>
      </c>
      <c r="E402" s="11">
        <v>44685</v>
      </c>
      <c r="F402">
        <v>1710</v>
      </c>
    </row>
    <row r="403" spans="1:6" x14ac:dyDescent="0.75">
      <c r="A403" s="11">
        <v>44690</v>
      </c>
      <c r="C403">
        <f t="shared" si="12"/>
        <v>44655</v>
      </c>
      <c r="D403" s="11">
        <f t="shared" si="13"/>
        <v>44655</v>
      </c>
      <c r="E403" s="11">
        <v>44655</v>
      </c>
      <c r="F403">
        <v>1692</v>
      </c>
    </row>
    <row r="404" spans="1:6" x14ac:dyDescent="0.75">
      <c r="A404" s="11">
        <v>44691</v>
      </c>
      <c r="C404">
        <f t="shared" si="12"/>
        <v>44565</v>
      </c>
      <c r="D404" s="11">
        <f t="shared" si="13"/>
        <v>44565</v>
      </c>
      <c r="E404" s="11">
        <v>44565</v>
      </c>
      <c r="F404">
        <v>1714</v>
      </c>
    </row>
    <row r="405" spans="1:6" x14ac:dyDescent="0.75">
      <c r="A405" s="11">
        <v>44692</v>
      </c>
      <c r="C405" t="e">
        <f t="shared" si="12"/>
        <v>#VALUE!</v>
      </c>
      <c r="D405" s="11">
        <f t="shared" si="13"/>
        <v>44651</v>
      </c>
      <c r="E405" t="s">
        <v>306</v>
      </c>
      <c r="F405">
        <v>1718</v>
      </c>
    </row>
    <row r="406" spans="1:6" x14ac:dyDescent="0.75">
      <c r="A406" s="11">
        <v>44693</v>
      </c>
      <c r="C406" t="e">
        <f t="shared" si="12"/>
        <v>#VALUE!</v>
      </c>
      <c r="D406" s="11">
        <f t="shared" si="13"/>
        <v>44650</v>
      </c>
      <c r="E406" t="s">
        <v>307</v>
      </c>
      <c r="F406">
        <v>1729</v>
      </c>
    </row>
    <row r="407" spans="1:6" x14ac:dyDescent="0.75">
      <c r="A407" s="11">
        <v>44694</v>
      </c>
      <c r="C407" t="e">
        <f t="shared" si="12"/>
        <v>#VALUE!</v>
      </c>
      <c r="D407" s="11">
        <f t="shared" si="13"/>
        <v>44649</v>
      </c>
      <c r="E407" t="s">
        <v>308</v>
      </c>
      <c r="F407">
        <v>1727</v>
      </c>
    </row>
    <row r="408" spans="1:6" x14ac:dyDescent="0.75">
      <c r="A408" s="11">
        <v>44697</v>
      </c>
      <c r="C408" t="e">
        <f t="shared" si="12"/>
        <v>#VALUE!</v>
      </c>
      <c r="D408" s="11">
        <f t="shared" si="13"/>
        <v>44648</v>
      </c>
      <c r="E408" t="s">
        <v>309</v>
      </c>
      <c r="F408">
        <v>1744</v>
      </c>
    </row>
    <row r="409" spans="1:6" x14ac:dyDescent="0.75">
      <c r="A409" s="11">
        <v>44698</v>
      </c>
      <c r="C409" t="e">
        <f t="shared" si="12"/>
        <v>#VALUE!</v>
      </c>
      <c r="D409" s="11">
        <f t="shared" si="13"/>
        <v>44645</v>
      </c>
      <c r="E409" t="s">
        <v>310</v>
      </c>
      <c r="F409">
        <v>1785</v>
      </c>
    </row>
    <row r="410" spans="1:6" x14ac:dyDescent="0.75">
      <c r="A410" s="11">
        <v>44700</v>
      </c>
      <c r="C410" t="e">
        <f t="shared" si="12"/>
        <v>#VALUE!</v>
      </c>
      <c r="D410" s="11">
        <f t="shared" si="13"/>
        <v>44644</v>
      </c>
      <c r="E410" t="s">
        <v>311</v>
      </c>
      <c r="F410">
        <v>1817</v>
      </c>
    </row>
    <row r="411" spans="1:6" x14ac:dyDescent="0.75">
      <c r="A411" s="11">
        <v>44701</v>
      </c>
      <c r="C411" t="e">
        <f t="shared" si="12"/>
        <v>#VALUE!</v>
      </c>
      <c r="D411" s="11">
        <f t="shared" si="13"/>
        <v>44643</v>
      </c>
      <c r="E411" t="s">
        <v>312</v>
      </c>
      <c r="F411">
        <v>1837</v>
      </c>
    </row>
    <row r="412" spans="1:6" x14ac:dyDescent="0.75">
      <c r="A412" s="11">
        <v>44704</v>
      </c>
      <c r="C412" t="e">
        <f t="shared" si="12"/>
        <v>#VALUE!</v>
      </c>
      <c r="D412" s="11">
        <f t="shared" si="13"/>
        <v>44642</v>
      </c>
      <c r="E412" t="s">
        <v>313</v>
      </c>
      <c r="F412">
        <v>1787</v>
      </c>
    </row>
    <row r="413" spans="1:6" x14ac:dyDescent="0.75">
      <c r="A413" s="11">
        <v>44705</v>
      </c>
      <c r="C413" t="e">
        <f t="shared" si="12"/>
        <v>#VALUE!</v>
      </c>
      <c r="D413" s="11">
        <f t="shared" si="13"/>
        <v>44641</v>
      </c>
      <c r="E413" t="s">
        <v>314</v>
      </c>
      <c r="F413">
        <v>1791</v>
      </c>
    </row>
    <row r="414" spans="1:6" x14ac:dyDescent="0.75">
      <c r="A414" s="11">
        <v>44707</v>
      </c>
      <c r="C414" t="e">
        <f t="shared" si="12"/>
        <v>#VALUE!</v>
      </c>
      <c r="D414" s="11">
        <f t="shared" si="13"/>
        <v>44638</v>
      </c>
      <c r="E414" t="s">
        <v>315</v>
      </c>
      <c r="F414">
        <v>1789</v>
      </c>
    </row>
    <row r="415" spans="1:6" x14ac:dyDescent="0.75">
      <c r="A415" s="11">
        <v>44708</v>
      </c>
      <c r="C415" t="e">
        <f t="shared" si="12"/>
        <v>#VALUE!</v>
      </c>
      <c r="D415" s="11">
        <f t="shared" si="13"/>
        <v>44637</v>
      </c>
      <c r="E415" t="s">
        <v>316</v>
      </c>
      <c r="F415">
        <v>1769</v>
      </c>
    </row>
    <row r="416" spans="1:6" x14ac:dyDescent="0.75">
      <c r="A416" s="11">
        <v>44711</v>
      </c>
      <c r="C416" t="e">
        <f t="shared" si="12"/>
        <v>#VALUE!</v>
      </c>
      <c r="D416" s="11">
        <f t="shared" si="13"/>
        <v>44636</v>
      </c>
      <c r="E416" t="s">
        <v>317</v>
      </c>
      <c r="F416">
        <v>1780</v>
      </c>
    </row>
    <row r="417" spans="1:6" x14ac:dyDescent="0.75">
      <c r="A417" s="11">
        <v>44712</v>
      </c>
      <c r="C417" t="e">
        <f t="shared" si="12"/>
        <v>#VALUE!</v>
      </c>
      <c r="D417" s="11">
        <f t="shared" si="13"/>
        <v>44635</v>
      </c>
      <c r="E417" t="s">
        <v>318</v>
      </c>
      <c r="F417">
        <v>1815</v>
      </c>
    </row>
    <row r="418" spans="1:6" x14ac:dyDescent="0.75">
      <c r="A418" s="11">
        <v>44713</v>
      </c>
      <c r="C418" t="e">
        <f t="shared" si="12"/>
        <v>#VALUE!</v>
      </c>
      <c r="D418" s="11">
        <f t="shared" si="13"/>
        <v>44634</v>
      </c>
      <c r="E418" t="s">
        <v>319</v>
      </c>
      <c r="F418">
        <v>1807</v>
      </c>
    </row>
    <row r="419" spans="1:6" x14ac:dyDescent="0.75">
      <c r="A419" s="11">
        <v>44714</v>
      </c>
      <c r="C419">
        <f t="shared" si="12"/>
        <v>44868</v>
      </c>
      <c r="D419" s="11">
        <f t="shared" si="13"/>
        <v>44868</v>
      </c>
      <c r="E419" s="11">
        <v>44868</v>
      </c>
      <c r="F419">
        <v>1816</v>
      </c>
    </row>
    <row r="420" spans="1:6" x14ac:dyDescent="0.75">
      <c r="A420" s="11">
        <v>44715</v>
      </c>
      <c r="C420">
        <f t="shared" si="12"/>
        <v>44837</v>
      </c>
      <c r="D420" s="11">
        <f t="shared" si="13"/>
        <v>44837</v>
      </c>
      <c r="E420" s="11">
        <v>44837</v>
      </c>
      <c r="F420">
        <v>1825</v>
      </c>
    </row>
    <row r="421" spans="1:6" x14ac:dyDescent="0.75">
      <c r="A421" s="11">
        <v>44718</v>
      </c>
      <c r="C421">
        <f t="shared" si="12"/>
        <v>44807</v>
      </c>
      <c r="D421" s="11">
        <f t="shared" si="13"/>
        <v>44807</v>
      </c>
      <c r="E421" s="11">
        <v>44807</v>
      </c>
      <c r="F421">
        <v>1874</v>
      </c>
    </row>
    <row r="422" spans="1:6" x14ac:dyDescent="0.75">
      <c r="A422" s="11">
        <v>44719</v>
      </c>
      <c r="C422">
        <f t="shared" si="12"/>
        <v>44776</v>
      </c>
      <c r="D422" s="11">
        <f t="shared" si="13"/>
        <v>44776</v>
      </c>
      <c r="E422" s="11">
        <v>44776</v>
      </c>
      <c r="F422">
        <v>1979</v>
      </c>
    </row>
    <row r="423" spans="1:6" x14ac:dyDescent="0.75">
      <c r="A423" s="11">
        <v>44720</v>
      </c>
      <c r="C423">
        <f t="shared" si="12"/>
        <v>44745</v>
      </c>
      <c r="D423" s="11">
        <f t="shared" si="13"/>
        <v>44745</v>
      </c>
      <c r="E423" s="11">
        <v>44745</v>
      </c>
      <c r="F423">
        <v>1971</v>
      </c>
    </row>
    <row r="424" spans="1:6" x14ac:dyDescent="0.75">
      <c r="A424" s="11">
        <v>44721</v>
      </c>
      <c r="C424">
        <f t="shared" si="12"/>
        <v>44654</v>
      </c>
      <c r="D424" s="11">
        <f t="shared" si="13"/>
        <v>44654</v>
      </c>
      <c r="E424" s="11">
        <v>44654</v>
      </c>
      <c r="F424">
        <v>1927</v>
      </c>
    </row>
    <row r="425" spans="1:6" x14ac:dyDescent="0.75">
      <c r="A425" s="11">
        <v>44722</v>
      </c>
      <c r="C425">
        <f t="shared" si="12"/>
        <v>44623</v>
      </c>
      <c r="D425" s="11">
        <f t="shared" si="13"/>
        <v>44623</v>
      </c>
      <c r="E425" s="11">
        <v>44623</v>
      </c>
      <c r="F425">
        <v>1860</v>
      </c>
    </row>
    <row r="426" spans="1:6" x14ac:dyDescent="0.75">
      <c r="A426" s="11">
        <v>44725</v>
      </c>
      <c r="C426">
        <f t="shared" si="12"/>
        <v>44595</v>
      </c>
      <c r="D426" s="11">
        <f t="shared" si="13"/>
        <v>44595</v>
      </c>
      <c r="E426" s="11">
        <v>44595</v>
      </c>
      <c r="F426">
        <v>1850</v>
      </c>
    </row>
    <row r="427" spans="1:6" x14ac:dyDescent="0.75">
      <c r="A427" s="11">
        <v>44726</v>
      </c>
      <c r="C427">
        <f t="shared" si="12"/>
        <v>44564</v>
      </c>
      <c r="D427" s="11">
        <f t="shared" si="13"/>
        <v>44564</v>
      </c>
      <c r="E427" s="11">
        <v>44564</v>
      </c>
      <c r="F427">
        <v>1842</v>
      </c>
    </row>
    <row r="428" spans="1:6" x14ac:dyDescent="0.75">
      <c r="A428" s="11">
        <v>44727</v>
      </c>
      <c r="C428" t="e">
        <f t="shared" si="12"/>
        <v>#VALUE!</v>
      </c>
      <c r="D428" s="11">
        <f t="shared" si="13"/>
        <v>44620</v>
      </c>
      <c r="E428" t="s">
        <v>320</v>
      </c>
      <c r="F428">
        <v>1816</v>
      </c>
    </row>
    <row r="429" spans="1:6" x14ac:dyDescent="0.75">
      <c r="A429" s="11">
        <v>44728</v>
      </c>
      <c r="C429" t="e">
        <f t="shared" si="12"/>
        <v>#VALUE!</v>
      </c>
      <c r="D429" s="11">
        <f t="shared" si="13"/>
        <v>44617</v>
      </c>
      <c r="E429" t="s">
        <v>321</v>
      </c>
      <c r="F429">
        <v>1795</v>
      </c>
    </row>
    <row r="430" spans="1:6" x14ac:dyDescent="0.75">
      <c r="A430" s="11">
        <v>44733</v>
      </c>
      <c r="C430" t="e">
        <f t="shared" si="12"/>
        <v>#VALUE!</v>
      </c>
      <c r="D430" s="11">
        <f t="shared" si="13"/>
        <v>44616</v>
      </c>
      <c r="E430" t="s">
        <v>322</v>
      </c>
      <c r="F430">
        <v>1766</v>
      </c>
    </row>
    <row r="431" spans="1:6" x14ac:dyDescent="0.75">
      <c r="A431" s="11">
        <v>44734</v>
      </c>
      <c r="C431" t="e">
        <f t="shared" si="12"/>
        <v>#VALUE!</v>
      </c>
      <c r="D431" s="11">
        <f t="shared" si="13"/>
        <v>44615</v>
      </c>
      <c r="E431" t="s">
        <v>323</v>
      </c>
      <c r="F431">
        <v>1739</v>
      </c>
    </row>
    <row r="432" spans="1:6" x14ac:dyDescent="0.75">
      <c r="A432" s="11">
        <v>44735</v>
      </c>
      <c r="C432" t="e">
        <f t="shared" si="12"/>
        <v>#VALUE!</v>
      </c>
      <c r="D432" s="11">
        <f t="shared" si="13"/>
        <v>44614</v>
      </c>
      <c r="E432" t="s">
        <v>324</v>
      </c>
      <c r="F432">
        <v>1725</v>
      </c>
    </row>
    <row r="433" spans="1:6" x14ac:dyDescent="0.75">
      <c r="A433" s="11">
        <v>44736</v>
      </c>
      <c r="C433" t="e">
        <f t="shared" si="12"/>
        <v>#VALUE!</v>
      </c>
      <c r="D433" s="11">
        <f t="shared" si="13"/>
        <v>44610</v>
      </c>
      <c r="E433" t="s">
        <v>325</v>
      </c>
      <c r="F433">
        <v>1709</v>
      </c>
    </row>
    <row r="434" spans="1:6" x14ac:dyDescent="0.75">
      <c r="A434" s="11">
        <v>44739</v>
      </c>
      <c r="C434" t="e">
        <f t="shared" si="12"/>
        <v>#VALUE!</v>
      </c>
      <c r="D434" s="11">
        <f t="shared" si="13"/>
        <v>44609</v>
      </c>
      <c r="E434" t="s">
        <v>326</v>
      </c>
      <c r="F434">
        <v>1759</v>
      </c>
    </row>
    <row r="435" spans="1:6" x14ac:dyDescent="0.75">
      <c r="A435" s="11">
        <v>44740</v>
      </c>
      <c r="C435" t="e">
        <f t="shared" si="12"/>
        <v>#VALUE!</v>
      </c>
      <c r="D435" s="11">
        <f t="shared" si="13"/>
        <v>44608</v>
      </c>
      <c r="E435" t="s">
        <v>327</v>
      </c>
      <c r="F435">
        <v>1738</v>
      </c>
    </row>
    <row r="436" spans="1:6" x14ac:dyDescent="0.75">
      <c r="A436" s="11">
        <v>44741</v>
      </c>
      <c r="C436" t="e">
        <f t="shared" si="12"/>
        <v>#VALUE!</v>
      </c>
      <c r="D436" s="11">
        <f t="shared" si="13"/>
        <v>44607</v>
      </c>
      <c r="E436" t="s">
        <v>328</v>
      </c>
      <c r="F436">
        <v>1762</v>
      </c>
    </row>
    <row r="437" spans="1:6" x14ac:dyDescent="0.75">
      <c r="A437" s="11">
        <v>44742</v>
      </c>
      <c r="C437" t="e">
        <f t="shared" si="12"/>
        <v>#VALUE!</v>
      </c>
      <c r="D437" s="11">
        <f t="shared" si="13"/>
        <v>44606</v>
      </c>
      <c r="E437" t="s">
        <v>329</v>
      </c>
      <c r="F437">
        <v>1800</v>
      </c>
    </row>
    <row r="438" spans="1:6" x14ac:dyDescent="0.75">
      <c r="A438" s="11">
        <v>44743</v>
      </c>
      <c r="C438">
        <f t="shared" si="12"/>
        <v>44867</v>
      </c>
      <c r="D438" s="11">
        <f t="shared" si="13"/>
        <v>44867</v>
      </c>
      <c r="E438" s="11">
        <v>44867</v>
      </c>
      <c r="F438">
        <v>1814</v>
      </c>
    </row>
    <row r="439" spans="1:6" x14ac:dyDescent="0.75">
      <c r="A439" s="11">
        <v>44746</v>
      </c>
      <c r="C439">
        <f t="shared" si="12"/>
        <v>44836</v>
      </c>
      <c r="D439" s="11">
        <f t="shared" si="13"/>
        <v>44836</v>
      </c>
      <c r="E439" s="11">
        <v>44836</v>
      </c>
      <c r="F439">
        <v>1776</v>
      </c>
    </row>
    <row r="440" spans="1:6" x14ac:dyDescent="0.75">
      <c r="A440" s="11">
        <v>44747</v>
      </c>
      <c r="C440">
        <f t="shared" si="12"/>
        <v>44806</v>
      </c>
      <c r="D440" s="11">
        <f t="shared" si="13"/>
        <v>44806</v>
      </c>
      <c r="E440" s="11">
        <v>44806</v>
      </c>
      <c r="F440">
        <v>1767</v>
      </c>
    </row>
    <row r="441" spans="1:6" x14ac:dyDescent="0.75">
      <c r="A441" s="11">
        <v>44748</v>
      </c>
      <c r="C441">
        <f t="shared" si="12"/>
        <v>44775</v>
      </c>
      <c r="D441" s="11">
        <f t="shared" si="13"/>
        <v>44775</v>
      </c>
      <c r="E441" s="11">
        <v>44775</v>
      </c>
      <c r="F441">
        <v>1770</v>
      </c>
    </row>
    <row r="442" spans="1:6" x14ac:dyDescent="0.75">
      <c r="A442" s="11">
        <v>44749</v>
      </c>
      <c r="C442">
        <f t="shared" si="12"/>
        <v>44744</v>
      </c>
      <c r="D442" s="11">
        <f t="shared" si="13"/>
        <v>44744</v>
      </c>
      <c r="E442" s="11">
        <v>44744</v>
      </c>
      <c r="F442">
        <v>1784</v>
      </c>
    </row>
    <row r="443" spans="1:6" x14ac:dyDescent="0.75">
      <c r="A443" s="11">
        <v>44750</v>
      </c>
      <c r="C443">
        <f t="shared" si="12"/>
        <v>44653</v>
      </c>
      <c r="D443" s="11">
        <f t="shared" si="13"/>
        <v>44653</v>
      </c>
      <c r="E443" s="11">
        <v>44653</v>
      </c>
      <c r="F443">
        <v>1780</v>
      </c>
    </row>
    <row r="444" spans="1:6" x14ac:dyDescent="0.75">
      <c r="A444" s="11">
        <v>44753</v>
      </c>
      <c r="C444">
        <f t="shared" si="12"/>
        <v>44622</v>
      </c>
      <c r="D444" s="11">
        <f t="shared" si="13"/>
        <v>44622</v>
      </c>
      <c r="E444" s="11">
        <v>44622</v>
      </c>
      <c r="F444">
        <v>1758</v>
      </c>
    </row>
    <row r="445" spans="1:6" x14ac:dyDescent="0.75">
      <c r="A445" s="11">
        <v>44754</v>
      </c>
      <c r="C445">
        <f t="shared" si="12"/>
        <v>44594</v>
      </c>
      <c r="D445" s="11">
        <f t="shared" si="13"/>
        <v>44594</v>
      </c>
      <c r="E445" s="11">
        <v>44594</v>
      </c>
      <c r="F445">
        <v>1726</v>
      </c>
    </row>
    <row r="446" spans="1:6" x14ac:dyDescent="0.75">
      <c r="A446" s="11">
        <v>44755</v>
      </c>
      <c r="C446">
        <f t="shared" si="12"/>
        <v>44563</v>
      </c>
      <c r="D446" s="11">
        <f t="shared" si="13"/>
        <v>44563</v>
      </c>
      <c r="E446" s="11">
        <v>44563</v>
      </c>
      <c r="F446">
        <v>1740</v>
      </c>
    </row>
    <row r="447" spans="1:6" x14ac:dyDescent="0.75">
      <c r="A447" s="11">
        <v>44756</v>
      </c>
      <c r="C447" t="e">
        <f t="shared" si="12"/>
        <v>#VALUE!</v>
      </c>
      <c r="D447" s="11">
        <f t="shared" si="13"/>
        <v>44592</v>
      </c>
      <c r="E447" t="s">
        <v>330</v>
      </c>
      <c r="F447">
        <v>1723</v>
      </c>
    </row>
    <row r="448" spans="1:6" x14ac:dyDescent="0.75">
      <c r="A448" s="11">
        <v>44757</v>
      </c>
      <c r="C448" t="e">
        <f t="shared" si="12"/>
        <v>#VALUE!</v>
      </c>
      <c r="D448" s="11">
        <f t="shared" si="13"/>
        <v>44589</v>
      </c>
      <c r="E448" t="s">
        <v>331</v>
      </c>
      <c r="F448">
        <v>1756</v>
      </c>
    </row>
    <row r="449" spans="1:6" x14ac:dyDescent="0.75">
      <c r="A449" s="11">
        <v>44760</v>
      </c>
      <c r="C449" t="e">
        <f t="shared" si="12"/>
        <v>#VALUE!</v>
      </c>
      <c r="D449" s="11">
        <f t="shared" si="13"/>
        <v>44588</v>
      </c>
      <c r="E449" t="s">
        <v>332</v>
      </c>
      <c r="F449">
        <v>1904</v>
      </c>
    </row>
    <row r="450" spans="1:6" x14ac:dyDescent="0.75">
      <c r="A450" s="11">
        <v>44761</v>
      </c>
      <c r="C450" t="e">
        <f t="shared" si="12"/>
        <v>#VALUE!</v>
      </c>
      <c r="D450" s="11">
        <f t="shared" si="13"/>
        <v>44587</v>
      </c>
      <c r="E450" t="s">
        <v>333</v>
      </c>
      <c r="F450">
        <v>1896</v>
      </c>
    </row>
    <row r="451" spans="1:6" x14ac:dyDescent="0.75">
      <c r="A451" s="11">
        <v>44762</v>
      </c>
      <c r="C451" t="e">
        <f t="shared" ref="C451:C514" si="14">+VALUE(E451)</f>
        <v>#VALUE!</v>
      </c>
      <c r="D451" s="11">
        <f t="shared" ref="D451:D514" si="15">++IFERROR(VALUE(E451),DATE(RIGHT(E451,4),MID(E451,4,2),LEFT(E451,2)))</f>
        <v>44586</v>
      </c>
      <c r="E451" t="s">
        <v>334</v>
      </c>
      <c r="F451">
        <v>1928</v>
      </c>
    </row>
    <row r="452" spans="1:6" x14ac:dyDescent="0.75">
      <c r="A452" s="11">
        <v>44763</v>
      </c>
      <c r="C452" t="e">
        <f t="shared" si="14"/>
        <v>#VALUE!</v>
      </c>
      <c r="D452" s="11">
        <f t="shared" si="15"/>
        <v>44585</v>
      </c>
      <c r="E452" t="s">
        <v>335</v>
      </c>
      <c r="F452">
        <v>1961</v>
      </c>
    </row>
    <row r="453" spans="1:6" x14ac:dyDescent="0.75">
      <c r="A453" s="11">
        <v>44764</v>
      </c>
      <c r="C453" t="e">
        <f t="shared" si="14"/>
        <v>#VALUE!</v>
      </c>
      <c r="D453" s="11">
        <f t="shared" si="15"/>
        <v>44582</v>
      </c>
      <c r="E453" t="s">
        <v>336</v>
      </c>
      <c r="F453">
        <v>1916</v>
      </c>
    </row>
    <row r="454" spans="1:6" x14ac:dyDescent="0.75">
      <c r="A454" s="11">
        <v>44767</v>
      </c>
      <c r="C454" t="e">
        <f t="shared" si="14"/>
        <v>#VALUE!</v>
      </c>
      <c r="D454" s="11">
        <f t="shared" si="15"/>
        <v>44581</v>
      </c>
      <c r="E454" t="s">
        <v>337</v>
      </c>
      <c r="F454">
        <v>1907</v>
      </c>
    </row>
    <row r="455" spans="1:6" x14ac:dyDescent="0.75">
      <c r="A455" s="11">
        <v>44768</v>
      </c>
      <c r="C455" t="e">
        <f t="shared" si="14"/>
        <v>#VALUE!</v>
      </c>
      <c r="D455" s="11">
        <f t="shared" si="15"/>
        <v>44580</v>
      </c>
      <c r="E455" t="s">
        <v>338</v>
      </c>
      <c r="F455">
        <v>1880</v>
      </c>
    </row>
    <row r="456" spans="1:6" x14ac:dyDescent="0.75">
      <c r="A456" s="11">
        <v>44769</v>
      </c>
      <c r="C456" t="e">
        <f t="shared" si="14"/>
        <v>#VALUE!</v>
      </c>
      <c r="D456" s="11">
        <f t="shared" si="15"/>
        <v>44579</v>
      </c>
      <c r="E456" t="s">
        <v>339</v>
      </c>
      <c r="F456">
        <v>1890</v>
      </c>
    </row>
    <row r="457" spans="1:6" x14ac:dyDescent="0.75">
      <c r="A457" s="11">
        <v>44770</v>
      </c>
      <c r="C457" t="e">
        <f t="shared" si="14"/>
        <v>#VALUE!</v>
      </c>
      <c r="D457" s="11">
        <f t="shared" si="15"/>
        <v>44578</v>
      </c>
      <c r="E457" t="s">
        <v>340</v>
      </c>
      <c r="F457">
        <v>1882</v>
      </c>
    </row>
    <row r="458" spans="1:6" x14ac:dyDescent="0.75">
      <c r="A458" s="11">
        <v>44771</v>
      </c>
      <c r="C458" t="e">
        <f t="shared" si="14"/>
        <v>#VALUE!</v>
      </c>
      <c r="D458" s="11">
        <f t="shared" si="15"/>
        <v>44575</v>
      </c>
      <c r="E458" t="s">
        <v>341</v>
      </c>
      <c r="F458">
        <v>1882</v>
      </c>
    </row>
    <row r="459" spans="1:6" x14ac:dyDescent="0.75">
      <c r="A459" s="11">
        <v>44774</v>
      </c>
      <c r="C459" t="e">
        <f t="shared" si="14"/>
        <v>#VALUE!</v>
      </c>
      <c r="D459" s="11">
        <f t="shared" si="15"/>
        <v>44574</v>
      </c>
      <c r="E459" t="s">
        <v>342</v>
      </c>
      <c r="F459">
        <v>1864</v>
      </c>
    </row>
    <row r="460" spans="1:6" x14ac:dyDescent="0.75">
      <c r="A460" s="11">
        <v>44775</v>
      </c>
      <c r="C460">
        <f t="shared" si="14"/>
        <v>44896</v>
      </c>
      <c r="D460" s="11">
        <f t="shared" si="15"/>
        <v>44896</v>
      </c>
      <c r="E460" s="11">
        <v>44896</v>
      </c>
      <c r="F460">
        <v>1835</v>
      </c>
    </row>
    <row r="461" spans="1:6" x14ac:dyDescent="0.75">
      <c r="A461" s="11">
        <v>44776</v>
      </c>
      <c r="C461">
        <f t="shared" si="14"/>
        <v>44866</v>
      </c>
      <c r="D461" s="11">
        <f t="shared" si="15"/>
        <v>44866</v>
      </c>
      <c r="E461" s="11">
        <v>44866</v>
      </c>
      <c r="F461">
        <v>1820</v>
      </c>
    </row>
    <row r="462" spans="1:6" x14ac:dyDescent="0.75">
      <c r="A462" s="11">
        <v>44777</v>
      </c>
      <c r="C462">
        <f t="shared" si="14"/>
        <v>44835</v>
      </c>
      <c r="D462" s="11">
        <f t="shared" si="15"/>
        <v>44835</v>
      </c>
      <c r="E462" s="11">
        <v>44835</v>
      </c>
      <c r="F462">
        <v>1821</v>
      </c>
    </row>
    <row r="463" spans="1:6" x14ac:dyDescent="0.75">
      <c r="A463" s="11">
        <v>44778</v>
      </c>
      <c r="C463">
        <f t="shared" si="14"/>
        <v>44743</v>
      </c>
      <c r="D463" s="11">
        <f t="shared" si="15"/>
        <v>44743</v>
      </c>
      <c r="E463" s="11">
        <v>44743</v>
      </c>
      <c r="F463">
        <v>1802</v>
      </c>
    </row>
    <row r="464" spans="1:6" x14ac:dyDescent="0.75">
      <c r="A464" s="11">
        <v>44781</v>
      </c>
      <c r="C464">
        <f t="shared" si="14"/>
        <v>44713</v>
      </c>
      <c r="D464" s="11">
        <f t="shared" si="15"/>
        <v>44713</v>
      </c>
      <c r="E464" s="11">
        <v>44713</v>
      </c>
      <c r="F464">
        <v>1788</v>
      </c>
    </row>
    <row r="465" spans="1:6" x14ac:dyDescent="0.75">
      <c r="A465" s="11">
        <v>44782</v>
      </c>
      <c r="C465">
        <f t="shared" si="14"/>
        <v>44682</v>
      </c>
      <c r="D465" s="11">
        <f t="shared" si="15"/>
        <v>44682</v>
      </c>
      <c r="E465" s="11">
        <v>44682</v>
      </c>
      <c r="F465">
        <v>1753</v>
      </c>
    </row>
    <row r="466" spans="1:6" x14ac:dyDescent="0.75">
      <c r="A466" s="11">
        <v>44783</v>
      </c>
      <c r="C466">
        <f t="shared" si="14"/>
        <v>44652</v>
      </c>
      <c r="D466" s="11">
        <f t="shared" si="15"/>
        <v>44652</v>
      </c>
      <c r="E466" s="11">
        <v>44652</v>
      </c>
      <c r="F466">
        <v>1731</v>
      </c>
    </row>
    <row r="467" spans="1:6" x14ac:dyDescent="0.75">
      <c r="A467" s="11">
        <v>44784</v>
      </c>
      <c r="C467">
        <f t="shared" si="14"/>
        <v>44621</v>
      </c>
      <c r="D467" s="11">
        <f t="shared" si="15"/>
        <v>44621</v>
      </c>
      <c r="E467" s="11">
        <v>44621</v>
      </c>
      <c r="F467">
        <v>1701</v>
      </c>
    </row>
    <row r="468" spans="1:6" x14ac:dyDescent="0.75">
      <c r="A468" s="11">
        <v>44785</v>
      </c>
      <c r="C468" t="e">
        <f t="shared" si="14"/>
        <v>#VALUE!</v>
      </c>
      <c r="D468" s="11">
        <f t="shared" si="15"/>
        <v>44561</v>
      </c>
      <c r="E468" t="s">
        <v>343</v>
      </c>
      <c r="F468">
        <v>1688</v>
      </c>
    </row>
    <row r="469" spans="1:6" x14ac:dyDescent="0.75">
      <c r="A469" s="11">
        <v>44789</v>
      </c>
      <c r="C469" t="e">
        <f t="shared" si="14"/>
        <v>#VALUE!</v>
      </c>
      <c r="D469" s="11">
        <f t="shared" si="15"/>
        <v>44560</v>
      </c>
      <c r="E469" t="s">
        <v>344</v>
      </c>
      <c r="F469">
        <v>1703</v>
      </c>
    </row>
    <row r="470" spans="1:6" x14ac:dyDescent="0.75">
      <c r="A470" s="11">
        <v>44790</v>
      </c>
      <c r="C470" t="e">
        <f t="shared" si="14"/>
        <v>#VALUE!</v>
      </c>
      <c r="D470" s="11">
        <f t="shared" si="15"/>
        <v>44559</v>
      </c>
      <c r="E470" t="s">
        <v>345</v>
      </c>
      <c r="F470">
        <v>1702</v>
      </c>
    </row>
    <row r="471" spans="1:6" x14ac:dyDescent="0.75">
      <c r="A471" s="11">
        <v>44791</v>
      </c>
      <c r="C471" t="e">
        <f t="shared" si="14"/>
        <v>#VALUE!</v>
      </c>
      <c r="D471" s="11">
        <f t="shared" si="15"/>
        <v>44558</v>
      </c>
      <c r="E471" t="s">
        <v>346</v>
      </c>
      <c r="F471">
        <v>1718</v>
      </c>
    </row>
    <row r="472" spans="1:6" x14ac:dyDescent="0.75">
      <c r="A472" s="11">
        <v>44792</v>
      </c>
      <c r="C472" t="e">
        <f t="shared" si="14"/>
        <v>#VALUE!</v>
      </c>
      <c r="D472" s="11">
        <f t="shared" si="15"/>
        <v>44557</v>
      </c>
      <c r="E472" t="s">
        <v>347</v>
      </c>
      <c r="F472">
        <v>1743</v>
      </c>
    </row>
    <row r="473" spans="1:6" x14ac:dyDescent="0.75">
      <c r="A473" s="11">
        <v>44795</v>
      </c>
      <c r="C473" t="e">
        <f t="shared" si="14"/>
        <v>#VALUE!</v>
      </c>
      <c r="D473" s="11">
        <f t="shared" si="15"/>
        <v>44554</v>
      </c>
      <c r="E473" t="s">
        <v>348</v>
      </c>
      <c r="F473">
        <v>1762</v>
      </c>
    </row>
    <row r="474" spans="1:6" x14ac:dyDescent="0.75">
      <c r="A474" s="11">
        <v>44796</v>
      </c>
      <c r="C474" t="e">
        <f t="shared" si="14"/>
        <v>#VALUE!</v>
      </c>
      <c r="D474" s="11">
        <f t="shared" si="15"/>
        <v>44553</v>
      </c>
      <c r="E474" t="s">
        <v>349</v>
      </c>
      <c r="F474">
        <v>1762</v>
      </c>
    </row>
    <row r="475" spans="1:6" x14ac:dyDescent="0.75">
      <c r="A475" s="11">
        <v>44797</v>
      </c>
      <c r="C475" t="e">
        <f t="shared" si="14"/>
        <v>#VALUE!</v>
      </c>
      <c r="D475" s="11">
        <f t="shared" si="15"/>
        <v>44552</v>
      </c>
      <c r="E475" t="s">
        <v>350</v>
      </c>
      <c r="F475">
        <v>1754</v>
      </c>
    </row>
    <row r="476" spans="1:6" x14ac:dyDescent="0.75">
      <c r="A476" s="11">
        <v>44798</v>
      </c>
      <c r="C476" t="e">
        <f t="shared" si="14"/>
        <v>#VALUE!</v>
      </c>
      <c r="D476" s="11">
        <f t="shared" si="15"/>
        <v>44551</v>
      </c>
      <c r="E476" t="s">
        <v>351</v>
      </c>
      <c r="F476">
        <v>1743</v>
      </c>
    </row>
    <row r="477" spans="1:6" x14ac:dyDescent="0.75">
      <c r="A477" s="11">
        <v>44799</v>
      </c>
      <c r="C477" t="e">
        <f t="shared" si="14"/>
        <v>#VALUE!</v>
      </c>
      <c r="D477" s="11">
        <f t="shared" si="15"/>
        <v>44550</v>
      </c>
      <c r="E477" t="s">
        <v>352</v>
      </c>
      <c r="F477">
        <v>1748</v>
      </c>
    </row>
    <row r="478" spans="1:6" x14ac:dyDescent="0.75">
      <c r="A478" s="11">
        <v>44802</v>
      </c>
      <c r="C478" t="e">
        <f t="shared" si="14"/>
        <v>#VALUE!</v>
      </c>
      <c r="D478" s="11">
        <f t="shared" si="15"/>
        <v>44547</v>
      </c>
      <c r="E478" t="s">
        <v>353</v>
      </c>
      <c r="F478">
        <v>1717</v>
      </c>
    </row>
    <row r="479" spans="1:6" x14ac:dyDescent="0.75">
      <c r="A479" s="11">
        <v>44803</v>
      </c>
      <c r="C479" t="e">
        <f t="shared" si="14"/>
        <v>#VALUE!</v>
      </c>
      <c r="D479" s="11">
        <f t="shared" si="15"/>
        <v>44546</v>
      </c>
      <c r="E479" t="s">
        <v>354</v>
      </c>
      <c r="F479">
        <v>1704</v>
      </c>
    </row>
    <row r="480" spans="1:6" x14ac:dyDescent="0.75">
      <c r="A480" s="11">
        <v>44804</v>
      </c>
      <c r="C480" t="e">
        <f t="shared" si="14"/>
        <v>#VALUE!</v>
      </c>
      <c r="D480" s="11">
        <f t="shared" si="15"/>
        <v>44545</v>
      </c>
      <c r="E480" t="s">
        <v>355</v>
      </c>
      <c r="F480">
        <v>1686</v>
      </c>
    </row>
    <row r="481" spans="1:6" x14ac:dyDescent="0.75">
      <c r="A481" s="11">
        <v>44805</v>
      </c>
      <c r="C481" t="e">
        <f t="shared" si="14"/>
        <v>#VALUE!</v>
      </c>
      <c r="D481" s="11">
        <f t="shared" si="15"/>
        <v>44544</v>
      </c>
      <c r="E481" t="s">
        <v>356</v>
      </c>
      <c r="F481">
        <v>1697</v>
      </c>
    </row>
    <row r="482" spans="1:6" x14ac:dyDescent="0.75">
      <c r="A482" s="11">
        <v>44809</v>
      </c>
      <c r="C482" t="e">
        <f t="shared" si="14"/>
        <v>#VALUE!</v>
      </c>
      <c r="D482" s="11">
        <f t="shared" si="15"/>
        <v>44543</v>
      </c>
      <c r="E482" t="s">
        <v>357</v>
      </c>
      <c r="F482">
        <v>1717</v>
      </c>
    </row>
    <row r="483" spans="1:6" x14ac:dyDescent="0.75">
      <c r="A483" s="11">
        <v>44810</v>
      </c>
      <c r="C483">
        <f t="shared" si="14"/>
        <v>44481</v>
      </c>
      <c r="D483" s="11">
        <f t="shared" si="15"/>
        <v>44481</v>
      </c>
      <c r="E483" s="11">
        <v>44481</v>
      </c>
      <c r="F483">
        <v>1712</v>
      </c>
    </row>
    <row r="484" spans="1:6" x14ac:dyDescent="0.75">
      <c r="A484" s="11">
        <v>44811</v>
      </c>
      <c r="C484">
        <f t="shared" si="14"/>
        <v>44451</v>
      </c>
      <c r="D484" s="11">
        <f t="shared" si="15"/>
        <v>44451</v>
      </c>
      <c r="E484" s="11">
        <v>44451</v>
      </c>
      <c r="F484">
        <v>1684</v>
      </c>
    </row>
    <row r="485" spans="1:6" x14ac:dyDescent="0.75">
      <c r="A485" s="11">
        <v>44812</v>
      </c>
      <c r="C485">
        <f t="shared" si="14"/>
        <v>44420</v>
      </c>
      <c r="D485" s="11">
        <f t="shared" si="15"/>
        <v>44420</v>
      </c>
      <c r="E485" s="11">
        <v>44420</v>
      </c>
      <c r="F485">
        <v>1693</v>
      </c>
    </row>
    <row r="486" spans="1:6" x14ac:dyDescent="0.75">
      <c r="A486" s="11">
        <v>44813</v>
      </c>
      <c r="C486">
        <f t="shared" si="14"/>
        <v>44389</v>
      </c>
      <c r="D486" s="11">
        <f t="shared" si="15"/>
        <v>44389</v>
      </c>
      <c r="E486" s="11">
        <v>44389</v>
      </c>
      <c r="F486">
        <v>1698</v>
      </c>
    </row>
    <row r="487" spans="1:6" x14ac:dyDescent="0.75">
      <c r="A487" s="11">
        <v>44816</v>
      </c>
      <c r="C487">
        <f t="shared" si="14"/>
        <v>44359</v>
      </c>
      <c r="D487" s="11">
        <f t="shared" si="15"/>
        <v>44359</v>
      </c>
      <c r="E487" s="11">
        <v>44359</v>
      </c>
      <c r="F487">
        <v>1747</v>
      </c>
    </row>
    <row r="488" spans="1:6" x14ac:dyDescent="0.75">
      <c r="A488" s="11">
        <v>44817</v>
      </c>
      <c r="C488">
        <f t="shared" si="14"/>
        <v>44267</v>
      </c>
      <c r="D488" s="11">
        <f t="shared" si="15"/>
        <v>44267</v>
      </c>
      <c r="E488" s="11">
        <v>44267</v>
      </c>
      <c r="F488">
        <v>1779</v>
      </c>
    </row>
    <row r="489" spans="1:6" x14ac:dyDescent="0.75">
      <c r="A489" s="11">
        <v>44818</v>
      </c>
      <c r="C489">
        <f t="shared" si="14"/>
        <v>44239</v>
      </c>
      <c r="D489" s="11">
        <f t="shared" si="15"/>
        <v>44239</v>
      </c>
      <c r="E489" s="11">
        <v>44239</v>
      </c>
      <c r="F489">
        <v>1816</v>
      </c>
    </row>
    <row r="490" spans="1:6" x14ac:dyDescent="0.75">
      <c r="A490" s="11">
        <v>44819</v>
      </c>
      <c r="C490">
        <f t="shared" si="14"/>
        <v>44208</v>
      </c>
      <c r="D490" s="11">
        <f t="shared" si="15"/>
        <v>44208</v>
      </c>
      <c r="E490" s="11">
        <v>44208</v>
      </c>
      <c r="F490">
        <v>1827</v>
      </c>
    </row>
    <row r="491" spans="1:6" x14ac:dyDescent="0.75">
      <c r="A491" s="11">
        <v>44820</v>
      </c>
      <c r="C491" t="e">
        <f t="shared" si="14"/>
        <v>#VALUE!</v>
      </c>
      <c r="D491" s="11">
        <f t="shared" si="15"/>
        <v>44530</v>
      </c>
      <c r="E491" t="s">
        <v>358</v>
      </c>
      <c r="F491">
        <v>1914</v>
      </c>
    </row>
    <row r="492" spans="1:6" x14ac:dyDescent="0.75">
      <c r="A492" s="11">
        <v>44823</v>
      </c>
      <c r="C492" t="e">
        <f t="shared" si="14"/>
        <v>#VALUE!</v>
      </c>
      <c r="D492" s="11">
        <f t="shared" si="15"/>
        <v>44529</v>
      </c>
      <c r="E492" t="s">
        <v>359</v>
      </c>
      <c r="F492">
        <v>1878</v>
      </c>
    </row>
    <row r="493" spans="1:6" x14ac:dyDescent="0.75">
      <c r="A493" s="11">
        <v>44824</v>
      </c>
      <c r="C493" t="e">
        <f t="shared" si="14"/>
        <v>#VALUE!</v>
      </c>
      <c r="D493" s="11">
        <f t="shared" si="15"/>
        <v>44526</v>
      </c>
      <c r="E493" t="s">
        <v>360</v>
      </c>
      <c r="F493">
        <v>1872</v>
      </c>
    </row>
    <row r="494" spans="1:6" x14ac:dyDescent="0.75">
      <c r="A494" s="11">
        <v>44825</v>
      </c>
      <c r="C494" t="e">
        <f t="shared" si="14"/>
        <v>#VALUE!</v>
      </c>
      <c r="D494" s="11">
        <f t="shared" si="15"/>
        <v>44525</v>
      </c>
      <c r="E494" t="s">
        <v>361</v>
      </c>
      <c r="F494">
        <v>1821</v>
      </c>
    </row>
    <row r="495" spans="1:6" x14ac:dyDescent="0.75">
      <c r="A495" s="11">
        <v>44826</v>
      </c>
      <c r="C495" t="e">
        <f t="shared" si="14"/>
        <v>#VALUE!</v>
      </c>
      <c r="D495" s="11">
        <f t="shared" si="15"/>
        <v>44524</v>
      </c>
      <c r="E495" t="s">
        <v>362</v>
      </c>
      <c r="F495">
        <v>1821</v>
      </c>
    </row>
    <row r="496" spans="1:6" x14ac:dyDescent="0.75">
      <c r="A496" s="11">
        <v>44827</v>
      </c>
      <c r="C496" t="e">
        <f t="shared" si="14"/>
        <v>#VALUE!</v>
      </c>
      <c r="D496" s="11">
        <f t="shared" si="15"/>
        <v>44523</v>
      </c>
      <c r="E496" t="s">
        <v>363</v>
      </c>
      <c r="F496">
        <v>1798</v>
      </c>
    </row>
    <row r="497" spans="1:6" x14ac:dyDescent="0.75">
      <c r="A497" s="11">
        <v>44830</v>
      </c>
      <c r="C497" t="e">
        <f t="shared" si="14"/>
        <v>#VALUE!</v>
      </c>
      <c r="D497" s="11">
        <f t="shared" si="15"/>
        <v>44522</v>
      </c>
      <c r="E497" t="s">
        <v>364</v>
      </c>
      <c r="F497">
        <v>1780</v>
      </c>
    </row>
    <row r="498" spans="1:6" x14ac:dyDescent="0.75">
      <c r="A498" s="11">
        <v>44831</v>
      </c>
      <c r="C498" t="e">
        <f t="shared" si="14"/>
        <v>#VALUE!</v>
      </c>
      <c r="D498" s="11">
        <f t="shared" si="15"/>
        <v>44519</v>
      </c>
      <c r="E498" t="s">
        <v>365</v>
      </c>
      <c r="F498">
        <v>1750</v>
      </c>
    </row>
    <row r="499" spans="1:6" x14ac:dyDescent="0.75">
      <c r="A499" s="11">
        <v>44832</v>
      </c>
      <c r="C499" t="e">
        <f t="shared" si="14"/>
        <v>#VALUE!</v>
      </c>
      <c r="D499" s="11">
        <f t="shared" si="15"/>
        <v>44518</v>
      </c>
      <c r="E499" t="s">
        <v>366</v>
      </c>
      <c r="F499">
        <v>1741</v>
      </c>
    </row>
    <row r="500" spans="1:6" x14ac:dyDescent="0.75">
      <c r="A500" s="11">
        <v>44833</v>
      </c>
      <c r="C500" t="e">
        <f t="shared" si="14"/>
        <v>#VALUE!</v>
      </c>
      <c r="D500" s="11">
        <f t="shared" si="15"/>
        <v>44517</v>
      </c>
      <c r="E500" t="s">
        <v>367</v>
      </c>
      <c r="F500">
        <v>1724</v>
      </c>
    </row>
    <row r="501" spans="1:6" x14ac:dyDescent="0.75">
      <c r="A501" s="11">
        <v>44834</v>
      </c>
      <c r="C501" t="e">
        <f t="shared" si="14"/>
        <v>#VALUE!</v>
      </c>
      <c r="D501" s="11">
        <f t="shared" si="15"/>
        <v>44516</v>
      </c>
      <c r="E501" t="s">
        <v>368</v>
      </c>
      <c r="F501">
        <v>1707</v>
      </c>
    </row>
    <row r="502" spans="1:6" x14ac:dyDescent="0.75">
      <c r="A502" s="11">
        <v>44837</v>
      </c>
      <c r="C502" t="e">
        <f t="shared" si="14"/>
        <v>#VALUE!</v>
      </c>
      <c r="D502" s="11">
        <f t="shared" si="15"/>
        <v>44515</v>
      </c>
      <c r="E502" t="s">
        <v>369</v>
      </c>
      <c r="F502">
        <v>1684</v>
      </c>
    </row>
    <row r="503" spans="1:6" x14ac:dyDescent="0.75">
      <c r="A503" s="11">
        <v>44838</v>
      </c>
      <c r="C503">
        <f t="shared" si="14"/>
        <v>44541</v>
      </c>
      <c r="D503" s="11">
        <f t="shared" si="15"/>
        <v>44541</v>
      </c>
      <c r="E503" s="11">
        <v>44541</v>
      </c>
      <c r="F503">
        <v>1734</v>
      </c>
    </row>
    <row r="504" spans="1:6" x14ac:dyDescent="0.75">
      <c r="A504" s="11">
        <v>44839</v>
      </c>
      <c r="C504">
        <f t="shared" si="14"/>
        <v>44511</v>
      </c>
      <c r="D504" s="11">
        <f t="shared" si="15"/>
        <v>44511</v>
      </c>
      <c r="E504" s="11">
        <v>44511</v>
      </c>
      <c r="F504">
        <v>1744</v>
      </c>
    </row>
    <row r="505" spans="1:6" x14ac:dyDescent="0.75">
      <c r="A505" s="11">
        <v>44840</v>
      </c>
      <c r="C505">
        <f t="shared" si="14"/>
        <v>44480</v>
      </c>
      <c r="D505" s="11">
        <f t="shared" si="15"/>
        <v>44480</v>
      </c>
      <c r="E505" s="11">
        <v>44480</v>
      </c>
      <c r="F505">
        <v>1744</v>
      </c>
    </row>
    <row r="506" spans="1:6" x14ac:dyDescent="0.75">
      <c r="A506" s="11">
        <v>44845</v>
      </c>
      <c r="C506">
        <f t="shared" si="14"/>
        <v>44450</v>
      </c>
      <c r="D506" s="11">
        <f t="shared" si="15"/>
        <v>44450</v>
      </c>
      <c r="E506" s="11">
        <v>44450</v>
      </c>
      <c r="F506">
        <v>1731</v>
      </c>
    </row>
    <row r="507" spans="1:6" x14ac:dyDescent="0.75">
      <c r="A507" s="11">
        <v>44846</v>
      </c>
      <c r="C507">
        <f t="shared" si="14"/>
        <v>44419</v>
      </c>
      <c r="D507" s="11">
        <f t="shared" si="15"/>
        <v>44419</v>
      </c>
      <c r="E507" s="11">
        <v>44419</v>
      </c>
      <c r="F507">
        <v>1716</v>
      </c>
    </row>
    <row r="508" spans="1:6" x14ac:dyDescent="0.75">
      <c r="A508" s="11">
        <v>44847</v>
      </c>
      <c r="C508">
        <f t="shared" si="14"/>
        <v>44327</v>
      </c>
      <c r="D508" s="11">
        <f t="shared" si="15"/>
        <v>44327</v>
      </c>
      <c r="E508" s="11">
        <v>44327</v>
      </c>
      <c r="F508">
        <v>1726</v>
      </c>
    </row>
    <row r="509" spans="1:6" x14ac:dyDescent="0.75">
      <c r="A509" s="11">
        <v>44848</v>
      </c>
      <c r="C509">
        <f t="shared" si="14"/>
        <v>44297</v>
      </c>
      <c r="D509" s="11">
        <f t="shared" si="15"/>
        <v>44297</v>
      </c>
      <c r="E509" s="11">
        <v>44297</v>
      </c>
      <c r="F509">
        <v>1746</v>
      </c>
    </row>
    <row r="510" spans="1:6" x14ac:dyDescent="0.75">
      <c r="A510" s="11">
        <v>44851</v>
      </c>
      <c r="C510">
        <f t="shared" si="14"/>
        <v>44266</v>
      </c>
      <c r="D510" s="11">
        <f t="shared" si="15"/>
        <v>44266</v>
      </c>
      <c r="E510" s="11">
        <v>44266</v>
      </c>
      <c r="F510">
        <v>1737</v>
      </c>
    </row>
    <row r="511" spans="1:6" x14ac:dyDescent="0.75">
      <c r="A511" s="11">
        <v>44852</v>
      </c>
      <c r="C511">
        <f t="shared" si="14"/>
        <v>44238</v>
      </c>
      <c r="D511" s="11">
        <f t="shared" si="15"/>
        <v>44238</v>
      </c>
      <c r="E511" s="11">
        <v>44238</v>
      </c>
      <c r="F511">
        <v>1741</v>
      </c>
    </row>
    <row r="512" spans="1:6" x14ac:dyDescent="0.75">
      <c r="A512" s="11">
        <v>44853</v>
      </c>
      <c r="C512">
        <f t="shared" si="14"/>
        <v>44207</v>
      </c>
      <c r="D512" s="11">
        <f t="shared" si="15"/>
        <v>44207</v>
      </c>
      <c r="E512" s="11">
        <v>44207</v>
      </c>
      <c r="F512">
        <v>1728</v>
      </c>
    </row>
    <row r="513" spans="1:6" x14ac:dyDescent="0.75">
      <c r="A513" s="11">
        <v>44854</v>
      </c>
      <c r="C513" t="e">
        <f t="shared" si="14"/>
        <v>#VALUE!</v>
      </c>
      <c r="D513" s="11">
        <f t="shared" si="15"/>
        <v>44498</v>
      </c>
      <c r="E513" t="s">
        <v>370</v>
      </c>
      <c r="F513">
        <v>1712</v>
      </c>
    </row>
    <row r="514" spans="1:6" x14ac:dyDescent="0.75">
      <c r="A514" s="11">
        <v>44855</v>
      </c>
      <c r="C514" t="e">
        <f t="shared" si="14"/>
        <v>#VALUE!</v>
      </c>
      <c r="D514" s="11">
        <f t="shared" si="15"/>
        <v>44497</v>
      </c>
      <c r="E514" t="s">
        <v>371</v>
      </c>
      <c r="F514">
        <v>1694</v>
      </c>
    </row>
    <row r="515" spans="1:6" x14ac:dyDescent="0.75">
      <c r="A515" s="11">
        <v>44858</v>
      </c>
      <c r="C515" t="e">
        <f t="shared" ref="C515:C578" si="16">+VALUE(E515)</f>
        <v>#VALUE!</v>
      </c>
      <c r="D515" s="11">
        <f t="shared" ref="D515:D578" si="17">++IFERROR(VALUE(E515),DATE(RIGHT(E515,4),MID(E515,4,2),LEFT(E515,2)))</f>
        <v>44496</v>
      </c>
      <c r="E515" t="s">
        <v>372</v>
      </c>
      <c r="F515">
        <v>1669</v>
      </c>
    </row>
    <row r="516" spans="1:6" x14ac:dyDescent="0.75">
      <c r="A516" s="11">
        <v>44859</v>
      </c>
      <c r="C516" t="e">
        <f t="shared" si="16"/>
        <v>#VALUE!</v>
      </c>
      <c r="D516" s="11">
        <f t="shared" si="17"/>
        <v>44495</v>
      </c>
      <c r="E516" t="s">
        <v>373</v>
      </c>
      <c r="F516">
        <v>1664</v>
      </c>
    </row>
    <row r="517" spans="1:6" x14ac:dyDescent="0.75">
      <c r="A517" s="11">
        <v>44860</v>
      </c>
      <c r="C517" t="e">
        <f t="shared" si="16"/>
        <v>#VALUE!</v>
      </c>
      <c r="D517" s="11">
        <f t="shared" si="17"/>
        <v>44494</v>
      </c>
      <c r="E517" t="s">
        <v>374</v>
      </c>
      <c r="F517">
        <v>1667</v>
      </c>
    </row>
    <row r="518" spans="1:6" x14ac:dyDescent="0.75">
      <c r="A518" s="11">
        <v>44861</v>
      </c>
      <c r="C518" t="e">
        <f t="shared" si="16"/>
        <v>#VALUE!</v>
      </c>
      <c r="D518" s="11">
        <f t="shared" si="17"/>
        <v>44491</v>
      </c>
      <c r="E518" t="s">
        <v>375</v>
      </c>
      <c r="F518">
        <v>1672</v>
      </c>
    </row>
    <row r="519" spans="1:6" x14ac:dyDescent="0.75">
      <c r="A519" s="11">
        <v>44862</v>
      </c>
      <c r="C519" t="e">
        <f t="shared" si="16"/>
        <v>#VALUE!</v>
      </c>
      <c r="D519" s="11">
        <f t="shared" si="17"/>
        <v>44490</v>
      </c>
      <c r="E519" t="s">
        <v>376</v>
      </c>
      <c r="F519">
        <v>1653</v>
      </c>
    </row>
    <row r="520" spans="1:6" x14ac:dyDescent="0.75">
      <c r="A520" s="11">
        <v>44865</v>
      </c>
      <c r="C520" t="e">
        <f t="shared" si="16"/>
        <v>#VALUE!</v>
      </c>
      <c r="D520" s="11">
        <f t="shared" si="17"/>
        <v>44489</v>
      </c>
      <c r="E520" t="s">
        <v>377</v>
      </c>
      <c r="F520">
        <v>1638</v>
      </c>
    </row>
    <row r="521" spans="1:6" x14ac:dyDescent="0.75">
      <c r="A521" s="11">
        <v>44866</v>
      </c>
      <c r="C521" t="e">
        <f t="shared" si="16"/>
        <v>#VALUE!</v>
      </c>
      <c r="D521" s="11">
        <f t="shared" si="17"/>
        <v>44488</v>
      </c>
      <c r="E521" t="s">
        <v>378</v>
      </c>
      <c r="F521">
        <v>1639</v>
      </c>
    </row>
    <row r="522" spans="1:6" x14ac:dyDescent="0.75">
      <c r="A522" s="11">
        <v>44867</v>
      </c>
      <c r="C522" t="e">
        <f t="shared" si="16"/>
        <v>#VALUE!</v>
      </c>
      <c r="D522" s="11">
        <f t="shared" si="17"/>
        <v>44487</v>
      </c>
      <c r="E522" t="s">
        <v>379</v>
      </c>
      <c r="F522">
        <v>1644</v>
      </c>
    </row>
    <row r="523" spans="1:6" x14ac:dyDescent="0.75">
      <c r="A523" s="11">
        <v>44868</v>
      </c>
      <c r="C523" t="e">
        <f t="shared" si="16"/>
        <v>#VALUE!</v>
      </c>
      <c r="D523" s="11">
        <f t="shared" si="17"/>
        <v>44484</v>
      </c>
      <c r="E523" t="s">
        <v>380</v>
      </c>
      <c r="F523">
        <v>1629</v>
      </c>
    </row>
    <row r="524" spans="1:6" x14ac:dyDescent="0.75">
      <c r="A524" s="11">
        <v>44869</v>
      </c>
      <c r="C524" t="e">
        <f t="shared" si="16"/>
        <v>#VALUE!</v>
      </c>
      <c r="D524" s="11">
        <f t="shared" si="17"/>
        <v>44483</v>
      </c>
      <c r="E524" t="s">
        <v>381</v>
      </c>
      <c r="F524">
        <v>1629</v>
      </c>
    </row>
    <row r="525" spans="1:6" x14ac:dyDescent="0.75">
      <c r="A525" s="11">
        <v>44872</v>
      </c>
      <c r="C525" t="e">
        <f t="shared" si="16"/>
        <v>#VALUE!</v>
      </c>
      <c r="D525" s="11">
        <f t="shared" si="17"/>
        <v>44482</v>
      </c>
      <c r="E525" t="s">
        <v>382</v>
      </c>
      <c r="F525">
        <v>1625</v>
      </c>
    </row>
    <row r="526" spans="1:6" x14ac:dyDescent="0.75">
      <c r="A526" s="11">
        <v>44873</v>
      </c>
      <c r="C526">
        <f t="shared" si="16"/>
        <v>44540</v>
      </c>
      <c r="D526" s="11">
        <f t="shared" si="17"/>
        <v>44540</v>
      </c>
      <c r="E526" s="11">
        <v>44540</v>
      </c>
      <c r="F526">
        <v>1617</v>
      </c>
    </row>
    <row r="527" spans="1:6" x14ac:dyDescent="0.75">
      <c r="A527" s="11">
        <v>44874</v>
      </c>
      <c r="C527">
        <f t="shared" si="16"/>
        <v>44510</v>
      </c>
      <c r="D527" s="11">
        <f t="shared" si="17"/>
        <v>44510</v>
      </c>
      <c r="E527" s="11">
        <v>44510</v>
      </c>
      <c r="F527">
        <v>1602</v>
      </c>
    </row>
    <row r="528" spans="1:6" x14ac:dyDescent="0.75">
      <c r="A528" s="11">
        <v>44875</v>
      </c>
      <c r="C528">
        <f t="shared" si="16"/>
        <v>44418</v>
      </c>
      <c r="D528" s="11">
        <f t="shared" si="17"/>
        <v>44418</v>
      </c>
      <c r="E528" s="11">
        <v>44418</v>
      </c>
      <c r="F528">
        <v>1602</v>
      </c>
    </row>
    <row r="529" spans="1:6" x14ac:dyDescent="0.75">
      <c r="A529" s="11">
        <v>44876</v>
      </c>
      <c r="C529">
        <f t="shared" si="16"/>
        <v>44387</v>
      </c>
      <c r="D529" s="11">
        <f t="shared" si="17"/>
        <v>44387</v>
      </c>
      <c r="E529" s="11">
        <v>44387</v>
      </c>
      <c r="F529">
        <v>1582</v>
      </c>
    </row>
    <row r="530" spans="1:6" x14ac:dyDescent="0.75">
      <c r="A530" s="11">
        <v>44879</v>
      </c>
      <c r="C530">
        <f t="shared" si="16"/>
        <v>44357</v>
      </c>
      <c r="D530" s="11">
        <f t="shared" si="17"/>
        <v>44357</v>
      </c>
      <c r="E530" s="11">
        <v>44357</v>
      </c>
      <c r="F530">
        <v>1588</v>
      </c>
    </row>
    <row r="531" spans="1:6" x14ac:dyDescent="0.75">
      <c r="A531" s="11">
        <v>44880</v>
      </c>
      <c r="C531">
        <f t="shared" si="16"/>
        <v>44326</v>
      </c>
      <c r="D531" s="11">
        <f t="shared" si="17"/>
        <v>44326</v>
      </c>
      <c r="E531" s="11">
        <v>44326</v>
      </c>
      <c r="F531">
        <v>1592</v>
      </c>
    </row>
    <row r="532" spans="1:6" x14ac:dyDescent="0.75">
      <c r="A532" s="11">
        <v>44881</v>
      </c>
      <c r="C532">
        <f t="shared" si="16"/>
        <v>44296</v>
      </c>
      <c r="D532" s="11">
        <f t="shared" si="17"/>
        <v>44296</v>
      </c>
      <c r="E532" s="11">
        <v>44296</v>
      </c>
      <c r="F532">
        <v>1613</v>
      </c>
    </row>
    <row r="533" spans="1:6" x14ac:dyDescent="0.75">
      <c r="A533" s="11">
        <v>44882</v>
      </c>
      <c r="C533">
        <f t="shared" si="16"/>
        <v>44206</v>
      </c>
      <c r="D533" s="11">
        <f t="shared" si="17"/>
        <v>44206</v>
      </c>
      <c r="E533" s="11">
        <v>44206</v>
      </c>
      <c r="F533">
        <v>1611</v>
      </c>
    </row>
    <row r="534" spans="1:6" x14ac:dyDescent="0.75">
      <c r="A534" s="11">
        <v>44883</v>
      </c>
      <c r="C534" t="e">
        <f t="shared" si="16"/>
        <v>#VALUE!</v>
      </c>
      <c r="D534" s="11">
        <f t="shared" si="17"/>
        <v>44469</v>
      </c>
      <c r="E534" t="s">
        <v>383</v>
      </c>
      <c r="F534">
        <v>1607</v>
      </c>
    </row>
    <row r="535" spans="1:6" x14ac:dyDescent="0.75">
      <c r="A535" s="11">
        <v>44887</v>
      </c>
      <c r="C535" t="e">
        <f t="shared" si="16"/>
        <v>#VALUE!</v>
      </c>
      <c r="D535" s="11">
        <f t="shared" si="17"/>
        <v>44468</v>
      </c>
      <c r="E535" t="s">
        <v>384</v>
      </c>
      <c r="F535">
        <v>1589</v>
      </c>
    </row>
    <row r="536" spans="1:6" x14ac:dyDescent="0.75">
      <c r="A536" s="11">
        <v>44888</v>
      </c>
      <c r="C536" t="e">
        <f t="shared" si="16"/>
        <v>#VALUE!</v>
      </c>
      <c r="D536" s="11">
        <f t="shared" si="17"/>
        <v>44467</v>
      </c>
      <c r="E536" t="s">
        <v>385</v>
      </c>
      <c r="F536">
        <v>1597</v>
      </c>
    </row>
    <row r="537" spans="1:6" x14ac:dyDescent="0.75">
      <c r="A537" s="11">
        <v>44889</v>
      </c>
      <c r="C537" t="e">
        <f t="shared" si="16"/>
        <v>#VALUE!</v>
      </c>
      <c r="D537" s="11">
        <f t="shared" si="17"/>
        <v>44466</v>
      </c>
      <c r="E537" t="s">
        <v>386</v>
      </c>
      <c r="F537">
        <v>1631</v>
      </c>
    </row>
    <row r="538" spans="1:6" x14ac:dyDescent="0.75">
      <c r="A538" s="11">
        <v>44890</v>
      </c>
      <c r="C538" t="e">
        <f t="shared" si="16"/>
        <v>#VALUE!</v>
      </c>
      <c r="D538" s="11">
        <f t="shared" si="17"/>
        <v>44463</v>
      </c>
      <c r="E538" t="s">
        <v>387</v>
      </c>
      <c r="F538">
        <v>1619</v>
      </c>
    </row>
    <row r="539" spans="1:6" x14ac:dyDescent="0.75">
      <c r="A539" s="11">
        <v>44893</v>
      </c>
      <c r="C539" t="e">
        <f t="shared" si="16"/>
        <v>#VALUE!</v>
      </c>
      <c r="D539" s="11">
        <f t="shared" si="17"/>
        <v>44462</v>
      </c>
      <c r="E539" t="s">
        <v>388</v>
      </c>
      <c r="F539">
        <v>1598</v>
      </c>
    </row>
    <row r="540" spans="1:6" x14ac:dyDescent="0.75">
      <c r="A540" s="11">
        <v>44894</v>
      </c>
      <c r="C540" t="e">
        <f t="shared" si="16"/>
        <v>#VALUE!</v>
      </c>
      <c r="D540" s="11">
        <f t="shared" si="17"/>
        <v>44461</v>
      </c>
      <c r="E540" t="s">
        <v>389</v>
      </c>
      <c r="F540">
        <v>1612</v>
      </c>
    </row>
    <row r="541" spans="1:6" x14ac:dyDescent="0.75">
      <c r="A541" s="11">
        <v>44895</v>
      </c>
      <c r="C541" t="e">
        <f t="shared" si="16"/>
        <v>#VALUE!</v>
      </c>
      <c r="D541" s="11">
        <f t="shared" si="17"/>
        <v>44460</v>
      </c>
      <c r="E541" t="s">
        <v>390</v>
      </c>
      <c r="F541">
        <v>1597</v>
      </c>
    </row>
    <row r="542" spans="1:6" x14ac:dyDescent="0.75">
      <c r="A542" s="11">
        <v>44896</v>
      </c>
      <c r="C542" t="e">
        <f t="shared" si="16"/>
        <v>#VALUE!</v>
      </c>
      <c r="D542" s="11">
        <f t="shared" si="17"/>
        <v>44459</v>
      </c>
      <c r="E542" t="s">
        <v>391</v>
      </c>
      <c r="F542">
        <v>1576</v>
      </c>
    </row>
    <row r="543" spans="1:6" x14ac:dyDescent="0.75">
      <c r="A543" s="11">
        <v>44897</v>
      </c>
      <c r="C543" t="e">
        <f t="shared" si="16"/>
        <v>#VALUE!</v>
      </c>
      <c r="D543" s="11">
        <f t="shared" si="17"/>
        <v>44456</v>
      </c>
      <c r="E543" t="s">
        <v>392</v>
      </c>
      <c r="F543">
        <v>1512</v>
      </c>
    </row>
    <row r="544" spans="1:6" x14ac:dyDescent="0.75">
      <c r="A544" s="11">
        <v>44900</v>
      </c>
      <c r="C544" t="e">
        <f t="shared" si="16"/>
        <v>#VALUE!</v>
      </c>
      <c r="D544" s="11">
        <f t="shared" si="17"/>
        <v>44455</v>
      </c>
      <c r="E544" t="s">
        <v>393</v>
      </c>
      <c r="F544">
        <v>1496</v>
      </c>
    </row>
    <row r="545" spans="1:6" x14ac:dyDescent="0.75">
      <c r="A545" s="11">
        <v>44901</v>
      </c>
      <c r="C545" t="e">
        <f t="shared" si="16"/>
        <v>#VALUE!</v>
      </c>
      <c r="D545" s="11">
        <f t="shared" si="17"/>
        <v>44454</v>
      </c>
      <c r="E545" t="s">
        <v>394</v>
      </c>
      <c r="F545">
        <v>1490</v>
      </c>
    </row>
    <row r="546" spans="1:6" x14ac:dyDescent="0.75">
      <c r="A546" s="11">
        <v>44902</v>
      </c>
      <c r="C546" t="e">
        <f t="shared" si="16"/>
        <v>#VALUE!</v>
      </c>
      <c r="D546" s="11">
        <f t="shared" si="17"/>
        <v>44453</v>
      </c>
      <c r="E546" t="s">
        <v>395</v>
      </c>
      <c r="F546">
        <v>1501</v>
      </c>
    </row>
    <row r="547" spans="1:6" x14ac:dyDescent="0.75">
      <c r="A547" s="11">
        <v>44907</v>
      </c>
      <c r="C547" t="e">
        <f t="shared" si="16"/>
        <v>#VALUE!</v>
      </c>
      <c r="D547" s="11">
        <f t="shared" si="17"/>
        <v>44452</v>
      </c>
      <c r="E547" t="s">
        <v>396</v>
      </c>
      <c r="F547">
        <v>1483</v>
      </c>
    </row>
    <row r="548" spans="1:6" x14ac:dyDescent="0.75">
      <c r="A548" s="11">
        <v>44908</v>
      </c>
      <c r="C548">
        <f t="shared" si="16"/>
        <v>44478</v>
      </c>
      <c r="D548" s="11">
        <f t="shared" si="17"/>
        <v>44478</v>
      </c>
      <c r="E548" s="11">
        <v>44478</v>
      </c>
      <c r="F548">
        <v>1538</v>
      </c>
    </row>
    <row r="549" spans="1:6" x14ac:dyDescent="0.75">
      <c r="A549" s="11">
        <v>44909</v>
      </c>
      <c r="C549">
        <f t="shared" si="16"/>
        <v>44448</v>
      </c>
      <c r="D549" s="11">
        <f t="shared" si="17"/>
        <v>44448</v>
      </c>
      <c r="E549" s="11">
        <v>44448</v>
      </c>
      <c r="F549">
        <v>1528</v>
      </c>
    </row>
    <row r="550" spans="1:6" x14ac:dyDescent="0.75">
      <c r="A550" s="11">
        <v>44910</v>
      </c>
      <c r="C550">
        <f t="shared" si="16"/>
        <v>44417</v>
      </c>
      <c r="D550" s="11">
        <f t="shared" si="17"/>
        <v>44417</v>
      </c>
      <c r="E550" s="11">
        <v>44417</v>
      </c>
      <c r="F550">
        <v>1504</v>
      </c>
    </row>
    <row r="551" spans="1:6" x14ac:dyDescent="0.75">
      <c r="A551" s="11">
        <v>44911</v>
      </c>
      <c r="C551">
        <f t="shared" si="16"/>
        <v>44386</v>
      </c>
      <c r="D551" s="11">
        <f t="shared" si="17"/>
        <v>44386</v>
      </c>
      <c r="E551" s="11">
        <v>44386</v>
      </c>
      <c r="F551">
        <v>1477</v>
      </c>
    </row>
    <row r="552" spans="1:6" x14ac:dyDescent="0.75">
      <c r="A552" s="11">
        <v>44914</v>
      </c>
      <c r="C552">
        <f t="shared" si="16"/>
        <v>44356</v>
      </c>
      <c r="D552" s="11">
        <f t="shared" si="17"/>
        <v>44356</v>
      </c>
      <c r="E552" s="11">
        <v>44356</v>
      </c>
      <c r="F552">
        <v>1487</v>
      </c>
    </row>
    <row r="553" spans="1:6" x14ac:dyDescent="0.75">
      <c r="A553" s="11">
        <v>44915</v>
      </c>
      <c r="C553">
        <f t="shared" si="16"/>
        <v>44264</v>
      </c>
      <c r="D553" s="11">
        <f t="shared" si="17"/>
        <v>44264</v>
      </c>
      <c r="E553" s="11">
        <v>44264</v>
      </c>
      <c r="F553">
        <v>1487</v>
      </c>
    </row>
    <row r="554" spans="1:6" x14ac:dyDescent="0.75">
      <c r="A554" s="11">
        <v>44916</v>
      </c>
      <c r="C554">
        <f t="shared" si="16"/>
        <v>44236</v>
      </c>
      <c r="D554" s="11">
        <f t="shared" si="17"/>
        <v>44236</v>
      </c>
      <c r="E554" s="11">
        <v>44236</v>
      </c>
      <c r="F554">
        <v>1482</v>
      </c>
    </row>
    <row r="555" spans="1:6" x14ac:dyDescent="0.75">
      <c r="A555" s="11">
        <v>44917</v>
      </c>
      <c r="C555">
        <f t="shared" si="16"/>
        <v>44205</v>
      </c>
      <c r="D555" s="11">
        <f t="shared" si="17"/>
        <v>44205</v>
      </c>
      <c r="E555" s="11">
        <v>44205</v>
      </c>
      <c r="F555">
        <v>1493</v>
      </c>
    </row>
    <row r="556" spans="1:6" x14ac:dyDescent="0.75">
      <c r="A556" s="11">
        <v>44918</v>
      </c>
      <c r="C556" t="e">
        <f t="shared" si="16"/>
        <v>#VALUE!</v>
      </c>
      <c r="D556" s="11">
        <f t="shared" si="17"/>
        <v>44439</v>
      </c>
      <c r="E556" t="s">
        <v>397</v>
      </c>
      <c r="F556">
        <v>1513</v>
      </c>
    </row>
    <row r="557" spans="1:6" x14ac:dyDescent="0.75">
      <c r="A557" s="11">
        <v>44921</v>
      </c>
      <c r="C557" t="e">
        <f t="shared" si="16"/>
        <v>#VALUE!</v>
      </c>
      <c r="D557" s="11">
        <f t="shared" si="17"/>
        <v>44438</v>
      </c>
      <c r="E557" t="s">
        <v>398</v>
      </c>
      <c r="F557">
        <v>1509</v>
      </c>
    </row>
    <row r="558" spans="1:6" x14ac:dyDescent="0.75">
      <c r="A558" s="11">
        <v>44922</v>
      </c>
      <c r="C558" t="e">
        <f t="shared" si="16"/>
        <v>#VALUE!</v>
      </c>
      <c r="D558" s="11">
        <f t="shared" si="17"/>
        <v>44435</v>
      </c>
      <c r="E558" t="s">
        <v>399</v>
      </c>
      <c r="F558">
        <v>1538</v>
      </c>
    </row>
    <row r="559" spans="1:6" x14ac:dyDescent="0.75">
      <c r="A559" s="11">
        <v>44923</v>
      </c>
      <c r="C559" t="e">
        <f t="shared" si="16"/>
        <v>#VALUE!</v>
      </c>
      <c r="D559" s="11">
        <f t="shared" si="17"/>
        <v>44434</v>
      </c>
      <c r="E559" t="s">
        <v>400</v>
      </c>
      <c r="F559">
        <v>1542</v>
      </c>
    </row>
    <row r="560" spans="1:6" x14ac:dyDescent="0.75">
      <c r="A560" s="11">
        <v>44924</v>
      </c>
      <c r="C560" t="e">
        <f t="shared" si="16"/>
        <v>#VALUE!</v>
      </c>
      <c r="D560" s="11">
        <f t="shared" si="17"/>
        <v>44433</v>
      </c>
      <c r="E560" t="s">
        <v>401</v>
      </c>
      <c r="F560">
        <v>1538</v>
      </c>
    </row>
    <row r="561" spans="1:6" x14ac:dyDescent="0.75">
      <c r="A561" s="11">
        <v>44925</v>
      </c>
      <c r="C561" t="e">
        <f t="shared" si="16"/>
        <v>#VALUE!</v>
      </c>
      <c r="D561" s="11">
        <f t="shared" si="17"/>
        <v>44432</v>
      </c>
      <c r="E561" t="s">
        <v>402</v>
      </c>
      <c r="F561">
        <v>1547</v>
      </c>
    </row>
    <row r="562" spans="1:6" x14ac:dyDescent="0.75">
      <c r="A562" s="11">
        <v>44928</v>
      </c>
      <c r="C562" t="e">
        <f t="shared" si="16"/>
        <v>#VALUE!</v>
      </c>
      <c r="D562" s="11">
        <f t="shared" si="17"/>
        <v>44431</v>
      </c>
      <c r="E562" t="s">
        <v>403</v>
      </c>
      <c r="F562">
        <v>1572</v>
      </c>
    </row>
    <row r="563" spans="1:6" x14ac:dyDescent="0.75">
      <c r="A563" s="11">
        <v>44929</v>
      </c>
      <c r="C563" t="e">
        <f t="shared" si="16"/>
        <v>#VALUE!</v>
      </c>
      <c r="D563" s="11">
        <f t="shared" si="17"/>
        <v>44428</v>
      </c>
      <c r="E563" t="s">
        <v>404</v>
      </c>
      <c r="F563">
        <v>1598</v>
      </c>
    </row>
    <row r="564" spans="1:6" x14ac:dyDescent="0.75">
      <c r="A564" s="11">
        <v>44930</v>
      </c>
      <c r="C564" t="e">
        <f t="shared" si="16"/>
        <v>#VALUE!</v>
      </c>
      <c r="D564" s="11">
        <f t="shared" si="17"/>
        <v>44427</v>
      </c>
      <c r="E564" t="s">
        <v>405</v>
      </c>
      <c r="F564">
        <v>1604</v>
      </c>
    </row>
    <row r="565" spans="1:6" x14ac:dyDescent="0.75">
      <c r="A565" s="11">
        <v>44931</v>
      </c>
      <c r="C565" t="e">
        <f t="shared" si="16"/>
        <v>#VALUE!</v>
      </c>
      <c r="D565" s="11">
        <f t="shared" si="17"/>
        <v>44426</v>
      </c>
      <c r="E565" t="s">
        <v>406</v>
      </c>
      <c r="F565">
        <v>1589</v>
      </c>
    </row>
    <row r="566" spans="1:6" x14ac:dyDescent="0.75">
      <c r="A566" s="11">
        <v>44932</v>
      </c>
      <c r="C566" t="e">
        <f t="shared" si="16"/>
        <v>#VALUE!</v>
      </c>
      <c r="D566" s="11">
        <f t="shared" si="17"/>
        <v>44425</v>
      </c>
      <c r="E566" t="s">
        <v>407</v>
      </c>
      <c r="F566">
        <v>1589</v>
      </c>
    </row>
    <row r="567" spans="1:6" x14ac:dyDescent="0.75">
      <c r="A567" s="11">
        <v>44935</v>
      </c>
      <c r="C567" t="e">
        <f t="shared" si="16"/>
        <v>#VALUE!</v>
      </c>
      <c r="D567" s="11">
        <f t="shared" si="17"/>
        <v>44424</v>
      </c>
      <c r="E567" t="s">
        <v>408</v>
      </c>
      <c r="F567">
        <v>1589</v>
      </c>
    </row>
    <row r="568" spans="1:6" x14ac:dyDescent="0.75">
      <c r="A568" s="11">
        <v>44936</v>
      </c>
      <c r="C568" t="e">
        <f t="shared" si="16"/>
        <v>#VALUE!</v>
      </c>
      <c r="D568" s="11">
        <f t="shared" si="17"/>
        <v>44421</v>
      </c>
      <c r="E568" t="s">
        <v>409</v>
      </c>
      <c r="F568">
        <v>1566</v>
      </c>
    </row>
    <row r="569" spans="1:6" x14ac:dyDescent="0.75">
      <c r="A569" s="11">
        <v>44937</v>
      </c>
      <c r="C569">
        <f t="shared" si="16"/>
        <v>44538</v>
      </c>
      <c r="D569" s="11">
        <f t="shared" si="17"/>
        <v>44538</v>
      </c>
      <c r="E569" s="11">
        <v>44538</v>
      </c>
      <c r="F569">
        <v>1538</v>
      </c>
    </row>
    <row r="570" spans="1:6" x14ac:dyDescent="0.75">
      <c r="A570" s="11">
        <v>44938</v>
      </c>
      <c r="C570">
        <f t="shared" si="16"/>
        <v>44508</v>
      </c>
      <c r="D570" s="11">
        <f t="shared" si="17"/>
        <v>44508</v>
      </c>
      <c r="E570" s="11">
        <v>44508</v>
      </c>
      <c r="F570">
        <v>1565</v>
      </c>
    </row>
    <row r="571" spans="1:6" x14ac:dyDescent="0.75">
      <c r="A571" s="11">
        <v>44939</v>
      </c>
      <c r="C571">
        <f t="shared" si="16"/>
        <v>44477</v>
      </c>
      <c r="D571" s="11">
        <f t="shared" si="17"/>
        <v>44477</v>
      </c>
      <c r="E571" s="11">
        <v>44477</v>
      </c>
      <c r="F571">
        <v>1564</v>
      </c>
    </row>
    <row r="572" spans="1:6" x14ac:dyDescent="0.75">
      <c r="A572" s="11">
        <v>44942</v>
      </c>
      <c r="C572">
        <f t="shared" si="16"/>
        <v>44447</v>
      </c>
      <c r="D572" s="11">
        <f t="shared" si="17"/>
        <v>44447</v>
      </c>
      <c r="E572" s="11">
        <v>44447</v>
      </c>
      <c r="F572">
        <v>1579</v>
      </c>
    </row>
    <row r="573" spans="1:6" x14ac:dyDescent="0.75">
      <c r="A573" s="11">
        <v>44943</v>
      </c>
      <c r="C573">
        <f t="shared" si="16"/>
        <v>44355</v>
      </c>
      <c r="D573" s="11">
        <f t="shared" si="17"/>
        <v>44355</v>
      </c>
      <c r="E573" s="11">
        <v>44355</v>
      </c>
      <c r="F573">
        <v>1573</v>
      </c>
    </row>
    <row r="574" spans="1:6" x14ac:dyDescent="0.75">
      <c r="A574" s="11">
        <v>44944</v>
      </c>
      <c r="C574">
        <f t="shared" si="16"/>
        <v>44324</v>
      </c>
      <c r="D574" s="11">
        <f t="shared" si="17"/>
        <v>44324</v>
      </c>
      <c r="E574" s="11">
        <v>44324</v>
      </c>
      <c r="F574">
        <v>1580</v>
      </c>
    </row>
    <row r="575" spans="1:6" x14ac:dyDescent="0.75">
      <c r="A575" s="11">
        <v>44945</v>
      </c>
      <c r="C575">
        <f t="shared" si="16"/>
        <v>44294</v>
      </c>
      <c r="D575" s="11">
        <f t="shared" si="17"/>
        <v>44294</v>
      </c>
      <c r="E575" s="11">
        <v>44294</v>
      </c>
      <c r="F575">
        <v>1589</v>
      </c>
    </row>
    <row r="576" spans="1:6" x14ac:dyDescent="0.75">
      <c r="A576" s="11">
        <v>44946</v>
      </c>
      <c r="C576">
        <f t="shared" si="16"/>
        <v>44263</v>
      </c>
      <c r="D576" s="11">
        <f t="shared" si="17"/>
        <v>44263</v>
      </c>
      <c r="E576" s="11">
        <v>44263</v>
      </c>
      <c r="F576">
        <v>1595</v>
      </c>
    </row>
    <row r="577" spans="1:6" x14ac:dyDescent="0.75">
      <c r="A577" s="11">
        <v>44949</v>
      </c>
      <c r="C577">
        <f t="shared" si="16"/>
        <v>44235</v>
      </c>
      <c r="D577" s="11">
        <f t="shared" si="17"/>
        <v>44235</v>
      </c>
      <c r="E577" s="11">
        <v>44235</v>
      </c>
      <c r="F577">
        <v>1595</v>
      </c>
    </row>
    <row r="578" spans="1:6" x14ac:dyDescent="0.75">
      <c r="A578" s="11">
        <v>44950</v>
      </c>
      <c r="C578" t="e">
        <f t="shared" si="16"/>
        <v>#VALUE!</v>
      </c>
      <c r="D578" s="11">
        <f t="shared" si="17"/>
        <v>44407</v>
      </c>
      <c r="E578" t="s">
        <v>410</v>
      </c>
      <c r="F578">
        <v>1591</v>
      </c>
    </row>
    <row r="579" spans="1:6" x14ac:dyDescent="0.75">
      <c r="A579" s="11">
        <v>44951</v>
      </c>
      <c r="C579" t="e">
        <f t="shared" ref="C579:C642" si="18">+VALUE(E579)</f>
        <v>#VALUE!</v>
      </c>
      <c r="D579" s="11">
        <f t="shared" ref="D579:D642" si="19">++IFERROR(VALUE(E579),DATE(RIGHT(E579,4),MID(E579,4,2),LEFT(E579,2)))</f>
        <v>44406</v>
      </c>
      <c r="E579" t="s">
        <v>411</v>
      </c>
      <c r="F579">
        <v>1593</v>
      </c>
    </row>
    <row r="580" spans="1:6" x14ac:dyDescent="0.75">
      <c r="A580" s="11">
        <v>44952</v>
      </c>
      <c r="C580" t="e">
        <f t="shared" si="18"/>
        <v>#VALUE!</v>
      </c>
      <c r="D580" s="11">
        <f t="shared" si="19"/>
        <v>44405</v>
      </c>
      <c r="E580" t="s">
        <v>412</v>
      </c>
      <c r="F580">
        <v>1600</v>
      </c>
    </row>
    <row r="581" spans="1:6" x14ac:dyDescent="0.75">
      <c r="A581" s="11">
        <v>44953</v>
      </c>
      <c r="C581" t="e">
        <f t="shared" si="18"/>
        <v>#VALUE!</v>
      </c>
      <c r="D581" s="11">
        <f t="shared" si="19"/>
        <v>44404</v>
      </c>
      <c r="E581" t="s">
        <v>413</v>
      </c>
      <c r="F581">
        <v>1601</v>
      </c>
    </row>
    <row r="582" spans="1:6" x14ac:dyDescent="0.75">
      <c r="A582" s="11">
        <v>44956</v>
      </c>
      <c r="C582" t="e">
        <f t="shared" si="18"/>
        <v>#VALUE!</v>
      </c>
      <c r="D582" s="11">
        <f t="shared" si="19"/>
        <v>44403</v>
      </c>
      <c r="E582" t="s">
        <v>414</v>
      </c>
      <c r="F582">
        <v>1587</v>
      </c>
    </row>
    <row r="583" spans="1:6" x14ac:dyDescent="0.75">
      <c r="A583" s="11">
        <v>44957</v>
      </c>
      <c r="C583" t="e">
        <f t="shared" si="18"/>
        <v>#VALUE!</v>
      </c>
      <c r="D583" s="11">
        <f t="shared" si="19"/>
        <v>44400</v>
      </c>
      <c r="E583" t="s">
        <v>415</v>
      </c>
      <c r="F583">
        <v>1581</v>
      </c>
    </row>
    <row r="584" spans="1:6" x14ac:dyDescent="0.75">
      <c r="A584" s="11">
        <v>44958</v>
      </c>
      <c r="C584" t="e">
        <f t="shared" si="18"/>
        <v>#VALUE!</v>
      </c>
      <c r="D584" s="11">
        <f t="shared" si="19"/>
        <v>44399</v>
      </c>
      <c r="E584" t="s">
        <v>416</v>
      </c>
      <c r="F584">
        <v>1597</v>
      </c>
    </row>
    <row r="585" spans="1:6" x14ac:dyDescent="0.75">
      <c r="A585" s="11">
        <v>44959</v>
      </c>
      <c r="C585" t="e">
        <f t="shared" si="18"/>
        <v>#VALUE!</v>
      </c>
      <c r="D585" s="11">
        <f t="shared" si="19"/>
        <v>44398</v>
      </c>
      <c r="E585" t="s">
        <v>417</v>
      </c>
      <c r="F585">
        <v>1597</v>
      </c>
    </row>
    <row r="586" spans="1:6" x14ac:dyDescent="0.75">
      <c r="A586" s="11">
        <v>44960</v>
      </c>
      <c r="C586" t="e">
        <f t="shared" si="18"/>
        <v>#VALUE!</v>
      </c>
      <c r="D586" s="11">
        <f t="shared" si="19"/>
        <v>44397</v>
      </c>
      <c r="E586" t="s">
        <v>418</v>
      </c>
      <c r="F586">
        <v>1606</v>
      </c>
    </row>
    <row r="587" spans="1:6" x14ac:dyDescent="0.75">
      <c r="A587" s="11">
        <v>44963</v>
      </c>
      <c r="C587" t="e">
        <f t="shared" si="18"/>
        <v>#VALUE!</v>
      </c>
      <c r="D587" s="11">
        <f t="shared" si="19"/>
        <v>44396</v>
      </c>
      <c r="E587" t="s">
        <v>419</v>
      </c>
      <c r="F587">
        <v>1621</v>
      </c>
    </row>
    <row r="588" spans="1:6" x14ac:dyDescent="0.75">
      <c r="A588" s="11">
        <v>44964</v>
      </c>
      <c r="C588" t="e">
        <f t="shared" si="18"/>
        <v>#VALUE!</v>
      </c>
      <c r="D588" s="11">
        <f t="shared" si="19"/>
        <v>44393</v>
      </c>
      <c r="E588" t="s">
        <v>420</v>
      </c>
      <c r="F588">
        <v>1595</v>
      </c>
    </row>
    <row r="589" spans="1:6" x14ac:dyDescent="0.75">
      <c r="A589" s="11">
        <v>44965</v>
      </c>
      <c r="C589" t="e">
        <f t="shared" si="18"/>
        <v>#VALUE!</v>
      </c>
      <c r="D589" s="11">
        <f t="shared" si="19"/>
        <v>44392</v>
      </c>
      <c r="E589" t="s">
        <v>421</v>
      </c>
      <c r="F589">
        <v>1595</v>
      </c>
    </row>
    <row r="590" spans="1:6" x14ac:dyDescent="0.75">
      <c r="A590" s="11">
        <v>44966</v>
      </c>
      <c r="C590" t="e">
        <f t="shared" si="18"/>
        <v>#VALUE!</v>
      </c>
      <c r="D590" s="11">
        <f t="shared" si="19"/>
        <v>44391</v>
      </c>
      <c r="E590" t="s">
        <v>422</v>
      </c>
      <c r="F590">
        <v>1582</v>
      </c>
    </row>
    <row r="591" spans="1:6" x14ac:dyDescent="0.75">
      <c r="A591" s="11">
        <v>44967</v>
      </c>
      <c r="C591" t="e">
        <f t="shared" si="18"/>
        <v>#VALUE!</v>
      </c>
      <c r="D591" s="11">
        <f t="shared" si="19"/>
        <v>44390</v>
      </c>
      <c r="E591" t="s">
        <v>423</v>
      </c>
      <c r="F591">
        <v>1589</v>
      </c>
    </row>
    <row r="592" spans="1:6" x14ac:dyDescent="0.75">
      <c r="A592" s="11">
        <v>44970</v>
      </c>
      <c r="C592">
        <f t="shared" si="18"/>
        <v>44537</v>
      </c>
      <c r="D592" s="11">
        <f t="shared" si="19"/>
        <v>44537</v>
      </c>
      <c r="E592" s="11">
        <v>44537</v>
      </c>
      <c r="F592">
        <v>1599</v>
      </c>
    </row>
    <row r="593" spans="1:6" x14ac:dyDescent="0.75">
      <c r="A593" s="11">
        <v>44971</v>
      </c>
      <c r="C593">
        <f t="shared" si="18"/>
        <v>44446</v>
      </c>
      <c r="D593" s="11">
        <f t="shared" si="19"/>
        <v>44446</v>
      </c>
      <c r="E593" s="11">
        <v>44446</v>
      </c>
      <c r="F593">
        <v>1600</v>
      </c>
    </row>
    <row r="594" spans="1:6" x14ac:dyDescent="0.75">
      <c r="A594" s="11">
        <v>44972</v>
      </c>
      <c r="C594">
        <f t="shared" si="18"/>
        <v>44415</v>
      </c>
      <c r="D594" s="11">
        <f t="shared" si="19"/>
        <v>44415</v>
      </c>
      <c r="E594" s="11">
        <v>44415</v>
      </c>
      <c r="F594">
        <v>1611</v>
      </c>
    </row>
    <row r="595" spans="1:6" x14ac:dyDescent="0.75">
      <c r="A595" s="11">
        <v>44973</v>
      </c>
      <c r="C595">
        <f t="shared" si="18"/>
        <v>44384</v>
      </c>
      <c r="D595" s="11">
        <f t="shared" si="19"/>
        <v>44384</v>
      </c>
      <c r="E595" s="11">
        <v>44384</v>
      </c>
      <c r="F595">
        <v>1602</v>
      </c>
    </row>
    <row r="596" spans="1:6" x14ac:dyDescent="0.75">
      <c r="A596" s="11">
        <v>44974</v>
      </c>
      <c r="C596">
        <f t="shared" si="18"/>
        <v>44354</v>
      </c>
      <c r="D596" s="11">
        <f t="shared" si="19"/>
        <v>44354</v>
      </c>
      <c r="E596" s="11">
        <v>44354</v>
      </c>
      <c r="F596">
        <v>1607</v>
      </c>
    </row>
    <row r="597" spans="1:6" x14ac:dyDescent="0.75">
      <c r="A597" s="11">
        <v>44979</v>
      </c>
      <c r="C597">
        <f t="shared" si="18"/>
        <v>44323</v>
      </c>
      <c r="D597" s="11">
        <f t="shared" si="19"/>
        <v>44323</v>
      </c>
      <c r="E597" s="11">
        <v>44323</v>
      </c>
      <c r="F597">
        <v>1590</v>
      </c>
    </row>
    <row r="598" spans="1:6" x14ac:dyDescent="0.75">
      <c r="A598" s="11">
        <v>44980</v>
      </c>
      <c r="C598">
        <f t="shared" si="18"/>
        <v>44234</v>
      </c>
      <c r="D598" s="11">
        <f t="shared" si="19"/>
        <v>44234</v>
      </c>
      <c r="E598" s="11">
        <v>44234</v>
      </c>
      <c r="F598">
        <v>1590</v>
      </c>
    </row>
    <row r="599" spans="1:6" x14ac:dyDescent="0.75">
      <c r="A599" s="11">
        <v>44981</v>
      </c>
      <c r="C599">
        <f t="shared" si="18"/>
        <v>44203</v>
      </c>
      <c r="D599" s="11">
        <f t="shared" si="19"/>
        <v>44203</v>
      </c>
      <c r="E599" s="11">
        <v>44203</v>
      </c>
      <c r="F599">
        <v>1585</v>
      </c>
    </row>
    <row r="600" spans="1:6" x14ac:dyDescent="0.75">
      <c r="A600" s="11">
        <v>44984</v>
      </c>
      <c r="C600" t="e">
        <f t="shared" si="18"/>
        <v>#VALUE!</v>
      </c>
      <c r="D600" s="11">
        <f t="shared" si="19"/>
        <v>44377</v>
      </c>
      <c r="E600" t="s">
        <v>424</v>
      </c>
      <c r="F600">
        <v>1596</v>
      </c>
    </row>
    <row r="601" spans="1:6" x14ac:dyDescent="0.75">
      <c r="A601" s="11">
        <v>44985</v>
      </c>
      <c r="C601" t="e">
        <f t="shared" si="18"/>
        <v>#VALUE!</v>
      </c>
      <c r="D601" s="11">
        <f t="shared" si="19"/>
        <v>44376</v>
      </c>
      <c r="E601" t="s">
        <v>425</v>
      </c>
      <c r="F601">
        <v>1592</v>
      </c>
    </row>
    <row r="602" spans="1:6" x14ac:dyDescent="0.75">
      <c r="A602" s="11">
        <v>44986</v>
      </c>
      <c r="C602" t="e">
        <f t="shared" si="18"/>
        <v>#VALUE!</v>
      </c>
      <c r="D602" s="11">
        <f t="shared" si="19"/>
        <v>44375</v>
      </c>
      <c r="E602" t="s">
        <v>426</v>
      </c>
      <c r="F602">
        <v>1587</v>
      </c>
    </row>
    <row r="603" spans="1:6" x14ac:dyDescent="0.75">
      <c r="A603" s="11">
        <v>44987</v>
      </c>
      <c r="C603" t="e">
        <f t="shared" si="18"/>
        <v>#VALUE!</v>
      </c>
      <c r="D603" s="11">
        <f t="shared" si="19"/>
        <v>44372</v>
      </c>
      <c r="E603" t="s">
        <v>427</v>
      </c>
      <c r="F603">
        <v>1573</v>
      </c>
    </row>
    <row r="604" spans="1:6" x14ac:dyDescent="0.75">
      <c r="A604" s="11">
        <v>44988</v>
      </c>
      <c r="C604" t="e">
        <f t="shared" si="18"/>
        <v>#VALUE!</v>
      </c>
      <c r="D604" s="11">
        <f t="shared" si="19"/>
        <v>44371</v>
      </c>
      <c r="E604" t="s">
        <v>428</v>
      </c>
      <c r="F604">
        <v>1556</v>
      </c>
    </row>
    <row r="605" spans="1:6" x14ac:dyDescent="0.75">
      <c r="A605" s="11">
        <v>44991</v>
      </c>
      <c r="C605" t="e">
        <f t="shared" si="18"/>
        <v>#VALUE!</v>
      </c>
      <c r="D605" s="11">
        <f t="shared" si="19"/>
        <v>44370</v>
      </c>
      <c r="E605" t="s">
        <v>429</v>
      </c>
      <c r="F605">
        <v>1532</v>
      </c>
    </row>
    <row r="606" spans="1:6" x14ac:dyDescent="0.75">
      <c r="A606" s="11">
        <v>44992</v>
      </c>
      <c r="C606" t="e">
        <f t="shared" si="18"/>
        <v>#VALUE!</v>
      </c>
      <c r="D606" s="11">
        <f t="shared" si="19"/>
        <v>44369</v>
      </c>
      <c r="E606" t="s">
        <v>430</v>
      </c>
      <c r="F606">
        <v>1536</v>
      </c>
    </row>
    <row r="607" spans="1:6" x14ac:dyDescent="0.75">
      <c r="A607" s="11">
        <v>44993</v>
      </c>
      <c r="C607" t="e">
        <f t="shared" si="18"/>
        <v>#VALUE!</v>
      </c>
      <c r="D607" s="11">
        <f t="shared" si="19"/>
        <v>44368</v>
      </c>
      <c r="E607" t="s">
        <v>431</v>
      </c>
      <c r="F607">
        <v>1522</v>
      </c>
    </row>
    <row r="608" spans="1:6" x14ac:dyDescent="0.75">
      <c r="A608" s="11">
        <v>44994</v>
      </c>
      <c r="C608" t="e">
        <f t="shared" si="18"/>
        <v>#VALUE!</v>
      </c>
      <c r="D608" s="11">
        <f t="shared" si="19"/>
        <v>44365</v>
      </c>
      <c r="E608" t="s">
        <v>432</v>
      </c>
      <c r="F608">
        <v>1501</v>
      </c>
    </row>
    <row r="609" spans="1:6" x14ac:dyDescent="0.75">
      <c r="A609" s="11">
        <v>44995</v>
      </c>
      <c r="C609" t="e">
        <f t="shared" si="18"/>
        <v>#VALUE!</v>
      </c>
      <c r="D609" s="11">
        <f t="shared" si="19"/>
        <v>44364</v>
      </c>
      <c r="E609" t="s">
        <v>433</v>
      </c>
      <c r="F609">
        <v>1496</v>
      </c>
    </row>
    <row r="610" spans="1:6" x14ac:dyDescent="0.75">
      <c r="A610" s="11">
        <v>44998</v>
      </c>
      <c r="C610" t="e">
        <f t="shared" si="18"/>
        <v>#VALUE!</v>
      </c>
      <c r="D610" s="11">
        <f t="shared" si="19"/>
        <v>44363</v>
      </c>
      <c r="E610" t="s">
        <v>434</v>
      </c>
      <c r="F610">
        <v>1473</v>
      </c>
    </row>
    <row r="611" spans="1:6" x14ac:dyDescent="0.75">
      <c r="A611" s="11">
        <v>44999</v>
      </c>
      <c r="C611" t="e">
        <f t="shared" si="18"/>
        <v>#VALUE!</v>
      </c>
      <c r="D611" s="11">
        <f t="shared" si="19"/>
        <v>44362</v>
      </c>
      <c r="E611" t="s">
        <v>435</v>
      </c>
      <c r="F611">
        <v>1483</v>
      </c>
    </row>
    <row r="612" spans="1:6" x14ac:dyDescent="0.75">
      <c r="A612" s="11">
        <v>45000</v>
      </c>
      <c r="C612" t="e">
        <f t="shared" si="18"/>
        <v>#VALUE!</v>
      </c>
      <c r="D612" s="11">
        <f t="shared" si="19"/>
        <v>44361</v>
      </c>
      <c r="E612" t="s">
        <v>436</v>
      </c>
      <c r="F612">
        <v>1476</v>
      </c>
    </row>
    <row r="613" spans="1:6" x14ac:dyDescent="0.75">
      <c r="A613" s="11">
        <v>45001</v>
      </c>
      <c r="C613">
        <f t="shared" si="18"/>
        <v>44506</v>
      </c>
      <c r="D613" s="11">
        <f t="shared" si="19"/>
        <v>44506</v>
      </c>
      <c r="E613" s="11">
        <v>44506</v>
      </c>
      <c r="F613">
        <v>1466</v>
      </c>
    </row>
    <row r="614" spans="1:6" x14ac:dyDescent="0.75">
      <c r="A614" s="11">
        <v>45002</v>
      </c>
      <c r="C614">
        <f t="shared" si="18"/>
        <v>44475</v>
      </c>
      <c r="D614" s="11">
        <f t="shared" si="19"/>
        <v>44475</v>
      </c>
      <c r="E614" s="11">
        <v>44475</v>
      </c>
      <c r="F614">
        <v>1474</v>
      </c>
    </row>
    <row r="615" spans="1:6" x14ac:dyDescent="0.75">
      <c r="A615" s="11">
        <v>45005</v>
      </c>
      <c r="C615">
        <f t="shared" si="18"/>
        <v>44445</v>
      </c>
      <c r="D615" s="11">
        <f t="shared" si="19"/>
        <v>44445</v>
      </c>
      <c r="E615" s="11">
        <v>44445</v>
      </c>
      <c r="F615">
        <v>1470</v>
      </c>
    </row>
    <row r="616" spans="1:6" x14ac:dyDescent="0.75">
      <c r="A616" s="11">
        <v>45006</v>
      </c>
      <c r="C616">
        <f t="shared" si="18"/>
        <v>44414</v>
      </c>
      <c r="D616" s="11">
        <f t="shared" si="19"/>
        <v>44414</v>
      </c>
      <c r="E616" s="11">
        <v>44414</v>
      </c>
      <c r="F616">
        <v>1492</v>
      </c>
    </row>
    <row r="617" spans="1:6" x14ac:dyDescent="0.75">
      <c r="A617" s="11">
        <v>45007</v>
      </c>
      <c r="C617">
        <f t="shared" si="18"/>
        <v>44383</v>
      </c>
      <c r="D617" s="11">
        <f t="shared" si="19"/>
        <v>44383</v>
      </c>
      <c r="E617" s="11">
        <v>44383</v>
      </c>
      <c r="F617">
        <v>1507</v>
      </c>
    </row>
    <row r="618" spans="1:6" x14ac:dyDescent="0.75">
      <c r="A618" s="11">
        <v>45008</v>
      </c>
      <c r="C618">
        <f t="shared" si="18"/>
        <v>44292</v>
      </c>
      <c r="D618" s="11">
        <f t="shared" si="19"/>
        <v>44292</v>
      </c>
      <c r="E618" s="11">
        <v>44292</v>
      </c>
      <c r="F618">
        <v>1506</v>
      </c>
    </row>
    <row r="619" spans="1:6" x14ac:dyDescent="0.75">
      <c r="A619" s="11">
        <v>45012</v>
      </c>
      <c r="C619">
        <f t="shared" si="18"/>
        <v>44261</v>
      </c>
      <c r="D619" s="11">
        <f t="shared" si="19"/>
        <v>44261</v>
      </c>
      <c r="E619" s="11">
        <v>44261</v>
      </c>
      <c r="F619">
        <v>1498</v>
      </c>
    </row>
    <row r="620" spans="1:6" x14ac:dyDescent="0.75">
      <c r="A620" s="11">
        <v>45013</v>
      </c>
      <c r="C620">
        <f t="shared" si="18"/>
        <v>44233</v>
      </c>
      <c r="D620" s="11">
        <f t="shared" si="19"/>
        <v>44233</v>
      </c>
      <c r="E620" s="11">
        <v>44233</v>
      </c>
      <c r="F620">
        <v>1480</v>
      </c>
    </row>
    <row r="621" spans="1:6" x14ac:dyDescent="0.75">
      <c r="A621" s="11">
        <v>45014</v>
      </c>
      <c r="C621">
        <f t="shared" si="18"/>
        <v>44202</v>
      </c>
      <c r="D621" s="11">
        <f t="shared" si="19"/>
        <v>44202</v>
      </c>
      <c r="E621" s="11">
        <v>44202</v>
      </c>
      <c r="F621">
        <v>1498</v>
      </c>
    </row>
    <row r="622" spans="1:6" x14ac:dyDescent="0.75">
      <c r="A622" s="11">
        <v>45015</v>
      </c>
      <c r="C622" t="e">
        <f t="shared" si="18"/>
        <v>#VALUE!</v>
      </c>
      <c r="D622" s="11">
        <f t="shared" si="19"/>
        <v>44347</v>
      </c>
      <c r="E622" t="s">
        <v>437</v>
      </c>
      <c r="F622">
        <v>1508</v>
      </c>
    </row>
    <row r="623" spans="1:6" x14ac:dyDescent="0.75">
      <c r="A623" s="11">
        <v>45016</v>
      </c>
      <c r="C623" t="e">
        <f t="shared" si="18"/>
        <v>#VALUE!</v>
      </c>
      <c r="D623" s="11">
        <f t="shared" si="19"/>
        <v>44344</v>
      </c>
      <c r="E623" t="s">
        <v>438</v>
      </c>
      <c r="F623">
        <v>1508</v>
      </c>
    </row>
    <row r="624" spans="1:6" x14ac:dyDescent="0.75">
      <c r="A624" s="11">
        <v>45019</v>
      </c>
      <c r="C624" t="e">
        <f t="shared" si="18"/>
        <v>#VALUE!</v>
      </c>
      <c r="D624" s="11">
        <f t="shared" si="19"/>
        <v>44343</v>
      </c>
      <c r="E624" t="s">
        <v>439</v>
      </c>
      <c r="F624">
        <v>1506</v>
      </c>
    </row>
    <row r="625" spans="1:6" x14ac:dyDescent="0.75">
      <c r="A625" s="11">
        <v>45020</v>
      </c>
      <c r="C625" t="e">
        <f t="shared" si="18"/>
        <v>#VALUE!</v>
      </c>
      <c r="D625" s="11">
        <f t="shared" si="19"/>
        <v>44342</v>
      </c>
      <c r="E625" t="s">
        <v>440</v>
      </c>
      <c r="F625">
        <v>1514</v>
      </c>
    </row>
    <row r="626" spans="1:6" x14ac:dyDescent="0.75">
      <c r="A626" s="11">
        <v>45021</v>
      </c>
      <c r="C626" t="e">
        <f t="shared" si="18"/>
        <v>#VALUE!</v>
      </c>
      <c r="D626" s="11">
        <f t="shared" si="19"/>
        <v>44341</v>
      </c>
      <c r="E626" t="s">
        <v>441</v>
      </c>
      <c r="F626">
        <v>1528</v>
      </c>
    </row>
    <row r="627" spans="1:6" x14ac:dyDescent="0.75">
      <c r="A627" s="11">
        <v>45026</v>
      </c>
      <c r="C627" t="e">
        <f t="shared" si="18"/>
        <v>#VALUE!</v>
      </c>
      <c r="D627" s="11">
        <f t="shared" si="19"/>
        <v>44340</v>
      </c>
      <c r="E627" t="s">
        <v>442</v>
      </c>
      <c r="F627">
        <v>1532</v>
      </c>
    </row>
    <row r="628" spans="1:6" x14ac:dyDescent="0.75">
      <c r="A628" s="11">
        <v>45027</v>
      </c>
      <c r="C628" t="e">
        <f t="shared" si="18"/>
        <v>#VALUE!</v>
      </c>
      <c r="D628" s="11">
        <f t="shared" si="19"/>
        <v>44337</v>
      </c>
      <c r="E628" t="s">
        <v>443</v>
      </c>
      <c r="F628">
        <v>1537</v>
      </c>
    </row>
    <row r="629" spans="1:6" x14ac:dyDescent="0.75">
      <c r="A629" s="11">
        <v>45028</v>
      </c>
      <c r="C629" t="e">
        <f t="shared" si="18"/>
        <v>#VALUE!</v>
      </c>
      <c r="D629" s="11">
        <f t="shared" si="19"/>
        <v>44336</v>
      </c>
      <c r="E629" t="s">
        <v>444</v>
      </c>
      <c r="F629">
        <v>1519</v>
      </c>
    </row>
    <row r="630" spans="1:6" x14ac:dyDescent="0.75">
      <c r="A630" s="11">
        <v>45029</v>
      </c>
      <c r="C630" t="e">
        <f t="shared" si="18"/>
        <v>#VALUE!</v>
      </c>
      <c r="D630" s="11">
        <f t="shared" si="19"/>
        <v>44335</v>
      </c>
      <c r="E630" t="s">
        <v>445</v>
      </c>
      <c r="F630">
        <v>1518</v>
      </c>
    </row>
    <row r="631" spans="1:6" x14ac:dyDescent="0.75">
      <c r="A631" s="11">
        <v>45030</v>
      </c>
      <c r="C631" t="e">
        <f t="shared" si="18"/>
        <v>#VALUE!</v>
      </c>
      <c r="D631" s="11">
        <f t="shared" si="19"/>
        <v>44334</v>
      </c>
      <c r="E631" t="s">
        <v>446</v>
      </c>
      <c r="F631">
        <v>1504</v>
      </c>
    </row>
    <row r="632" spans="1:6" x14ac:dyDescent="0.75">
      <c r="A632" s="11">
        <v>45033</v>
      </c>
      <c r="C632" t="e">
        <f t="shared" si="18"/>
        <v>#VALUE!</v>
      </c>
      <c r="D632" s="11">
        <f t="shared" si="19"/>
        <v>44333</v>
      </c>
      <c r="E632" t="s">
        <v>447</v>
      </c>
      <c r="F632">
        <v>1513</v>
      </c>
    </row>
    <row r="633" spans="1:6" x14ac:dyDescent="0.75">
      <c r="A633" s="11">
        <v>45034</v>
      </c>
      <c r="C633" t="e">
        <f t="shared" si="18"/>
        <v>#VALUE!</v>
      </c>
      <c r="D633" s="11">
        <f t="shared" si="19"/>
        <v>44330</v>
      </c>
      <c r="E633" t="s">
        <v>448</v>
      </c>
      <c r="F633">
        <v>1547</v>
      </c>
    </row>
    <row r="634" spans="1:6" x14ac:dyDescent="0.75">
      <c r="A634" s="11">
        <v>45035</v>
      </c>
      <c r="C634" t="e">
        <f t="shared" si="18"/>
        <v>#VALUE!</v>
      </c>
      <c r="D634" s="11">
        <f t="shared" si="19"/>
        <v>44329</v>
      </c>
      <c r="E634" t="s">
        <v>449</v>
      </c>
      <c r="F634">
        <v>1592</v>
      </c>
    </row>
    <row r="635" spans="1:6" x14ac:dyDescent="0.75">
      <c r="A635" s="11">
        <v>45036</v>
      </c>
      <c r="C635">
        <f t="shared" si="18"/>
        <v>44535</v>
      </c>
      <c r="D635" s="11">
        <f t="shared" si="19"/>
        <v>44535</v>
      </c>
      <c r="E635" s="11">
        <v>44535</v>
      </c>
      <c r="F635">
        <v>1596</v>
      </c>
    </row>
    <row r="636" spans="1:6" x14ac:dyDescent="0.75">
      <c r="A636" s="11">
        <v>45037</v>
      </c>
      <c r="C636">
        <f t="shared" si="18"/>
        <v>44505</v>
      </c>
      <c r="D636" s="11">
        <f t="shared" si="19"/>
        <v>44505</v>
      </c>
      <c r="E636" s="11">
        <v>44505</v>
      </c>
      <c r="F636">
        <v>1607</v>
      </c>
    </row>
    <row r="637" spans="1:6" x14ac:dyDescent="0.75">
      <c r="A637" s="11">
        <v>45040</v>
      </c>
      <c r="C637">
        <f t="shared" si="18"/>
        <v>44474</v>
      </c>
      <c r="D637" s="11">
        <f t="shared" si="19"/>
        <v>44474</v>
      </c>
      <c r="E637" s="11">
        <v>44474</v>
      </c>
      <c r="F637">
        <v>1591</v>
      </c>
    </row>
    <row r="638" spans="1:6" x14ac:dyDescent="0.75">
      <c r="A638" s="11">
        <v>45041</v>
      </c>
      <c r="C638">
        <f t="shared" si="18"/>
        <v>44382</v>
      </c>
      <c r="D638" s="11">
        <f t="shared" si="19"/>
        <v>44382</v>
      </c>
      <c r="E638" s="11">
        <v>44382</v>
      </c>
      <c r="F638">
        <v>1580</v>
      </c>
    </row>
    <row r="639" spans="1:6" x14ac:dyDescent="0.75">
      <c r="A639" s="11">
        <v>45042</v>
      </c>
      <c r="C639">
        <f t="shared" si="18"/>
        <v>44352</v>
      </c>
      <c r="D639" s="11">
        <f t="shared" si="19"/>
        <v>44352</v>
      </c>
      <c r="E639" s="11">
        <v>44352</v>
      </c>
      <c r="F639">
        <v>1578</v>
      </c>
    </row>
    <row r="640" spans="1:6" x14ac:dyDescent="0.75">
      <c r="A640" s="11">
        <v>45043</v>
      </c>
      <c r="C640">
        <f t="shared" si="18"/>
        <v>44321</v>
      </c>
      <c r="D640" s="11">
        <f t="shared" si="19"/>
        <v>44321</v>
      </c>
      <c r="E640" s="11">
        <v>44321</v>
      </c>
      <c r="F640">
        <v>1567</v>
      </c>
    </row>
    <row r="641" spans="1:6" x14ac:dyDescent="0.75">
      <c r="A641" s="11">
        <v>45044</v>
      </c>
      <c r="C641">
        <f t="shared" si="18"/>
        <v>44291</v>
      </c>
      <c r="D641" s="11">
        <f t="shared" si="19"/>
        <v>44291</v>
      </c>
      <c r="E641" s="11">
        <v>44291</v>
      </c>
      <c r="F641">
        <v>1560</v>
      </c>
    </row>
    <row r="642" spans="1:6" x14ac:dyDescent="0.75">
      <c r="A642" s="11">
        <v>45048</v>
      </c>
      <c r="C642">
        <f t="shared" si="18"/>
        <v>44260</v>
      </c>
      <c r="D642" s="11">
        <f t="shared" si="19"/>
        <v>44260</v>
      </c>
      <c r="E642" s="11">
        <v>44260</v>
      </c>
      <c r="F642">
        <v>1562</v>
      </c>
    </row>
    <row r="643" spans="1:6" x14ac:dyDescent="0.75">
      <c r="A643" s="11">
        <v>45049</v>
      </c>
      <c r="C643" t="e">
        <f t="shared" ref="C643:C706" si="20">+VALUE(E643)</f>
        <v>#VALUE!</v>
      </c>
      <c r="D643" s="11">
        <f t="shared" ref="D643:D706" si="21">++IFERROR(VALUE(E643),DATE(RIGHT(E643,4),MID(E643,4,2),LEFT(E643,2)))</f>
        <v>44316</v>
      </c>
      <c r="E643" t="s">
        <v>450</v>
      </c>
      <c r="F643">
        <v>1551</v>
      </c>
    </row>
    <row r="644" spans="1:6" x14ac:dyDescent="0.75">
      <c r="A644" s="11">
        <v>45050</v>
      </c>
      <c r="C644" t="e">
        <f t="shared" si="20"/>
        <v>#VALUE!</v>
      </c>
      <c r="D644" s="11">
        <f t="shared" si="21"/>
        <v>44315</v>
      </c>
      <c r="E644" t="s">
        <v>451</v>
      </c>
      <c r="F644">
        <v>1557</v>
      </c>
    </row>
    <row r="645" spans="1:6" x14ac:dyDescent="0.75">
      <c r="A645" s="11">
        <v>45051</v>
      </c>
      <c r="C645" t="e">
        <f t="shared" si="20"/>
        <v>#VALUE!</v>
      </c>
      <c r="D645" s="11">
        <f t="shared" si="21"/>
        <v>44314</v>
      </c>
      <c r="E645" t="s">
        <v>452</v>
      </c>
      <c r="F645">
        <v>1545</v>
      </c>
    </row>
    <row r="646" spans="1:6" x14ac:dyDescent="0.75">
      <c r="A646" s="11">
        <v>45054</v>
      </c>
      <c r="C646" t="e">
        <f t="shared" si="20"/>
        <v>#VALUE!</v>
      </c>
      <c r="D646" s="11">
        <f t="shared" si="21"/>
        <v>44313</v>
      </c>
      <c r="E646" t="s">
        <v>453</v>
      </c>
      <c r="F646">
        <v>1539</v>
      </c>
    </row>
    <row r="647" spans="1:6" x14ac:dyDescent="0.75">
      <c r="A647" s="11">
        <v>45055</v>
      </c>
      <c r="C647" t="e">
        <f t="shared" si="20"/>
        <v>#VALUE!</v>
      </c>
      <c r="D647" s="11">
        <f t="shared" si="21"/>
        <v>44312</v>
      </c>
      <c r="E647" t="s">
        <v>454</v>
      </c>
      <c r="F647">
        <v>1559</v>
      </c>
    </row>
    <row r="648" spans="1:6" x14ac:dyDescent="0.75">
      <c r="A648" s="11">
        <v>45056</v>
      </c>
      <c r="C648" t="e">
        <f t="shared" si="20"/>
        <v>#VALUE!</v>
      </c>
      <c r="D648" s="11">
        <f t="shared" si="21"/>
        <v>44309</v>
      </c>
      <c r="E648" t="s">
        <v>455</v>
      </c>
      <c r="F648">
        <v>1578</v>
      </c>
    </row>
    <row r="649" spans="1:6" x14ac:dyDescent="0.75">
      <c r="A649" s="11">
        <v>45057</v>
      </c>
      <c r="C649" t="e">
        <f t="shared" si="20"/>
        <v>#VALUE!</v>
      </c>
      <c r="D649" s="11">
        <f t="shared" si="21"/>
        <v>44308</v>
      </c>
      <c r="E649" t="s">
        <v>456</v>
      </c>
      <c r="F649">
        <v>1581</v>
      </c>
    </row>
    <row r="650" spans="1:6" x14ac:dyDescent="0.75">
      <c r="A650" s="11">
        <v>45058</v>
      </c>
      <c r="C650" t="e">
        <f t="shared" si="20"/>
        <v>#VALUE!</v>
      </c>
      <c r="D650" s="11">
        <f t="shared" si="21"/>
        <v>44307</v>
      </c>
      <c r="E650" t="s">
        <v>457</v>
      </c>
      <c r="F650">
        <v>1597</v>
      </c>
    </row>
    <row r="651" spans="1:6" x14ac:dyDescent="0.75">
      <c r="A651" s="11">
        <v>45061</v>
      </c>
      <c r="C651" t="e">
        <f t="shared" si="20"/>
        <v>#VALUE!</v>
      </c>
      <c r="D651" s="11">
        <f t="shared" si="21"/>
        <v>44306</v>
      </c>
      <c r="E651" t="s">
        <v>458</v>
      </c>
      <c r="F651">
        <v>1594</v>
      </c>
    </row>
    <row r="652" spans="1:6" x14ac:dyDescent="0.75">
      <c r="A652" s="11">
        <v>45062</v>
      </c>
      <c r="C652" t="e">
        <f t="shared" si="20"/>
        <v>#VALUE!</v>
      </c>
      <c r="D652" s="11">
        <f t="shared" si="21"/>
        <v>44305</v>
      </c>
      <c r="E652" t="s">
        <v>459</v>
      </c>
      <c r="F652">
        <v>1590</v>
      </c>
    </row>
    <row r="653" spans="1:6" x14ac:dyDescent="0.75">
      <c r="A653" s="11">
        <v>45063</v>
      </c>
      <c r="C653" t="e">
        <f t="shared" si="20"/>
        <v>#VALUE!</v>
      </c>
      <c r="D653" s="11">
        <f t="shared" si="21"/>
        <v>44302</v>
      </c>
      <c r="E653" t="s">
        <v>460</v>
      </c>
      <c r="F653">
        <v>1601</v>
      </c>
    </row>
    <row r="654" spans="1:6" x14ac:dyDescent="0.75">
      <c r="A654" s="11">
        <v>45064</v>
      </c>
      <c r="C654" t="e">
        <f t="shared" si="20"/>
        <v>#VALUE!</v>
      </c>
      <c r="D654" s="11">
        <f t="shared" si="21"/>
        <v>44301</v>
      </c>
      <c r="E654" t="s">
        <v>461</v>
      </c>
      <c r="F654">
        <v>1605</v>
      </c>
    </row>
    <row r="655" spans="1:6" x14ac:dyDescent="0.75">
      <c r="A655" s="11">
        <v>45065</v>
      </c>
      <c r="C655" t="e">
        <f t="shared" si="20"/>
        <v>#VALUE!</v>
      </c>
      <c r="D655" s="11">
        <f t="shared" si="21"/>
        <v>44300</v>
      </c>
      <c r="E655" t="s">
        <v>462</v>
      </c>
      <c r="F655">
        <v>1578</v>
      </c>
    </row>
    <row r="656" spans="1:6" x14ac:dyDescent="0.75">
      <c r="A656" s="11">
        <v>45068</v>
      </c>
      <c r="C656" t="e">
        <f t="shared" si="20"/>
        <v>#VALUE!</v>
      </c>
      <c r="D656" s="11">
        <f t="shared" si="21"/>
        <v>44299</v>
      </c>
      <c r="E656" t="s">
        <v>463</v>
      </c>
      <c r="F656">
        <v>1592</v>
      </c>
    </row>
    <row r="657" spans="1:6" x14ac:dyDescent="0.75">
      <c r="A657" s="11">
        <v>45069</v>
      </c>
      <c r="C657">
        <f t="shared" si="20"/>
        <v>44534</v>
      </c>
      <c r="D657" s="11">
        <f t="shared" si="21"/>
        <v>44534</v>
      </c>
      <c r="E657" s="11">
        <v>44534</v>
      </c>
      <c r="F657">
        <v>1586</v>
      </c>
    </row>
    <row r="658" spans="1:6" x14ac:dyDescent="0.75">
      <c r="A658" s="11">
        <v>45070</v>
      </c>
      <c r="C658">
        <f t="shared" si="20"/>
        <v>44443</v>
      </c>
      <c r="D658" s="11">
        <f t="shared" si="21"/>
        <v>44443</v>
      </c>
      <c r="E658" s="11">
        <v>44443</v>
      </c>
      <c r="F658">
        <v>1614</v>
      </c>
    </row>
    <row r="659" spans="1:6" x14ac:dyDescent="0.75">
      <c r="A659" s="11">
        <v>45075</v>
      </c>
      <c r="C659">
        <f t="shared" si="20"/>
        <v>44412</v>
      </c>
      <c r="D659" s="11">
        <f t="shared" si="21"/>
        <v>44412</v>
      </c>
      <c r="E659" s="11">
        <v>44412</v>
      </c>
      <c r="F659">
        <v>1608</v>
      </c>
    </row>
    <row r="660" spans="1:6" x14ac:dyDescent="0.75">
      <c r="A660" s="11">
        <v>45076</v>
      </c>
      <c r="C660">
        <f t="shared" si="20"/>
        <v>44381</v>
      </c>
      <c r="D660" s="11">
        <f t="shared" si="21"/>
        <v>44381</v>
      </c>
      <c r="E660" s="11">
        <v>44381</v>
      </c>
      <c r="F660">
        <v>1606</v>
      </c>
    </row>
    <row r="661" spans="1:6" x14ac:dyDescent="0.75">
      <c r="A661" s="11">
        <v>45077</v>
      </c>
      <c r="C661">
        <f t="shared" si="20"/>
        <v>44351</v>
      </c>
      <c r="D661" s="11">
        <f t="shared" si="21"/>
        <v>44351</v>
      </c>
      <c r="E661" s="11">
        <v>44351</v>
      </c>
      <c r="F661">
        <v>1598</v>
      </c>
    </row>
    <row r="662" spans="1:6" x14ac:dyDescent="0.75">
      <c r="A662" s="11">
        <v>45078</v>
      </c>
      <c r="C662">
        <f t="shared" si="20"/>
        <v>44320</v>
      </c>
      <c r="D662" s="11">
        <f t="shared" si="21"/>
        <v>44320</v>
      </c>
      <c r="E662" s="11">
        <v>44320</v>
      </c>
      <c r="F662">
        <v>1592</v>
      </c>
    </row>
    <row r="663" spans="1:6" x14ac:dyDescent="0.75">
      <c r="A663" s="11">
        <v>45079</v>
      </c>
      <c r="C663">
        <f t="shared" si="20"/>
        <v>44200</v>
      </c>
      <c r="D663" s="11">
        <f t="shared" si="21"/>
        <v>44200</v>
      </c>
      <c r="E663" s="11">
        <v>44200</v>
      </c>
      <c r="F663">
        <v>1589</v>
      </c>
    </row>
    <row r="664" spans="1:6" x14ac:dyDescent="0.75">
      <c r="A664" s="11">
        <v>45082</v>
      </c>
      <c r="C664" t="e">
        <f t="shared" si="20"/>
        <v>#VALUE!</v>
      </c>
      <c r="D664" s="11">
        <f t="shared" si="21"/>
        <v>44286</v>
      </c>
      <c r="E664" t="s">
        <v>464</v>
      </c>
      <c r="F664">
        <v>1589</v>
      </c>
    </row>
    <row r="665" spans="1:6" x14ac:dyDescent="0.75">
      <c r="A665" s="11">
        <v>45083</v>
      </c>
      <c r="C665" t="e">
        <f t="shared" si="20"/>
        <v>#VALUE!</v>
      </c>
      <c r="D665" s="11">
        <f t="shared" si="21"/>
        <v>44285</v>
      </c>
      <c r="E665" t="s">
        <v>465</v>
      </c>
      <c r="F665">
        <v>1599</v>
      </c>
    </row>
    <row r="666" spans="1:6" x14ac:dyDescent="0.75">
      <c r="A666" s="11">
        <v>45084</v>
      </c>
      <c r="C666" t="e">
        <f t="shared" si="20"/>
        <v>#VALUE!</v>
      </c>
      <c r="D666" s="11">
        <f t="shared" si="21"/>
        <v>44284</v>
      </c>
      <c r="E666" t="s">
        <v>466</v>
      </c>
      <c r="F666">
        <v>1576</v>
      </c>
    </row>
    <row r="667" spans="1:6" x14ac:dyDescent="0.75">
      <c r="A667" s="11">
        <v>45085</v>
      </c>
      <c r="C667" t="e">
        <f t="shared" si="20"/>
        <v>#VALUE!</v>
      </c>
      <c r="D667" s="11">
        <f t="shared" si="21"/>
        <v>44281</v>
      </c>
      <c r="E667" t="s">
        <v>467</v>
      </c>
      <c r="F667">
        <v>1572</v>
      </c>
    </row>
    <row r="668" spans="1:6" x14ac:dyDescent="0.75">
      <c r="A668" s="11">
        <v>45086</v>
      </c>
      <c r="C668" t="e">
        <f t="shared" si="20"/>
        <v>#VALUE!</v>
      </c>
      <c r="D668" s="11">
        <f t="shared" si="21"/>
        <v>44280</v>
      </c>
      <c r="E668" t="s">
        <v>468</v>
      </c>
      <c r="F668">
        <v>1566</v>
      </c>
    </row>
    <row r="669" spans="1:6" x14ac:dyDescent="0.75">
      <c r="A669" s="11">
        <v>45089</v>
      </c>
      <c r="C669" t="e">
        <f t="shared" si="20"/>
        <v>#VALUE!</v>
      </c>
      <c r="D669" s="11">
        <f t="shared" si="21"/>
        <v>44279</v>
      </c>
      <c r="E669" t="s">
        <v>469</v>
      </c>
      <c r="F669">
        <v>1573</v>
      </c>
    </row>
    <row r="670" spans="1:6" x14ac:dyDescent="0.75">
      <c r="A670" s="11">
        <v>45090</v>
      </c>
      <c r="C670" t="e">
        <f t="shared" si="20"/>
        <v>#VALUE!</v>
      </c>
      <c r="D670" s="11">
        <f t="shared" si="21"/>
        <v>44278</v>
      </c>
      <c r="E670" t="s">
        <v>470</v>
      </c>
      <c r="F670">
        <v>1522</v>
      </c>
    </row>
    <row r="671" spans="1:6" x14ac:dyDescent="0.75">
      <c r="A671" s="11">
        <v>45091</v>
      </c>
      <c r="C671" t="e">
        <f t="shared" si="20"/>
        <v>#VALUE!</v>
      </c>
      <c r="D671" s="11">
        <f t="shared" si="21"/>
        <v>44277</v>
      </c>
      <c r="E671" t="s">
        <v>471</v>
      </c>
      <c r="F671">
        <v>1512</v>
      </c>
    </row>
    <row r="672" spans="1:6" x14ac:dyDescent="0.75">
      <c r="A672" s="11">
        <v>45092</v>
      </c>
      <c r="C672" t="e">
        <f t="shared" si="20"/>
        <v>#VALUE!</v>
      </c>
      <c r="D672" s="11">
        <f t="shared" si="21"/>
        <v>44274</v>
      </c>
      <c r="E672" t="s">
        <v>472</v>
      </c>
      <c r="F672">
        <v>1517</v>
      </c>
    </row>
    <row r="673" spans="1:6" x14ac:dyDescent="0.75">
      <c r="A673" s="11">
        <v>45093</v>
      </c>
      <c r="C673" t="e">
        <f t="shared" si="20"/>
        <v>#VALUE!</v>
      </c>
      <c r="D673" s="11">
        <f t="shared" si="21"/>
        <v>44273</v>
      </c>
      <c r="E673" t="s">
        <v>473</v>
      </c>
      <c r="F673">
        <v>1536</v>
      </c>
    </row>
    <row r="674" spans="1:6" x14ac:dyDescent="0.75">
      <c r="A674" s="11">
        <v>45098</v>
      </c>
      <c r="C674" t="e">
        <f t="shared" si="20"/>
        <v>#VALUE!</v>
      </c>
      <c r="D674" s="11">
        <f t="shared" si="21"/>
        <v>44272</v>
      </c>
      <c r="E674" t="s">
        <v>474</v>
      </c>
      <c r="F674">
        <v>1533</v>
      </c>
    </row>
    <row r="675" spans="1:6" x14ac:dyDescent="0.75">
      <c r="A675" s="11">
        <v>45099</v>
      </c>
      <c r="C675" t="e">
        <f t="shared" si="20"/>
        <v>#VALUE!</v>
      </c>
      <c r="D675" s="11">
        <f t="shared" si="21"/>
        <v>44271</v>
      </c>
      <c r="E675" t="s">
        <v>475</v>
      </c>
      <c r="F675">
        <v>1551</v>
      </c>
    </row>
    <row r="676" spans="1:6" x14ac:dyDescent="0.75">
      <c r="A676" s="11">
        <v>45100</v>
      </c>
      <c r="C676" t="e">
        <f t="shared" si="20"/>
        <v>#VALUE!</v>
      </c>
      <c r="D676" s="11">
        <f t="shared" si="21"/>
        <v>44270</v>
      </c>
      <c r="E676" t="s">
        <v>476</v>
      </c>
      <c r="F676">
        <v>1570</v>
      </c>
    </row>
    <row r="677" spans="1:6" x14ac:dyDescent="0.75">
      <c r="A677" s="11">
        <v>45103</v>
      </c>
      <c r="C677">
        <f t="shared" si="20"/>
        <v>44533</v>
      </c>
      <c r="D677" s="11">
        <f t="shared" si="21"/>
        <v>44533</v>
      </c>
      <c r="E677" s="11">
        <v>44533</v>
      </c>
      <c r="F677">
        <v>1594</v>
      </c>
    </row>
    <row r="678" spans="1:6" x14ac:dyDescent="0.75">
      <c r="A678" s="11">
        <v>45104</v>
      </c>
      <c r="C678">
        <f t="shared" si="20"/>
        <v>44503</v>
      </c>
      <c r="D678" s="11">
        <f t="shared" si="21"/>
        <v>44503</v>
      </c>
      <c r="E678" s="11">
        <v>44503</v>
      </c>
      <c r="F678">
        <v>1630</v>
      </c>
    </row>
    <row r="679" spans="1:6" x14ac:dyDescent="0.75">
      <c r="A679" s="11">
        <v>45105</v>
      </c>
      <c r="C679">
        <f t="shared" si="20"/>
        <v>44472</v>
      </c>
      <c r="D679" s="11">
        <f t="shared" si="21"/>
        <v>44472</v>
      </c>
      <c r="E679" s="11">
        <v>44472</v>
      </c>
      <c r="F679">
        <v>1647</v>
      </c>
    </row>
    <row r="680" spans="1:6" x14ac:dyDescent="0.75">
      <c r="A680" s="11">
        <v>45106</v>
      </c>
      <c r="C680">
        <f t="shared" si="20"/>
        <v>44442</v>
      </c>
      <c r="D680" s="11">
        <f t="shared" si="21"/>
        <v>44442</v>
      </c>
      <c r="E680" s="11">
        <v>44442</v>
      </c>
      <c r="F680">
        <v>1639</v>
      </c>
    </row>
    <row r="681" spans="1:6" x14ac:dyDescent="0.75">
      <c r="A681" s="11">
        <v>45107</v>
      </c>
      <c r="C681">
        <f t="shared" si="20"/>
        <v>44411</v>
      </c>
      <c r="D681" s="11">
        <f t="shared" si="21"/>
        <v>44411</v>
      </c>
      <c r="E681" s="11">
        <v>44411</v>
      </c>
      <c r="F681">
        <v>1598</v>
      </c>
    </row>
    <row r="682" spans="1:6" x14ac:dyDescent="0.75">
      <c r="A682" s="11">
        <v>45110</v>
      </c>
      <c r="C682">
        <f t="shared" si="20"/>
        <v>44319</v>
      </c>
      <c r="D682" s="11">
        <f t="shared" si="21"/>
        <v>44319</v>
      </c>
      <c r="E682" s="11">
        <v>44319</v>
      </c>
      <c r="F682">
        <v>1590</v>
      </c>
    </row>
    <row r="683" spans="1:6" x14ac:dyDescent="0.75">
      <c r="A683" s="11">
        <v>45111</v>
      </c>
      <c r="C683">
        <f t="shared" si="20"/>
        <v>44289</v>
      </c>
      <c r="D683" s="11">
        <f t="shared" si="21"/>
        <v>44289</v>
      </c>
      <c r="E683" s="11">
        <v>44289</v>
      </c>
      <c r="F683">
        <v>1552</v>
      </c>
    </row>
    <row r="684" spans="1:6" x14ac:dyDescent="0.75">
      <c r="A684" s="11">
        <v>45112</v>
      </c>
      <c r="C684">
        <f t="shared" si="20"/>
        <v>44258</v>
      </c>
      <c r="D684" s="11">
        <f t="shared" si="21"/>
        <v>44258</v>
      </c>
      <c r="E684" s="11">
        <v>44258</v>
      </c>
      <c r="F684">
        <v>1547</v>
      </c>
    </row>
    <row r="685" spans="1:6" x14ac:dyDescent="0.75">
      <c r="A685" s="11">
        <v>45113</v>
      </c>
      <c r="C685">
        <f t="shared" si="20"/>
        <v>44230</v>
      </c>
      <c r="D685" s="11">
        <f t="shared" si="21"/>
        <v>44230</v>
      </c>
      <c r="E685" s="11">
        <v>44230</v>
      </c>
      <c r="F685">
        <v>1543</v>
      </c>
    </row>
    <row r="686" spans="1:6" x14ac:dyDescent="0.75">
      <c r="A686" s="11">
        <v>45114</v>
      </c>
      <c r="C686">
        <f t="shared" si="20"/>
        <v>44199</v>
      </c>
      <c r="D686" s="11">
        <f t="shared" si="21"/>
        <v>44199</v>
      </c>
      <c r="E686" s="11">
        <v>44199</v>
      </c>
      <c r="F686">
        <v>1512</v>
      </c>
    </row>
    <row r="687" spans="1:6" x14ac:dyDescent="0.75">
      <c r="A687" s="11">
        <v>45117</v>
      </c>
      <c r="C687" t="e">
        <f t="shared" si="20"/>
        <v>#VALUE!</v>
      </c>
      <c r="D687" s="11">
        <f t="shared" si="21"/>
        <v>44253</v>
      </c>
      <c r="E687" t="s">
        <v>477</v>
      </c>
      <c r="F687">
        <v>1511</v>
      </c>
    </row>
    <row r="688" spans="1:6" x14ac:dyDescent="0.75">
      <c r="A688" s="11">
        <v>45118</v>
      </c>
      <c r="C688" t="e">
        <f t="shared" si="20"/>
        <v>#VALUE!</v>
      </c>
      <c r="D688" s="11">
        <f t="shared" si="21"/>
        <v>44252</v>
      </c>
      <c r="E688" t="s">
        <v>478</v>
      </c>
      <c r="F688">
        <v>1499</v>
      </c>
    </row>
    <row r="689" spans="1:6" x14ac:dyDescent="0.75">
      <c r="A689" s="11">
        <v>45119</v>
      </c>
      <c r="C689" t="e">
        <f t="shared" si="20"/>
        <v>#VALUE!</v>
      </c>
      <c r="D689" s="11">
        <f t="shared" si="21"/>
        <v>44251</v>
      </c>
      <c r="E689" t="s">
        <v>479</v>
      </c>
      <c r="F689">
        <v>1505</v>
      </c>
    </row>
    <row r="690" spans="1:6" x14ac:dyDescent="0.75">
      <c r="A690" s="11">
        <v>45120</v>
      </c>
      <c r="C690" t="e">
        <f t="shared" si="20"/>
        <v>#VALUE!</v>
      </c>
      <c r="D690" s="11">
        <f t="shared" si="21"/>
        <v>44250</v>
      </c>
      <c r="E690" t="s">
        <v>480</v>
      </c>
      <c r="F690">
        <v>1514</v>
      </c>
    </row>
    <row r="691" spans="1:6" x14ac:dyDescent="0.75">
      <c r="A691" s="11">
        <v>45121</v>
      </c>
      <c r="C691" t="e">
        <f t="shared" si="20"/>
        <v>#VALUE!</v>
      </c>
      <c r="D691" s="11">
        <f t="shared" si="21"/>
        <v>44249</v>
      </c>
      <c r="E691" t="s">
        <v>481</v>
      </c>
      <c r="F691">
        <v>1509</v>
      </c>
    </row>
    <row r="692" spans="1:6" x14ac:dyDescent="0.75">
      <c r="A692" s="11">
        <v>45124</v>
      </c>
      <c r="C692" t="e">
        <f t="shared" si="20"/>
        <v>#VALUE!</v>
      </c>
      <c r="D692" s="11">
        <f t="shared" si="21"/>
        <v>44249</v>
      </c>
      <c r="E692" t="s">
        <v>481</v>
      </c>
      <c r="F692">
        <v>1501</v>
      </c>
    </row>
    <row r="693" spans="1:6" x14ac:dyDescent="0.75">
      <c r="A693" s="11">
        <v>45125</v>
      </c>
      <c r="C693" t="e">
        <f t="shared" si="20"/>
        <v>#VALUE!</v>
      </c>
      <c r="D693" s="11">
        <f t="shared" si="21"/>
        <v>44246</v>
      </c>
      <c r="E693" t="s">
        <v>482</v>
      </c>
      <c r="F693">
        <v>1488</v>
      </c>
    </row>
    <row r="694" spans="1:6" x14ac:dyDescent="0.75">
      <c r="A694" s="11">
        <v>45126</v>
      </c>
      <c r="C694" t="e">
        <f t="shared" si="20"/>
        <v>#VALUE!</v>
      </c>
      <c r="D694" s="11">
        <f t="shared" si="21"/>
        <v>44245</v>
      </c>
      <c r="E694" t="s">
        <v>483</v>
      </c>
      <c r="F694">
        <v>1482</v>
      </c>
    </row>
    <row r="695" spans="1:6" x14ac:dyDescent="0.75">
      <c r="A695" s="11">
        <v>45127</v>
      </c>
      <c r="C695" t="e">
        <f t="shared" si="20"/>
        <v>#VALUE!</v>
      </c>
      <c r="D695" s="11">
        <f t="shared" si="21"/>
        <v>44244</v>
      </c>
      <c r="E695" t="s">
        <v>484</v>
      </c>
      <c r="F695">
        <v>1473</v>
      </c>
    </row>
    <row r="696" spans="1:6" x14ac:dyDescent="0.75">
      <c r="A696" s="11">
        <v>45128</v>
      </c>
      <c r="C696" t="e">
        <f t="shared" si="20"/>
        <v>#VALUE!</v>
      </c>
      <c r="D696" s="11">
        <f t="shared" si="21"/>
        <v>44243</v>
      </c>
      <c r="E696" t="s">
        <v>485</v>
      </c>
      <c r="F696">
        <v>1497</v>
      </c>
    </row>
    <row r="697" spans="1:6" x14ac:dyDescent="0.75">
      <c r="A697" s="11">
        <v>45131</v>
      </c>
      <c r="C697">
        <f t="shared" si="20"/>
        <v>44532</v>
      </c>
      <c r="D697" s="11">
        <f t="shared" si="21"/>
        <v>44532</v>
      </c>
      <c r="E697" s="11">
        <v>44532</v>
      </c>
      <c r="F697">
        <v>1456</v>
      </c>
    </row>
    <row r="698" spans="1:6" x14ac:dyDescent="0.75">
      <c r="A698" s="11">
        <v>45132</v>
      </c>
      <c r="C698">
        <f t="shared" si="20"/>
        <v>44502</v>
      </c>
      <c r="D698" s="11">
        <f t="shared" si="21"/>
        <v>44502</v>
      </c>
      <c r="E698" s="11">
        <v>44502</v>
      </c>
      <c r="F698">
        <v>1463</v>
      </c>
    </row>
    <row r="699" spans="1:6" x14ac:dyDescent="0.75">
      <c r="A699" s="11">
        <v>45133</v>
      </c>
      <c r="C699">
        <f t="shared" si="20"/>
        <v>44471</v>
      </c>
      <c r="D699" s="11">
        <f t="shared" si="21"/>
        <v>44471</v>
      </c>
      <c r="E699" s="11">
        <v>44471</v>
      </c>
      <c r="F699">
        <v>1456</v>
      </c>
    </row>
    <row r="700" spans="1:6" x14ac:dyDescent="0.75">
      <c r="A700" s="11">
        <v>45134</v>
      </c>
      <c r="C700">
        <f t="shared" si="20"/>
        <v>44441</v>
      </c>
      <c r="D700" s="11">
        <f t="shared" si="21"/>
        <v>44441</v>
      </c>
      <c r="E700" s="11">
        <v>44441</v>
      </c>
      <c r="F700">
        <v>1448</v>
      </c>
    </row>
    <row r="701" spans="1:6" x14ac:dyDescent="0.75">
      <c r="A701" s="11">
        <v>45135</v>
      </c>
      <c r="C701">
        <f t="shared" si="20"/>
        <v>44410</v>
      </c>
      <c r="D701" s="11">
        <f t="shared" si="21"/>
        <v>44410</v>
      </c>
      <c r="E701" s="11">
        <v>44410</v>
      </c>
      <c r="F701">
        <v>1434</v>
      </c>
    </row>
    <row r="702" spans="1:6" x14ac:dyDescent="0.75">
      <c r="A702" s="11">
        <v>45138</v>
      </c>
      <c r="C702">
        <f t="shared" si="20"/>
        <v>44318</v>
      </c>
      <c r="D702" s="11">
        <f t="shared" si="21"/>
        <v>44318</v>
      </c>
      <c r="E702" s="11">
        <v>44318</v>
      </c>
      <c r="F702">
        <v>1445</v>
      </c>
    </row>
    <row r="703" spans="1:6" x14ac:dyDescent="0.75">
      <c r="A703" s="11">
        <v>45139</v>
      </c>
      <c r="C703">
        <f t="shared" si="20"/>
        <v>44288</v>
      </c>
      <c r="D703" s="11">
        <f t="shared" si="21"/>
        <v>44288</v>
      </c>
      <c r="E703" s="11">
        <v>44288</v>
      </c>
      <c r="F703">
        <v>1455</v>
      </c>
    </row>
    <row r="704" spans="1:6" x14ac:dyDescent="0.75">
      <c r="A704" s="11">
        <v>45140</v>
      </c>
      <c r="C704">
        <f t="shared" si="20"/>
        <v>44257</v>
      </c>
      <c r="D704" s="11">
        <f t="shared" si="21"/>
        <v>44257</v>
      </c>
      <c r="E704" s="11">
        <v>44257</v>
      </c>
      <c r="F704">
        <v>1455</v>
      </c>
    </row>
    <row r="705" spans="1:6" x14ac:dyDescent="0.75">
      <c r="A705" s="11">
        <v>45141</v>
      </c>
      <c r="C705">
        <f t="shared" si="20"/>
        <v>44229</v>
      </c>
      <c r="D705" s="11">
        <f t="shared" si="21"/>
        <v>44229</v>
      </c>
      <c r="E705" s="11">
        <v>44229</v>
      </c>
      <c r="F705">
        <v>1440</v>
      </c>
    </row>
    <row r="706" spans="1:6" x14ac:dyDescent="0.75">
      <c r="A706" s="11">
        <v>45142</v>
      </c>
      <c r="C706">
        <f t="shared" si="20"/>
        <v>44198</v>
      </c>
      <c r="D706" s="11">
        <f t="shared" si="21"/>
        <v>44198</v>
      </c>
      <c r="E706" s="11">
        <v>44198</v>
      </c>
      <c r="F706">
        <v>1438</v>
      </c>
    </row>
    <row r="707" spans="1:6" x14ac:dyDescent="0.75">
      <c r="A707" s="11">
        <v>45145</v>
      </c>
      <c r="C707" t="e">
        <f t="shared" ref="C707:C770" si="22">+VALUE(E707)</f>
        <v>#VALUE!</v>
      </c>
      <c r="D707" s="11">
        <f t="shared" ref="D707:D770" si="23">++IFERROR(VALUE(E707),DATE(RIGHT(E707,4),MID(E707,4,2),LEFT(E707,2)))</f>
        <v>44225</v>
      </c>
      <c r="E707" t="s">
        <v>486</v>
      </c>
      <c r="F707">
        <v>1445</v>
      </c>
    </row>
    <row r="708" spans="1:6" x14ac:dyDescent="0.75">
      <c r="A708" s="11">
        <v>45146</v>
      </c>
      <c r="C708" t="e">
        <f t="shared" si="22"/>
        <v>#VALUE!</v>
      </c>
      <c r="D708" s="11">
        <f t="shared" si="23"/>
        <v>44224</v>
      </c>
      <c r="E708" t="s">
        <v>487</v>
      </c>
      <c r="F708">
        <v>1444</v>
      </c>
    </row>
    <row r="709" spans="1:6" x14ac:dyDescent="0.75">
      <c r="A709" s="11">
        <v>45147</v>
      </c>
      <c r="C709" t="e">
        <f t="shared" si="22"/>
        <v>#VALUE!</v>
      </c>
      <c r="D709" s="11">
        <f t="shared" si="23"/>
        <v>44223</v>
      </c>
      <c r="E709" t="s">
        <v>488</v>
      </c>
      <c r="F709">
        <v>1444</v>
      </c>
    </row>
    <row r="710" spans="1:6" x14ac:dyDescent="0.75">
      <c r="A710" s="11">
        <v>45148</v>
      </c>
      <c r="C710" t="e">
        <f t="shared" si="22"/>
        <v>#VALUE!</v>
      </c>
      <c r="D710" s="11">
        <f t="shared" si="23"/>
        <v>44222</v>
      </c>
      <c r="E710" t="s">
        <v>489</v>
      </c>
      <c r="F710">
        <v>1430</v>
      </c>
    </row>
    <row r="711" spans="1:6" x14ac:dyDescent="0.75">
      <c r="A711" s="11">
        <v>45149</v>
      </c>
      <c r="C711" t="e">
        <f t="shared" si="22"/>
        <v>#VALUE!</v>
      </c>
      <c r="D711" s="11">
        <f t="shared" si="23"/>
        <v>44221</v>
      </c>
      <c r="E711" t="s">
        <v>490</v>
      </c>
      <c r="F711">
        <v>1433</v>
      </c>
    </row>
    <row r="712" spans="1:6" x14ac:dyDescent="0.75">
      <c r="A712" s="11">
        <v>45152</v>
      </c>
      <c r="C712" t="e">
        <f t="shared" si="22"/>
        <v>#VALUE!</v>
      </c>
      <c r="D712" s="11">
        <f t="shared" si="23"/>
        <v>44218</v>
      </c>
      <c r="E712" t="s">
        <v>491</v>
      </c>
      <c r="F712">
        <v>1422</v>
      </c>
    </row>
    <row r="713" spans="1:6" x14ac:dyDescent="0.75">
      <c r="A713" s="11">
        <v>45153</v>
      </c>
      <c r="C713" t="e">
        <f t="shared" si="22"/>
        <v>#VALUE!</v>
      </c>
      <c r="D713" s="11">
        <f t="shared" si="23"/>
        <v>44217</v>
      </c>
      <c r="E713" t="s">
        <v>492</v>
      </c>
      <c r="F713">
        <v>1440</v>
      </c>
    </row>
    <row r="714" spans="1:6" x14ac:dyDescent="0.75">
      <c r="A714" s="11">
        <v>45154</v>
      </c>
      <c r="C714" t="e">
        <f t="shared" si="22"/>
        <v>#VALUE!</v>
      </c>
      <c r="D714" s="11">
        <f t="shared" si="23"/>
        <v>44216</v>
      </c>
      <c r="E714" t="s">
        <v>493</v>
      </c>
      <c r="F714">
        <v>1419</v>
      </c>
    </row>
    <row r="715" spans="1:6" x14ac:dyDescent="0.75">
      <c r="A715" s="11">
        <v>45155</v>
      </c>
      <c r="C715" t="e">
        <f t="shared" si="22"/>
        <v>#VALUE!</v>
      </c>
      <c r="D715" s="11">
        <f t="shared" si="23"/>
        <v>44215</v>
      </c>
      <c r="E715" t="s">
        <v>494</v>
      </c>
      <c r="F715">
        <v>1429</v>
      </c>
    </row>
    <row r="716" spans="1:6" x14ac:dyDescent="0.75">
      <c r="A716" s="11">
        <v>45156</v>
      </c>
      <c r="C716" t="e">
        <f t="shared" si="22"/>
        <v>#VALUE!</v>
      </c>
      <c r="D716" s="11">
        <f t="shared" si="23"/>
        <v>44214</v>
      </c>
      <c r="E716" t="s">
        <v>495</v>
      </c>
      <c r="F716">
        <v>1451</v>
      </c>
    </row>
    <row r="717" spans="1:6" x14ac:dyDescent="0.75">
      <c r="A717" s="11">
        <v>45160</v>
      </c>
      <c r="C717" t="e">
        <f t="shared" si="22"/>
        <v>#VALUE!</v>
      </c>
      <c r="D717" s="11">
        <f t="shared" si="23"/>
        <v>44211</v>
      </c>
      <c r="E717" t="s">
        <v>496</v>
      </c>
      <c r="F717">
        <v>1451</v>
      </c>
    </row>
    <row r="718" spans="1:6" x14ac:dyDescent="0.75">
      <c r="A718" s="11">
        <v>45161</v>
      </c>
      <c r="C718" t="e">
        <f t="shared" si="22"/>
        <v>#VALUE!</v>
      </c>
      <c r="D718" s="11">
        <f t="shared" si="23"/>
        <v>44210</v>
      </c>
      <c r="E718" t="s">
        <v>497</v>
      </c>
      <c r="F718">
        <v>1460</v>
      </c>
    </row>
    <row r="719" spans="1:6" x14ac:dyDescent="0.75">
      <c r="A719" s="11">
        <v>45162</v>
      </c>
      <c r="C719" t="e">
        <f t="shared" si="22"/>
        <v>#VALUE!</v>
      </c>
      <c r="D719" s="11">
        <f t="shared" si="23"/>
        <v>44209</v>
      </c>
      <c r="E719" t="s">
        <v>498</v>
      </c>
      <c r="F719">
        <v>1449</v>
      </c>
    </row>
    <row r="720" spans="1:6" x14ac:dyDescent="0.75">
      <c r="A720" s="11">
        <v>45163</v>
      </c>
      <c r="C720">
        <f t="shared" si="22"/>
        <v>44531</v>
      </c>
      <c r="D720" s="11">
        <f t="shared" si="23"/>
        <v>44531</v>
      </c>
      <c r="E720" s="11">
        <v>44531</v>
      </c>
      <c r="F720">
        <v>1415</v>
      </c>
    </row>
    <row r="721" spans="1:6" x14ac:dyDescent="0.75">
      <c r="A721" s="11">
        <v>45166</v>
      </c>
      <c r="C721">
        <f t="shared" si="22"/>
        <v>44501</v>
      </c>
      <c r="D721" s="11">
        <f t="shared" si="23"/>
        <v>44501</v>
      </c>
      <c r="E721" s="11">
        <v>44501</v>
      </c>
      <c r="F721">
        <v>1395</v>
      </c>
    </row>
    <row r="722" spans="1:6" x14ac:dyDescent="0.75">
      <c r="A722" s="11">
        <v>45167</v>
      </c>
      <c r="C722">
        <f t="shared" si="22"/>
        <v>44409</v>
      </c>
      <c r="D722" s="11">
        <f t="shared" si="23"/>
        <v>44409</v>
      </c>
      <c r="E722" s="11">
        <v>44409</v>
      </c>
      <c r="F722">
        <v>1384</v>
      </c>
    </row>
    <row r="723" spans="1:6" x14ac:dyDescent="0.75">
      <c r="A723" s="11">
        <v>45168</v>
      </c>
      <c r="C723">
        <f t="shared" si="22"/>
        <v>44378</v>
      </c>
      <c r="D723" s="11">
        <f t="shared" si="23"/>
        <v>44378</v>
      </c>
      <c r="E723" s="11">
        <v>44378</v>
      </c>
      <c r="F723">
        <v>1374</v>
      </c>
    </row>
    <row r="724" spans="1:6" x14ac:dyDescent="0.75">
      <c r="A724" s="11">
        <v>45169</v>
      </c>
      <c r="C724">
        <f t="shared" si="22"/>
        <v>44348</v>
      </c>
      <c r="D724" s="11">
        <f t="shared" si="23"/>
        <v>44348</v>
      </c>
      <c r="E724" s="11">
        <v>44348</v>
      </c>
      <c r="F724">
        <v>1374</v>
      </c>
    </row>
    <row r="725" spans="1:6" x14ac:dyDescent="0.75">
      <c r="A725" s="11">
        <v>45170</v>
      </c>
      <c r="C725">
        <f t="shared" si="22"/>
        <v>44317</v>
      </c>
      <c r="D725" s="11">
        <f t="shared" si="23"/>
        <v>44317</v>
      </c>
      <c r="E725" s="11">
        <v>44317</v>
      </c>
      <c r="F725">
        <v>1412</v>
      </c>
    </row>
    <row r="726" spans="1:6" x14ac:dyDescent="0.75">
      <c r="A726" s="11">
        <v>45173</v>
      </c>
      <c r="C726">
        <f t="shared" si="22"/>
        <v>44287</v>
      </c>
      <c r="D726" s="11">
        <f t="shared" si="23"/>
        <v>44287</v>
      </c>
      <c r="E726" s="11">
        <v>44287</v>
      </c>
      <c r="F726">
        <v>1400</v>
      </c>
    </row>
    <row r="727" spans="1:6" x14ac:dyDescent="0.75">
      <c r="A727" s="11">
        <v>45174</v>
      </c>
      <c r="C727" t="e">
        <f t="shared" si="22"/>
        <v>#VALUE!</v>
      </c>
      <c r="D727" s="11">
        <f t="shared" si="23"/>
        <v>44196</v>
      </c>
      <c r="E727" t="s">
        <v>499</v>
      </c>
      <c r="F727">
        <v>1368</v>
      </c>
    </row>
    <row r="728" spans="1:6" x14ac:dyDescent="0.75">
      <c r="A728" s="11">
        <v>45175</v>
      </c>
      <c r="C728" t="e">
        <f t="shared" si="22"/>
        <v>#VALUE!</v>
      </c>
      <c r="D728" s="11">
        <f t="shared" si="23"/>
        <v>44195</v>
      </c>
      <c r="E728" t="s">
        <v>500</v>
      </c>
      <c r="F728">
        <v>1373</v>
      </c>
    </row>
    <row r="729" spans="1:6" x14ac:dyDescent="0.75">
      <c r="A729" s="11">
        <v>45176</v>
      </c>
      <c r="C729" t="e">
        <f t="shared" si="22"/>
        <v>#VALUE!</v>
      </c>
      <c r="D729" s="11">
        <f t="shared" si="23"/>
        <v>44194</v>
      </c>
      <c r="E729" t="s">
        <v>501</v>
      </c>
      <c r="F729">
        <v>1368</v>
      </c>
    </row>
    <row r="730" spans="1:6" x14ac:dyDescent="0.75">
      <c r="A730" s="11">
        <v>45177</v>
      </c>
      <c r="C730" t="e">
        <f t="shared" si="22"/>
        <v>#VALUE!</v>
      </c>
      <c r="D730" s="11">
        <f t="shared" si="23"/>
        <v>44193</v>
      </c>
      <c r="E730" t="s">
        <v>502</v>
      </c>
      <c r="F730">
        <v>1362</v>
      </c>
    </row>
    <row r="731" spans="1:6" x14ac:dyDescent="0.75">
      <c r="A731" s="11">
        <v>45180</v>
      </c>
      <c r="C731" t="e">
        <f t="shared" si="22"/>
        <v>#VALUE!</v>
      </c>
      <c r="D731" s="11">
        <f t="shared" si="23"/>
        <v>44189</v>
      </c>
      <c r="E731" t="s">
        <v>503</v>
      </c>
      <c r="F731">
        <v>1356</v>
      </c>
    </row>
    <row r="732" spans="1:6" x14ac:dyDescent="0.75">
      <c r="A732" s="11">
        <v>45181</v>
      </c>
      <c r="C732" t="e">
        <f t="shared" si="22"/>
        <v>#VALUE!</v>
      </c>
      <c r="D732" s="11">
        <f t="shared" si="23"/>
        <v>44188</v>
      </c>
      <c r="E732" t="s">
        <v>504</v>
      </c>
      <c r="F732">
        <v>1358</v>
      </c>
    </row>
    <row r="733" spans="1:6" x14ac:dyDescent="0.75">
      <c r="A733" s="11">
        <v>45182</v>
      </c>
      <c r="C733" t="e">
        <f t="shared" si="22"/>
        <v>#VALUE!</v>
      </c>
      <c r="D733" s="11">
        <f t="shared" si="23"/>
        <v>44187</v>
      </c>
      <c r="E733" t="s">
        <v>505</v>
      </c>
      <c r="F733">
        <v>1363</v>
      </c>
    </row>
    <row r="734" spans="1:6" x14ac:dyDescent="0.75">
      <c r="A734" s="11">
        <v>45183</v>
      </c>
      <c r="C734" t="e">
        <f t="shared" si="22"/>
        <v>#VALUE!</v>
      </c>
      <c r="D734" s="11">
        <f t="shared" si="23"/>
        <v>44186</v>
      </c>
      <c r="E734" t="s">
        <v>506</v>
      </c>
      <c r="F734">
        <v>1362</v>
      </c>
    </row>
    <row r="735" spans="1:6" x14ac:dyDescent="0.75">
      <c r="A735" s="11">
        <v>45184</v>
      </c>
      <c r="C735" t="e">
        <f t="shared" si="22"/>
        <v>#VALUE!</v>
      </c>
      <c r="D735" s="11">
        <f t="shared" si="23"/>
        <v>44183</v>
      </c>
      <c r="E735" t="s">
        <v>507</v>
      </c>
      <c r="F735">
        <v>1365</v>
      </c>
    </row>
    <row r="736" spans="1:6" x14ac:dyDescent="0.75">
      <c r="A736" s="11">
        <v>45187</v>
      </c>
      <c r="C736" t="e">
        <f t="shared" si="22"/>
        <v>#VALUE!</v>
      </c>
      <c r="D736" s="11">
        <f t="shared" si="23"/>
        <v>44182</v>
      </c>
      <c r="E736" t="s">
        <v>508</v>
      </c>
      <c r="F736">
        <v>1380</v>
      </c>
    </row>
    <row r="737" spans="1:6" x14ac:dyDescent="0.75">
      <c r="A737" s="11">
        <v>45188</v>
      </c>
      <c r="C737" t="e">
        <f t="shared" si="22"/>
        <v>#VALUE!</v>
      </c>
      <c r="D737" s="11">
        <f t="shared" si="23"/>
        <v>44181</v>
      </c>
      <c r="E737" t="s">
        <v>509</v>
      </c>
      <c r="F737">
        <v>1382</v>
      </c>
    </row>
    <row r="738" spans="1:6" x14ac:dyDescent="0.75">
      <c r="A738" s="11">
        <v>45189</v>
      </c>
      <c r="C738" t="e">
        <f t="shared" si="22"/>
        <v>#VALUE!</v>
      </c>
      <c r="D738" s="11">
        <f t="shared" si="23"/>
        <v>44180</v>
      </c>
      <c r="E738" t="s">
        <v>510</v>
      </c>
      <c r="F738">
        <v>1387</v>
      </c>
    </row>
    <row r="739" spans="1:6" x14ac:dyDescent="0.75">
      <c r="A739" s="11">
        <v>45190</v>
      </c>
      <c r="C739" t="e">
        <f t="shared" si="22"/>
        <v>#VALUE!</v>
      </c>
      <c r="D739" s="11">
        <f t="shared" si="23"/>
        <v>44179</v>
      </c>
      <c r="E739" t="s">
        <v>511</v>
      </c>
      <c r="F739">
        <v>1369</v>
      </c>
    </row>
    <row r="740" spans="1:6" x14ac:dyDescent="0.75">
      <c r="A740" s="11">
        <v>45191</v>
      </c>
      <c r="C740">
        <f t="shared" si="22"/>
        <v>44147</v>
      </c>
      <c r="D740" s="11">
        <f t="shared" si="23"/>
        <v>44147</v>
      </c>
      <c r="E740" s="11">
        <v>44147</v>
      </c>
      <c r="F740">
        <v>1394</v>
      </c>
    </row>
    <row r="741" spans="1:6" x14ac:dyDescent="0.75">
      <c r="A741" s="11">
        <v>45194</v>
      </c>
      <c r="C741">
        <f t="shared" si="22"/>
        <v>44116</v>
      </c>
      <c r="D741" s="11">
        <f t="shared" si="23"/>
        <v>44116</v>
      </c>
      <c r="E741" s="11">
        <v>44116</v>
      </c>
      <c r="F741">
        <v>1418</v>
      </c>
    </row>
    <row r="742" spans="1:6" x14ac:dyDescent="0.75">
      <c r="A742" s="11">
        <v>45195</v>
      </c>
      <c r="C742">
        <f t="shared" si="22"/>
        <v>44086</v>
      </c>
      <c r="D742" s="11">
        <f t="shared" si="23"/>
        <v>44086</v>
      </c>
      <c r="E742" s="11">
        <v>44086</v>
      </c>
      <c r="F742">
        <v>1434</v>
      </c>
    </row>
    <row r="743" spans="1:6" x14ac:dyDescent="0.75">
      <c r="A743" s="11">
        <v>45196</v>
      </c>
      <c r="C743">
        <f t="shared" si="22"/>
        <v>44055</v>
      </c>
      <c r="D743" s="11">
        <f t="shared" si="23"/>
        <v>44055</v>
      </c>
      <c r="E743" s="11">
        <v>44055</v>
      </c>
      <c r="F743">
        <v>1452</v>
      </c>
    </row>
    <row r="744" spans="1:6" x14ac:dyDescent="0.75">
      <c r="A744" s="11">
        <v>45197</v>
      </c>
      <c r="C744">
        <f t="shared" si="22"/>
        <v>44024</v>
      </c>
      <c r="D744" s="11">
        <f t="shared" si="23"/>
        <v>44024</v>
      </c>
      <c r="E744" s="11">
        <v>44024</v>
      </c>
      <c r="F744">
        <v>1456</v>
      </c>
    </row>
    <row r="745" spans="1:6" x14ac:dyDescent="0.75">
      <c r="A745" s="11">
        <v>45198</v>
      </c>
      <c r="C745">
        <f t="shared" si="22"/>
        <v>43933</v>
      </c>
      <c r="D745" s="11">
        <f t="shared" si="23"/>
        <v>43933</v>
      </c>
      <c r="E745" s="11">
        <v>43933</v>
      </c>
      <c r="F745">
        <v>1427</v>
      </c>
    </row>
    <row r="746" spans="1:6" x14ac:dyDescent="0.75">
      <c r="A746" s="11">
        <v>45201</v>
      </c>
      <c r="C746">
        <f t="shared" si="22"/>
        <v>43902</v>
      </c>
      <c r="D746" s="11">
        <f t="shared" si="23"/>
        <v>43902</v>
      </c>
      <c r="E746" s="11">
        <v>43902</v>
      </c>
      <c r="F746">
        <v>1426</v>
      </c>
    </row>
    <row r="747" spans="1:6" x14ac:dyDescent="0.75">
      <c r="A747" s="11">
        <v>45202</v>
      </c>
      <c r="C747">
        <f t="shared" si="22"/>
        <v>43873</v>
      </c>
      <c r="D747" s="11">
        <f t="shared" si="23"/>
        <v>43873</v>
      </c>
      <c r="E747" s="11">
        <v>43873</v>
      </c>
      <c r="F747">
        <v>1411</v>
      </c>
    </row>
    <row r="748" spans="1:6" x14ac:dyDescent="0.75">
      <c r="A748" s="11">
        <v>45203</v>
      </c>
      <c r="C748">
        <f t="shared" si="22"/>
        <v>43842</v>
      </c>
      <c r="D748" s="11">
        <f t="shared" si="23"/>
        <v>43842</v>
      </c>
      <c r="E748" s="11">
        <v>43842</v>
      </c>
      <c r="F748">
        <v>1405</v>
      </c>
    </row>
    <row r="749" spans="1:6" x14ac:dyDescent="0.75">
      <c r="A749" s="11">
        <v>45204</v>
      </c>
      <c r="C749" t="e">
        <f t="shared" si="22"/>
        <v>#VALUE!</v>
      </c>
      <c r="D749" s="11">
        <f t="shared" si="23"/>
        <v>44165</v>
      </c>
      <c r="E749" t="s">
        <v>512</v>
      </c>
      <c r="F749">
        <v>1410</v>
      </c>
    </row>
    <row r="750" spans="1:6" x14ac:dyDescent="0.75">
      <c r="A750" s="11">
        <v>45205</v>
      </c>
      <c r="C750" t="e">
        <f t="shared" si="22"/>
        <v>#VALUE!</v>
      </c>
      <c r="D750" s="11">
        <f t="shared" si="23"/>
        <v>44162</v>
      </c>
      <c r="E750" t="s">
        <v>513</v>
      </c>
      <c r="F750">
        <v>1376</v>
      </c>
    </row>
    <row r="751" spans="1:6" x14ac:dyDescent="0.75">
      <c r="A751" s="11">
        <v>45208</v>
      </c>
      <c r="C751" t="e">
        <f t="shared" si="22"/>
        <v>#VALUE!</v>
      </c>
      <c r="D751" s="11">
        <f t="shared" si="23"/>
        <v>44161</v>
      </c>
      <c r="E751" t="s">
        <v>514</v>
      </c>
      <c r="F751">
        <v>1376</v>
      </c>
    </row>
    <row r="752" spans="1:6" x14ac:dyDescent="0.75">
      <c r="A752" s="11">
        <v>45209</v>
      </c>
      <c r="C752" t="e">
        <f t="shared" si="22"/>
        <v>#VALUE!</v>
      </c>
      <c r="D752" s="11">
        <f t="shared" si="23"/>
        <v>44160</v>
      </c>
      <c r="E752" t="s">
        <v>515</v>
      </c>
      <c r="F752">
        <v>1376</v>
      </c>
    </row>
    <row r="753" spans="1:6" x14ac:dyDescent="0.75">
      <c r="A753" s="11">
        <v>45210</v>
      </c>
      <c r="C753" t="e">
        <f t="shared" si="22"/>
        <v>#VALUE!</v>
      </c>
      <c r="D753" s="11">
        <f t="shared" si="23"/>
        <v>44159</v>
      </c>
      <c r="E753" t="s">
        <v>516</v>
      </c>
      <c r="F753">
        <v>1369</v>
      </c>
    </row>
    <row r="754" spans="1:6" x14ac:dyDescent="0.75">
      <c r="A754" s="11">
        <v>45211</v>
      </c>
      <c r="C754" t="e">
        <f t="shared" si="22"/>
        <v>#VALUE!</v>
      </c>
      <c r="D754" s="11">
        <f t="shared" si="23"/>
        <v>44158</v>
      </c>
      <c r="E754" t="s">
        <v>517</v>
      </c>
      <c r="F754">
        <v>1375</v>
      </c>
    </row>
    <row r="755" spans="1:6" x14ac:dyDescent="0.75">
      <c r="A755" s="11">
        <v>45216</v>
      </c>
      <c r="C755" t="e">
        <f t="shared" si="22"/>
        <v>#VALUE!</v>
      </c>
      <c r="D755" s="11">
        <f t="shared" si="23"/>
        <v>44155</v>
      </c>
      <c r="E755" t="s">
        <v>518</v>
      </c>
      <c r="F755">
        <v>1378</v>
      </c>
    </row>
    <row r="756" spans="1:6" x14ac:dyDescent="0.75">
      <c r="A756" s="11">
        <v>45217</v>
      </c>
      <c r="C756" t="e">
        <f t="shared" si="22"/>
        <v>#VALUE!</v>
      </c>
      <c r="D756" s="11">
        <f t="shared" si="23"/>
        <v>44154</v>
      </c>
      <c r="E756" t="s">
        <v>519</v>
      </c>
      <c r="F756">
        <v>1370</v>
      </c>
    </row>
    <row r="757" spans="1:6" x14ac:dyDescent="0.75">
      <c r="A757" s="11">
        <v>45218</v>
      </c>
      <c r="C757" t="e">
        <f t="shared" si="22"/>
        <v>#VALUE!</v>
      </c>
      <c r="D757" s="11">
        <f t="shared" si="23"/>
        <v>44153</v>
      </c>
      <c r="E757" t="s">
        <v>520</v>
      </c>
      <c r="F757">
        <v>1357</v>
      </c>
    </row>
    <row r="758" spans="1:6" x14ac:dyDescent="0.75">
      <c r="A758" s="11">
        <v>45219</v>
      </c>
      <c r="C758" t="e">
        <f t="shared" si="22"/>
        <v>#VALUE!</v>
      </c>
      <c r="D758" s="11">
        <f t="shared" si="23"/>
        <v>44152</v>
      </c>
      <c r="E758" t="s">
        <v>521</v>
      </c>
      <c r="F758">
        <v>1350</v>
      </c>
    </row>
    <row r="759" spans="1:6" x14ac:dyDescent="0.75">
      <c r="A759" s="11">
        <v>45222</v>
      </c>
      <c r="C759" t="e">
        <f t="shared" si="22"/>
        <v>#VALUE!</v>
      </c>
      <c r="D759" s="11">
        <f t="shared" si="23"/>
        <v>44151</v>
      </c>
      <c r="E759" t="s">
        <v>522</v>
      </c>
      <c r="F759">
        <v>1323</v>
      </c>
    </row>
    <row r="760" spans="1:6" x14ac:dyDescent="0.75">
      <c r="A760" s="11">
        <v>45223</v>
      </c>
      <c r="C760" t="e">
        <f t="shared" si="22"/>
        <v>#VALUE!</v>
      </c>
      <c r="D760" s="11">
        <f t="shared" si="23"/>
        <v>44148</v>
      </c>
      <c r="E760" t="s">
        <v>523</v>
      </c>
      <c r="F760">
        <v>1331</v>
      </c>
    </row>
    <row r="761" spans="1:6" x14ac:dyDescent="0.75">
      <c r="A761" s="11">
        <v>45224</v>
      </c>
      <c r="C761">
        <f t="shared" si="22"/>
        <v>44176</v>
      </c>
      <c r="D761" s="11">
        <f t="shared" si="23"/>
        <v>44176</v>
      </c>
      <c r="E761" s="11">
        <v>44176</v>
      </c>
      <c r="F761">
        <v>1342</v>
      </c>
    </row>
    <row r="762" spans="1:6" x14ac:dyDescent="0.75">
      <c r="A762" s="11">
        <v>45225</v>
      </c>
      <c r="C762">
        <f t="shared" si="22"/>
        <v>44146</v>
      </c>
      <c r="D762" s="11">
        <f t="shared" si="23"/>
        <v>44146</v>
      </c>
      <c r="E762" s="11">
        <v>44146</v>
      </c>
      <c r="F762">
        <v>1352</v>
      </c>
    </row>
    <row r="763" spans="1:6" x14ac:dyDescent="0.75">
      <c r="C763">
        <f t="shared" si="22"/>
        <v>44115</v>
      </c>
      <c r="D763" s="11">
        <f t="shared" si="23"/>
        <v>44115</v>
      </c>
      <c r="E763" s="11">
        <v>44115</v>
      </c>
      <c r="F763">
        <v>1352</v>
      </c>
    </row>
    <row r="764" spans="1:6" x14ac:dyDescent="0.75">
      <c r="C764">
        <f t="shared" si="22"/>
        <v>44085</v>
      </c>
      <c r="D764" s="11">
        <f t="shared" si="23"/>
        <v>44085</v>
      </c>
      <c r="E764" s="11">
        <v>44085</v>
      </c>
      <c r="F764">
        <v>1353</v>
      </c>
    </row>
    <row r="765" spans="1:6" x14ac:dyDescent="0.75">
      <c r="C765">
        <f t="shared" si="22"/>
        <v>43993</v>
      </c>
      <c r="D765" s="11">
        <f t="shared" si="23"/>
        <v>43993</v>
      </c>
      <c r="E765" s="11">
        <v>43993</v>
      </c>
      <c r="F765">
        <v>1391</v>
      </c>
    </row>
    <row r="766" spans="1:6" x14ac:dyDescent="0.75">
      <c r="C766">
        <f t="shared" si="22"/>
        <v>43962</v>
      </c>
      <c r="D766" s="11">
        <f t="shared" si="23"/>
        <v>43962</v>
      </c>
      <c r="E766" s="11">
        <v>43962</v>
      </c>
      <c r="F766">
        <v>1402</v>
      </c>
    </row>
    <row r="767" spans="1:6" x14ac:dyDescent="0.75">
      <c r="C767">
        <f t="shared" si="22"/>
        <v>43932</v>
      </c>
      <c r="D767" s="11">
        <f t="shared" si="23"/>
        <v>43932</v>
      </c>
      <c r="E767" s="11">
        <v>43932</v>
      </c>
      <c r="F767">
        <v>1430</v>
      </c>
    </row>
    <row r="768" spans="1:6" x14ac:dyDescent="0.75">
      <c r="C768">
        <f t="shared" si="22"/>
        <v>43901</v>
      </c>
      <c r="D768" s="11">
        <f t="shared" si="23"/>
        <v>43901</v>
      </c>
      <c r="E768" s="11">
        <v>43901</v>
      </c>
      <c r="F768">
        <v>1435</v>
      </c>
    </row>
    <row r="769" spans="3:6" x14ac:dyDescent="0.75">
      <c r="C769">
        <f t="shared" si="22"/>
        <v>43872</v>
      </c>
      <c r="D769" s="11">
        <f t="shared" si="23"/>
        <v>43872</v>
      </c>
      <c r="E769" s="11">
        <v>43872</v>
      </c>
      <c r="F769">
        <v>1464</v>
      </c>
    </row>
    <row r="770" spans="3:6" x14ac:dyDescent="0.75">
      <c r="C770" t="e">
        <f t="shared" si="22"/>
        <v>#VALUE!</v>
      </c>
      <c r="D770" s="11">
        <f t="shared" si="23"/>
        <v>44134</v>
      </c>
      <c r="E770" t="s">
        <v>524</v>
      </c>
      <c r="F770">
        <v>1482</v>
      </c>
    </row>
    <row r="771" spans="3:6" x14ac:dyDescent="0.75">
      <c r="C771" t="e">
        <f t="shared" ref="C771:C804" si="24">+VALUE(E771)</f>
        <v>#VALUE!</v>
      </c>
      <c r="D771" s="11">
        <f t="shared" ref="D771:D804" si="25">++IFERROR(VALUE(E771),DATE(RIGHT(E771,4),MID(E771,4,2),LEFT(E771,2)))</f>
        <v>44133</v>
      </c>
      <c r="E771" t="s">
        <v>525</v>
      </c>
      <c r="F771">
        <v>1480</v>
      </c>
    </row>
    <row r="772" spans="3:6" x14ac:dyDescent="0.75">
      <c r="C772" t="e">
        <f t="shared" si="24"/>
        <v>#VALUE!</v>
      </c>
      <c r="D772" s="11">
        <f t="shared" si="25"/>
        <v>44132</v>
      </c>
      <c r="E772" t="s">
        <v>526</v>
      </c>
      <c r="F772">
        <v>1481</v>
      </c>
    </row>
    <row r="773" spans="3:6" x14ac:dyDescent="0.75">
      <c r="C773" t="e">
        <f t="shared" si="24"/>
        <v>#VALUE!</v>
      </c>
      <c r="D773" s="11">
        <f t="shared" si="25"/>
        <v>44131</v>
      </c>
      <c r="E773" t="s">
        <v>527</v>
      </c>
      <c r="F773">
        <v>1460</v>
      </c>
    </row>
    <row r="774" spans="3:6" x14ac:dyDescent="0.75">
      <c r="C774" t="e">
        <f t="shared" si="24"/>
        <v>#VALUE!</v>
      </c>
      <c r="D774" s="11">
        <f t="shared" si="25"/>
        <v>44130</v>
      </c>
      <c r="E774" t="s">
        <v>528</v>
      </c>
      <c r="F774">
        <v>1445</v>
      </c>
    </row>
    <row r="775" spans="3:6" x14ac:dyDescent="0.75">
      <c r="C775" t="e">
        <f t="shared" si="24"/>
        <v>#VALUE!</v>
      </c>
      <c r="D775" s="11">
        <f t="shared" si="25"/>
        <v>44127</v>
      </c>
      <c r="E775" t="s">
        <v>529</v>
      </c>
      <c r="F775">
        <v>1425</v>
      </c>
    </row>
    <row r="776" spans="3:6" x14ac:dyDescent="0.75">
      <c r="C776" t="e">
        <f t="shared" si="24"/>
        <v>#VALUE!</v>
      </c>
      <c r="D776" s="11">
        <f t="shared" si="25"/>
        <v>44126</v>
      </c>
      <c r="E776" t="s">
        <v>530</v>
      </c>
      <c r="F776">
        <v>1440</v>
      </c>
    </row>
    <row r="777" spans="3:6" x14ac:dyDescent="0.75">
      <c r="C777" t="e">
        <f t="shared" si="24"/>
        <v>#VALUE!</v>
      </c>
      <c r="D777" s="11">
        <f t="shared" si="25"/>
        <v>44125</v>
      </c>
      <c r="E777" t="s">
        <v>531</v>
      </c>
      <c r="F777">
        <v>1445</v>
      </c>
    </row>
    <row r="778" spans="3:6" x14ac:dyDescent="0.75">
      <c r="C778" t="e">
        <f t="shared" si="24"/>
        <v>#VALUE!</v>
      </c>
      <c r="D778" s="11">
        <f t="shared" si="25"/>
        <v>44124</v>
      </c>
      <c r="E778" t="s">
        <v>532</v>
      </c>
      <c r="F778">
        <v>1434</v>
      </c>
    </row>
    <row r="779" spans="3:6" x14ac:dyDescent="0.75">
      <c r="C779" t="e">
        <f t="shared" si="24"/>
        <v>#VALUE!</v>
      </c>
      <c r="D779" s="11">
        <f t="shared" si="25"/>
        <v>44123</v>
      </c>
      <c r="E779" t="s">
        <v>533</v>
      </c>
      <c r="F779">
        <v>1431</v>
      </c>
    </row>
    <row r="780" spans="3:6" x14ac:dyDescent="0.75">
      <c r="C780" t="e">
        <f t="shared" si="24"/>
        <v>#VALUE!</v>
      </c>
      <c r="D780" s="11">
        <f t="shared" si="25"/>
        <v>44120</v>
      </c>
      <c r="E780" t="s">
        <v>534</v>
      </c>
      <c r="F780">
        <v>1397</v>
      </c>
    </row>
    <row r="781" spans="3:6" x14ac:dyDescent="0.75">
      <c r="C781" t="e">
        <f t="shared" si="24"/>
        <v>#VALUE!</v>
      </c>
      <c r="D781" s="11">
        <f t="shared" si="25"/>
        <v>44119</v>
      </c>
      <c r="E781" t="s">
        <v>535</v>
      </c>
      <c r="F781">
        <v>1406</v>
      </c>
    </row>
    <row r="782" spans="3:6" x14ac:dyDescent="0.75">
      <c r="C782" t="e">
        <f t="shared" si="24"/>
        <v>#VALUE!</v>
      </c>
      <c r="D782" s="11">
        <f t="shared" si="25"/>
        <v>44118</v>
      </c>
      <c r="E782" t="s">
        <v>536</v>
      </c>
      <c r="F782">
        <v>1404</v>
      </c>
    </row>
    <row r="783" spans="3:6" x14ac:dyDescent="0.75">
      <c r="C783" t="e">
        <f t="shared" si="24"/>
        <v>#VALUE!</v>
      </c>
      <c r="D783" s="11">
        <f t="shared" si="25"/>
        <v>44117</v>
      </c>
      <c r="E783" t="s">
        <v>537</v>
      </c>
      <c r="F783">
        <v>1368</v>
      </c>
    </row>
    <row r="784" spans="3:6" x14ac:dyDescent="0.75">
      <c r="C784">
        <f t="shared" si="24"/>
        <v>44175</v>
      </c>
      <c r="D784" s="11">
        <f t="shared" si="25"/>
        <v>44175</v>
      </c>
      <c r="E784" s="11">
        <v>44175</v>
      </c>
      <c r="F784">
        <v>1343</v>
      </c>
    </row>
    <row r="785" spans="3:6" x14ac:dyDescent="0.75">
      <c r="C785">
        <f t="shared" si="24"/>
        <v>44084</v>
      </c>
      <c r="D785" s="11">
        <f t="shared" si="25"/>
        <v>44084</v>
      </c>
      <c r="E785" s="11">
        <v>44084</v>
      </c>
      <c r="F785">
        <v>1343</v>
      </c>
    </row>
    <row r="786" spans="3:6" x14ac:dyDescent="0.75">
      <c r="C786">
        <f t="shared" si="24"/>
        <v>44053</v>
      </c>
      <c r="D786" s="11">
        <f t="shared" si="25"/>
        <v>44053</v>
      </c>
      <c r="E786" s="11">
        <v>44053</v>
      </c>
      <c r="F786">
        <v>1366</v>
      </c>
    </row>
    <row r="787" spans="3:6" x14ac:dyDescent="0.75">
      <c r="C787">
        <f t="shared" si="24"/>
        <v>44022</v>
      </c>
      <c r="D787" s="11">
        <f t="shared" si="25"/>
        <v>44022</v>
      </c>
      <c r="E787" s="11">
        <v>44022</v>
      </c>
      <c r="F787">
        <v>1374</v>
      </c>
    </row>
    <row r="788" spans="3:6" x14ac:dyDescent="0.75">
      <c r="C788">
        <f t="shared" si="24"/>
        <v>43992</v>
      </c>
      <c r="D788" s="11">
        <f t="shared" si="25"/>
        <v>43992</v>
      </c>
      <c r="E788" s="11">
        <v>43992</v>
      </c>
      <c r="F788">
        <v>1373</v>
      </c>
    </row>
    <row r="789" spans="3:6" x14ac:dyDescent="0.75">
      <c r="C789">
        <f t="shared" si="24"/>
        <v>43961</v>
      </c>
      <c r="D789" s="11">
        <f t="shared" si="25"/>
        <v>43961</v>
      </c>
      <c r="E789" s="11">
        <v>43961</v>
      </c>
      <c r="F789">
        <v>1350</v>
      </c>
    </row>
    <row r="790" spans="3:6" x14ac:dyDescent="0.75">
      <c r="C790">
        <f t="shared" si="24"/>
        <v>43871</v>
      </c>
      <c r="D790" s="11">
        <f t="shared" si="25"/>
        <v>43871</v>
      </c>
      <c r="E790" s="11">
        <v>43871</v>
      </c>
      <c r="F790">
        <v>1353</v>
      </c>
    </row>
    <row r="791" spans="3:6" x14ac:dyDescent="0.75">
      <c r="C791">
        <f t="shared" si="24"/>
        <v>43840</v>
      </c>
      <c r="D791" s="11">
        <f t="shared" si="25"/>
        <v>43840</v>
      </c>
      <c r="E791" s="11">
        <v>43840</v>
      </c>
      <c r="F791">
        <v>1339</v>
      </c>
    </row>
    <row r="792" spans="3:6" x14ac:dyDescent="0.75">
      <c r="C792" t="e">
        <f t="shared" si="24"/>
        <v>#VALUE!</v>
      </c>
      <c r="D792" s="11">
        <f t="shared" si="25"/>
        <v>44104</v>
      </c>
      <c r="E792" t="s">
        <v>538</v>
      </c>
      <c r="F792">
        <v>1300</v>
      </c>
    </row>
    <row r="793" spans="3:6" x14ac:dyDescent="0.75">
      <c r="C793" t="e">
        <f t="shared" si="24"/>
        <v>#VALUE!</v>
      </c>
      <c r="D793" s="11">
        <f t="shared" si="25"/>
        <v>44103</v>
      </c>
      <c r="E793" t="s">
        <v>539</v>
      </c>
      <c r="F793">
        <v>1333</v>
      </c>
    </row>
    <row r="794" spans="3:6" x14ac:dyDescent="0.75">
      <c r="C794" t="e">
        <f t="shared" si="24"/>
        <v>#VALUE!</v>
      </c>
      <c r="D794" s="11">
        <f t="shared" si="25"/>
        <v>44102</v>
      </c>
      <c r="E794" t="s">
        <v>540</v>
      </c>
      <c r="F794">
        <v>1340</v>
      </c>
    </row>
    <row r="795" spans="3:6" x14ac:dyDescent="0.75">
      <c r="C795" t="e">
        <f t="shared" si="24"/>
        <v>#VALUE!</v>
      </c>
      <c r="D795" s="11">
        <f t="shared" si="25"/>
        <v>44099</v>
      </c>
      <c r="E795" t="s">
        <v>541</v>
      </c>
      <c r="F795">
        <v>1332</v>
      </c>
    </row>
    <row r="796" spans="3:6" x14ac:dyDescent="0.75">
      <c r="C796" t="e">
        <f t="shared" si="24"/>
        <v>#VALUE!</v>
      </c>
      <c r="D796" s="11">
        <f t="shared" si="25"/>
        <v>44098</v>
      </c>
      <c r="E796" t="s">
        <v>542</v>
      </c>
      <c r="F796">
        <v>1359</v>
      </c>
    </row>
    <row r="797" spans="3:6" x14ac:dyDescent="0.75">
      <c r="C797" t="e">
        <f t="shared" si="24"/>
        <v>#VALUE!</v>
      </c>
      <c r="D797" s="11">
        <f t="shared" si="25"/>
        <v>44097</v>
      </c>
      <c r="E797" t="s">
        <v>543</v>
      </c>
      <c r="F797">
        <v>1390</v>
      </c>
    </row>
    <row r="798" spans="3:6" x14ac:dyDescent="0.75">
      <c r="C798" t="e">
        <f t="shared" si="24"/>
        <v>#VALUE!</v>
      </c>
      <c r="D798" s="11">
        <f t="shared" si="25"/>
        <v>44096</v>
      </c>
      <c r="E798" t="s">
        <v>544</v>
      </c>
      <c r="F798">
        <v>1353</v>
      </c>
    </row>
    <row r="799" spans="3:6" x14ac:dyDescent="0.75">
      <c r="C799" t="e">
        <f t="shared" si="24"/>
        <v>#VALUE!</v>
      </c>
      <c r="D799" s="11">
        <f t="shared" si="25"/>
        <v>44095</v>
      </c>
      <c r="E799" t="s">
        <v>545</v>
      </c>
      <c r="F799">
        <v>1338</v>
      </c>
    </row>
    <row r="800" spans="3:6" x14ac:dyDescent="0.75">
      <c r="C800" t="e">
        <f t="shared" si="24"/>
        <v>#VALUE!</v>
      </c>
      <c r="D800" s="11">
        <f t="shared" si="25"/>
        <v>44092</v>
      </c>
      <c r="E800" t="s">
        <v>546</v>
      </c>
      <c r="F800">
        <v>1259</v>
      </c>
    </row>
    <row r="801" spans="3:6" x14ac:dyDescent="0.75">
      <c r="C801" t="e">
        <f t="shared" si="24"/>
        <v>#VALUE!</v>
      </c>
      <c r="D801" s="11">
        <f t="shared" si="25"/>
        <v>44091</v>
      </c>
      <c r="E801" t="s">
        <v>547</v>
      </c>
      <c r="F801">
        <v>1237</v>
      </c>
    </row>
    <row r="802" spans="3:6" x14ac:dyDescent="0.75">
      <c r="C802" t="e">
        <f t="shared" si="24"/>
        <v>#VALUE!</v>
      </c>
      <c r="D802" s="11">
        <f t="shared" si="25"/>
        <v>44090</v>
      </c>
      <c r="E802" t="s">
        <v>548</v>
      </c>
      <c r="F802">
        <v>1181</v>
      </c>
    </row>
    <row r="803" spans="3:6" x14ac:dyDescent="0.75">
      <c r="C803" t="e">
        <f t="shared" si="24"/>
        <v>#VALUE!</v>
      </c>
      <c r="D803" s="11">
        <f t="shared" si="25"/>
        <v>44089</v>
      </c>
      <c r="E803" t="s">
        <v>549</v>
      </c>
      <c r="F803">
        <v>1119</v>
      </c>
    </row>
    <row r="804" spans="3:6" x14ac:dyDescent="0.75">
      <c r="C804" t="e">
        <f t="shared" si="24"/>
        <v>#VALUE!</v>
      </c>
      <c r="D804" s="11">
        <f t="shared" si="25"/>
        <v>44088</v>
      </c>
      <c r="E804" t="s">
        <v>550</v>
      </c>
      <c r="F804">
        <v>1120</v>
      </c>
    </row>
    <row r="809" spans="3:6" x14ac:dyDescent="0.75">
      <c r="D809" s="11"/>
    </row>
    <row r="810" spans="3:6" x14ac:dyDescent="0.75">
      <c r="D810" s="11"/>
    </row>
    <row r="811" spans="3:6" x14ac:dyDescent="0.75">
      <c r="D811" s="11"/>
    </row>
    <row r="812" spans="3:6" x14ac:dyDescent="0.75">
      <c r="D812" s="11"/>
    </row>
    <row r="813" spans="3:6" x14ac:dyDescent="0.75">
      <c r="D813" s="11"/>
    </row>
    <row r="814" spans="3:6" x14ac:dyDescent="0.75">
      <c r="D814" s="11"/>
    </row>
    <row r="815" spans="3:6" x14ac:dyDescent="0.75">
      <c r="D815" s="11"/>
    </row>
    <row r="816" spans="3:6" x14ac:dyDescent="0.75">
      <c r="D816" s="11"/>
    </row>
    <row r="817" spans="4:4" x14ac:dyDescent="0.75">
      <c r="D81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BF5A-A256-4AE5-B1B8-E1745051911F}">
  <dimension ref="A1:G10"/>
  <sheetViews>
    <sheetView workbookViewId="0">
      <selection activeCell="B1" sqref="B1"/>
    </sheetView>
  </sheetViews>
  <sheetFormatPr baseColWidth="10" defaultRowHeight="14.75" x14ac:dyDescent="0.75"/>
  <sheetData>
    <row r="1" spans="1:7" x14ac:dyDescent="0.75">
      <c r="A1" t="s">
        <v>11</v>
      </c>
      <c r="B1" s="10" t="s">
        <v>9</v>
      </c>
    </row>
    <row r="2" spans="1:7" x14ac:dyDescent="0.75">
      <c r="A2" t="s">
        <v>13</v>
      </c>
      <c r="B2" s="10" t="s">
        <v>12</v>
      </c>
    </row>
    <row r="3" spans="1:7" x14ac:dyDescent="0.75">
      <c r="A3" t="s">
        <v>16</v>
      </c>
      <c r="B3" s="10" t="s">
        <v>15</v>
      </c>
    </row>
    <row r="4" spans="1:7" x14ac:dyDescent="0.75">
      <c r="A4" t="s">
        <v>8</v>
      </c>
      <c r="B4" s="11">
        <v>44078</v>
      </c>
    </row>
    <row r="5" spans="1:7" x14ac:dyDescent="0.75">
      <c r="A5" t="s">
        <v>10</v>
      </c>
      <c r="B5" s="11">
        <v>44081</v>
      </c>
    </row>
    <row r="8" spans="1:7" x14ac:dyDescent="0.75">
      <c r="B8">
        <v>29</v>
      </c>
      <c r="C8">
        <v>30</v>
      </c>
      <c r="D8">
        <v>35</v>
      </c>
      <c r="E8">
        <v>38</v>
      </c>
      <c r="F8">
        <v>41</v>
      </c>
      <c r="G8">
        <v>46</v>
      </c>
    </row>
    <row r="9" spans="1:7" x14ac:dyDescent="0.75">
      <c r="A9" t="s">
        <v>34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 spans="1:7" x14ac:dyDescent="0.75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</row>
  </sheetData>
  <hyperlinks>
    <hyperlink ref="B1" r:id="rId1" location=":~:text=AL30%20%2D%20Bono%20USD%202030%20L.A.&amp;text=Bono%20USD%202030%20L.A.%20(AL30,paridad%20del%2030%2C89%25." display="https://bonos.ecovalores.com.ar/eco/ticker.php?t=AL30 - :~:text=AL30%20%2D%20Bono%20USD%202030%20L.A.&amp;text=Bono%20USD%202030%20L.A.%20(AL30,paridad%20del%2030%2C89%25." xr:uid="{BC076766-F502-4E11-9794-F07E53C7FA40}"/>
    <hyperlink ref="B2" r:id="rId2" display="https://www.allaria.com.ar/Bono/Especie/AL30" xr:uid="{1085E5C5-A8A4-4F66-A4DA-62AC89E27F54}"/>
    <hyperlink ref="B3" r:id="rId3" display="https://www.cohen.com.ar/Bursatil/Especie/AL30" xr:uid="{920295F0-74E0-47BE-823B-F0708334A312}"/>
  </hyperlinks>
  <pageMargins left="0.7" right="0.7" top="0.75" bottom="0.75" header="0.3" footer="0.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3FC0-A360-4A74-9E25-437A70415D44}">
  <dimension ref="A1:G18"/>
  <sheetViews>
    <sheetView zoomScaleNormal="100" workbookViewId="0">
      <selection activeCell="D2" sqref="D2:D18"/>
    </sheetView>
  </sheetViews>
  <sheetFormatPr baseColWidth="10"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75">
      <c r="A2" s="3">
        <v>44386</v>
      </c>
      <c r="B2" s="4">
        <f>+C2*100</f>
        <v>100</v>
      </c>
      <c r="C2" s="8">
        <v>1</v>
      </c>
      <c r="D2" s="17">
        <v>1</v>
      </c>
      <c r="E2" s="17">
        <v>0</v>
      </c>
      <c r="F2" s="17">
        <f>+E2+D2</f>
        <v>1</v>
      </c>
      <c r="G2" s="9"/>
    </row>
    <row r="3" spans="1:7" x14ac:dyDescent="0.75">
      <c r="A3" s="1">
        <v>44570</v>
      </c>
      <c r="B3" s="2">
        <f t="shared" ref="B3:B18" si="0">+C3*100</f>
        <v>100</v>
      </c>
      <c r="C3" s="7">
        <f>+C2-E2/100</f>
        <v>1</v>
      </c>
      <c r="D3" s="2">
        <v>0.5</v>
      </c>
      <c r="E3" s="18">
        <v>0</v>
      </c>
      <c r="F3" s="18">
        <f t="shared" ref="F3:F18" si="1">+E3+D3</f>
        <v>0.5</v>
      </c>
      <c r="G3" s="9"/>
    </row>
    <row r="4" spans="1:7" x14ac:dyDescent="0.75">
      <c r="A4" s="3">
        <v>44751</v>
      </c>
      <c r="B4" s="4">
        <f t="shared" si="0"/>
        <v>100</v>
      </c>
      <c r="C4" s="7">
        <f t="shared" ref="C4:C18" si="2">+C3-E3/100</f>
        <v>1</v>
      </c>
      <c r="D4" s="4">
        <v>0.5</v>
      </c>
      <c r="E4" s="17">
        <v>0</v>
      </c>
      <c r="F4" s="17">
        <f t="shared" si="1"/>
        <v>0.5</v>
      </c>
      <c r="G4" s="9"/>
    </row>
    <row r="5" spans="1:7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0.5</v>
      </c>
      <c r="E5" s="18">
        <v>0</v>
      </c>
      <c r="F5" s="18">
        <f t="shared" si="1"/>
        <v>0.5</v>
      </c>
      <c r="G5" s="9"/>
    </row>
    <row r="6" spans="1:7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0.5</v>
      </c>
      <c r="E6" s="17">
        <v>0</v>
      </c>
      <c r="F6" s="17">
        <f t="shared" si="1"/>
        <v>0.5</v>
      </c>
      <c r="G6" s="9"/>
    </row>
    <row r="7" spans="1:7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0.5</v>
      </c>
      <c r="E7" s="18">
        <v>0</v>
      </c>
      <c r="F7" s="18">
        <f t="shared" si="1"/>
        <v>0.5</v>
      </c>
      <c r="G7" s="9"/>
    </row>
    <row r="8" spans="1:7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0.5</v>
      </c>
      <c r="E8" s="17">
        <v>0</v>
      </c>
      <c r="F8" s="17">
        <f t="shared" si="1"/>
        <v>0.5</v>
      </c>
      <c r="G8" s="9"/>
    </row>
    <row r="9" spans="1:7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0.5</v>
      </c>
      <c r="E9" s="18">
        <v>10</v>
      </c>
      <c r="F9" s="18">
        <f t="shared" si="1"/>
        <v>10.5</v>
      </c>
      <c r="G9" s="9"/>
    </row>
    <row r="10" spans="1:7" x14ac:dyDescent="0.75">
      <c r="A10" s="3">
        <v>45847</v>
      </c>
      <c r="B10" s="4">
        <f t="shared" si="0"/>
        <v>90</v>
      </c>
      <c r="C10" s="7">
        <f t="shared" si="2"/>
        <v>0.9</v>
      </c>
      <c r="D10" s="4">
        <v>0.45</v>
      </c>
      <c r="E10" s="17">
        <v>10</v>
      </c>
      <c r="F10" s="17">
        <f t="shared" si="1"/>
        <v>10.45</v>
      </c>
      <c r="G10" s="9"/>
    </row>
    <row r="11" spans="1:7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0.4</v>
      </c>
      <c r="E11" s="18">
        <v>10</v>
      </c>
      <c r="F11" s="18">
        <f t="shared" si="1"/>
        <v>10.4</v>
      </c>
      <c r="G11" s="9"/>
    </row>
    <row r="12" spans="1:7" x14ac:dyDescent="0.75">
      <c r="A12" s="3">
        <v>46212</v>
      </c>
      <c r="B12" s="4">
        <f t="shared" si="0"/>
        <v>70</v>
      </c>
      <c r="C12" s="7">
        <f t="shared" si="2"/>
        <v>0.70000000000000007</v>
      </c>
      <c r="D12" s="4">
        <v>0.35</v>
      </c>
      <c r="E12" s="17">
        <v>10</v>
      </c>
      <c r="F12" s="17">
        <f t="shared" si="1"/>
        <v>10.35</v>
      </c>
      <c r="G12" s="9"/>
    </row>
    <row r="13" spans="1:7" x14ac:dyDescent="0.75">
      <c r="A13" s="1">
        <v>46396</v>
      </c>
      <c r="B13" s="2">
        <f t="shared" si="0"/>
        <v>60.000000000000007</v>
      </c>
      <c r="C13" s="7">
        <f t="shared" si="2"/>
        <v>0.60000000000000009</v>
      </c>
      <c r="D13" s="2">
        <v>0.3</v>
      </c>
      <c r="E13" s="18">
        <v>10</v>
      </c>
      <c r="F13" s="18">
        <f t="shared" si="1"/>
        <v>10.3</v>
      </c>
      <c r="G13" s="9"/>
    </row>
    <row r="14" spans="1:7" x14ac:dyDescent="0.75">
      <c r="A14" s="3">
        <v>46577</v>
      </c>
      <c r="B14" s="4">
        <f t="shared" si="0"/>
        <v>50.000000000000014</v>
      </c>
      <c r="C14" s="7">
        <f t="shared" si="2"/>
        <v>0.50000000000000011</v>
      </c>
      <c r="D14" s="4">
        <v>0.25</v>
      </c>
      <c r="E14" s="17">
        <v>10</v>
      </c>
      <c r="F14" s="17">
        <f t="shared" si="1"/>
        <v>10.25</v>
      </c>
      <c r="G14" s="9"/>
    </row>
    <row r="15" spans="1:7" x14ac:dyDescent="0.75">
      <c r="A15" s="1">
        <v>46761</v>
      </c>
      <c r="B15" s="2">
        <f t="shared" si="0"/>
        <v>40.000000000000014</v>
      </c>
      <c r="C15" s="7">
        <f t="shared" si="2"/>
        <v>0.40000000000000013</v>
      </c>
      <c r="D15" s="2">
        <v>0.2</v>
      </c>
      <c r="E15" s="18">
        <v>10</v>
      </c>
      <c r="F15" s="18">
        <f t="shared" si="1"/>
        <v>10.199999999999999</v>
      </c>
      <c r="G15" s="9"/>
    </row>
    <row r="16" spans="1:7" x14ac:dyDescent="0.75">
      <c r="A16" s="3">
        <v>46943</v>
      </c>
      <c r="B16" s="4">
        <f t="shared" si="0"/>
        <v>30.000000000000014</v>
      </c>
      <c r="C16" s="7">
        <f t="shared" si="2"/>
        <v>0.30000000000000016</v>
      </c>
      <c r="D16" s="4">
        <v>0.15</v>
      </c>
      <c r="E16" s="17">
        <v>10</v>
      </c>
      <c r="F16" s="17">
        <f t="shared" si="1"/>
        <v>10.15</v>
      </c>
      <c r="G16" s="9"/>
    </row>
    <row r="17" spans="1:7" x14ac:dyDescent="0.75">
      <c r="A17" s="1">
        <v>47127</v>
      </c>
      <c r="B17" s="2">
        <f t="shared" si="0"/>
        <v>20.000000000000014</v>
      </c>
      <c r="C17" s="7">
        <f t="shared" si="2"/>
        <v>0.20000000000000015</v>
      </c>
      <c r="D17" s="2">
        <v>0.1</v>
      </c>
      <c r="E17" s="18">
        <v>10</v>
      </c>
      <c r="F17" s="18">
        <f t="shared" si="1"/>
        <v>10.1</v>
      </c>
      <c r="G17" s="9"/>
    </row>
    <row r="18" spans="1:7" x14ac:dyDescent="0.75">
      <c r="A18" s="3">
        <v>47308</v>
      </c>
      <c r="B18" s="4">
        <f t="shared" si="0"/>
        <v>10.000000000000014</v>
      </c>
      <c r="C18" s="7">
        <f t="shared" si="2"/>
        <v>0.10000000000000014</v>
      </c>
      <c r="D18" s="4">
        <v>0.05</v>
      </c>
      <c r="E18" s="17">
        <v>10</v>
      </c>
      <c r="F18" s="17">
        <f t="shared" si="1"/>
        <v>10.050000000000001</v>
      </c>
      <c r="G18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B245-418E-442F-AEB3-AE575DF5EB35}">
  <dimension ref="A1:F20"/>
  <sheetViews>
    <sheetView topLeftCell="A7" zoomScale="120" zoomScaleNormal="120" workbookViewId="0">
      <selection activeCell="D2" sqref="D2:D2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20" si="0">+C2*100</f>
        <v>100</v>
      </c>
      <c r="C2" s="8">
        <v>1</v>
      </c>
      <c r="D2" s="14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v>1</v>
      </c>
      <c r="D3" s="2">
        <v>0.25</v>
      </c>
      <c r="E3" s="18">
        <v>0</v>
      </c>
      <c r="F3" s="18">
        <f t="shared" ref="F3:F20" si="1">+E3+D3</f>
        <v>0.25</v>
      </c>
    </row>
    <row r="4" spans="1:6" x14ac:dyDescent="0.75">
      <c r="A4" s="3">
        <v>44751</v>
      </c>
      <c r="B4" s="4">
        <f t="shared" si="0"/>
        <v>100</v>
      </c>
      <c r="C4" s="8">
        <v>1</v>
      </c>
      <c r="D4" s="4">
        <v>0.25</v>
      </c>
      <c r="E4" s="17">
        <v>0</v>
      </c>
      <c r="F4" s="17">
        <f t="shared" si="1"/>
        <v>0.25</v>
      </c>
    </row>
    <row r="5" spans="1:6" x14ac:dyDescent="0.75">
      <c r="A5" s="1">
        <v>44935</v>
      </c>
      <c r="B5" s="2">
        <f t="shared" si="0"/>
        <v>100</v>
      </c>
      <c r="C5" s="7">
        <v>1</v>
      </c>
      <c r="D5" s="2">
        <v>0.25</v>
      </c>
      <c r="E5" s="18">
        <v>0</v>
      </c>
      <c r="F5" s="18">
        <f t="shared" si="1"/>
        <v>0.25</v>
      </c>
    </row>
    <row r="6" spans="1:6" x14ac:dyDescent="0.75">
      <c r="A6" s="3">
        <v>45116</v>
      </c>
      <c r="B6" s="4">
        <f t="shared" si="0"/>
        <v>100</v>
      </c>
      <c r="C6" s="8">
        <v>1</v>
      </c>
      <c r="D6" s="4">
        <v>0.25</v>
      </c>
      <c r="E6" s="17">
        <v>0</v>
      </c>
      <c r="F6" s="17">
        <f t="shared" si="1"/>
        <v>0.25</v>
      </c>
    </row>
    <row r="7" spans="1:6" x14ac:dyDescent="0.75">
      <c r="A7" s="1">
        <v>45300</v>
      </c>
      <c r="B7" s="2">
        <f t="shared" si="0"/>
        <v>100</v>
      </c>
      <c r="C7" s="7">
        <v>1</v>
      </c>
      <c r="D7" s="2">
        <v>0.375</v>
      </c>
      <c r="E7" s="18">
        <v>0</v>
      </c>
      <c r="F7" s="18">
        <f t="shared" si="1"/>
        <v>0.375</v>
      </c>
    </row>
    <row r="8" spans="1:6" x14ac:dyDescent="0.75">
      <c r="A8" s="3">
        <v>45482</v>
      </c>
      <c r="B8" s="4">
        <f t="shared" si="0"/>
        <v>100</v>
      </c>
      <c r="C8" s="8">
        <v>1</v>
      </c>
      <c r="D8" s="4">
        <v>0.375</v>
      </c>
      <c r="E8" s="17">
        <v>4</v>
      </c>
      <c r="F8" s="17">
        <f t="shared" si="1"/>
        <v>4.375</v>
      </c>
    </row>
    <row r="9" spans="1:6" x14ac:dyDescent="0.75">
      <c r="A9" s="1">
        <v>45666</v>
      </c>
      <c r="B9" s="2">
        <f t="shared" si="0"/>
        <v>96</v>
      </c>
      <c r="C9" s="7">
        <v>0.96</v>
      </c>
      <c r="D9" s="2">
        <v>0.36</v>
      </c>
      <c r="E9" s="18">
        <v>8</v>
      </c>
      <c r="F9" s="18">
        <f t="shared" si="1"/>
        <v>8.36</v>
      </c>
    </row>
    <row r="10" spans="1:6" x14ac:dyDescent="0.75">
      <c r="A10" s="3">
        <v>45847</v>
      </c>
      <c r="B10" s="4">
        <f t="shared" si="0"/>
        <v>88</v>
      </c>
      <c r="C10" s="8">
        <v>0.88</v>
      </c>
      <c r="D10" s="4">
        <v>0.33</v>
      </c>
      <c r="E10" s="17">
        <v>8</v>
      </c>
      <c r="F10" s="17">
        <f t="shared" si="1"/>
        <v>8.33</v>
      </c>
    </row>
    <row r="11" spans="1:6" x14ac:dyDescent="0.75">
      <c r="A11" s="1">
        <v>46031</v>
      </c>
      <c r="B11" s="2">
        <f t="shared" si="0"/>
        <v>80</v>
      </c>
      <c r="C11" s="7">
        <v>0.8</v>
      </c>
      <c r="D11" s="2">
        <v>0.3</v>
      </c>
      <c r="E11" s="18">
        <v>8</v>
      </c>
      <c r="F11" s="18">
        <f t="shared" si="1"/>
        <v>8.3000000000000007</v>
      </c>
    </row>
    <row r="12" spans="1:6" x14ac:dyDescent="0.75">
      <c r="A12" s="3">
        <v>46212</v>
      </c>
      <c r="B12" s="4">
        <f t="shared" si="0"/>
        <v>72</v>
      </c>
      <c r="C12" s="8">
        <v>0.72</v>
      </c>
      <c r="D12" s="4">
        <v>0.27</v>
      </c>
      <c r="E12" s="17">
        <v>8</v>
      </c>
      <c r="F12" s="17">
        <f t="shared" si="1"/>
        <v>8.27</v>
      </c>
    </row>
    <row r="13" spans="1:6" x14ac:dyDescent="0.75">
      <c r="A13" s="1">
        <v>46396</v>
      </c>
      <c r="B13" s="2">
        <f t="shared" si="0"/>
        <v>64</v>
      </c>
      <c r="C13" s="7">
        <v>0.64</v>
      </c>
      <c r="D13" s="2">
        <v>0.24</v>
      </c>
      <c r="E13" s="18">
        <v>8</v>
      </c>
      <c r="F13" s="18">
        <f t="shared" si="1"/>
        <v>8.24</v>
      </c>
    </row>
    <row r="14" spans="1:6" x14ac:dyDescent="0.75">
      <c r="A14" s="3">
        <v>46577</v>
      </c>
      <c r="B14" s="4">
        <f t="shared" si="0"/>
        <v>56.000000000000007</v>
      </c>
      <c r="C14" s="8">
        <v>0.56000000000000005</v>
      </c>
      <c r="D14" s="4">
        <v>0.21</v>
      </c>
      <c r="E14" s="17">
        <v>8</v>
      </c>
      <c r="F14" s="17">
        <f t="shared" si="1"/>
        <v>8.2100000000000009</v>
      </c>
    </row>
    <row r="15" spans="1:6" x14ac:dyDescent="0.75">
      <c r="A15" s="1">
        <v>46761</v>
      </c>
      <c r="B15" s="2">
        <f t="shared" si="0"/>
        <v>48</v>
      </c>
      <c r="C15" s="7">
        <v>0.48</v>
      </c>
      <c r="D15" s="2">
        <v>0.42</v>
      </c>
      <c r="E15" s="18">
        <v>8</v>
      </c>
      <c r="F15" s="18">
        <f t="shared" si="1"/>
        <v>8.42</v>
      </c>
    </row>
    <row r="16" spans="1:6" x14ac:dyDescent="0.75">
      <c r="A16" s="3">
        <v>46943</v>
      </c>
      <c r="B16" s="4">
        <f t="shared" si="0"/>
        <v>40</v>
      </c>
      <c r="C16" s="8">
        <v>0.4</v>
      </c>
      <c r="D16" s="4">
        <v>0.35</v>
      </c>
      <c r="E16" s="17">
        <v>8</v>
      </c>
      <c r="F16" s="17">
        <f t="shared" si="1"/>
        <v>8.35</v>
      </c>
    </row>
    <row r="17" spans="1:6" x14ac:dyDescent="0.75">
      <c r="A17" s="1">
        <v>47127</v>
      </c>
      <c r="B17" s="2">
        <f t="shared" si="0"/>
        <v>32</v>
      </c>
      <c r="C17" s="7">
        <v>0.32</v>
      </c>
      <c r="D17" s="2">
        <v>0.28000000000000003</v>
      </c>
      <c r="E17" s="18">
        <v>8</v>
      </c>
      <c r="F17" s="18">
        <f t="shared" si="1"/>
        <v>8.2799999999999994</v>
      </c>
    </row>
    <row r="18" spans="1:6" x14ac:dyDescent="0.75">
      <c r="A18" s="3">
        <v>47308</v>
      </c>
      <c r="B18" s="4">
        <f t="shared" si="0"/>
        <v>24</v>
      </c>
      <c r="C18" s="8">
        <v>0.24</v>
      </c>
      <c r="D18" s="4">
        <v>0.21</v>
      </c>
      <c r="E18" s="17">
        <v>8</v>
      </c>
      <c r="F18" s="17">
        <f t="shared" si="1"/>
        <v>8.2100000000000009</v>
      </c>
    </row>
    <row r="19" spans="1:6" x14ac:dyDescent="0.75">
      <c r="A19" s="1">
        <v>47492</v>
      </c>
      <c r="B19" s="2">
        <f t="shared" si="0"/>
        <v>16</v>
      </c>
      <c r="C19" s="7">
        <v>0.16</v>
      </c>
      <c r="D19" s="2">
        <v>0.14000000000000001</v>
      </c>
      <c r="E19" s="18">
        <v>8</v>
      </c>
      <c r="F19" s="18">
        <f t="shared" si="1"/>
        <v>8.14</v>
      </c>
    </row>
    <row r="20" spans="1:6" x14ac:dyDescent="0.75">
      <c r="A20" s="3">
        <v>47673</v>
      </c>
      <c r="B20" s="4">
        <f t="shared" si="0"/>
        <v>8</v>
      </c>
      <c r="C20" s="8">
        <v>0.08</v>
      </c>
      <c r="D20" s="4">
        <v>7.0000000000000007E-2</v>
      </c>
      <c r="E20" s="17">
        <v>8</v>
      </c>
      <c r="F20" s="17">
        <f t="shared" si="1"/>
        <v>8.07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C11C-5586-47ED-8515-BD3425A1263F}">
  <dimension ref="A1:F30"/>
  <sheetViews>
    <sheetView topLeftCell="A13" zoomScaleNormal="100" workbookViewId="0">
      <selection activeCell="D2" sqref="D2:D3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30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0</v>
      </c>
      <c r="F9" s="18">
        <f t="shared" si="1"/>
        <v>2.0630000000000002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2.0630000000000002</v>
      </c>
      <c r="E10" s="17">
        <v>0</v>
      </c>
      <c r="F10" s="17">
        <f t="shared" si="1"/>
        <v>2.0630000000000002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2.0630000000000002</v>
      </c>
      <c r="E11" s="18">
        <v>0</v>
      </c>
      <c r="F11" s="18">
        <f t="shared" si="1"/>
        <v>2.0630000000000002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2.0630000000000002</v>
      </c>
      <c r="E12" s="17">
        <v>0</v>
      </c>
      <c r="F12" s="17">
        <f t="shared" si="1"/>
        <v>2.0630000000000002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2.0630000000000002</v>
      </c>
      <c r="E13" s="18">
        <v>0</v>
      </c>
      <c r="F13" s="18">
        <f t="shared" si="1"/>
        <v>2.0630000000000002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2.0630000000000002</v>
      </c>
      <c r="E14" s="17">
        <v>0</v>
      </c>
      <c r="F14" s="17">
        <f t="shared" si="1"/>
        <v>2.0630000000000002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2.375</v>
      </c>
      <c r="E15" s="18">
        <v>0</v>
      </c>
      <c r="F15" s="18">
        <f t="shared" si="1"/>
        <v>2.375</v>
      </c>
    </row>
    <row r="16" spans="1:6" x14ac:dyDescent="0.75">
      <c r="A16" s="3">
        <v>46943</v>
      </c>
      <c r="B16" s="4">
        <f t="shared" si="0"/>
        <v>100</v>
      </c>
      <c r="C16" s="7">
        <f t="shared" si="2"/>
        <v>1</v>
      </c>
      <c r="D16" s="4">
        <v>2.375</v>
      </c>
      <c r="E16" s="17">
        <v>0</v>
      </c>
      <c r="F16" s="17">
        <f t="shared" si="1"/>
        <v>2.375</v>
      </c>
    </row>
    <row r="17" spans="1:6" x14ac:dyDescent="0.75">
      <c r="A17" s="1">
        <v>47127</v>
      </c>
      <c r="B17" s="2">
        <f t="shared" si="0"/>
        <v>100</v>
      </c>
      <c r="C17" s="7">
        <f t="shared" si="2"/>
        <v>1</v>
      </c>
      <c r="D17" s="2">
        <v>2.5</v>
      </c>
      <c r="E17" s="18">
        <v>0</v>
      </c>
      <c r="F17" s="18">
        <f t="shared" si="1"/>
        <v>2.5</v>
      </c>
    </row>
    <row r="18" spans="1:6" x14ac:dyDescent="0.75">
      <c r="A18" s="3">
        <v>47308</v>
      </c>
      <c r="B18" s="4">
        <f t="shared" si="0"/>
        <v>100</v>
      </c>
      <c r="C18" s="7">
        <f t="shared" si="2"/>
        <v>1</v>
      </c>
      <c r="D18" s="4">
        <v>2.5</v>
      </c>
      <c r="E18" s="17">
        <v>0</v>
      </c>
      <c r="F18" s="17">
        <f t="shared" si="1"/>
        <v>2.5</v>
      </c>
    </row>
    <row r="19" spans="1:6" x14ac:dyDescent="0.75">
      <c r="A19" s="1">
        <v>47492</v>
      </c>
      <c r="B19" s="2">
        <f t="shared" si="0"/>
        <v>100</v>
      </c>
      <c r="C19" s="7">
        <f t="shared" si="2"/>
        <v>1</v>
      </c>
      <c r="D19" s="2">
        <v>2.5</v>
      </c>
      <c r="E19" s="18">
        <v>0</v>
      </c>
      <c r="F19" s="18">
        <f t="shared" si="1"/>
        <v>2.5</v>
      </c>
    </row>
    <row r="20" spans="1:6" x14ac:dyDescent="0.75">
      <c r="A20" s="3">
        <v>47673</v>
      </c>
      <c r="B20" s="4">
        <f t="shared" si="0"/>
        <v>100</v>
      </c>
      <c r="C20" s="7">
        <f t="shared" si="2"/>
        <v>1</v>
      </c>
      <c r="D20" s="4">
        <v>2.5</v>
      </c>
      <c r="E20" s="17">
        <v>0</v>
      </c>
      <c r="F20" s="17">
        <f t="shared" si="1"/>
        <v>2.5</v>
      </c>
    </row>
    <row r="21" spans="1:6" x14ac:dyDescent="0.75">
      <c r="A21" s="1">
        <v>47857</v>
      </c>
      <c r="B21" s="2">
        <f t="shared" si="0"/>
        <v>100</v>
      </c>
      <c r="C21" s="7">
        <f t="shared" si="2"/>
        <v>1</v>
      </c>
      <c r="D21" s="2">
        <v>2.5</v>
      </c>
      <c r="E21" s="18">
        <v>10</v>
      </c>
      <c r="F21" s="18">
        <f t="shared" si="1"/>
        <v>12.5</v>
      </c>
    </row>
    <row r="22" spans="1:6" x14ac:dyDescent="0.75">
      <c r="A22" s="3">
        <v>48038</v>
      </c>
      <c r="B22" s="4">
        <f t="shared" si="0"/>
        <v>90</v>
      </c>
      <c r="C22" s="7">
        <f t="shared" si="2"/>
        <v>0.9</v>
      </c>
      <c r="D22" s="4">
        <v>2.25</v>
      </c>
      <c r="E22" s="17">
        <v>10</v>
      </c>
      <c r="F22" s="17">
        <f t="shared" si="1"/>
        <v>12.25</v>
      </c>
    </row>
    <row r="23" spans="1:6" x14ac:dyDescent="0.75">
      <c r="A23" s="1">
        <v>48222</v>
      </c>
      <c r="B23" s="2">
        <f t="shared" si="0"/>
        <v>80</v>
      </c>
      <c r="C23" s="7">
        <f t="shared" si="2"/>
        <v>0.8</v>
      </c>
      <c r="D23" s="2">
        <v>2</v>
      </c>
      <c r="E23" s="18">
        <v>10</v>
      </c>
      <c r="F23" s="18">
        <f t="shared" si="1"/>
        <v>12</v>
      </c>
    </row>
    <row r="24" spans="1:6" x14ac:dyDescent="0.75">
      <c r="A24" s="3">
        <v>48404</v>
      </c>
      <c r="B24" s="4">
        <f t="shared" si="0"/>
        <v>70</v>
      </c>
      <c r="C24" s="7">
        <f t="shared" si="2"/>
        <v>0.70000000000000007</v>
      </c>
      <c r="D24" s="4">
        <v>1.75</v>
      </c>
      <c r="E24" s="17">
        <v>10</v>
      </c>
      <c r="F24" s="17">
        <f t="shared" si="1"/>
        <v>11.75</v>
      </c>
    </row>
    <row r="25" spans="1:6" x14ac:dyDescent="0.75">
      <c r="A25" s="1">
        <v>48588</v>
      </c>
      <c r="B25" s="2">
        <f t="shared" si="0"/>
        <v>60.000000000000007</v>
      </c>
      <c r="C25" s="7">
        <f t="shared" si="2"/>
        <v>0.60000000000000009</v>
      </c>
      <c r="D25" s="2">
        <v>1.5</v>
      </c>
      <c r="E25" s="18">
        <v>10</v>
      </c>
      <c r="F25" s="18">
        <f t="shared" si="1"/>
        <v>11.5</v>
      </c>
    </row>
    <row r="26" spans="1:6" x14ac:dyDescent="0.75">
      <c r="A26" s="3">
        <v>48769</v>
      </c>
      <c r="B26" s="4">
        <f t="shared" si="0"/>
        <v>50.000000000000014</v>
      </c>
      <c r="C26" s="7">
        <f t="shared" si="2"/>
        <v>0.50000000000000011</v>
      </c>
      <c r="D26" s="4">
        <v>1.25</v>
      </c>
      <c r="E26" s="17">
        <v>10</v>
      </c>
      <c r="F26" s="17">
        <f t="shared" si="1"/>
        <v>11.25</v>
      </c>
    </row>
    <row r="27" spans="1:6" x14ac:dyDescent="0.75">
      <c r="A27" s="1">
        <v>48953</v>
      </c>
      <c r="B27" s="2">
        <f t="shared" si="0"/>
        <v>40.000000000000014</v>
      </c>
      <c r="C27" s="7">
        <f t="shared" si="2"/>
        <v>0.40000000000000013</v>
      </c>
      <c r="D27" s="2">
        <v>1</v>
      </c>
      <c r="E27" s="18">
        <v>10</v>
      </c>
      <c r="F27" s="18">
        <f t="shared" si="1"/>
        <v>11</v>
      </c>
    </row>
    <row r="28" spans="1:6" x14ac:dyDescent="0.75">
      <c r="A28" s="3">
        <v>49134</v>
      </c>
      <c r="B28" s="4">
        <f t="shared" si="0"/>
        <v>30.000000000000014</v>
      </c>
      <c r="C28" s="7">
        <f t="shared" si="2"/>
        <v>0.30000000000000016</v>
      </c>
      <c r="D28" s="4">
        <v>0.75</v>
      </c>
      <c r="E28" s="17">
        <v>10</v>
      </c>
      <c r="F28" s="17">
        <f t="shared" si="1"/>
        <v>10.75</v>
      </c>
    </row>
    <row r="29" spans="1:6" x14ac:dyDescent="0.75">
      <c r="A29" s="1">
        <v>49318</v>
      </c>
      <c r="B29" s="2">
        <f t="shared" si="0"/>
        <v>20.000000000000014</v>
      </c>
      <c r="C29" s="7">
        <f t="shared" si="2"/>
        <v>0.20000000000000015</v>
      </c>
      <c r="D29" s="2">
        <v>0.5</v>
      </c>
      <c r="E29" s="18">
        <v>10</v>
      </c>
      <c r="F29" s="18">
        <f t="shared" si="1"/>
        <v>10.5</v>
      </c>
    </row>
    <row r="30" spans="1:6" x14ac:dyDescent="0.75">
      <c r="A30" s="3">
        <v>49499</v>
      </c>
      <c r="B30" s="4">
        <f t="shared" si="0"/>
        <v>10.000000000000014</v>
      </c>
      <c r="C30" s="7">
        <f t="shared" si="2"/>
        <v>0.10000000000000014</v>
      </c>
      <c r="D30" s="4">
        <v>0.25</v>
      </c>
      <c r="E30" s="17">
        <v>10</v>
      </c>
      <c r="F30" s="17">
        <f t="shared" si="1"/>
        <v>10.25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D781-22B6-4BD5-A375-4C436AB8DA5B}">
  <dimension ref="A1:F35"/>
  <sheetViews>
    <sheetView topLeftCell="A18" zoomScaleNormal="100" workbookViewId="0">
      <selection activeCell="D2" sqref="D2:D35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5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</v>
      </c>
      <c r="E3" s="18">
        <v>0</v>
      </c>
      <c r="F3" s="18">
        <f t="shared" ref="F3:F35" si="1">+E3+D3</f>
        <v>1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1</v>
      </c>
      <c r="E4" s="17">
        <v>0</v>
      </c>
      <c r="F4" s="17">
        <f t="shared" si="1"/>
        <v>1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1.9379999999999999</v>
      </c>
      <c r="E5" s="18">
        <v>0</v>
      </c>
      <c r="F5" s="18">
        <f t="shared" si="1"/>
        <v>1.9379999999999999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1.9379999999999999</v>
      </c>
      <c r="E6" s="17">
        <v>0</v>
      </c>
      <c r="F6" s="17">
        <f t="shared" si="1"/>
        <v>1.9379999999999999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2.125</v>
      </c>
      <c r="E7" s="18">
        <v>0</v>
      </c>
      <c r="F7" s="18">
        <f t="shared" si="1"/>
        <v>2.125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2.125</v>
      </c>
      <c r="E8" s="17">
        <v>0</v>
      </c>
      <c r="F8" s="17">
        <f t="shared" si="1"/>
        <v>2.125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2.5</v>
      </c>
      <c r="E9" s="18">
        <v>0</v>
      </c>
      <c r="F9" s="18">
        <f t="shared" si="1"/>
        <v>2.5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2.5</v>
      </c>
      <c r="E10" s="17">
        <v>0</v>
      </c>
      <c r="F10" s="17">
        <f t="shared" si="1"/>
        <v>2.5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2.5</v>
      </c>
      <c r="E11" s="18">
        <v>0</v>
      </c>
      <c r="F11" s="18">
        <f t="shared" si="1"/>
        <v>2.5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2.5</v>
      </c>
      <c r="E12" s="17">
        <v>0</v>
      </c>
      <c r="F12" s="17">
        <f t="shared" si="1"/>
        <v>2.5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2.5</v>
      </c>
      <c r="E13" s="18">
        <v>0</v>
      </c>
      <c r="F13" s="18">
        <f t="shared" si="1"/>
        <v>2.5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2.5</v>
      </c>
      <c r="E14" s="17">
        <v>4.5449999999999999</v>
      </c>
      <c r="F14" s="17">
        <f t="shared" si="1"/>
        <v>7.0449999999999999</v>
      </c>
    </row>
    <row r="15" spans="1:6" x14ac:dyDescent="0.75">
      <c r="A15" s="1">
        <v>46761</v>
      </c>
      <c r="B15" s="2">
        <f t="shared" si="0"/>
        <v>95.454999999999998</v>
      </c>
      <c r="C15" s="7">
        <f t="shared" si="2"/>
        <v>0.95455000000000001</v>
      </c>
      <c r="D15" s="2">
        <v>2.3860000000000001</v>
      </c>
      <c r="E15" s="18">
        <v>4.5449999999999999</v>
      </c>
      <c r="F15" s="18">
        <f t="shared" si="1"/>
        <v>6.931</v>
      </c>
    </row>
    <row r="16" spans="1:6" x14ac:dyDescent="0.75">
      <c r="A16" s="3">
        <v>46943</v>
      </c>
      <c r="B16" s="4">
        <f t="shared" si="0"/>
        <v>90.91</v>
      </c>
      <c r="C16" s="7">
        <f t="shared" si="2"/>
        <v>0.90910000000000002</v>
      </c>
      <c r="D16" s="4">
        <v>2.2730000000000001</v>
      </c>
      <c r="E16" s="17">
        <v>4.5449999999999999</v>
      </c>
      <c r="F16" s="17">
        <f t="shared" si="1"/>
        <v>6.8179999999999996</v>
      </c>
    </row>
    <row r="17" spans="1:6" x14ac:dyDescent="0.75">
      <c r="A17" s="1">
        <v>47127</v>
      </c>
      <c r="B17" s="2">
        <f t="shared" si="0"/>
        <v>86.365000000000009</v>
      </c>
      <c r="C17" s="7">
        <f t="shared" si="2"/>
        <v>0.86365000000000003</v>
      </c>
      <c r="D17" s="2">
        <v>2.1589999999999998</v>
      </c>
      <c r="E17" s="18">
        <v>4.5449999999999999</v>
      </c>
      <c r="F17" s="18">
        <f t="shared" si="1"/>
        <v>6.7039999999999997</v>
      </c>
    </row>
    <row r="18" spans="1:6" x14ac:dyDescent="0.75">
      <c r="A18" s="3">
        <v>47308</v>
      </c>
      <c r="B18" s="4">
        <f t="shared" si="0"/>
        <v>81.820000000000007</v>
      </c>
      <c r="C18" s="7">
        <f t="shared" si="2"/>
        <v>0.81820000000000004</v>
      </c>
      <c r="D18" s="4">
        <v>2.0449999999999999</v>
      </c>
      <c r="E18" s="17">
        <v>4.5449999999999999</v>
      </c>
      <c r="F18" s="17">
        <f t="shared" si="1"/>
        <v>6.59</v>
      </c>
    </row>
    <row r="19" spans="1:6" x14ac:dyDescent="0.75">
      <c r="A19" s="1">
        <v>47492</v>
      </c>
      <c r="B19" s="2">
        <f t="shared" si="0"/>
        <v>77.275000000000006</v>
      </c>
      <c r="C19" s="7">
        <f t="shared" si="2"/>
        <v>0.77275000000000005</v>
      </c>
      <c r="D19" s="2">
        <v>1.9319999999999999</v>
      </c>
      <c r="E19" s="18">
        <v>4.5449999999999999</v>
      </c>
      <c r="F19" s="18">
        <f t="shared" si="1"/>
        <v>6.4770000000000003</v>
      </c>
    </row>
    <row r="20" spans="1:6" x14ac:dyDescent="0.75">
      <c r="A20" s="3">
        <v>47673</v>
      </c>
      <c r="B20" s="4">
        <f t="shared" si="0"/>
        <v>72.73</v>
      </c>
      <c r="C20" s="7">
        <f t="shared" si="2"/>
        <v>0.72730000000000006</v>
      </c>
      <c r="D20" s="4">
        <v>1.8180000000000001</v>
      </c>
      <c r="E20" s="17">
        <v>4.5449999999999999</v>
      </c>
      <c r="F20" s="17">
        <f t="shared" si="1"/>
        <v>6.3629999999999995</v>
      </c>
    </row>
    <row r="21" spans="1:6" x14ac:dyDescent="0.75">
      <c r="A21" s="1">
        <v>47857</v>
      </c>
      <c r="B21" s="2">
        <f t="shared" si="0"/>
        <v>68.185000000000002</v>
      </c>
      <c r="C21" s="7">
        <f t="shared" si="2"/>
        <v>0.68185000000000007</v>
      </c>
      <c r="D21" s="2">
        <v>1.7050000000000001</v>
      </c>
      <c r="E21" s="18">
        <v>4.5449999999999999</v>
      </c>
      <c r="F21" s="18">
        <f t="shared" si="1"/>
        <v>6.25</v>
      </c>
    </row>
    <row r="22" spans="1:6" x14ac:dyDescent="0.75">
      <c r="A22" s="3">
        <v>48038</v>
      </c>
      <c r="B22" s="4">
        <f t="shared" si="0"/>
        <v>63.640000000000008</v>
      </c>
      <c r="C22" s="7">
        <f t="shared" si="2"/>
        <v>0.63640000000000008</v>
      </c>
      <c r="D22" s="4">
        <v>1.591</v>
      </c>
      <c r="E22" s="17">
        <v>4.5449999999999999</v>
      </c>
      <c r="F22" s="17">
        <f t="shared" si="1"/>
        <v>6.1360000000000001</v>
      </c>
    </row>
    <row r="23" spans="1:6" x14ac:dyDescent="0.75">
      <c r="A23" s="1">
        <v>48222</v>
      </c>
      <c r="B23" s="2">
        <f t="shared" si="0"/>
        <v>59.095000000000006</v>
      </c>
      <c r="C23" s="7">
        <f t="shared" si="2"/>
        <v>0.59095000000000009</v>
      </c>
      <c r="D23" s="2">
        <v>1.4770000000000001</v>
      </c>
      <c r="E23" s="18">
        <v>4.5449999999999999</v>
      </c>
      <c r="F23" s="18">
        <f t="shared" si="1"/>
        <v>6.0220000000000002</v>
      </c>
    </row>
    <row r="24" spans="1:6" x14ac:dyDescent="0.75">
      <c r="A24" s="3">
        <v>48404</v>
      </c>
      <c r="B24" s="4">
        <f t="shared" si="0"/>
        <v>54.550000000000011</v>
      </c>
      <c r="C24" s="7">
        <f t="shared" si="2"/>
        <v>0.5455000000000001</v>
      </c>
      <c r="D24" s="4">
        <v>1.3640000000000001</v>
      </c>
      <c r="E24" s="17">
        <v>4.5449999999999999</v>
      </c>
      <c r="F24" s="17">
        <f t="shared" si="1"/>
        <v>5.9089999999999998</v>
      </c>
    </row>
    <row r="25" spans="1:6" x14ac:dyDescent="0.75">
      <c r="A25" s="1">
        <v>48588</v>
      </c>
      <c r="B25" s="2">
        <f t="shared" si="0"/>
        <v>50.00500000000001</v>
      </c>
      <c r="C25" s="7">
        <f t="shared" si="2"/>
        <v>0.50005000000000011</v>
      </c>
      <c r="D25" s="2">
        <v>1.25</v>
      </c>
      <c r="E25" s="18">
        <v>4.5449999999999999</v>
      </c>
      <c r="F25" s="18">
        <f t="shared" si="1"/>
        <v>5.7949999999999999</v>
      </c>
    </row>
    <row r="26" spans="1:6" x14ac:dyDescent="0.75">
      <c r="A26" s="3">
        <v>48769</v>
      </c>
      <c r="B26" s="4">
        <f t="shared" si="0"/>
        <v>45.460000000000008</v>
      </c>
      <c r="C26" s="7">
        <f t="shared" si="2"/>
        <v>0.45460000000000012</v>
      </c>
      <c r="D26" s="4">
        <v>1.1359999999999999</v>
      </c>
      <c r="E26" s="17">
        <v>4.5449999999999999</v>
      </c>
      <c r="F26" s="17">
        <f t="shared" si="1"/>
        <v>5.681</v>
      </c>
    </row>
    <row r="27" spans="1:6" x14ac:dyDescent="0.75">
      <c r="A27" s="1">
        <v>48953</v>
      </c>
      <c r="B27" s="2">
        <f t="shared" si="0"/>
        <v>40.915000000000013</v>
      </c>
      <c r="C27" s="7">
        <f t="shared" si="2"/>
        <v>0.40915000000000012</v>
      </c>
      <c r="D27" s="2">
        <v>1.0229999999999999</v>
      </c>
      <c r="E27" s="18">
        <v>4.5449999999999999</v>
      </c>
      <c r="F27" s="18">
        <f t="shared" si="1"/>
        <v>5.5679999999999996</v>
      </c>
    </row>
    <row r="28" spans="1:6" x14ac:dyDescent="0.75">
      <c r="A28" s="3">
        <v>49134</v>
      </c>
      <c r="B28" s="4">
        <f t="shared" si="0"/>
        <v>36.370000000000012</v>
      </c>
      <c r="C28" s="7">
        <f t="shared" si="2"/>
        <v>0.36370000000000013</v>
      </c>
      <c r="D28" s="4">
        <v>0.90900000000000003</v>
      </c>
      <c r="E28" s="17">
        <v>4.5449999999999999</v>
      </c>
      <c r="F28" s="17">
        <f t="shared" si="1"/>
        <v>5.4539999999999997</v>
      </c>
    </row>
    <row r="29" spans="1:6" x14ac:dyDescent="0.75">
      <c r="A29" s="1">
        <v>49318</v>
      </c>
      <c r="B29" s="2">
        <f t="shared" si="0"/>
        <v>31.825000000000014</v>
      </c>
      <c r="C29" s="7">
        <f t="shared" si="2"/>
        <v>0.31825000000000014</v>
      </c>
      <c r="D29" s="2">
        <v>0.79500000000000004</v>
      </c>
      <c r="E29" s="18">
        <v>4.5449999999999999</v>
      </c>
      <c r="F29" s="18">
        <f t="shared" si="1"/>
        <v>5.34</v>
      </c>
    </row>
    <row r="30" spans="1:6" x14ac:dyDescent="0.75">
      <c r="A30" s="3">
        <v>49499</v>
      </c>
      <c r="B30" s="4">
        <f t="shared" si="0"/>
        <v>27.280000000000015</v>
      </c>
      <c r="C30" s="7">
        <f t="shared" si="2"/>
        <v>0.27280000000000015</v>
      </c>
      <c r="D30" s="4">
        <v>0.68200000000000005</v>
      </c>
      <c r="E30" s="17">
        <v>4.5449999999999999</v>
      </c>
      <c r="F30" s="17">
        <f t="shared" si="1"/>
        <v>5.2270000000000003</v>
      </c>
    </row>
    <row r="31" spans="1:6" x14ac:dyDescent="0.75">
      <c r="A31" s="3">
        <v>49683</v>
      </c>
      <c r="B31" s="2">
        <f t="shared" si="0"/>
        <v>22.735000000000017</v>
      </c>
      <c r="C31" s="7">
        <f t="shared" ref="C31:C35" si="3">+C30-E30/100</f>
        <v>0.22735000000000016</v>
      </c>
      <c r="D31" s="2">
        <v>0.56799999999999995</v>
      </c>
      <c r="E31" s="18">
        <v>4.5449999999999999</v>
      </c>
      <c r="F31" s="18">
        <f t="shared" si="1"/>
        <v>5.1129999999999995</v>
      </c>
    </row>
    <row r="32" spans="1:6" x14ac:dyDescent="0.75">
      <c r="A32" s="1">
        <v>49865</v>
      </c>
      <c r="B32" s="4">
        <f t="shared" si="0"/>
        <v>18.190000000000019</v>
      </c>
      <c r="C32" s="7">
        <f t="shared" si="3"/>
        <v>0.18190000000000017</v>
      </c>
      <c r="D32" s="4">
        <v>0.45500000000000002</v>
      </c>
      <c r="E32" s="17">
        <v>4.5449999999999999</v>
      </c>
      <c r="F32" s="17">
        <f t="shared" si="1"/>
        <v>5</v>
      </c>
    </row>
    <row r="33" spans="1:6" x14ac:dyDescent="0.75">
      <c r="A33" s="3">
        <v>50049</v>
      </c>
      <c r="B33" s="2">
        <f t="shared" si="0"/>
        <v>13.645000000000017</v>
      </c>
      <c r="C33" s="7">
        <f t="shared" si="3"/>
        <v>0.13645000000000018</v>
      </c>
      <c r="D33" s="2">
        <v>0.34100000000000003</v>
      </c>
      <c r="E33" s="18">
        <v>4.5449999999999999</v>
      </c>
      <c r="F33" s="18">
        <f t="shared" si="1"/>
        <v>4.8860000000000001</v>
      </c>
    </row>
    <row r="34" spans="1:6" x14ac:dyDescent="0.75">
      <c r="A34" s="1">
        <v>50230</v>
      </c>
      <c r="B34" s="4">
        <f t="shared" si="0"/>
        <v>9.1000000000000192</v>
      </c>
      <c r="C34" s="7">
        <f t="shared" si="3"/>
        <v>9.1000000000000192E-2</v>
      </c>
      <c r="D34" s="4">
        <v>0.22700000000000001</v>
      </c>
      <c r="E34" s="17">
        <v>4.5449999999999999</v>
      </c>
      <c r="F34" s="17">
        <f t="shared" si="1"/>
        <v>4.7720000000000002</v>
      </c>
    </row>
    <row r="35" spans="1:6" x14ac:dyDescent="0.75">
      <c r="A35" s="3">
        <v>50414</v>
      </c>
      <c r="B35" s="2">
        <f t="shared" si="0"/>
        <v>4.5550000000000193</v>
      </c>
      <c r="C35" s="7">
        <f t="shared" si="3"/>
        <v>4.5550000000000194E-2</v>
      </c>
      <c r="D35" s="2">
        <v>0.114</v>
      </c>
      <c r="E35" s="18">
        <v>4.5449999999999999</v>
      </c>
      <c r="F35" s="18">
        <f t="shared" si="1"/>
        <v>4.6589999999999998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224B-52F0-4C16-BD82-03345CBB0ADF}">
  <dimension ref="A1:F42"/>
  <sheetViews>
    <sheetView zoomScaleNormal="100" workbookViewId="0"/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4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1.25</v>
      </c>
      <c r="E3" s="18">
        <v>0</v>
      </c>
      <c r="F3" s="18">
        <f t="shared" ref="F3:F42" si="1">+E3+D3</f>
        <v>1.25</v>
      </c>
    </row>
    <row r="4" spans="1:6" x14ac:dyDescent="0.75">
      <c r="A4" s="3">
        <v>44751</v>
      </c>
      <c r="B4" s="4">
        <f t="shared" si="0"/>
        <v>100</v>
      </c>
      <c r="C4" s="7">
        <f t="shared" ref="C4:C35" si="2">+C3-E3/100</f>
        <v>1</v>
      </c>
      <c r="D4" s="4">
        <v>1.25</v>
      </c>
      <c r="E4" s="17">
        <v>0</v>
      </c>
      <c r="F4" s="17">
        <f t="shared" si="1"/>
        <v>1.25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1.75</v>
      </c>
      <c r="E5" s="18">
        <v>0</v>
      </c>
      <c r="F5" s="18">
        <f t="shared" si="1"/>
        <v>1.75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1.75</v>
      </c>
      <c r="E6" s="17">
        <v>0</v>
      </c>
      <c r="F6" s="17">
        <f t="shared" si="1"/>
        <v>1.75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1.75</v>
      </c>
      <c r="E7" s="18">
        <v>0</v>
      </c>
      <c r="F7" s="18">
        <f t="shared" si="1"/>
        <v>1.75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1.75</v>
      </c>
      <c r="E8" s="17">
        <v>0</v>
      </c>
      <c r="F8" s="17">
        <f t="shared" si="1"/>
        <v>1.75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1.75</v>
      </c>
      <c r="E9" s="18">
        <v>0</v>
      </c>
      <c r="F9" s="18">
        <f t="shared" si="1"/>
        <v>1.75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1.75</v>
      </c>
      <c r="E10" s="17">
        <v>0</v>
      </c>
      <c r="F10" s="17">
        <f t="shared" si="1"/>
        <v>1.75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1.75</v>
      </c>
      <c r="E11" s="18">
        <v>0</v>
      </c>
      <c r="F11" s="18">
        <f t="shared" si="1"/>
        <v>1.75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1.75</v>
      </c>
      <c r="E12" s="17">
        <v>0</v>
      </c>
      <c r="F12" s="17">
        <f t="shared" si="1"/>
        <v>1.75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1.75</v>
      </c>
      <c r="E13" s="18">
        <v>0</v>
      </c>
      <c r="F13" s="18">
        <f t="shared" si="1"/>
        <v>1.75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1.75</v>
      </c>
      <c r="E14" s="17">
        <v>0</v>
      </c>
      <c r="F14" s="17">
        <f t="shared" si="1"/>
        <v>1.75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1.75</v>
      </c>
      <c r="E15" s="18">
        <v>3.5710000000000002</v>
      </c>
      <c r="F15" s="18">
        <f t="shared" si="1"/>
        <v>5.3209999999999997</v>
      </c>
    </row>
    <row r="16" spans="1:6" x14ac:dyDescent="0.75">
      <c r="A16" s="3">
        <v>46943</v>
      </c>
      <c r="B16" s="4">
        <f t="shared" si="0"/>
        <v>96.429000000000002</v>
      </c>
      <c r="C16" s="7">
        <f t="shared" si="2"/>
        <v>0.96428999999999998</v>
      </c>
      <c r="D16" s="4">
        <v>1.6879999999999999</v>
      </c>
      <c r="E16" s="17">
        <v>3.5710000000000002</v>
      </c>
      <c r="F16" s="17">
        <f t="shared" si="1"/>
        <v>5.2590000000000003</v>
      </c>
    </row>
    <row r="17" spans="1:6" x14ac:dyDescent="0.75">
      <c r="A17" s="1">
        <v>47127</v>
      </c>
      <c r="B17" s="2">
        <f t="shared" si="0"/>
        <v>92.85799999999999</v>
      </c>
      <c r="C17" s="7">
        <f t="shared" si="2"/>
        <v>0.92857999999999996</v>
      </c>
      <c r="D17" s="2">
        <v>1.625</v>
      </c>
      <c r="E17" s="18">
        <v>3.5710000000000002</v>
      </c>
      <c r="F17" s="18">
        <f t="shared" si="1"/>
        <v>5.1959999999999997</v>
      </c>
    </row>
    <row r="18" spans="1:6" x14ac:dyDescent="0.75">
      <c r="A18" s="3">
        <v>47308</v>
      </c>
      <c r="B18" s="4">
        <f t="shared" si="0"/>
        <v>89.286999999999992</v>
      </c>
      <c r="C18" s="7">
        <f t="shared" si="2"/>
        <v>0.89286999999999994</v>
      </c>
      <c r="D18" s="4">
        <v>1.5629999999999999</v>
      </c>
      <c r="E18" s="17">
        <v>3.5710000000000002</v>
      </c>
      <c r="F18" s="17">
        <f t="shared" si="1"/>
        <v>5.1340000000000003</v>
      </c>
    </row>
    <row r="19" spans="1:6" x14ac:dyDescent="0.75">
      <c r="A19" s="1">
        <v>47492</v>
      </c>
      <c r="B19" s="2">
        <f t="shared" si="0"/>
        <v>85.715999999999994</v>
      </c>
      <c r="C19" s="7">
        <f t="shared" si="2"/>
        <v>0.85715999999999992</v>
      </c>
      <c r="D19" s="2">
        <v>2.089</v>
      </c>
      <c r="E19" s="18">
        <v>3.5710000000000002</v>
      </c>
      <c r="F19" s="18">
        <f t="shared" si="1"/>
        <v>5.66</v>
      </c>
    </row>
    <row r="20" spans="1:6" x14ac:dyDescent="0.75">
      <c r="A20" s="3">
        <v>47673</v>
      </c>
      <c r="B20" s="4">
        <f t="shared" si="0"/>
        <v>82.144999999999996</v>
      </c>
      <c r="C20" s="7">
        <f t="shared" si="2"/>
        <v>0.8214499999999999</v>
      </c>
      <c r="D20" s="4">
        <v>2.0019999999999998</v>
      </c>
      <c r="E20" s="17">
        <v>3.5710000000000002</v>
      </c>
      <c r="F20" s="17">
        <f t="shared" si="1"/>
        <v>5.5730000000000004</v>
      </c>
    </row>
    <row r="21" spans="1:6" x14ac:dyDescent="0.75">
      <c r="A21" s="1">
        <v>47857</v>
      </c>
      <c r="B21" s="2">
        <f t="shared" si="0"/>
        <v>78.573999999999984</v>
      </c>
      <c r="C21" s="7">
        <f t="shared" si="2"/>
        <v>0.78573999999999988</v>
      </c>
      <c r="D21" s="2">
        <v>1.915</v>
      </c>
      <c r="E21" s="18">
        <v>3.5710000000000002</v>
      </c>
      <c r="F21" s="18">
        <f t="shared" si="1"/>
        <v>5.4860000000000007</v>
      </c>
    </row>
    <row r="22" spans="1:6" x14ac:dyDescent="0.75">
      <c r="A22" s="3">
        <v>48038</v>
      </c>
      <c r="B22" s="4">
        <f t="shared" si="0"/>
        <v>75.002999999999986</v>
      </c>
      <c r="C22" s="7">
        <f t="shared" si="2"/>
        <v>0.75002999999999986</v>
      </c>
      <c r="D22" s="4">
        <v>1.8280000000000001</v>
      </c>
      <c r="E22" s="17">
        <v>3.5710000000000002</v>
      </c>
      <c r="F22" s="17">
        <f t="shared" si="1"/>
        <v>5.399</v>
      </c>
    </row>
    <row r="23" spans="1:6" x14ac:dyDescent="0.75">
      <c r="A23" s="1">
        <v>48222</v>
      </c>
      <c r="B23" s="2">
        <f t="shared" si="0"/>
        <v>71.431999999999988</v>
      </c>
      <c r="C23" s="7">
        <f t="shared" si="2"/>
        <v>0.71431999999999984</v>
      </c>
      <c r="D23" s="2">
        <v>1.7410000000000001</v>
      </c>
      <c r="E23" s="18">
        <v>3.5710000000000002</v>
      </c>
      <c r="F23" s="18">
        <f t="shared" si="1"/>
        <v>5.3120000000000003</v>
      </c>
    </row>
    <row r="24" spans="1:6" x14ac:dyDescent="0.75">
      <c r="A24" s="3">
        <v>48404</v>
      </c>
      <c r="B24" s="4">
        <f t="shared" si="0"/>
        <v>67.860999999999976</v>
      </c>
      <c r="C24" s="7">
        <f t="shared" si="2"/>
        <v>0.67860999999999982</v>
      </c>
      <c r="D24" s="4">
        <v>1.6539999999999999</v>
      </c>
      <c r="E24" s="17">
        <v>3.5710000000000002</v>
      </c>
      <c r="F24" s="17">
        <f t="shared" si="1"/>
        <v>5.2249999999999996</v>
      </c>
    </row>
    <row r="25" spans="1:6" x14ac:dyDescent="0.75">
      <c r="A25" s="1">
        <v>48588</v>
      </c>
      <c r="B25" s="2">
        <f t="shared" si="0"/>
        <v>64.289999999999978</v>
      </c>
      <c r="C25" s="7">
        <f t="shared" si="2"/>
        <v>0.6428999999999998</v>
      </c>
      <c r="D25" s="2">
        <v>1.5669999999999999</v>
      </c>
      <c r="E25" s="18">
        <v>3.5710000000000002</v>
      </c>
      <c r="F25" s="18">
        <f t="shared" si="1"/>
        <v>5.1379999999999999</v>
      </c>
    </row>
    <row r="26" spans="1:6" x14ac:dyDescent="0.75">
      <c r="A26" s="3">
        <v>48769</v>
      </c>
      <c r="B26" s="4">
        <f t="shared" si="0"/>
        <v>60.71899999999998</v>
      </c>
      <c r="C26" s="7">
        <f t="shared" si="2"/>
        <v>0.60718999999999979</v>
      </c>
      <c r="D26" s="4">
        <v>1.48</v>
      </c>
      <c r="E26" s="17">
        <v>3.5710000000000002</v>
      </c>
      <c r="F26" s="17">
        <f t="shared" si="1"/>
        <v>5.0510000000000002</v>
      </c>
    </row>
    <row r="27" spans="1:6" x14ac:dyDescent="0.75">
      <c r="A27" s="1">
        <v>48953</v>
      </c>
      <c r="B27" s="2">
        <f t="shared" si="0"/>
        <v>57.147999999999975</v>
      </c>
      <c r="C27" s="7">
        <f t="shared" si="2"/>
        <v>0.57147999999999977</v>
      </c>
      <c r="D27" s="2">
        <v>1.393</v>
      </c>
      <c r="E27" s="18">
        <v>3.5710000000000002</v>
      </c>
      <c r="F27" s="18">
        <f t="shared" si="1"/>
        <v>4.9640000000000004</v>
      </c>
    </row>
    <row r="28" spans="1:6" x14ac:dyDescent="0.75">
      <c r="A28" s="3">
        <v>49134</v>
      </c>
      <c r="B28" s="4">
        <f t="shared" si="0"/>
        <v>53.576999999999977</v>
      </c>
      <c r="C28" s="7">
        <f t="shared" si="2"/>
        <v>0.53576999999999975</v>
      </c>
      <c r="D28" s="4">
        <v>1.306</v>
      </c>
      <c r="E28" s="17">
        <v>3.5710000000000002</v>
      </c>
      <c r="F28" s="17">
        <f t="shared" si="1"/>
        <v>4.8770000000000007</v>
      </c>
    </row>
    <row r="29" spans="1:6" x14ac:dyDescent="0.75">
      <c r="A29" s="1">
        <v>49318</v>
      </c>
      <c r="B29" s="2">
        <f t="shared" si="0"/>
        <v>50.005999999999972</v>
      </c>
      <c r="C29" s="7">
        <f t="shared" si="2"/>
        <v>0.50005999999999973</v>
      </c>
      <c r="D29" s="2">
        <v>1.2190000000000001</v>
      </c>
      <c r="E29" s="18">
        <v>3.5710000000000002</v>
      </c>
      <c r="F29" s="18">
        <f t="shared" si="1"/>
        <v>4.79</v>
      </c>
    </row>
    <row r="30" spans="1:6" x14ac:dyDescent="0.75">
      <c r="A30" s="3">
        <v>49499</v>
      </c>
      <c r="B30" s="4">
        <f t="shared" si="0"/>
        <v>46.434999999999974</v>
      </c>
      <c r="C30" s="7">
        <f t="shared" si="2"/>
        <v>0.46434999999999971</v>
      </c>
      <c r="D30" s="4">
        <v>1.1319999999999999</v>
      </c>
      <c r="E30" s="17">
        <v>3.5710000000000002</v>
      </c>
      <c r="F30" s="17">
        <f t="shared" si="1"/>
        <v>4.7030000000000003</v>
      </c>
    </row>
    <row r="31" spans="1:6" x14ac:dyDescent="0.75">
      <c r="A31" s="3">
        <v>49683</v>
      </c>
      <c r="B31" s="2">
        <f t="shared" si="0"/>
        <v>42.863999999999969</v>
      </c>
      <c r="C31" s="7">
        <f t="shared" si="2"/>
        <v>0.42863999999999969</v>
      </c>
      <c r="D31" s="2">
        <v>1.0449999999999999</v>
      </c>
      <c r="E31" s="18">
        <v>3.5710000000000002</v>
      </c>
      <c r="F31" s="18">
        <f t="shared" si="1"/>
        <v>4.6159999999999997</v>
      </c>
    </row>
    <row r="32" spans="1:6" x14ac:dyDescent="0.75">
      <c r="A32" s="1">
        <v>49865</v>
      </c>
      <c r="B32" s="4">
        <f t="shared" si="0"/>
        <v>39.292999999999964</v>
      </c>
      <c r="C32" s="7">
        <f t="shared" si="2"/>
        <v>0.39292999999999967</v>
      </c>
      <c r="D32" s="4">
        <v>0.95799999999999996</v>
      </c>
      <c r="E32" s="17">
        <v>3.5710000000000002</v>
      </c>
      <c r="F32" s="17">
        <f t="shared" si="1"/>
        <v>4.5289999999999999</v>
      </c>
    </row>
    <row r="33" spans="1:6" x14ac:dyDescent="0.75">
      <c r="A33" s="3">
        <v>50049</v>
      </c>
      <c r="B33" s="2">
        <f t="shared" si="0"/>
        <v>35.721999999999966</v>
      </c>
      <c r="C33" s="7">
        <f t="shared" si="2"/>
        <v>0.35721999999999965</v>
      </c>
      <c r="D33" s="2">
        <v>0.871</v>
      </c>
      <c r="E33" s="18">
        <v>3.5710000000000002</v>
      </c>
      <c r="F33" s="18">
        <f t="shared" si="1"/>
        <v>4.4420000000000002</v>
      </c>
    </row>
    <row r="34" spans="1:6" x14ac:dyDescent="0.75">
      <c r="A34" s="1">
        <v>50230</v>
      </c>
      <c r="B34" s="4">
        <f t="shared" si="0"/>
        <v>32.150999999999961</v>
      </c>
      <c r="C34" s="7">
        <f t="shared" si="2"/>
        <v>0.32150999999999963</v>
      </c>
      <c r="D34" s="4">
        <v>0.78300000000000003</v>
      </c>
      <c r="E34" s="17">
        <v>3.5710000000000002</v>
      </c>
      <c r="F34" s="17">
        <f t="shared" si="1"/>
        <v>4.3540000000000001</v>
      </c>
    </row>
    <row r="35" spans="1:6" x14ac:dyDescent="0.75">
      <c r="A35" s="3">
        <v>50414</v>
      </c>
      <c r="B35" s="2">
        <f t="shared" si="0"/>
        <v>28.579999999999963</v>
      </c>
      <c r="C35" s="7">
        <f t="shared" si="2"/>
        <v>0.28579999999999961</v>
      </c>
      <c r="D35" s="2">
        <v>0.69599999999999995</v>
      </c>
      <c r="E35" s="18">
        <v>3.5710000000000002</v>
      </c>
      <c r="F35" s="18">
        <f t="shared" si="1"/>
        <v>4.2670000000000003</v>
      </c>
    </row>
    <row r="36" spans="1:6" x14ac:dyDescent="0.75">
      <c r="A36" s="3">
        <v>50595</v>
      </c>
      <c r="B36" s="4">
        <f t="shared" si="0"/>
        <v>25.008999999999958</v>
      </c>
      <c r="C36" s="7">
        <f t="shared" ref="C36:C42" si="3">+C35-E35/100</f>
        <v>0.25008999999999959</v>
      </c>
      <c r="D36" s="4">
        <v>0.60899999999999999</v>
      </c>
      <c r="E36" s="17">
        <v>3.5710000000000002</v>
      </c>
      <c r="F36" s="17">
        <f t="shared" si="1"/>
        <v>4.18</v>
      </c>
    </row>
    <row r="37" spans="1:6" x14ac:dyDescent="0.75">
      <c r="A37" s="1">
        <v>50779</v>
      </c>
      <c r="B37" s="2">
        <f t="shared" si="0"/>
        <v>21.43799999999996</v>
      </c>
      <c r="C37" s="7">
        <f t="shared" si="3"/>
        <v>0.2143799999999996</v>
      </c>
      <c r="D37" s="2">
        <v>0.52200000000000002</v>
      </c>
      <c r="E37" s="18">
        <v>3.5710000000000002</v>
      </c>
      <c r="F37" s="18">
        <f t="shared" si="1"/>
        <v>4.093</v>
      </c>
    </row>
    <row r="38" spans="1:6" x14ac:dyDescent="0.75">
      <c r="A38" s="3">
        <v>50960</v>
      </c>
      <c r="B38" s="4">
        <f t="shared" si="0"/>
        <v>17.866999999999962</v>
      </c>
      <c r="C38" s="7">
        <f t="shared" si="3"/>
        <v>0.17866999999999961</v>
      </c>
      <c r="D38" s="4">
        <v>0.435</v>
      </c>
      <c r="E38" s="17">
        <v>3.5710000000000002</v>
      </c>
      <c r="F38" s="17">
        <f t="shared" si="1"/>
        <v>4.0060000000000002</v>
      </c>
    </row>
    <row r="39" spans="1:6" x14ac:dyDescent="0.75">
      <c r="A39" s="3">
        <v>51144</v>
      </c>
      <c r="B39" s="2">
        <f t="shared" si="0"/>
        <v>14.295999999999962</v>
      </c>
      <c r="C39" s="7">
        <f t="shared" si="3"/>
        <v>0.14295999999999962</v>
      </c>
      <c r="D39" s="2">
        <v>0.34799999999999998</v>
      </c>
      <c r="E39" s="18">
        <v>3.5710000000000002</v>
      </c>
      <c r="F39" s="18">
        <f t="shared" si="1"/>
        <v>3.919</v>
      </c>
    </row>
    <row r="40" spans="1:6" x14ac:dyDescent="0.75">
      <c r="A40" s="1">
        <v>51326</v>
      </c>
      <c r="B40" s="4">
        <f t="shared" si="0"/>
        <v>10.724999999999962</v>
      </c>
      <c r="C40" s="7">
        <f t="shared" si="3"/>
        <v>0.10724999999999962</v>
      </c>
      <c r="D40" s="4">
        <v>0.26100000000000001</v>
      </c>
      <c r="E40" s="17">
        <v>3.5710000000000002</v>
      </c>
      <c r="F40" s="17">
        <f t="shared" si="1"/>
        <v>3.8320000000000003</v>
      </c>
    </row>
    <row r="41" spans="1:6" x14ac:dyDescent="0.75">
      <c r="A41" s="3">
        <v>51510</v>
      </c>
      <c r="B41" s="2">
        <f t="shared" si="0"/>
        <v>7.1539999999999635</v>
      </c>
      <c r="C41" s="7">
        <f t="shared" si="3"/>
        <v>7.1539999999999632E-2</v>
      </c>
      <c r="D41" s="2">
        <v>0.17399999999999999</v>
      </c>
      <c r="E41" s="18">
        <v>3.5710000000000002</v>
      </c>
      <c r="F41" s="18">
        <f t="shared" si="1"/>
        <v>3.7450000000000001</v>
      </c>
    </row>
    <row r="42" spans="1:6" x14ac:dyDescent="0.75">
      <c r="A42" s="1">
        <v>51691</v>
      </c>
      <c r="B42" s="4">
        <f t="shared" si="0"/>
        <v>3.5829999999999633</v>
      </c>
      <c r="C42" s="7">
        <f t="shared" si="3"/>
        <v>3.5829999999999633E-2</v>
      </c>
      <c r="D42" s="4">
        <v>8.6999999999999994E-2</v>
      </c>
      <c r="E42" s="17">
        <v>3.5710000000000002</v>
      </c>
      <c r="F42" s="17">
        <f t="shared" si="1"/>
        <v>3.6580000000000004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1C83-040A-4FE2-BC41-3F3C4BFC324B}">
  <dimension ref="A1:F18"/>
  <sheetViews>
    <sheetView zoomScaleNormal="100" workbookViewId="0">
      <selection activeCell="D2" sqref="D2:D18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18" si="0">+C2*100</f>
        <v>100</v>
      </c>
      <c r="C2" s="8">
        <v>1</v>
      </c>
      <c r="D2" s="17">
        <v>1</v>
      </c>
      <c r="E2" s="17">
        <v>0</v>
      </c>
      <c r="F2" s="17">
        <f>+E2+D2</f>
        <v>1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</v>
      </c>
      <c r="E3" s="18">
        <v>0</v>
      </c>
      <c r="F3" s="18">
        <f t="shared" ref="F3:F18" si="1">+E3+D3</f>
        <v>0.5</v>
      </c>
    </row>
    <row r="4" spans="1:6" x14ac:dyDescent="0.75">
      <c r="A4" s="3">
        <v>44751</v>
      </c>
      <c r="B4" s="4">
        <f t="shared" si="0"/>
        <v>100</v>
      </c>
      <c r="C4" s="7">
        <f t="shared" ref="C4:C18" si="2">+C3-E3/100</f>
        <v>1</v>
      </c>
      <c r="D4" s="4">
        <v>0.5</v>
      </c>
      <c r="E4" s="17">
        <v>0</v>
      </c>
      <c r="F4" s="17">
        <f t="shared" si="1"/>
        <v>0.5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0.5</v>
      </c>
      <c r="E5" s="18">
        <v>0</v>
      </c>
      <c r="F5" s="18">
        <f t="shared" si="1"/>
        <v>0.5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0.5</v>
      </c>
      <c r="E6" s="17">
        <v>0</v>
      </c>
      <c r="F6" s="17">
        <f t="shared" si="1"/>
        <v>0.5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0.5</v>
      </c>
      <c r="E7" s="18">
        <v>0</v>
      </c>
      <c r="F7" s="18">
        <f t="shared" si="1"/>
        <v>0.5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0.5</v>
      </c>
      <c r="E8" s="17">
        <v>0</v>
      </c>
      <c r="F8" s="17">
        <f t="shared" si="1"/>
        <v>0.5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0.5</v>
      </c>
      <c r="E9" s="18">
        <v>10</v>
      </c>
      <c r="F9" s="18">
        <f t="shared" si="1"/>
        <v>10.5</v>
      </c>
    </row>
    <row r="10" spans="1:6" x14ac:dyDescent="0.75">
      <c r="A10" s="3">
        <v>45847</v>
      </c>
      <c r="B10" s="4">
        <f t="shared" si="0"/>
        <v>90</v>
      </c>
      <c r="C10" s="7">
        <f t="shared" si="2"/>
        <v>0.9</v>
      </c>
      <c r="D10" s="4">
        <v>0.45</v>
      </c>
      <c r="E10" s="17">
        <v>10</v>
      </c>
      <c r="F10" s="17">
        <f t="shared" si="1"/>
        <v>10.45</v>
      </c>
    </row>
    <row r="11" spans="1:6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0.4</v>
      </c>
      <c r="E11" s="18">
        <v>10</v>
      </c>
      <c r="F11" s="18">
        <f t="shared" si="1"/>
        <v>10.4</v>
      </c>
    </row>
    <row r="12" spans="1:6" x14ac:dyDescent="0.75">
      <c r="A12" s="3">
        <v>46212</v>
      </c>
      <c r="B12" s="4">
        <f t="shared" si="0"/>
        <v>70</v>
      </c>
      <c r="C12" s="7">
        <f t="shared" si="2"/>
        <v>0.70000000000000007</v>
      </c>
      <c r="D12" s="4">
        <v>0.35</v>
      </c>
      <c r="E12" s="17">
        <v>10</v>
      </c>
      <c r="F12" s="17">
        <f t="shared" si="1"/>
        <v>10.35</v>
      </c>
    </row>
    <row r="13" spans="1:6" x14ac:dyDescent="0.75">
      <c r="A13" s="1">
        <v>46396</v>
      </c>
      <c r="B13" s="2">
        <f t="shared" si="0"/>
        <v>60.000000000000007</v>
      </c>
      <c r="C13" s="7">
        <f t="shared" si="2"/>
        <v>0.60000000000000009</v>
      </c>
      <c r="D13" s="2">
        <v>0.3</v>
      </c>
      <c r="E13" s="18">
        <v>10</v>
      </c>
      <c r="F13" s="18">
        <f t="shared" si="1"/>
        <v>10.3</v>
      </c>
    </row>
    <row r="14" spans="1:6" x14ac:dyDescent="0.75">
      <c r="A14" s="3">
        <v>46577</v>
      </c>
      <c r="B14" s="4">
        <f t="shared" si="0"/>
        <v>50.000000000000014</v>
      </c>
      <c r="C14" s="7">
        <f t="shared" si="2"/>
        <v>0.50000000000000011</v>
      </c>
      <c r="D14" s="4">
        <v>0.25</v>
      </c>
      <c r="E14" s="17">
        <v>10</v>
      </c>
      <c r="F14" s="17">
        <f t="shared" si="1"/>
        <v>10.25</v>
      </c>
    </row>
    <row r="15" spans="1:6" x14ac:dyDescent="0.75">
      <c r="A15" s="1">
        <v>46761</v>
      </c>
      <c r="B15" s="2">
        <f t="shared" si="0"/>
        <v>40.000000000000014</v>
      </c>
      <c r="C15" s="7">
        <f t="shared" si="2"/>
        <v>0.40000000000000013</v>
      </c>
      <c r="D15" s="2">
        <v>0.2</v>
      </c>
      <c r="E15" s="18">
        <v>10</v>
      </c>
      <c r="F15" s="18">
        <f t="shared" si="1"/>
        <v>10.199999999999999</v>
      </c>
    </row>
    <row r="16" spans="1:6" x14ac:dyDescent="0.75">
      <c r="A16" s="3">
        <v>46943</v>
      </c>
      <c r="B16" s="4">
        <f t="shared" si="0"/>
        <v>30.000000000000014</v>
      </c>
      <c r="C16" s="7">
        <f t="shared" si="2"/>
        <v>0.30000000000000016</v>
      </c>
      <c r="D16" s="4">
        <v>0.15</v>
      </c>
      <c r="E16" s="17">
        <v>10</v>
      </c>
      <c r="F16" s="17">
        <f t="shared" si="1"/>
        <v>10.15</v>
      </c>
    </row>
    <row r="17" spans="1:6" x14ac:dyDescent="0.75">
      <c r="A17" s="1">
        <v>47127</v>
      </c>
      <c r="B17" s="2">
        <f t="shared" si="0"/>
        <v>20.000000000000014</v>
      </c>
      <c r="C17" s="7">
        <f t="shared" si="2"/>
        <v>0.20000000000000015</v>
      </c>
      <c r="D17" s="2">
        <v>0.1</v>
      </c>
      <c r="E17" s="18">
        <v>10</v>
      </c>
      <c r="F17" s="18">
        <f t="shared" si="1"/>
        <v>10.1</v>
      </c>
    </row>
    <row r="18" spans="1:6" x14ac:dyDescent="0.75">
      <c r="A18" s="3">
        <v>47308</v>
      </c>
      <c r="B18" s="4">
        <f t="shared" si="0"/>
        <v>10.000000000000014</v>
      </c>
      <c r="C18" s="7">
        <f t="shared" si="2"/>
        <v>0.10000000000000014</v>
      </c>
      <c r="D18" s="4">
        <v>0.05</v>
      </c>
      <c r="E18" s="17">
        <v>10</v>
      </c>
      <c r="F18" s="17">
        <f t="shared" si="1"/>
        <v>10.050000000000001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5132-21F6-4701-B9AA-827637A14750}">
  <dimension ref="A1:F20"/>
  <sheetViews>
    <sheetView topLeftCell="A3" zoomScaleNormal="100" workbookViewId="0">
      <selection activeCell="D2" sqref="D2:D2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2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0.25</v>
      </c>
      <c r="E3" s="18">
        <v>0</v>
      </c>
      <c r="F3" s="18">
        <f t="shared" ref="F3:F20" si="1">+E3+D3</f>
        <v>0.25</v>
      </c>
    </row>
    <row r="4" spans="1:6" x14ac:dyDescent="0.75">
      <c r="A4" s="3">
        <v>44751</v>
      </c>
      <c r="B4" s="4">
        <f t="shared" si="0"/>
        <v>100</v>
      </c>
      <c r="C4" s="7">
        <f t="shared" ref="C4:C20" si="2">+C3-E3/100</f>
        <v>1</v>
      </c>
      <c r="D4" s="4">
        <v>0.25</v>
      </c>
      <c r="E4" s="17">
        <v>0</v>
      </c>
      <c r="F4" s="17">
        <f t="shared" si="1"/>
        <v>0.25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0.25</v>
      </c>
      <c r="E5" s="18">
        <v>0</v>
      </c>
      <c r="F5" s="18">
        <f t="shared" si="1"/>
        <v>0.25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0.25</v>
      </c>
      <c r="E6" s="17">
        <v>0</v>
      </c>
      <c r="F6" s="17">
        <f t="shared" si="1"/>
        <v>0.25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0.375</v>
      </c>
      <c r="E7" s="18">
        <v>0</v>
      </c>
      <c r="F7" s="18">
        <f t="shared" si="1"/>
        <v>0.375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0.375</v>
      </c>
      <c r="E8" s="17">
        <v>4</v>
      </c>
      <c r="F8" s="17">
        <f t="shared" si="1"/>
        <v>4.375</v>
      </c>
    </row>
    <row r="9" spans="1:6" x14ac:dyDescent="0.75">
      <c r="A9" s="1">
        <v>45666</v>
      </c>
      <c r="B9" s="2">
        <f t="shared" si="0"/>
        <v>96</v>
      </c>
      <c r="C9" s="7">
        <f t="shared" si="2"/>
        <v>0.96</v>
      </c>
      <c r="D9" s="2">
        <v>0.36</v>
      </c>
      <c r="E9" s="18">
        <v>8</v>
      </c>
      <c r="F9" s="18">
        <f t="shared" si="1"/>
        <v>8.36</v>
      </c>
    </row>
    <row r="10" spans="1:6" x14ac:dyDescent="0.75">
      <c r="A10" s="3">
        <v>45847</v>
      </c>
      <c r="B10" s="4">
        <f t="shared" si="0"/>
        <v>88</v>
      </c>
      <c r="C10" s="7">
        <f t="shared" si="2"/>
        <v>0.88</v>
      </c>
      <c r="D10" s="4">
        <v>0.33</v>
      </c>
      <c r="E10" s="17">
        <v>8</v>
      </c>
      <c r="F10" s="17">
        <f t="shared" si="1"/>
        <v>8.33</v>
      </c>
    </row>
    <row r="11" spans="1:6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0.3</v>
      </c>
      <c r="E11" s="18">
        <v>8</v>
      </c>
      <c r="F11" s="18">
        <f t="shared" si="1"/>
        <v>8.3000000000000007</v>
      </c>
    </row>
    <row r="12" spans="1:6" x14ac:dyDescent="0.75">
      <c r="A12" s="3">
        <v>46212</v>
      </c>
      <c r="B12" s="4">
        <f t="shared" si="0"/>
        <v>72.000000000000014</v>
      </c>
      <c r="C12" s="7">
        <f t="shared" si="2"/>
        <v>0.72000000000000008</v>
      </c>
      <c r="D12" s="4">
        <v>0.27</v>
      </c>
      <c r="E12" s="17">
        <v>8</v>
      </c>
      <c r="F12" s="17">
        <f t="shared" si="1"/>
        <v>8.27</v>
      </c>
    </row>
    <row r="13" spans="1:6" x14ac:dyDescent="0.75">
      <c r="A13" s="1">
        <v>46396</v>
      </c>
      <c r="B13" s="2">
        <f t="shared" si="0"/>
        <v>64.000000000000014</v>
      </c>
      <c r="C13" s="7">
        <f t="shared" si="2"/>
        <v>0.64000000000000012</v>
      </c>
      <c r="D13" s="2">
        <v>0.24</v>
      </c>
      <c r="E13" s="18">
        <v>8</v>
      </c>
      <c r="F13" s="18">
        <f t="shared" si="1"/>
        <v>8.24</v>
      </c>
    </row>
    <row r="14" spans="1:6" x14ac:dyDescent="0.75">
      <c r="A14" s="3">
        <v>46577</v>
      </c>
      <c r="B14" s="4">
        <f t="shared" si="0"/>
        <v>56.000000000000014</v>
      </c>
      <c r="C14" s="7">
        <f t="shared" si="2"/>
        <v>0.56000000000000016</v>
      </c>
      <c r="D14" s="4">
        <v>0.21</v>
      </c>
      <c r="E14" s="17">
        <v>8</v>
      </c>
      <c r="F14" s="17">
        <f t="shared" si="1"/>
        <v>8.2100000000000009</v>
      </c>
    </row>
    <row r="15" spans="1:6" x14ac:dyDescent="0.75">
      <c r="A15" s="1">
        <v>46761</v>
      </c>
      <c r="B15" s="2">
        <f t="shared" si="0"/>
        <v>48.000000000000014</v>
      </c>
      <c r="C15" s="7">
        <f t="shared" si="2"/>
        <v>0.48000000000000015</v>
      </c>
      <c r="D15" s="2">
        <v>0.42</v>
      </c>
      <c r="E15" s="18">
        <v>8</v>
      </c>
      <c r="F15" s="18">
        <f t="shared" si="1"/>
        <v>8.42</v>
      </c>
    </row>
    <row r="16" spans="1:6" x14ac:dyDescent="0.75">
      <c r="A16" s="3">
        <v>46943</v>
      </c>
      <c r="B16" s="4">
        <f t="shared" si="0"/>
        <v>40.000000000000014</v>
      </c>
      <c r="C16" s="7">
        <f t="shared" si="2"/>
        <v>0.40000000000000013</v>
      </c>
      <c r="D16" s="4">
        <v>0.35</v>
      </c>
      <c r="E16" s="17">
        <v>8</v>
      </c>
      <c r="F16" s="17">
        <f t="shared" si="1"/>
        <v>8.35</v>
      </c>
    </row>
    <row r="17" spans="1:6" x14ac:dyDescent="0.75">
      <c r="A17" s="1">
        <v>47127</v>
      </c>
      <c r="B17" s="2">
        <f t="shared" si="0"/>
        <v>32.000000000000014</v>
      </c>
      <c r="C17" s="7">
        <f t="shared" si="2"/>
        <v>0.32000000000000012</v>
      </c>
      <c r="D17" s="2">
        <v>0.28000000000000003</v>
      </c>
      <c r="E17" s="18">
        <v>8</v>
      </c>
      <c r="F17" s="18">
        <f t="shared" si="1"/>
        <v>8.2799999999999994</v>
      </c>
    </row>
    <row r="18" spans="1:6" x14ac:dyDescent="0.75">
      <c r="A18" s="3">
        <v>47308</v>
      </c>
      <c r="B18" s="4">
        <f t="shared" si="0"/>
        <v>24.000000000000011</v>
      </c>
      <c r="C18" s="7">
        <f t="shared" si="2"/>
        <v>0.2400000000000001</v>
      </c>
      <c r="D18" s="4">
        <v>0.21</v>
      </c>
      <c r="E18" s="17">
        <v>8</v>
      </c>
      <c r="F18" s="17">
        <f t="shared" si="1"/>
        <v>8.2100000000000009</v>
      </c>
    </row>
    <row r="19" spans="1:6" x14ac:dyDescent="0.75">
      <c r="A19" s="1">
        <v>47492</v>
      </c>
      <c r="B19" s="2">
        <f t="shared" si="0"/>
        <v>16.000000000000007</v>
      </c>
      <c r="C19" s="7">
        <f t="shared" si="2"/>
        <v>0.16000000000000009</v>
      </c>
      <c r="D19" s="2">
        <v>0.14000000000000001</v>
      </c>
      <c r="E19" s="18">
        <v>8</v>
      </c>
      <c r="F19" s="18">
        <f t="shared" si="1"/>
        <v>8.14</v>
      </c>
    </row>
    <row r="20" spans="1:6" x14ac:dyDescent="0.75">
      <c r="A20" s="3">
        <v>47673</v>
      </c>
      <c r="B20" s="4">
        <f t="shared" si="0"/>
        <v>8.0000000000000089</v>
      </c>
      <c r="C20" s="7">
        <f t="shared" si="2"/>
        <v>8.0000000000000085E-2</v>
      </c>
      <c r="D20" s="4">
        <v>7.0000000000000007E-2</v>
      </c>
      <c r="E20" s="17">
        <v>8</v>
      </c>
      <c r="F20" s="17">
        <f t="shared" si="1"/>
        <v>8.07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52D4-C36E-431E-B3CA-E4AD3DBEA092}">
  <dimension ref="A1:F30"/>
  <sheetViews>
    <sheetView topLeftCell="A13" zoomScaleNormal="100" workbookViewId="0">
      <selection activeCell="D2" sqref="D2:D3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30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0</v>
      </c>
      <c r="F9" s="18">
        <f t="shared" si="1"/>
        <v>2.0630000000000002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2.0630000000000002</v>
      </c>
      <c r="E10" s="17">
        <v>0</v>
      </c>
      <c r="F10" s="17">
        <f t="shared" si="1"/>
        <v>2.0630000000000002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2.0630000000000002</v>
      </c>
      <c r="E11" s="18">
        <v>0</v>
      </c>
      <c r="F11" s="18">
        <f t="shared" si="1"/>
        <v>2.0630000000000002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2.0630000000000002</v>
      </c>
      <c r="E12" s="17">
        <v>0</v>
      </c>
      <c r="F12" s="17">
        <f t="shared" si="1"/>
        <v>2.0630000000000002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2.0630000000000002</v>
      </c>
      <c r="E13" s="18">
        <v>0</v>
      </c>
      <c r="F13" s="18">
        <f t="shared" si="1"/>
        <v>2.0630000000000002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2.0630000000000002</v>
      </c>
      <c r="E14" s="17">
        <v>0</v>
      </c>
      <c r="F14" s="17">
        <f t="shared" si="1"/>
        <v>2.0630000000000002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2.375</v>
      </c>
      <c r="E15" s="18">
        <v>0</v>
      </c>
      <c r="F15" s="18">
        <f t="shared" si="1"/>
        <v>2.375</v>
      </c>
    </row>
    <row r="16" spans="1:6" x14ac:dyDescent="0.75">
      <c r="A16" s="3">
        <v>46943</v>
      </c>
      <c r="B16" s="4">
        <f t="shared" si="0"/>
        <v>100</v>
      </c>
      <c r="C16" s="7">
        <f t="shared" si="2"/>
        <v>1</v>
      </c>
      <c r="D16" s="4">
        <v>2.375</v>
      </c>
      <c r="E16" s="17">
        <v>0</v>
      </c>
      <c r="F16" s="17">
        <f t="shared" si="1"/>
        <v>2.375</v>
      </c>
    </row>
    <row r="17" spans="1:6" x14ac:dyDescent="0.75">
      <c r="A17" s="1">
        <v>47127</v>
      </c>
      <c r="B17" s="2">
        <f t="shared" si="0"/>
        <v>100</v>
      </c>
      <c r="C17" s="7">
        <f t="shared" si="2"/>
        <v>1</v>
      </c>
      <c r="D17" s="2">
        <v>2.5</v>
      </c>
      <c r="E17" s="18">
        <v>0</v>
      </c>
      <c r="F17" s="18">
        <f t="shared" si="1"/>
        <v>2.5</v>
      </c>
    </row>
    <row r="18" spans="1:6" x14ac:dyDescent="0.75">
      <c r="A18" s="3">
        <v>47308</v>
      </c>
      <c r="B18" s="4">
        <f t="shared" si="0"/>
        <v>100</v>
      </c>
      <c r="C18" s="7">
        <f t="shared" si="2"/>
        <v>1</v>
      </c>
      <c r="D18" s="4">
        <v>2.5</v>
      </c>
      <c r="E18" s="17">
        <v>0</v>
      </c>
      <c r="F18" s="17">
        <f t="shared" si="1"/>
        <v>2.5</v>
      </c>
    </row>
    <row r="19" spans="1:6" x14ac:dyDescent="0.75">
      <c r="A19" s="1">
        <v>47492</v>
      </c>
      <c r="B19" s="2">
        <f t="shared" si="0"/>
        <v>100</v>
      </c>
      <c r="C19" s="7">
        <f t="shared" si="2"/>
        <v>1</v>
      </c>
      <c r="D19" s="2">
        <v>2.5</v>
      </c>
      <c r="E19" s="18">
        <v>0</v>
      </c>
      <c r="F19" s="18">
        <f t="shared" si="1"/>
        <v>2.5</v>
      </c>
    </row>
    <row r="20" spans="1:6" x14ac:dyDescent="0.75">
      <c r="A20" s="3">
        <v>47673</v>
      </c>
      <c r="B20" s="4">
        <f t="shared" si="0"/>
        <v>100</v>
      </c>
      <c r="C20" s="7">
        <f t="shared" si="2"/>
        <v>1</v>
      </c>
      <c r="D20" s="4">
        <v>2.5</v>
      </c>
      <c r="E20" s="17">
        <v>0</v>
      </c>
      <c r="F20" s="17">
        <f t="shared" si="1"/>
        <v>2.5</v>
      </c>
    </row>
    <row r="21" spans="1:6" x14ac:dyDescent="0.75">
      <c r="A21" s="1">
        <v>47857</v>
      </c>
      <c r="B21" s="2">
        <f t="shared" si="0"/>
        <v>100</v>
      </c>
      <c r="C21" s="7">
        <f t="shared" si="2"/>
        <v>1</v>
      </c>
      <c r="D21" s="2">
        <v>2.5</v>
      </c>
      <c r="E21" s="18">
        <v>10</v>
      </c>
      <c r="F21" s="18">
        <f t="shared" si="1"/>
        <v>12.5</v>
      </c>
    </row>
    <row r="22" spans="1:6" x14ac:dyDescent="0.75">
      <c r="A22" s="3">
        <v>48038</v>
      </c>
      <c r="B22" s="4">
        <f t="shared" si="0"/>
        <v>90</v>
      </c>
      <c r="C22" s="7">
        <f t="shared" si="2"/>
        <v>0.9</v>
      </c>
      <c r="D22" s="4">
        <v>2.25</v>
      </c>
      <c r="E22" s="17">
        <v>10</v>
      </c>
      <c r="F22" s="17">
        <f t="shared" si="1"/>
        <v>12.25</v>
      </c>
    </row>
    <row r="23" spans="1:6" x14ac:dyDescent="0.75">
      <c r="A23" s="1">
        <v>48222</v>
      </c>
      <c r="B23" s="2">
        <f t="shared" si="0"/>
        <v>80</v>
      </c>
      <c r="C23" s="7">
        <f t="shared" si="2"/>
        <v>0.8</v>
      </c>
      <c r="D23" s="2">
        <v>2</v>
      </c>
      <c r="E23" s="18">
        <v>10</v>
      </c>
      <c r="F23" s="18">
        <f t="shared" si="1"/>
        <v>12</v>
      </c>
    </row>
    <row r="24" spans="1:6" x14ac:dyDescent="0.75">
      <c r="A24" s="3">
        <v>48404</v>
      </c>
      <c r="B24" s="4">
        <f t="shared" si="0"/>
        <v>70</v>
      </c>
      <c r="C24" s="7">
        <f t="shared" si="2"/>
        <v>0.70000000000000007</v>
      </c>
      <c r="D24" s="4">
        <v>1.75</v>
      </c>
      <c r="E24" s="17">
        <v>10</v>
      </c>
      <c r="F24" s="17">
        <f t="shared" si="1"/>
        <v>11.75</v>
      </c>
    </row>
    <row r="25" spans="1:6" x14ac:dyDescent="0.75">
      <c r="A25" s="1">
        <v>48588</v>
      </c>
      <c r="B25" s="2">
        <f t="shared" si="0"/>
        <v>60.000000000000007</v>
      </c>
      <c r="C25" s="7">
        <f t="shared" si="2"/>
        <v>0.60000000000000009</v>
      </c>
      <c r="D25" s="2">
        <v>1.5</v>
      </c>
      <c r="E25" s="18">
        <v>10</v>
      </c>
      <c r="F25" s="18">
        <f t="shared" si="1"/>
        <v>11.5</v>
      </c>
    </row>
    <row r="26" spans="1:6" x14ac:dyDescent="0.75">
      <c r="A26" s="3">
        <v>48769</v>
      </c>
      <c r="B26" s="4">
        <f t="shared" si="0"/>
        <v>50.000000000000014</v>
      </c>
      <c r="C26" s="7">
        <f t="shared" si="2"/>
        <v>0.50000000000000011</v>
      </c>
      <c r="D26" s="4">
        <v>1.25</v>
      </c>
      <c r="E26" s="17">
        <v>10</v>
      </c>
      <c r="F26" s="17">
        <f t="shared" si="1"/>
        <v>11.25</v>
      </c>
    </row>
    <row r="27" spans="1:6" x14ac:dyDescent="0.75">
      <c r="A27" s="1">
        <v>48953</v>
      </c>
      <c r="B27" s="2">
        <f t="shared" si="0"/>
        <v>40.000000000000014</v>
      </c>
      <c r="C27" s="7">
        <f t="shared" si="2"/>
        <v>0.40000000000000013</v>
      </c>
      <c r="D27" s="2">
        <v>1</v>
      </c>
      <c r="E27" s="18">
        <v>10</v>
      </c>
      <c r="F27" s="18">
        <f t="shared" si="1"/>
        <v>11</v>
      </c>
    </row>
    <row r="28" spans="1:6" x14ac:dyDescent="0.75">
      <c r="A28" s="3">
        <v>49134</v>
      </c>
      <c r="B28" s="4">
        <f t="shared" si="0"/>
        <v>30.000000000000014</v>
      </c>
      <c r="C28" s="7">
        <f t="shared" si="2"/>
        <v>0.30000000000000016</v>
      </c>
      <c r="D28" s="4">
        <v>0.75</v>
      </c>
      <c r="E28" s="17">
        <v>10</v>
      </c>
      <c r="F28" s="17">
        <f t="shared" si="1"/>
        <v>10.75</v>
      </c>
    </row>
    <row r="29" spans="1:6" x14ac:dyDescent="0.75">
      <c r="A29" s="1">
        <v>49318</v>
      </c>
      <c r="B29" s="2">
        <f t="shared" si="0"/>
        <v>20.000000000000014</v>
      </c>
      <c r="C29" s="7">
        <f t="shared" si="2"/>
        <v>0.20000000000000015</v>
      </c>
      <c r="D29" s="2">
        <v>0.5</v>
      </c>
      <c r="E29" s="18">
        <v>10</v>
      </c>
      <c r="F29" s="18">
        <f t="shared" si="1"/>
        <v>10.5</v>
      </c>
    </row>
    <row r="30" spans="1:6" x14ac:dyDescent="0.75">
      <c r="A30" s="3">
        <v>49499</v>
      </c>
      <c r="B30" s="4">
        <f t="shared" si="0"/>
        <v>10.000000000000014</v>
      </c>
      <c r="C30" s="7">
        <f t="shared" si="2"/>
        <v>0.10000000000000014</v>
      </c>
      <c r="D30" s="4">
        <v>0.25</v>
      </c>
      <c r="E30" s="17">
        <v>10</v>
      </c>
      <c r="F30" s="17">
        <f t="shared" si="1"/>
        <v>10.25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3675-472A-40D3-B196-60FB3BCC0B36}">
  <dimension ref="A1:F35"/>
  <sheetViews>
    <sheetView topLeftCell="A18" zoomScaleNormal="100" workbookViewId="0">
      <selection activeCell="D2" sqref="D2:D35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5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</v>
      </c>
      <c r="E3" s="18">
        <v>0</v>
      </c>
      <c r="F3" s="18">
        <f t="shared" ref="F3:F35" si="1">+E3+D3</f>
        <v>1</v>
      </c>
    </row>
    <row r="4" spans="1:6" x14ac:dyDescent="0.75">
      <c r="A4" s="3">
        <v>44751</v>
      </c>
      <c r="B4" s="4">
        <f t="shared" si="0"/>
        <v>100</v>
      </c>
      <c r="C4" s="7">
        <f t="shared" ref="C4:C35" si="2">+C3-E3/100</f>
        <v>1</v>
      </c>
      <c r="D4" s="4">
        <v>1</v>
      </c>
      <c r="E4" s="17">
        <v>0</v>
      </c>
      <c r="F4" s="17">
        <f t="shared" si="1"/>
        <v>1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1.9379999999999999</v>
      </c>
      <c r="E5" s="18">
        <v>0</v>
      </c>
      <c r="F5" s="18">
        <f t="shared" si="1"/>
        <v>1.9379999999999999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1.9379999999999999</v>
      </c>
      <c r="E6" s="17">
        <v>0</v>
      </c>
      <c r="F6" s="17">
        <f t="shared" si="1"/>
        <v>1.9379999999999999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2.125</v>
      </c>
      <c r="E7" s="18">
        <v>0</v>
      </c>
      <c r="F7" s="18">
        <f t="shared" si="1"/>
        <v>2.125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2.125</v>
      </c>
      <c r="E8" s="17">
        <v>0</v>
      </c>
      <c r="F8" s="17">
        <f t="shared" si="1"/>
        <v>2.125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2.5</v>
      </c>
      <c r="E9" s="18">
        <v>0</v>
      </c>
      <c r="F9" s="18">
        <f t="shared" si="1"/>
        <v>2.5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2.5</v>
      </c>
      <c r="E10" s="17">
        <v>0</v>
      </c>
      <c r="F10" s="17">
        <f t="shared" si="1"/>
        <v>2.5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2.5</v>
      </c>
      <c r="E11" s="18">
        <v>0</v>
      </c>
      <c r="F11" s="18">
        <f t="shared" si="1"/>
        <v>2.5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2.5</v>
      </c>
      <c r="E12" s="17">
        <v>0</v>
      </c>
      <c r="F12" s="17">
        <f t="shared" si="1"/>
        <v>2.5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2.5</v>
      </c>
      <c r="E13" s="18">
        <v>0</v>
      </c>
      <c r="F13" s="18">
        <f t="shared" si="1"/>
        <v>2.5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2.5</v>
      </c>
      <c r="E14" s="17">
        <v>4.5449999999999999</v>
      </c>
      <c r="F14" s="17">
        <f t="shared" si="1"/>
        <v>7.0449999999999999</v>
      </c>
    </row>
    <row r="15" spans="1:6" x14ac:dyDescent="0.75">
      <c r="A15" s="1">
        <v>46761</v>
      </c>
      <c r="B15" s="2">
        <f t="shared" si="0"/>
        <v>95.454999999999998</v>
      </c>
      <c r="C15" s="7">
        <f t="shared" si="2"/>
        <v>0.95455000000000001</v>
      </c>
      <c r="D15" s="2">
        <v>2.3860000000000001</v>
      </c>
      <c r="E15" s="18">
        <v>4.5449999999999999</v>
      </c>
      <c r="F15" s="18">
        <f t="shared" si="1"/>
        <v>6.931</v>
      </c>
    </row>
    <row r="16" spans="1:6" x14ac:dyDescent="0.75">
      <c r="A16" s="3">
        <v>46943</v>
      </c>
      <c r="B16" s="4">
        <f t="shared" si="0"/>
        <v>90.91</v>
      </c>
      <c r="C16" s="7">
        <f t="shared" si="2"/>
        <v>0.90910000000000002</v>
      </c>
      <c r="D16" s="4">
        <v>2.2730000000000001</v>
      </c>
      <c r="E16" s="17">
        <v>4.5449999999999999</v>
      </c>
      <c r="F16" s="17">
        <f t="shared" si="1"/>
        <v>6.8179999999999996</v>
      </c>
    </row>
    <row r="17" spans="1:6" x14ac:dyDescent="0.75">
      <c r="A17" s="1">
        <v>47127</v>
      </c>
      <c r="B17" s="2">
        <f t="shared" si="0"/>
        <v>86.365000000000009</v>
      </c>
      <c r="C17" s="7">
        <f t="shared" si="2"/>
        <v>0.86365000000000003</v>
      </c>
      <c r="D17" s="2">
        <v>2.1589999999999998</v>
      </c>
      <c r="E17" s="18">
        <v>4.5449999999999999</v>
      </c>
      <c r="F17" s="18">
        <f t="shared" si="1"/>
        <v>6.7039999999999997</v>
      </c>
    </row>
    <row r="18" spans="1:6" x14ac:dyDescent="0.75">
      <c r="A18" s="3">
        <v>47308</v>
      </c>
      <c r="B18" s="4">
        <f t="shared" si="0"/>
        <v>81.820000000000007</v>
      </c>
      <c r="C18" s="7">
        <f t="shared" si="2"/>
        <v>0.81820000000000004</v>
      </c>
      <c r="D18" s="4">
        <v>2.0449999999999999</v>
      </c>
      <c r="E18" s="17">
        <v>4.5449999999999999</v>
      </c>
      <c r="F18" s="17">
        <f t="shared" si="1"/>
        <v>6.59</v>
      </c>
    </row>
    <row r="19" spans="1:6" x14ac:dyDescent="0.75">
      <c r="A19" s="1">
        <v>47492</v>
      </c>
      <c r="B19" s="2">
        <f t="shared" si="0"/>
        <v>77.275000000000006</v>
      </c>
      <c r="C19" s="7">
        <f t="shared" si="2"/>
        <v>0.77275000000000005</v>
      </c>
      <c r="D19" s="2">
        <v>1.9319999999999999</v>
      </c>
      <c r="E19" s="18">
        <v>4.5449999999999999</v>
      </c>
      <c r="F19" s="18">
        <f t="shared" si="1"/>
        <v>6.4770000000000003</v>
      </c>
    </row>
    <row r="20" spans="1:6" x14ac:dyDescent="0.75">
      <c r="A20" s="3">
        <v>47673</v>
      </c>
      <c r="B20" s="4">
        <f t="shared" si="0"/>
        <v>72.73</v>
      </c>
      <c r="C20" s="7">
        <f t="shared" si="2"/>
        <v>0.72730000000000006</v>
      </c>
      <c r="D20" s="4">
        <v>1.8180000000000001</v>
      </c>
      <c r="E20" s="17">
        <v>4.5449999999999999</v>
      </c>
      <c r="F20" s="17">
        <f t="shared" si="1"/>
        <v>6.3629999999999995</v>
      </c>
    </row>
    <row r="21" spans="1:6" x14ac:dyDescent="0.75">
      <c r="A21" s="1">
        <v>47857</v>
      </c>
      <c r="B21" s="2">
        <f t="shared" si="0"/>
        <v>68.185000000000002</v>
      </c>
      <c r="C21" s="7">
        <f t="shared" si="2"/>
        <v>0.68185000000000007</v>
      </c>
      <c r="D21" s="2">
        <v>1.7050000000000001</v>
      </c>
      <c r="E21" s="18">
        <v>4.5449999999999999</v>
      </c>
      <c r="F21" s="18">
        <f t="shared" si="1"/>
        <v>6.25</v>
      </c>
    </row>
    <row r="22" spans="1:6" x14ac:dyDescent="0.75">
      <c r="A22" s="3">
        <v>48038</v>
      </c>
      <c r="B22" s="4">
        <f t="shared" si="0"/>
        <v>63.640000000000008</v>
      </c>
      <c r="C22" s="7">
        <f t="shared" si="2"/>
        <v>0.63640000000000008</v>
      </c>
      <c r="D22" s="4">
        <v>1.591</v>
      </c>
      <c r="E22" s="17">
        <v>4.5449999999999999</v>
      </c>
      <c r="F22" s="17">
        <f t="shared" si="1"/>
        <v>6.1360000000000001</v>
      </c>
    </row>
    <row r="23" spans="1:6" x14ac:dyDescent="0.75">
      <c r="A23" s="1">
        <v>48222</v>
      </c>
      <c r="B23" s="2">
        <f t="shared" si="0"/>
        <v>59.095000000000006</v>
      </c>
      <c r="C23" s="7">
        <f t="shared" si="2"/>
        <v>0.59095000000000009</v>
      </c>
      <c r="D23" s="2">
        <v>1.4770000000000001</v>
      </c>
      <c r="E23" s="18">
        <v>4.5449999999999999</v>
      </c>
      <c r="F23" s="18">
        <f t="shared" si="1"/>
        <v>6.0220000000000002</v>
      </c>
    </row>
    <row r="24" spans="1:6" x14ac:dyDescent="0.75">
      <c r="A24" s="3">
        <v>48404</v>
      </c>
      <c r="B24" s="4">
        <f t="shared" si="0"/>
        <v>54.550000000000011</v>
      </c>
      <c r="C24" s="7">
        <f t="shared" si="2"/>
        <v>0.5455000000000001</v>
      </c>
      <c r="D24" s="4">
        <v>1.3640000000000001</v>
      </c>
      <c r="E24" s="17">
        <v>4.5449999999999999</v>
      </c>
      <c r="F24" s="17">
        <f t="shared" si="1"/>
        <v>5.9089999999999998</v>
      </c>
    </row>
    <row r="25" spans="1:6" x14ac:dyDescent="0.75">
      <c r="A25" s="1">
        <v>48588</v>
      </c>
      <c r="B25" s="2">
        <f t="shared" si="0"/>
        <v>50.00500000000001</v>
      </c>
      <c r="C25" s="7">
        <f t="shared" si="2"/>
        <v>0.50005000000000011</v>
      </c>
      <c r="D25" s="2">
        <v>1.25</v>
      </c>
      <c r="E25" s="18">
        <v>4.5449999999999999</v>
      </c>
      <c r="F25" s="18">
        <f t="shared" si="1"/>
        <v>5.7949999999999999</v>
      </c>
    </row>
    <row r="26" spans="1:6" x14ac:dyDescent="0.75">
      <c r="A26" s="3">
        <v>48769</v>
      </c>
      <c r="B26" s="4">
        <f t="shared" si="0"/>
        <v>45.460000000000008</v>
      </c>
      <c r="C26" s="7">
        <f t="shared" si="2"/>
        <v>0.45460000000000012</v>
      </c>
      <c r="D26" s="4">
        <v>1.1359999999999999</v>
      </c>
      <c r="E26" s="17">
        <v>4.5449999999999999</v>
      </c>
      <c r="F26" s="17">
        <f t="shared" si="1"/>
        <v>5.681</v>
      </c>
    </row>
    <row r="27" spans="1:6" x14ac:dyDescent="0.75">
      <c r="A27" s="1">
        <v>48953</v>
      </c>
      <c r="B27" s="2">
        <f t="shared" si="0"/>
        <v>40.915000000000013</v>
      </c>
      <c r="C27" s="7">
        <f t="shared" si="2"/>
        <v>0.40915000000000012</v>
      </c>
      <c r="D27" s="2">
        <v>1.0229999999999999</v>
      </c>
      <c r="E27" s="18">
        <v>4.5449999999999999</v>
      </c>
      <c r="F27" s="18">
        <f t="shared" si="1"/>
        <v>5.5679999999999996</v>
      </c>
    </row>
    <row r="28" spans="1:6" x14ac:dyDescent="0.75">
      <c r="A28" s="3">
        <v>49134</v>
      </c>
      <c r="B28" s="4">
        <f t="shared" si="0"/>
        <v>36.370000000000012</v>
      </c>
      <c r="C28" s="7">
        <f t="shared" si="2"/>
        <v>0.36370000000000013</v>
      </c>
      <c r="D28" s="4">
        <v>0.90900000000000003</v>
      </c>
      <c r="E28" s="17">
        <v>4.5449999999999999</v>
      </c>
      <c r="F28" s="17">
        <f t="shared" si="1"/>
        <v>5.4539999999999997</v>
      </c>
    </row>
    <row r="29" spans="1:6" x14ac:dyDescent="0.75">
      <c r="A29" s="1">
        <v>49318</v>
      </c>
      <c r="B29" s="2">
        <f t="shared" si="0"/>
        <v>31.825000000000014</v>
      </c>
      <c r="C29" s="7">
        <f t="shared" si="2"/>
        <v>0.31825000000000014</v>
      </c>
      <c r="D29" s="2">
        <v>0.79500000000000004</v>
      </c>
      <c r="E29" s="18">
        <v>4.5449999999999999</v>
      </c>
      <c r="F29" s="18">
        <f t="shared" si="1"/>
        <v>5.34</v>
      </c>
    </row>
    <row r="30" spans="1:6" x14ac:dyDescent="0.75">
      <c r="A30" s="3">
        <v>49499</v>
      </c>
      <c r="B30" s="4">
        <f t="shared" si="0"/>
        <v>27.280000000000015</v>
      </c>
      <c r="C30" s="7">
        <f t="shared" si="2"/>
        <v>0.27280000000000015</v>
      </c>
      <c r="D30" s="4">
        <v>0.68200000000000005</v>
      </c>
      <c r="E30" s="17">
        <v>4.5449999999999999</v>
      </c>
      <c r="F30" s="17">
        <f t="shared" si="1"/>
        <v>5.2270000000000003</v>
      </c>
    </row>
    <row r="31" spans="1:6" x14ac:dyDescent="0.75">
      <c r="A31" s="3">
        <v>49683</v>
      </c>
      <c r="B31" s="2">
        <f t="shared" si="0"/>
        <v>22.735000000000017</v>
      </c>
      <c r="C31" s="7">
        <f t="shared" si="2"/>
        <v>0.22735000000000016</v>
      </c>
      <c r="D31" s="2">
        <v>0.56799999999999995</v>
      </c>
      <c r="E31" s="18">
        <v>4.5449999999999999</v>
      </c>
      <c r="F31" s="18">
        <f t="shared" si="1"/>
        <v>5.1129999999999995</v>
      </c>
    </row>
    <row r="32" spans="1:6" x14ac:dyDescent="0.75">
      <c r="A32" s="1">
        <v>49865</v>
      </c>
      <c r="B32" s="4">
        <f t="shared" si="0"/>
        <v>18.190000000000019</v>
      </c>
      <c r="C32" s="7">
        <f t="shared" si="2"/>
        <v>0.18190000000000017</v>
      </c>
      <c r="D32" s="4">
        <v>0.45500000000000002</v>
      </c>
      <c r="E32" s="17">
        <v>4.5449999999999999</v>
      </c>
      <c r="F32" s="17">
        <f t="shared" si="1"/>
        <v>5</v>
      </c>
    </row>
    <row r="33" spans="1:6" x14ac:dyDescent="0.75">
      <c r="A33" s="3">
        <v>50049</v>
      </c>
      <c r="B33" s="2">
        <f t="shared" si="0"/>
        <v>13.645000000000017</v>
      </c>
      <c r="C33" s="7">
        <f t="shared" si="2"/>
        <v>0.13645000000000018</v>
      </c>
      <c r="D33" s="2">
        <v>0.34100000000000003</v>
      </c>
      <c r="E33" s="18">
        <v>4.5449999999999999</v>
      </c>
      <c r="F33" s="18">
        <f t="shared" si="1"/>
        <v>4.8860000000000001</v>
      </c>
    </row>
    <row r="34" spans="1:6" x14ac:dyDescent="0.75">
      <c r="A34" s="1">
        <v>50230</v>
      </c>
      <c r="B34" s="4">
        <f t="shared" si="0"/>
        <v>9.1000000000000192</v>
      </c>
      <c r="C34" s="7">
        <f t="shared" si="2"/>
        <v>9.1000000000000192E-2</v>
      </c>
      <c r="D34" s="4">
        <v>0.22700000000000001</v>
      </c>
      <c r="E34" s="17">
        <v>4.5449999999999999</v>
      </c>
      <c r="F34" s="17">
        <f t="shared" si="1"/>
        <v>4.7720000000000002</v>
      </c>
    </row>
    <row r="35" spans="1:6" x14ac:dyDescent="0.75">
      <c r="A35" s="3">
        <v>50414</v>
      </c>
      <c r="B35" s="2">
        <f t="shared" si="0"/>
        <v>4.5550000000000193</v>
      </c>
      <c r="C35" s="7">
        <f t="shared" si="2"/>
        <v>4.5550000000000194E-2</v>
      </c>
      <c r="D35" s="2">
        <v>0.114</v>
      </c>
      <c r="E35" s="18">
        <v>4.5449999999999999</v>
      </c>
      <c r="F35" s="18">
        <f t="shared" si="1"/>
        <v>4.6589999999999998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F982-5B43-4777-ACFC-E21179DFFE1D}">
  <dimension ref="A1:F42"/>
  <sheetViews>
    <sheetView topLeftCell="A26" zoomScaleNormal="100" workbookViewId="0">
      <selection activeCell="A42" sqref="A42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4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1.25</v>
      </c>
      <c r="E3" s="18">
        <v>0</v>
      </c>
      <c r="F3" s="18">
        <f t="shared" ref="F3:F42" si="1">+E3+D3</f>
        <v>1.25</v>
      </c>
    </row>
    <row r="4" spans="1:6" x14ac:dyDescent="0.75">
      <c r="A4" s="3">
        <v>44751</v>
      </c>
      <c r="B4" s="4">
        <f t="shared" si="0"/>
        <v>100</v>
      </c>
      <c r="C4" s="7">
        <f t="shared" ref="C4:C42" si="2">+C3-E3/100</f>
        <v>1</v>
      </c>
      <c r="D4" s="4">
        <v>1.25</v>
      </c>
      <c r="E4" s="17">
        <v>0</v>
      </c>
      <c r="F4" s="17">
        <f t="shared" si="1"/>
        <v>1.25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1.75</v>
      </c>
      <c r="E5" s="18">
        <v>0</v>
      </c>
      <c r="F5" s="18">
        <f t="shared" si="1"/>
        <v>1.75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1.75</v>
      </c>
      <c r="E6" s="17">
        <v>0</v>
      </c>
      <c r="F6" s="17">
        <f t="shared" si="1"/>
        <v>1.75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1.75</v>
      </c>
      <c r="E7" s="18">
        <v>0</v>
      </c>
      <c r="F7" s="18">
        <f t="shared" si="1"/>
        <v>1.75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1.75</v>
      </c>
      <c r="E8" s="17">
        <v>0</v>
      </c>
      <c r="F8" s="17">
        <f t="shared" si="1"/>
        <v>1.75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1.75</v>
      </c>
      <c r="E9" s="18">
        <v>0</v>
      </c>
      <c r="F9" s="18">
        <f t="shared" si="1"/>
        <v>1.75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1.75</v>
      </c>
      <c r="E10" s="17">
        <v>0</v>
      </c>
      <c r="F10" s="17">
        <f t="shared" si="1"/>
        <v>1.75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1.75</v>
      </c>
      <c r="E11" s="18">
        <v>0</v>
      </c>
      <c r="F11" s="18">
        <f t="shared" si="1"/>
        <v>1.75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1.75</v>
      </c>
      <c r="E12" s="17">
        <v>0</v>
      </c>
      <c r="F12" s="17">
        <f t="shared" si="1"/>
        <v>1.75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1.75</v>
      </c>
      <c r="E13" s="18">
        <v>0</v>
      </c>
      <c r="F13" s="18">
        <f t="shared" si="1"/>
        <v>1.75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1.75</v>
      </c>
      <c r="E14" s="17">
        <v>0</v>
      </c>
      <c r="F14" s="17">
        <f t="shared" si="1"/>
        <v>1.75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1.75</v>
      </c>
      <c r="E15" s="18">
        <v>3.5710000000000002</v>
      </c>
      <c r="F15" s="18">
        <f t="shared" si="1"/>
        <v>5.3209999999999997</v>
      </c>
    </row>
    <row r="16" spans="1:6" x14ac:dyDescent="0.75">
      <c r="A16" s="3">
        <v>46943</v>
      </c>
      <c r="B16" s="4">
        <f t="shared" si="0"/>
        <v>96.429000000000002</v>
      </c>
      <c r="C16" s="7">
        <f t="shared" si="2"/>
        <v>0.96428999999999998</v>
      </c>
      <c r="D16" s="4">
        <v>1.6879999999999999</v>
      </c>
      <c r="E16" s="17">
        <v>3.5710000000000002</v>
      </c>
      <c r="F16" s="17">
        <f t="shared" si="1"/>
        <v>5.2590000000000003</v>
      </c>
    </row>
    <row r="17" spans="1:6" x14ac:dyDescent="0.75">
      <c r="A17" s="1">
        <v>47127</v>
      </c>
      <c r="B17" s="2">
        <f t="shared" si="0"/>
        <v>92.85799999999999</v>
      </c>
      <c r="C17" s="7">
        <f t="shared" si="2"/>
        <v>0.92857999999999996</v>
      </c>
      <c r="D17" s="2">
        <v>1.625</v>
      </c>
      <c r="E17" s="18">
        <v>3.5710000000000002</v>
      </c>
      <c r="F17" s="18">
        <f t="shared" si="1"/>
        <v>5.1959999999999997</v>
      </c>
    </row>
    <row r="18" spans="1:6" x14ac:dyDescent="0.75">
      <c r="A18" s="3">
        <v>47308</v>
      </c>
      <c r="B18" s="4">
        <f t="shared" si="0"/>
        <v>89.286999999999992</v>
      </c>
      <c r="C18" s="7">
        <f t="shared" si="2"/>
        <v>0.89286999999999994</v>
      </c>
      <c r="D18" s="4">
        <v>1.5629999999999999</v>
      </c>
      <c r="E18" s="17">
        <v>3.5710000000000002</v>
      </c>
      <c r="F18" s="17">
        <f t="shared" si="1"/>
        <v>5.1340000000000003</v>
      </c>
    </row>
    <row r="19" spans="1:6" x14ac:dyDescent="0.75">
      <c r="A19" s="1">
        <v>47492</v>
      </c>
      <c r="B19" s="2">
        <f t="shared" si="0"/>
        <v>85.715999999999994</v>
      </c>
      <c r="C19" s="7">
        <f t="shared" si="2"/>
        <v>0.85715999999999992</v>
      </c>
      <c r="D19" s="2">
        <v>2.089</v>
      </c>
      <c r="E19" s="18">
        <v>3.5710000000000002</v>
      </c>
      <c r="F19" s="18">
        <f t="shared" si="1"/>
        <v>5.66</v>
      </c>
    </row>
    <row r="20" spans="1:6" x14ac:dyDescent="0.75">
      <c r="A20" s="3">
        <v>47673</v>
      </c>
      <c r="B20" s="4">
        <f t="shared" si="0"/>
        <v>82.144999999999996</v>
      </c>
      <c r="C20" s="7">
        <f t="shared" si="2"/>
        <v>0.8214499999999999</v>
      </c>
      <c r="D20" s="4">
        <v>2.0019999999999998</v>
      </c>
      <c r="E20" s="17">
        <v>3.5710000000000002</v>
      </c>
      <c r="F20" s="17">
        <f t="shared" si="1"/>
        <v>5.5730000000000004</v>
      </c>
    </row>
    <row r="21" spans="1:6" x14ac:dyDescent="0.75">
      <c r="A21" s="1">
        <v>47857</v>
      </c>
      <c r="B21" s="2">
        <f t="shared" si="0"/>
        <v>78.573999999999984</v>
      </c>
      <c r="C21" s="7">
        <f t="shared" si="2"/>
        <v>0.78573999999999988</v>
      </c>
      <c r="D21" s="2">
        <v>1.915</v>
      </c>
      <c r="E21" s="18">
        <v>3.5710000000000002</v>
      </c>
      <c r="F21" s="18">
        <f t="shared" si="1"/>
        <v>5.4860000000000007</v>
      </c>
    </row>
    <row r="22" spans="1:6" x14ac:dyDescent="0.75">
      <c r="A22" s="3">
        <v>48038</v>
      </c>
      <c r="B22" s="4">
        <f t="shared" si="0"/>
        <v>75.002999999999986</v>
      </c>
      <c r="C22" s="7">
        <f t="shared" si="2"/>
        <v>0.75002999999999986</v>
      </c>
      <c r="D22" s="4">
        <v>1.8280000000000001</v>
      </c>
      <c r="E22" s="17">
        <v>3.5710000000000002</v>
      </c>
      <c r="F22" s="17">
        <f t="shared" si="1"/>
        <v>5.399</v>
      </c>
    </row>
    <row r="23" spans="1:6" x14ac:dyDescent="0.75">
      <c r="A23" s="1">
        <v>48222</v>
      </c>
      <c r="B23" s="2">
        <f t="shared" si="0"/>
        <v>71.431999999999988</v>
      </c>
      <c r="C23" s="7">
        <f t="shared" si="2"/>
        <v>0.71431999999999984</v>
      </c>
      <c r="D23" s="2">
        <v>1.7410000000000001</v>
      </c>
      <c r="E23" s="18">
        <v>3.5710000000000002</v>
      </c>
      <c r="F23" s="18">
        <f t="shared" si="1"/>
        <v>5.3120000000000003</v>
      </c>
    </row>
    <row r="24" spans="1:6" x14ac:dyDescent="0.75">
      <c r="A24" s="3">
        <v>48404</v>
      </c>
      <c r="B24" s="4">
        <f t="shared" si="0"/>
        <v>67.860999999999976</v>
      </c>
      <c r="C24" s="7">
        <f t="shared" si="2"/>
        <v>0.67860999999999982</v>
      </c>
      <c r="D24" s="4">
        <v>1.6539999999999999</v>
      </c>
      <c r="E24" s="17">
        <v>3.5710000000000002</v>
      </c>
      <c r="F24" s="17">
        <f t="shared" si="1"/>
        <v>5.2249999999999996</v>
      </c>
    </row>
    <row r="25" spans="1:6" x14ac:dyDescent="0.75">
      <c r="A25" s="1">
        <v>48588</v>
      </c>
      <c r="B25" s="2">
        <f t="shared" si="0"/>
        <v>64.289999999999978</v>
      </c>
      <c r="C25" s="7">
        <f t="shared" si="2"/>
        <v>0.6428999999999998</v>
      </c>
      <c r="D25" s="2">
        <v>1.5669999999999999</v>
      </c>
      <c r="E25" s="18">
        <v>3.5710000000000002</v>
      </c>
      <c r="F25" s="18">
        <f t="shared" si="1"/>
        <v>5.1379999999999999</v>
      </c>
    </row>
    <row r="26" spans="1:6" x14ac:dyDescent="0.75">
      <c r="A26" s="3">
        <v>48769</v>
      </c>
      <c r="B26" s="4">
        <f t="shared" si="0"/>
        <v>60.71899999999998</v>
      </c>
      <c r="C26" s="7">
        <f t="shared" si="2"/>
        <v>0.60718999999999979</v>
      </c>
      <c r="D26" s="4">
        <v>1.48</v>
      </c>
      <c r="E26" s="17">
        <v>3.5710000000000002</v>
      </c>
      <c r="F26" s="17">
        <f t="shared" si="1"/>
        <v>5.0510000000000002</v>
      </c>
    </row>
    <row r="27" spans="1:6" x14ac:dyDescent="0.75">
      <c r="A27" s="1">
        <v>48953</v>
      </c>
      <c r="B27" s="2">
        <f t="shared" si="0"/>
        <v>57.147999999999975</v>
      </c>
      <c r="C27" s="7">
        <f t="shared" si="2"/>
        <v>0.57147999999999977</v>
      </c>
      <c r="D27" s="2">
        <v>1.393</v>
      </c>
      <c r="E27" s="18">
        <v>3.5710000000000002</v>
      </c>
      <c r="F27" s="18">
        <f t="shared" si="1"/>
        <v>4.9640000000000004</v>
      </c>
    </row>
    <row r="28" spans="1:6" x14ac:dyDescent="0.75">
      <c r="A28" s="3">
        <v>49134</v>
      </c>
      <c r="B28" s="4">
        <f t="shared" si="0"/>
        <v>53.576999999999977</v>
      </c>
      <c r="C28" s="7">
        <f t="shared" si="2"/>
        <v>0.53576999999999975</v>
      </c>
      <c r="D28" s="4">
        <v>1.306</v>
      </c>
      <c r="E28" s="17">
        <v>3.5710000000000002</v>
      </c>
      <c r="F28" s="17">
        <f t="shared" si="1"/>
        <v>4.8770000000000007</v>
      </c>
    </row>
    <row r="29" spans="1:6" x14ac:dyDescent="0.75">
      <c r="A29" s="1">
        <v>49318</v>
      </c>
      <c r="B29" s="2">
        <f t="shared" si="0"/>
        <v>50.005999999999972</v>
      </c>
      <c r="C29" s="7">
        <f t="shared" si="2"/>
        <v>0.50005999999999973</v>
      </c>
      <c r="D29" s="2">
        <v>1.2190000000000001</v>
      </c>
      <c r="E29" s="18">
        <v>3.5710000000000002</v>
      </c>
      <c r="F29" s="18">
        <f t="shared" si="1"/>
        <v>4.79</v>
      </c>
    </row>
    <row r="30" spans="1:6" x14ac:dyDescent="0.75">
      <c r="A30" s="3">
        <v>49499</v>
      </c>
      <c r="B30" s="4">
        <f t="shared" si="0"/>
        <v>46.434999999999974</v>
      </c>
      <c r="C30" s="7">
        <f t="shared" si="2"/>
        <v>0.46434999999999971</v>
      </c>
      <c r="D30" s="4">
        <v>1.1319999999999999</v>
      </c>
      <c r="E30" s="17">
        <v>3.5710000000000002</v>
      </c>
      <c r="F30" s="17">
        <f t="shared" si="1"/>
        <v>4.7030000000000003</v>
      </c>
    </row>
    <row r="31" spans="1:6" x14ac:dyDescent="0.75">
      <c r="A31" s="3">
        <v>49683</v>
      </c>
      <c r="B31" s="2">
        <f t="shared" si="0"/>
        <v>42.863999999999969</v>
      </c>
      <c r="C31" s="7">
        <f t="shared" si="2"/>
        <v>0.42863999999999969</v>
      </c>
      <c r="D31" s="2">
        <v>1.0449999999999999</v>
      </c>
      <c r="E31" s="18">
        <v>3.5710000000000002</v>
      </c>
      <c r="F31" s="18">
        <f t="shared" si="1"/>
        <v>4.6159999999999997</v>
      </c>
    </row>
    <row r="32" spans="1:6" x14ac:dyDescent="0.75">
      <c r="A32" s="1">
        <v>49865</v>
      </c>
      <c r="B32" s="4">
        <f t="shared" si="0"/>
        <v>39.292999999999964</v>
      </c>
      <c r="C32" s="7">
        <f t="shared" si="2"/>
        <v>0.39292999999999967</v>
      </c>
      <c r="D32" s="4">
        <v>0.95799999999999996</v>
      </c>
      <c r="E32" s="17">
        <v>3.5710000000000002</v>
      </c>
      <c r="F32" s="17">
        <f t="shared" si="1"/>
        <v>4.5289999999999999</v>
      </c>
    </row>
    <row r="33" spans="1:6" x14ac:dyDescent="0.75">
      <c r="A33" s="3">
        <v>50049</v>
      </c>
      <c r="B33" s="2">
        <f t="shared" si="0"/>
        <v>35.721999999999966</v>
      </c>
      <c r="C33" s="7">
        <f t="shared" si="2"/>
        <v>0.35721999999999965</v>
      </c>
      <c r="D33" s="2">
        <v>0.871</v>
      </c>
      <c r="E33" s="18">
        <v>3.5710000000000002</v>
      </c>
      <c r="F33" s="18">
        <f t="shared" si="1"/>
        <v>4.4420000000000002</v>
      </c>
    </row>
    <row r="34" spans="1:6" x14ac:dyDescent="0.75">
      <c r="A34" s="1">
        <v>50230</v>
      </c>
      <c r="B34" s="4">
        <f t="shared" si="0"/>
        <v>32.150999999999961</v>
      </c>
      <c r="C34" s="7">
        <f t="shared" si="2"/>
        <v>0.32150999999999963</v>
      </c>
      <c r="D34" s="4">
        <v>0.78300000000000003</v>
      </c>
      <c r="E34" s="17">
        <v>3.5710000000000002</v>
      </c>
      <c r="F34" s="17">
        <f t="shared" si="1"/>
        <v>4.3540000000000001</v>
      </c>
    </row>
    <row r="35" spans="1:6" x14ac:dyDescent="0.75">
      <c r="A35" s="3">
        <v>50414</v>
      </c>
      <c r="B35" s="2">
        <f t="shared" si="0"/>
        <v>28.579999999999963</v>
      </c>
      <c r="C35" s="7">
        <f t="shared" si="2"/>
        <v>0.28579999999999961</v>
      </c>
      <c r="D35" s="2">
        <v>0.69599999999999995</v>
      </c>
      <c r="E35" s="18">
        <v>3.5710000000000002</v>
      </c>
      <c r="F35" s="18">
        <f t="shared" si="1"/>
        <v>4.2670000000000003</v>
      </c>
    </row>
    <row r="36" spans="1:6" x14ac:dyDescent="0.75">
      <c r="A36" s="3">
        <v>50595</v>
      </c>
      <c r="B36" s="4">
        <f t="shared" si="0"/>
        <v>25.008999999999958</v>
      </c>
      <c r="C36" s="7">
        <f t="shared" si="2"/>
        <v>0.25008999999999959</v>
      </c>
      <c r="D36" s="4">
        <v>0.60899999999999999</v>
      </c>
      <c r="E36" s="17">
        <v>3.5710000000000002</v>
      </c>
      <c r="F36" s="17">
        <f t="shared" si="1"/>
        <v>4.18</v>
      </c>
    </row>
    <row r="37" spans="1:6" x14ac:dyDescent="0.75">
      <c r="A37" s="1">
        <v>50779</v>
      </c>
      <c r="B37" s="2">
        <f t="shared" si="0"/>
        <v>21.43799999999996</v>
      </c>
      <c r="C37" s="7">
        <f t="shared" si="2"/>
        <v>0.2143799999999996</v>
      </c>
      <c r="D37" s="2">
        <v>0.52200000000000002</v>
      </c>
      <c r="E37" s="18">
        <v>3.5710000000000002</v>
      </c>
      <c r="F37" s="18">
        <f t="shared" si="1"/>
        <v>4.093</v>
      </c>
    </row>
    <row r="38" spans="1:6" x14ac:dyDescent="0.75">
      <c r="A38" s="3">
        <v>50960</v>
      </c>
      <c r="B38" s="4">
        <f t="shared" si="0"/>
        <v>17.866999999999962</v>
      </c>
      <c r="C38" s="7">
        <f t="shared" si="2"/>
        <v>0.17866999999999961</v>
      </c>
      <c r="D38" s="4">
        <v>0.435</v>
      </c>
      <c r="E38" s="17">
        <v>3.5710000000000002</v>
      </c>
      <c r="F38" s="17">
        <f t="shared" si="1"/>
        <v>4.0060000000000002</v>
      </c>
    </row>
    <row r="39" spans="1:6" x14ac:dyDescent="0.75">
      <c r="A39" s="3">
        <v>51144</v>
      </c>
      <c r="B39" s="2">
        <f t="shared" si="0"/>
        <v>14.295999999999962</v>
      </c>
      <c r="C39" s="7">
        <f t="shared" si="2"/>
        <v>0.14295999999999962</v>
      </c>
      <c r="D39" s="2">
        <v>0.34799999999999998</v>
      </c>
      <c r="E39" s="18">
        <v>3.5710000000000002</v>
      </c>
      <c r="F39" s="18">
        <f t="shared" si="1"/>
        <v>3.919</v>
      </c>
    </row>
    <row r="40" spans="1:6" x14ac:dyDescent="0.75">
      <c r="A40" s="1">
        <v>51326</v>
      </c>
      <c r="B40" s="4">
        <f t="shared" si="0"/>
        <v>10.724999999999962</v>
      </c>
      <c r="C40" s="7">
        <f t="shared" si="2"/>
        <v>0.10724999999999962</v>
      </c>
      <c r="D40" s="4">
        <v>0.26100000000000001</v>
      </c>
      <c r="E40" s="17">
        <v>3.5710000000000002</v>
      </c>
      <c r="F40" s="17">
        <f t="shared" si="1"/>
        <v>3.8320000000000003</v>
      </c>
    </row>
    <row r="41" spans="1:6" x14ac:dyDescent="0.75">
      <c r="A41" s="3">
        <v>51510</v>
      </c>
      <c r="B41" s="2">
        <f t="shared" si="0"/>
        <v>7.1539999999999635</v>
      </c>
      <c r="C41" s="7">
        <f t="shared" si="2"/>
        <v>7.1539999999999632E-2</v>
      </c>
      <c r="D41" s="2">
        <v>0.17399999999999999</v>
      </c>
      <c r="E41" s="18">
        <v>3.5710000000000002</v>
      </c>
      <c r="F41" s="18">
        <f t="shared" si="1"/>
        <v>3.7450000000000001</v>
      </c>
    </row>
    <row r="42" spans="1:6" x14ac:dyDescent="0.75">
      <c r="A42" s="1">
        <v>51691</v>
      </c>
      <c r="B42" s="4">
        <f t="shared" si="0"/>
        <v>3.5829999999999633</v>
      </c>
      <c r="C42" s="7">
        <f t="shared" si="2"/>
        <v>3.5829999999999633E-2</v>
      </c>
      <c r="D42" s="4">
        <v>8.6999999999999994E-2</v>
      </c>
      <c r="E42" s="17">
        <v>3.5710000000000002</v>
      </c>
      <c r="F42" s="17">
        <f t="shared" si="1"/>
        <v>3.6580000000000004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AB8F-9A20-4A92-92A3-9F435C14B2DE}">
  <dimension ref="A1:F52"/>
  <sheetViews>
    <sheetView topLeftCell="A35" zoomScaleNormal="100" workbookViewId="0">
      <selection activeCell="A52" sqref="A52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5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52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42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2.2730000000000001</v>
      </c>
      <c r="F9" s="18">
        <f t="shared" si="1"/>
        <v>4.3360000000000003</v>
      </c>
    </row>
    <row r="10" spans="1:6" x14ac:dyDescent="0.75">
      <c r="A10" s="3">
        <v>45847</v>
      </c>
      <c r="B10" s="4">
        <f t="shared" si="0"/>
        <v>97.727000000000004</v>
      </c>
      <c r="C10" s="7">
        <f t="shared" si="2"/>
        <v>0.97726999999999997</v>
      </c>
      <c r="D10" s="4">
        <v>2.016</v>
      </c>
      <c r="E10" s="17">
        <v>2.2730000000000001</v>
      </c>
      <c r="F10" s="17">
        <f t="shared" si="1"/>
        <v>4.2889999999999997</v>
      </c>
    </row>
    <row r="11" spans="1:6" x14ac:dyDescent="0.75">
      <c r="A11" s="1">
        <v>46031</v>
      </c>
      <c r="B11" s="2">
        <f t="shared" si="0"/>
        <v>95.453999999999994</v>
      </c>
      <c r="C11" s="7">
        <f t="shared" si="2"/>
        <v>0.95453999999999994</v>
      </c>
      <c r="D11" s="2">
        <v>1.9690000000000001</v>
      </c>
      <c r="E11" s="18">
        <v>2.2730000000000001</v>
      </c>
      <c r="F11" s="18">
        <f t="shared" si="1"/>
        <v>4.242</v>
      </c>
    </row>
    <row r="12" spans="1:6" x14ac:dyDescent="0.75">
      <c r="A12" s="3">
        <v>46212</v>
      </c>
      <c r="B12" s="4">
        <f t="shared" si="0"/>
        <v>93.180999999999997</v>
      </c>
      <c r="C12" s="7">
        <f t="shared" si="2"/>
        <v>0.93180999999999992</v>
      </c>
      <c r="D12" s="4">
        <v>1.9219999999999999</v>
      </c>
      <c r="E12" s="17">
        <v>2.2730000000000001</v>
      </c>
      <c r="F12" s="17">
        <f t="shared" si="1"/>
        <v>4.1950000000000003</v>
      </c>
    </row>
    <row r="13" spans="1:6" x14ac:dyDescent="0.75">
      <c r="A13" s="1">
        <v>46396</v>
      </c>
      <c r="B13" s="2">
        <f t="shared" si="0"/>
        <v>90.907999999999987</v>
      </c>
      <c r="C13" s="7">
        <f t="shared" si="2"/>
        <v>0.90907999999999989</v>
      </c>
      <c r="D13" s="2">
        <v>1.875</v>
      </c>
      <c r="E13" s="18">
        <v>2.2730000000000001</v>
      </c>
      <c r="F13" s="18">
        <f t="shared" si="1"/>
        <v>4.1479999999999997</v>
      </c>
    </row>
    <row r="14" spans="1:6" x14ac:dyDescent="0.75">
      <c r="A14" s="3">
        <v>46577</v>
      </c>
      <c r="B14" s="4">
        <f t="shared" si="0"/>
        <v>88.634999999999991</v>
      </c>
      <c r="C14" s="7">
        <f t="shared" si="2"/>
        <v>0.88634999999999986</v>
      </c>
      <c r="D14" s="4">
        <v>1.8280000000000001</v>
      </c>
      <c r="E14" s="17">
        <v>2.2730000000000001</v>
      </c>
      <c r="F14" s="17">
        <f t="shared" si="1"/>
        <v>4.101</v>
      </c>
    </row>
    <row r="15" spans="1:6" x14ac:dyDescent="0.75">
      <c r="A15" s="1">
        <v>46761</v>
      </c>
      <c r="B15" s="2">
        <f t="shared" si="0"/>
        <v>86.361999999999981</v>
      </c>
      <c r="C15" s="7">
        <f t="shared" si="2"/>
        <v>0.86361999999999983</v>
      </c>
      <c r="D15" s="2">
        <v>1.889</v>
      </c>
      <c r="E15" s="18">
        <v>2.2730000000000001</v>
      </c>
      <c r="F15" s="18">
        <f t="shared" si="1"/>
        <v>4.1619999999999999</v>
      </c>
    </row>
    <row r="16" spans="1:6" x14ac:dyDescent="0.75">
      <c r="A16" s="3">
        <v>46943</v>
      </c>
      <c r="B16" s="4">
        <f t="shared" si="0"/>
        <v>84.088999999999984</v>
      </c>
      <c r="C16" s="7">
        <f t="shared" si="2"/>
        <v>0.8408899999999998</v>
      </c>
      <c r="D16" s="4">
        <v>1.839</v>
      </c>
      <c r="E16" s="17">
        <v>2.2730000000000001</v>
      </c>
      <c r="F16" s="17">
        <f t="shared" si="1"/>
        <v>4.1120000000000001</v>
      </c>
    </row>
    <row r="17" spans="1:6" x14ac:dyDescent="0.75">
      <c r="A17" s="1">
        <v>47127</v>
      </c>
      <c r="B17" s="2">
        <f t="shared" si="0"/>
        <v>81.815999999999974</v>
      </c>
      <c r="C17" s="7">
        <f t="shared" si="2"/>
        <v>0.81815999999999978</v>
      </c>
      <c r="D17" s="2">
        <v>2.0449999999999999</v>
      </c>
      <c r="E17" s="18">
        <v>2.2730000000000001</v>
      </c>
      <c r="F17" s="18">
        <f t="shared" si="1"/>
        <v>4.3179999999999996</v>
      </c>
    </row>
    <row r="18" spans="1:6" x14ac:dyDescent="0.75">
      <c r="A18" s="3">
        <v>47308</v>
      </c>
      <c r="B18" s="4">
        <f t="shared" si="0"/>
        <v>79.542999999999978</v>
      </c>
      <c r="C18" s="7">
        <f t="shared" si="2"/>
        <v>0.79542999999999975</v>
      </c>
      <c r="D18" s="4">
        <v>1.9890000000000001</v>
      </c>
      <c r="E18" s="17">
        <v>2.2730000000000001</v>
      </c>
      <c r="F18" s="17">
        <f t="shared" si="1"/>
        <v>4.2620000000000005</v>
      </c>
    </row>
    <row r="19" spans="1:6" x14ac:dyDescent="0.75">
      <c r="A19" s="1">
        <v>47492</v>
      </c>
      <c r="B19" s="2">
        <f t="shared" si="0"/>
        <v>77.269999999999968</v>
      </c>
      <c r="C19" s="7">
        <f t="shared" si="2"/>
        <v>0.77269999999999972</v>
      </c>
      <c r="D19" s="2">
        <v>1.9319999999999999</v>
      </c>
      <c r="E19" s="18">
        <v>2.2730000000000001</v>
      </c>
      <c r="F19" s="18">
        <f t="shared" si="1"/>
        <v>4.2050000000000001</v>
      </c>
    </row>
    <row r="20" spans="1:6" x14ac:dyDescent="0.75">
      <c r="A20" s="3">
        <v>47673</v>
      </c>
      <c r="B20" s="4">
        <f t="shared" si="0"/>
        <v>74.996999999999971</v>
      </c>
      <c r="C20" s="7">
        <f t="shared" si="2"/>
        <v>0.74996999999999969</v>
      </c>
      <c r="D20" s="4">
        <v>1.875</v>
      </c>
      <c r="E20" s="17">
        <v>2.2730000000000001</v>
      </c>
      <c r="F20" s="17">
        <f t="shared" si="1"/>
        <v>4.1479999999999997</v>
      </c>
    </row>
    <row r="21" spans="1:6" x14ac:dyDescent="0.75">
      <c r="A21" s="1">
        <v>47857</v>
      </c>
      <c r="B21" s="2">
        <f t="shared" si="0"/>
        <v>72.723999999999961</v>
      </c>
      <c r="C21" s="7">
        <f t="shared" si="2"/>
        <v>0.72723999999999966</v>
      </c>
      <c r="D21" s="2">
        <v>1.8180000000000001</v>
      </c>
      <c r="E21" s="18">
        <v>2.2730000000000001</v>
      </c>
      <c r="F21" s="18">
        <f t="shared" si="1"/>
        <v>4.0910000000000002</v>
      </c>
    </row>
    <row r="22" spans="1:6" x14ac:dyDescent="0.75">
      <c r="A22" s="3">
        <v>48038</v>
      </c>
      <c r="B22" s="4">
        <f t="shared" si="0"/>
        <v>70.450999999999965</v>
      </c>
      <c r="C22" s="7">
        <f t="shared" si="2"/>
        <v>0.70450999999999964</v>
      </c>
      <c r="D22" s="4">
        <v>1.7609999999999999</v>
      </c>
      <c r="E22" s="17">
        <v>2.2730000000000001</v>
      </c>
      <c r="F22" s="17">
        <f t="shared" si="1"/>
        <v>4.0339999999999998</v>
      </c>
    </row>
    <row r="23" spans="1:6" x14ac:dyDescent="0.75">
      <c r="A23" s="1">
        <v>48222</v>
      </c>
      <c r="B23" s="2">
        <f t="shared" si="0"/>
        <v>68.177999999999955</v>
      </c>
      <c r="C23" s="7">
        <f t="shared" si="2"/>
        <v>0.68177999999999961</v>
      </c>
      <c r="D23" s="2">
        <v>1.7050000000000001</v>
      </c>
      <c r="E23" s="18">
        <v>2.2730000000000001</v>
      </c>
      <c r="F23" s="18">
        <f t="shared" si="1"/>
        <v>3.9780000000000002</v>
      </c>
    </row>
    <row r="24" spans="1:6" x14ac:dyDescent="0.75">
      <c r="A24" s="3">
        <v>48404</v>
      </c>
      <c r="B24" s="4">
        <f t="shared" si="0"/>
        <v>65.904999999999959</v>
      </c>
      <c r="C24" s="7">
        <f t="shared" si="2"/>
        <v>0.65904999999999958</v>
      </c>
      <c r="D24" s="4">
        <v>1.6479999999999999</v>
      </c>
      <c r="E24" s="17">
        <v>2.2730000000000001</v>
      </c>
      <c r="F24" s="17">
        <f t="shared" si="1"/>
        <v>3.9210000000000003</v>
      </c>
    </row>
    <row r="25" spans="1:6" x14ac:dyDescent="0.75">
      <c r="A25" s="1">
        <v>48588</v>
      </c>
      <c r="B25" s="2">
        <f t="shared" si="0"/>
        <v>63.631999999999955</v>
      </c>
      <c r="C25" s="7">
        <f t="shared" si="2"/>
        <v>0.63631999999999955</v>
      </c>
      <c r="D25" s="2">
        <v>1.591</v>
      </c>
      <c r="E25" s="18">
        <v>2.2730000000000001</v>
      </c>
      <c r="F25" s="18">
        <f t="shared" si="1"/>
        <v>3.8639999999999999</v>
      </c>
    </row>
    <row r="26" spans="1:6" x14ac:dyDescent="0.75">
      <c r="A26" s="3">
        <v>48769</v>
      </c>
      <c r="B26" s="4">
        <f t="shared" si="0"/>
        <v>61.358999999999952</v>
      </c>
      <c r="C26" s="7">
        <f t="shared" si="2"/>
        <v>0.61358999999999952</v>
      </c>
      <c r="D26" s="4">
        <v>1.534</v>
      </c>
      <c r="E26" s="17">
        <v>2.2730000000000001</v>
      </c>
      <c r="F26" s="17">
        <f t="shared" si="1"/>
        <v>3.8070000000000004</v>
      </c>
    </row>
    <row r="27" spans="1:6" x14ac:dyDescent="0.75">
      <c r="A27" s="1">
        <v>48953</v>
      </c>
      <c r="B27" s="2">
        <f t="shared" si="0"/>
        <v>59.085999999999949</v>
      </c>
      <c r="C27" s="7">
        <f t="shared" si="2"/>
        <v>0.5908599999999995</v>
      </c>
      <c r="D27" s="2">
        <v>1.4770000000000001</v>
      </c>
      <c r="E27" s="18">
        <v>2.2730000000000001</v>
      </c>
      <c r="F27" s="18">
        <f t="shared" si="1"/>
        <v>3.75</v>
      </c>
    </row>
    <row r="28" spans="1:6" x14ac:dyDescent="0.75">
      <c r="A28" s="3">
        <v>49134</v>
      </c>
      <c r="B28" s="4">
        <f t="shared" si="0"/>
        <v>56.812999999999946</v>
      </c>
      <c r="C28" s="7">
        <f t="shared" si="2"/>
        <v>0.56812999999999947</v>
      </c>
      <c r="D28" s="4">
        <v>1.42</v>
      </c>
      <c r="E28" s="17">
        <v>2.2730000000000001</v>
      </c>
      <c r="F28" s="17">
        <f t="shared" si="1"/>
        <v>3.6930000000000001</v>
      </c>
    </row>
    <row r="29" spans="1:6" x14ac:dyDescent="0.75">
      <c r="A29" s="1">
        <v>49318</v>
      </c>
      <c r="B29" s="2">
        <f t="shared" si="0"/>
        <v>54.539999999999942</v>
      </c>
      <c r="C29" s="7">
        <f t="shared" si="2"/>
        <v>0.54539999999999944</v>
      </c>
      <c r="D29" s="2">
        <v>1.3640000000000001</v>
      </c>
      <c r="E29" s="18">
        <v>2.2730000000000001</v>
      </c>
      <c r="F29" s="18">
        <f t="shared" si="1"/>
        <v>3.6370000000000005</v>
      </c>
    </row>
    <row r="30" spans="1:6" x14ac:dyDescent="0.75">
      <c r="A30" s="3">
        <v>49499</v>
      </c>
      <c r="B30" s="4">
        <f t="shared" si="0"/>
        <v>52.266999999999939</v>
      </c>
      <c r="C30" s="7">
        <f t="shared" si="2"/>
        <v>0.52266999999999941</v>
      </c>
      <c r="D30" s="4">
        <v>1.3069999999999999</v>
      </c>
      <c r="E30" s="17">
        <v>2.2730000000000001</v>
      </c>
      <c r="F30" s="17">
        <f t="shared" si="1"/>
        <v>3.58</v>
      </c>
    </row>
    <row r="31" spans="1:6" x14ac:dyDescent="0.75">
      <c r="A31" s="3">
        <v>49683</v>
      </c>
      <c r="B31" s="2">
        <f t="shared" si="0"/>
        <v>49.993999999999936</v>
      </c>
      <c r="C31" s="7">
        <f t="shared" si="2"/>
        <v>0.49993999999999938</v>
      </c>
      <c r="D31" s="2">
        <v>1.25</v>
      </c>
      <c r="E31" s="18">
        <v>2.2730000000000001</v>
      </c>
      <c r="F31" s="18">
        <f t="shared" si="1"/>
        <v>3.5230000000000001</v>
      </c>
    </row>
    <row r="32" spans="1:6" x14ac:dyDescent="0.75">
      <c r="A32" s="1">
        <v>49865</v>
      </c>
      <c r="B32" s="4">
        <f t="shared" si="0"/>
        <v>47.720999999999933</v>
      </c>
      <c r="C32" s="7">
        <f t="shared" si="2"/>
        <v>0.47720999999999936</v>
      </c>
      <c r="D32" s="4">
        <v>1.1930000000000001</v>
      </c>
      <c r="E32" s="17">
        <v>2.2730000000000001</v>
      </c>
      <c r="F32" s="17">
        <f t="shared" si="1"/>
        <v>3.4660000000000002</v>
      </c>
    </row>
    <row r="33" spans="1:6" x14ac:dyDescent="0.75">
      <c r="A33" s="3">
        <v>50049</v>
      </c>
      <c r="B33" s="2">
        <f t="shared" si="0"/>
        <v>45.447999999999936</v>
      </c>
      <c r="C33" s="7">
        <f t="shared" si="2"/>
        <v>0.45447999999999933</v>
      </c>
      <c r="D33" s="2">
        <v>1.1359999999999999</v>
      </c>
      <c r="E33" s="18">
        <v>2.2730000000000001</v>
      </c>
      <c r="F33" s="18">
        <f t="shared" si="1"/>
        <v>3.4089999999999998</v>
      </c>
    </row>
    <row r="34" spans="1:6" x14ac:dyDescent="0.75">
      <c r="A34" s="1">
        <v>50230</v>
      </c>
      <c r="B34" s="4">
        <f t="shared" si="0"/>
        <v>43.174999999999933</v>
      </c>
      <c r="C34" s="7">
        <f t="shared" si="2"/>
        <v>0.4317499999999993</v>
      </c>
      <c r="D34" s="4">
        <v>1.08</v>
      </c>
      <c r="E34" s="17">
        <v>2.2730000000000001</v>
      </c>
      <c r="F34" s="17">
        <f t="shared" si="1"/>
        <v>3.3530000000000002</v>
      </c>
    </row>
    <row r="35" spans="1:6" x14ac:dyDescent="0.75">
      <c r="A35" s="3">
        <v>50414</v>
      </c>
      <c r="B35" s="2">
        <f t="shared" si="0"/>
        <v>40.90199999999993</v>
      </c>
      <c r="C35" s="7">
        <f t="shared" si="2"/>
        <v>0.40901999999999927</v>
      </c>
      <c r="D35" s="2">
        <v>1.0229999999999999</v>
      </c>
      <c r="E35" s="18">
        <v>2.2730000000000001</v>
      </c>
      <c r="F35" s="18">
        <f t="shared" si="1"/>
        <v>3.2960000000000003</v>
      </c>
    </row>
    <row r="36" spans="1:6" x14ac:dyDescent="0.75">
      <c r="A36" s="3">
        <v>50595</v>
      </c>
      <c r="B36" s="4">
        <f t="shared" si="0"/>
        <v>38.628999999999927</v>
      </c>
      <c r="C36" s="7">
        <f t="shared" si="2"/>
        <v>0.38628999999999925</v>
      </c>
      <c r="D36" s="4">
        <v>0.96599999999999997</v>
      </c>
      <c r="E36" s="17">
        <v>2.2730000000000001</v>
      </c>
      <c r="F36" s="17">
        <f t="shared" si="1"/>
        <v>3.2389999999999999</v>
      </c>
    </row>
    <row r="37" spans="1:6" x14ac:dyDescent="0.75">
      <c r="A37" s="1">
        <v>50779</v>
      </c>
      <c r="B37" s="2">
        <f t="shared" si="0"/>
        <v>36.355999999999923</v>
      </c>
      <c r="C37" s="7">
        <f t="shared" si="2"/>
        <v>0.36355999999999922</v>
      </c>
      <c r="D37" s="2">
        <v>0.90900000000000003</v>
      </c>
      <c r="E37" s="18">
        <v>2.2730000000000001</v>
      </c>
      <c r="F37" s="18">
        <f t="shared" si="1"/>
        <v>3.1820000000000004</v>
      </c>
    </row>
    <row r="38" spans="1:6" x14ac:dyDescent="0.75">
      <c r="A38" s="3">
        <v>50960</v>
      </c>
      <c r="B38" s="4">
        <f t="shared" si="0"/>
        <v>34.08299999999992</v>
      </c>
      <c r="C38" s="7">
        <f t="shared" si="2"/>
        <v>0.34082999999999919</v>
      </c>
      <c r="D38" s="4">
        <v>0.85199999999999998</v>
      </c>
      <c r="E38" s="17">
        <v>2.2730000000000001</v>
      </c>
      <c r="F38" s="17">
        <f t="shared" si="1"/>
        <v>3.125</v>
      </c>
    </row>
    <row r="39" spans="1:6" x14ac:dyDescent="0.75">
      <c r="A39" s="3">
        <v>51144</v>
      </c>
      <c r="B39" s="2">
        <f t="shared" si="0"/>
        <v>31.809999999999917</v>
      </c>
      <c r="C39" s="7">
        <f t="shared" si="2"/>
        <v>0.31809999999999916</v>
      </c>
      <c r="D39" s="2">
        <v>0.79500000000000004</v>
      </c>
      <c r="E39" s="18">
        <v>2.2730000000000001</v>
      </c>
      <c r="F39" s="18">
        <f t="shared" si="1"/>
        <v>3.0680000000000001</v>
      </c>
    </row>
    <row r="40" spans="1:6" x14ac:dyDescent="0.75">
      <c r="A40" s="1">
        <v>51326</v>
      </c>
      <c r="B40" s="4">
        <f t="shared" si="0"/>
        <v>29.536999999999914</v>
      </c>
      <c r="C40" s="7">
        <f t="shared" si="2"/>
        <v>0.29536999999999913</v>
      </c>
      <c r="D40" s="4">
        <v>0.73899999999999999</v>
      </c>
      <c r="E40" s="17">
        <v>2.2730000000000001</v>
      </c>
      <c r="F40" s="17">
        <f t="shared" si="1"/>
        <v>3.012</v>
      </c>
    </row>
    <row r="41" spans="1:6" x14ac:dyDescent="0.75">
      <c r="A41" s="3">
        <v>51510</v>
      </c>
      <c r="B41" s="2">
        <f t="shared" si="0"/>
        <v>27.263999999999911</v>
      </c>
      <c r="C41" s="7">
        <f t="shared" si="2"/>
        <v>0.27263999999999911</v>
      </c>
      <c r="D41" s="2">
        <v>0.68200000000000005</v>
      </c>
      <c r="E41" s="18">
        <v>2.2730000000000001</v>
      </c>
      <c r="F41" s="18">
        <f t="shared" si="1"/>
        <v>2.9550000000000001</v>
      </c>
    </row>
    <row r="42" spans="1:6" x14ac:dyDescent="0.75">
      <c r="A42" s="1">
        <v>51691</v>
      </c>
      <c r="B42" s="4">
        <f t="shared" si="0"/>
        <v>24.990999999999911</v>
      </c>
      <c r="C42" s="7">
        <f t="shared" si="2"/>
        <v>0.24990999999999911</v>
      </c>
      <c r="D42" s="4">
        <v>0.625</v>
      </c>
      <c r="E42" s="17">
        <v>2.2730000000000001</v>
      </c>
      <c r="F42" s="17">
        <f t="shared" si="1"/>
        <v>2.8980000000000001</v>
      </c>
    </row>
    <row r="43" spans="1:6" x14ac:dyDescent="0.75">
      <c r="A43" s="1">
        <v>51875</v>
      </c>
      <c r="B43" s="2">
        <f t="shared" si="0"/>
        <v>22.717999999999911</v>
      </c>
      <c r="C43" s="7">
        <f t="shared" ref="C43:C52" si="3">+C42-E42/100</f>
        <v>0.2271799999999991</v>
      </c>
      <c r="D43" s="2">
        <v>0.56799999999999995</v>
      </c>
      <c r="E43" s="18">
        <v>2.2730000000000001</v>
      </c>
      <c r="F43" s="18">
        <f t="shared" si="1"/>
        <v>2.8410000000000002</v>
      </c>
    </row>
    <row r="44" spans="1:6" x14ac:dyDescent="0.75">
      <c r="A44" s="3">
        <v>52056</v>
      </c>
      <c r="B44" s="4">
        <f t="shared" si="0"/>
        <v>20.444999999999911</v>
      </c>
      <c r="C44" s="7">
        <f t="shared" si="3"/>
        <v>0.2044499999999991</v>
      </c>
      <c r="D44" s="4">
        <v>0.51100000000000001</v>
      </c>
      <c r="E44" s="17">
        <v>2.2730000000000001</v>
      </c>
      <c r="F44" s="17">
        <f t="shared" si="1"/>
        <v>2.7840000000000003</v>
      </c>
    </row>
    <row r="45" spans="1:6" x14ac:dyDescent="0.75">
      <c r="A45" s="3">
        <v>52240</v>
      </c>
      <c r="B45" s="2">
        <f t="shared" si="0"/>
        <v>18.171999999999912</v>
      </c>
      <c r="C45" s="7">
        <f t="shared" si="3"/>
        <v>0.1817199999999991</v>
      </c>
      <c r="D45" s="2">
        <v>0.45500000000000002</v>
      </c>
      <c r="E45" s="18">
        <v>2.2730000000000001</v>
      </c>
      <c r="F45" s="18">
        <f t="shared" si="1"/>
        <v>2.7280000000000002</v>
      </c>
    </row>
    <row r="46" spans="1:6" x14ac:dyDescent="0.75">
      <c r="A46" s="1">
        <v>52421</v>
      </c>
      <c r="B46" s="4">
        <f t="shared" si="0"/>
        <v>15.89899999999991</v>
      </c>
      <c r="C46" s="7">
        <f t="shared" si="3"/>
        <v>0.1589899999999991</v>
      </c>
      <c r="D46" s="4">
        <v>0.39800000000000002</v>
      </c>
      <c r="E46" s="17">
        <v>2.2730000000000001</v>
      </c>
      <c r="F46" s="17">
        <f t="shared" si="1"/>
        <v>2.6710000000000003</v>
      </c>
    </row>
    <row r="47" spans="1:6" x14ac:dyDescent="0.75">
      <c r="A47" s="3">
        <v>52605</v>
      </c>
      <c r="B47" s="2">
        <f t="shared" si="0"/>
        <v>13.625999999999911</v>
      </c>
      <c r="C47" s="7">
        <f t="shared" si="3"/>
        <v>0.1362599999999991</v>
      </c>
      <c r="D47" s="2">
        <v>0.34100000000000003</v>
      </c>
      <c r="E47" s="18">
        <v>2.2730000000000001</v>
      </c>
      <c r="F47" s="18">
        <f t="shared" si="1"/>
        <v>2.6140000000000003</v>
      </c>
    </row>
    <row r="48" spans="1:6" x14ac:dyDescent="0.75">
      <c r="A48" s="1">
        <v>52787</v>
      </c>
      <c r="B48" s="4">
        <f t="shared" si="0"/>
        <v>11.352999999999911</v>
      </c>
      <c r="C48" s="7">
        <f t="shared" si="3"/>
        <v>0.1135299999999991</v>
      </c>
      <c r="D48" s="4">
        <v>0.28399999999999997</v>
      </c>
      <c r="E48" s="17">
        <v>2.2730000000000001</v>
      </c>
      <c r="F48" s="17">
        <f t="shared" si="1"/>
        <v>2.5569999999999999</v>
      </c>
    </row>
    <row r="49" spans="1:6" x14ac:dyDescent="0.75">
      <c r="A49" s="1">
        <v>52971</v>
      </c>
      <c r="B49" s="2">
        <f t="shared" si="0"/>
        <v>9.0799999999999095</v>
      </c>
      <c r="C49" s="7">
        <f t="shared" si="3"/>
        <v>9.0799999999999104E-2</v>
      </c>
      <c r="D49" s="2">
        <v>0.22700000000000001</v>
      </c>
      <c r="E49" s="18">
        <v>2.2730000000000001</v>
      </c>
      <c r="F49" s="18">
        <f t="shared" si="1"/>
        <v>2.5</v>
      </c>
    </row>
    <row r="50" spans="1:6" x14ac:dyDescent="0.75">
      <c r="A50" s="3">
        <v>53152</v>
      </c>
      <c r="B50" s="4">
        <f t="shared" si="0"/>
        <v>6.8069999999999107</v>
      </c>
      <c r="C50" s="7">
        <f t="shared" si="3"/>
        <v>6.8069999999999103E-2</v>
      </c>
      <c r="D50" s="4">
        <v>0.17</v>
      </c>
      <c r="E50" s="17">
        <v>2.2730000000000001</v>
      </c>
      <c r="F50" s="17">
        <f t="shared" si="1"/>
        <v>2.4430000000000001</v>
      </c>
    </row>
    <row r="51" spans="1:6" x14ac:dyDescent="0.75">
      <c r="A51" s="3">
        <v>53336</v>
      </c>
      <c r="B51" s="2">
        <f t="shared" si="0"/>
        <v>4.5339999999999101</v>
      </c>
      <c r="C51" s="7">
        <f t="shared" si="3"/>
        <v>4.5339999999999103E-2</v>
      </c>
      <c r="D51" s="2">
        <v>0.114</v>
      </c>
      <c r="E51" s="18">
        <v>2.2730000000000001</v>
      </c>
      <c r="F51" s="18">
        <f t="shared" si="1"/>
        <v>2.387</v>
      </c>
    </row>
    <row r="52" spans="1:6" x14ac:dyDescent="0.75">
      <c r="A52" s="1">
        <v>53517</v>
      </c>
      <c r="B52" s="4">
        <f t="shared" si="0"/>
        <v>2.2609999999999104</v>
      </c>
      <c r="C52" s="7">
        <f t="shared" si="3"/>
        <v>2.2609999999999103E-2</v>
      </c>
      <c r="D52" s="4">
        <v>5.7000000000000002E-2</v>
      </c>
      <c r="E52" s="17">
        <v>2.2730000000000001</v>
      </c>
      <c r="F52" s="17">
        <f t="shared" si="1"/>
        <v>2.33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1BC-4B0B-4A6E-B2C8-2F7B9BF72E1C}">
  <dimension ref="A1:AP30"/>
  <sheetViews>
    <sheetView topLeftCell="W1" zoomScaleNormal="100" workbookViewId="0">
      <selection activeCell="AD11" sqref="AD11"/>
    </sheetView>
  </sheetViews>
  <sheetFormatPr baseColWidth="10" defaultRowHeight="14.75" x14ac:dyDescent="0.75"/>
  <cols>
    <col min="12" max="12" width="14.81640625" bestFit="1" customWidth="1"/>
    <col min="25" max="25" width="16.6328125" bestFit="1" customWidth="1"/>
  </cols>
  <sheetData>
    <row r="1" spans="1:4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10000</v>
      </c>
      <c r="I1" t="s">
        <v>17</v>
      </c>
      <c r="J1" t="s">
        <v>46</v>
      </c>
      <c r="K1" t="s">
        <v>18</v>
      </c>
      <c r="L1" t="s">
        <v>33</v>
      </c>
      <c r="M1" t="s">
        <v>32</v>
      </c>
      <c r="X1" t="s">
        <v>6</v>
      </c>
      <c r="Y1" s="11">
        <v>45188</v>
      </c>
      <c r="AB1" t="s">
        <v>27</v>
      </c>
      <c r="AC1" s="20">
        <v>0.3</v>
      </c>
      <c r="AD1" s="20">
        <v>0.38807522271149991</v>
      </c>
    </row>
    <row r="2" spans="1:42" x14ac:dyDescent="0.75">
      <c r="A2" s="3">
        <v>44386</v>
      </c>
      <c r="B2" s="4">
        <v>100</v>
      </c>
      <c r="C2" s="8">
        <v>1</v>
      </c>
      <c r="D2" s="14">
        <v>0.25</v>
      </c>
      <c r="E2" s="5">
        <v>0</v>
      </c>
      <c r="F2" s="5">
        <f t="shared" ref="F2:F7" si="0">+E2+D2*10000</f>
        <v>2500</v>
      </c>
      <c r="G2">
        <f t="shared" ref="G2:G6" si="1">+D2/C2*2</f>
        <v>0.5</v>
      </c>
      <c r="I2" s="9"/>
      <c r="J2" s="9"/>
      <c r="K2" s="9"/>
      <c r="L2" s="9"/>
      <c r="X2" t="s">
        <v>7</v>
      </c>
      <c r="Y2" s="12">
        <v>30.68</v>
      </c>
      <c r="AB2" t="s">
        <v>6</v>
      </c>
      <c r="AC2" s="11">
        <f t="array" ref="AC2:AP2">+TRANSPOSE(AA10:AA23)</f>
        <v>45300</v>
      </c>
      <c r="AD2" s="11">
        <v>45482</v>
      </c>
      <c r="AE2" s="11">
        <v>45666</v>
      </c>
      <c r="AF2" s="11">
        <v>45847</v>
      </c>
      <c r="AG2" s="11">
        <v>46031</v>
      </c>
      <c r="AH2" s="11">
        <v>46212</v>
      </c>
      <c r="AI2" s="11">
        <v>46396</v>
      </c>
      <c r="AJ2" s="11">
        <v>46577</v>
      </c>
      <c r="AK2" s="11">
        <v>46761</v>
      </c>
      <c r="AL2" s="11">
        <v>46943</v>
      </c>
      <c r="AM2" s="11">
        <v>47127</v>
      </c>
      <c r="AN2" s="11">
        <v>47308</v>
      </c>
      <c r="AO2" s="11">
        <v>47492</v>
      </c>
      <c r="AP2" s="11">
        <v>47673</v>
      </c>
    </row>
    <row r="3" spans="1:42" x14ac:dyDescent="0.75">
      <c r="A3" s="1">
        <v>44570</v>
      </c>
      <c r="B3" s="2">
        <v>100</v>
      </c>
      <c r="C3" s="7">
        <v>1</v>
      </c>
      <c r="D3" s="2">
        <v>0.25</v>
      </c>
      <c r="E3" s="2">
        <v>0</v>
      </c>
      <c r="F3" s="2">
        <f t="shared" si="0"/>
        <v>2500</v>
      </c>
      <c r="G3">
        <f t="shared" si="1"/>
        <v>0.5</v>
      </c>
      <c r="I3" s="9"/>
      <c r="J3" s="9"/>
      <c r="K3" s="9"/>
      <c r="L3" s="9"/>
      <c r="X3" t="s">
        <v>14</v>
      </c>
      <c r="Y3" s="13">
        <f>44.69%*0+4%</f>
        <v>0.04</v>
      </c>
      <c r="Z3" s="26">
        <f>+AA3-AC3</f>
        <v>1.9945161313136452</v>
      </c>
      <c r="AA3">
        <v>90.851096387317099</v>
      </c>
      <c r="AB3" t="s">
        <v>7</v>
      </c>
      <c r="AC3" s="24">
        <f>+SUMPRODUCT($AB$10:$AB$23,AC$10:AC$23)/10000</f>
        <v>88.856580256003454</v>
      </c>
      <c r="AD3" s="24">
        <f t="shared" ref="AD3:AP3" si="2">+SUMPRODUCT($AB$10:$AB$23,AD$10:AD$23)/10000</f>
        <v>90.851096386455538</v>
      </c>
      <c r="AE3" s="24">
        <f t="shared" si="2"/>
        <v>88.705341827276925</v>
      </c>
      <c r="AF3" s="9">
        <f t="shared" si="2"/>
        <v>82.167696756590487</v>
      </c>
      <c r="AG3" s="9">
        <f t="shared" si="2"/>
        <v>75.419679917879463</v>
      </c>
      <c r="AH3" s="9">
        <f t="shared" si="2"/>
        <v>68.503913026011645</v>
      </c>
      <c r="AI3" s="9">
        <f t="shared" si="2"/>
        <v>61.473792108162414</v>
      </c>
      <c r="AJ3" s="9">
        <f t="shared" si="2"/>
        <v>54.295549939296301</v>
      </c>
      <c r="AK3" s="9">
        <f t="shared" si="2"/>
        <v>47.019005748327928</v>
      </c>
      <c r="AL3" s="9">
        <f t="shared" si="2"/>
        <v>39.382131305578348</v>
      </c>
      <c r="AM3" s="9">
        <f t="shared" si="2"/>
        <v>31.685079457674856</v>
      </c>
      <c r="AN3" s="9">
        <f t="shared" si="2"/>
        <v>23.902807293328763</v>
      </c>
      <c r="AO3" s="9">
        <f t="shared" si="2"/>
        <v>16.038339555722729</v>
      </c>
      <c r="AP3" s="9">
        <f t="shared" si="2"/>
        <v>8.07</v>
      </c>
    </row>
    <row r="4" spans="1:42" x14ac:dyDescent="0.75">
      <c r="A4" s="3">
        <v>44751</v>
      </c>
      <c r="B4" s="4">
        <v>100</v>
      </c>
      <c r="C4" s="8">
        <v>1</v>
      </c>
      <c r="D4" s="4">
        <v>0.25</v>
      </c>
      <c r="E4" s="5">
        <v>0</v>
      </c>
      <c r="F4" s="5">
        <f t="shared" si="0"/>
        <v>2500</v>
      </c>
      <c r="G4">
        <f t="shared" si="1"/>
        <v>0.5</v>
      </c>
      <c r="I4" s="9"/>
      <c r="J4" s="9"/>
      <c r="K4" s="9"/>
      <c r="L4" s="9"/>
      <c r="AB4" t="s">
        <v>1</v>
      </c>
      <c r="AC4">
        <f t="array" ref="AC4:AP4">+TRANSPOSE(B7:B20)</f>
        <v>100</v>
      </c>
      <c r="AD4">
        <v>100</v>
      </c>
      <c r="AE4">
        <v>96</v>
      </c>
      <c r="AF4">
        <v>88</v>
      </c>
      <c r="AG4">
        <v>80</v>
      </c>
      <c r="AH4">
        <v>72</v>
      </c>
      <c r="AI4">
        <v>64</v>
      </c>
      <c r="AJ4">
        <v>56</v>
      </c>
      <c r="AK4">
        <v>48</v>
      </c>
      <c r="AL4">
        <v>40</v>
      </c>
      <c r="AM4">
        <v>32</v>
      </c>
      <c r="AN4">
        <v>24</v>
      </c>
      <c r="AO4">
        <v>16</v>
      </c>
      <c r="AP4">
        <v>8</v>
      </c>
    </row>
    <row r="5" spans="1:42" x14ac:dyDescent="0.75">
      <c r="A5" s="1">
        <v>44935</v>
      </c>
      <c r="B5" s="2">
        <v>100</v>
      </c>
      <c r="C5" s="7">
        <v>1</v>
      </c>
      <c r="D5" s="2">
        <v>0.25</v>
      </c>
      <c r="E5" s="2">
        <v>0</v>
      </c>
      <c r="F5" s="2">
        <f t="shared" si="0"/>
        <v>2500</v>
      </c>
      <c r="G5">
        <f t="shared" si="1"/>
        <v>0.5</v>
      </c>
      <c r="I5" s="9"/>
      <c r="J5" s="9"/>
      <c r="K5" s="9"/>
      <c r="L5" s="9"/>
      <c r="X5" t="s">
        <v>19</v>
      </c>
      <c r="Y5" s="15">
        <f>+SUM(K7:K20)</f>
        <v>874113.63501179824</v>
      </c>
      <c r="AB5" t="s">
        <v>27</v>
      </c>
      <c r="AC5">
        <f>+AC4*$AC$1</f>
        <v>30</v>
      </c>
      <c r="AD5">
        <f t="shared" ref="AD5:AP5" si="3">+AD4*$AC$1</f>
        <v>30</v>
      </c>
      <c r="AE5">
        <f t="shared" si="3"/>
        <v>28.799999999999997</v>
      </c>
      <c r="AF5">
        <f t="shared" si="3"/>
        <v>26.4</v>
      </c>
      <c r="AG5">
        <f t="shared" si="3"/>
        <v>24</v>
      </c>
      <c r="AH5">
        <f t="shared" si="3"/>
        <v>21.599999999999998</v>
      </c>
      <c r="AI5">
        <f t="shared" si="3"/>
        <v>19.2</v>
      </c>
      <c r="AJ5">
        <f t="shared" si="3"/>
        <v>16.8</v>
      </c>
      <c r="AK5">
        <f t="shared" si="3"/>
        <v>14.399999999999999</v>
      </c>
      <c r="AL5">
        <f t="shared" si="3"/>
        <v>12</v>
      </c>
      <c r="AM5">
        <f t="shared" si="3"/>
        <v>9.6</v>
      </c>
      <c r="AN5">
        <f t="shared" si="3"/>
        <v>7.1999999999999993</v>
      </c>
      <c r="AO5">
        <f t="shared" si="3"/>
        <v>4.8</v>
      </c>
      <c r="AP5">
        <f t="shared" si="3"/>
        <v>2.4</v>
      </c>
    </row>
    <row r="6" spans="1:42" x14ac:dyDescent="0.75">
      <c r="A6" s="3">
        <v>45116</v>
      </c>
      <c r="B6" s="4">
        <v>100</v>
      </c>
      <c r="C6" s="8">
        <v>1</v>
      </c>
      <c r="D6" s="4">
        <v>0.25</v>
      </c>
      <c r="E6" s="5">
        <v>0</v>
      </c>
      <c r="F6" s="5">
        <f t="shared" si="0"/>
        <v>2500</v>
      </c>
      <c r="G6">
        <f t="shared" si="1"/>
        <v>0.5</v>
      </c>
      <c r="I6" s="9"/>
      <c r="J6" s="9"/>
      <c r="K6" s="9"/>
      <c r="L6" s="9"/>
      <c r="X6" t="s">
        <v>20</v>
      </c>
      <c r="Y6" s="12">
        <f>+Y5/10000</f>
        <v>87.411363501179821</v>
      </c>
      <c r="AA6" s="22">
        <f>+SUM(AC6:AP6)</f>
        <v>529.17101357830882</v>
      </c>
      <c r="AB6" t="s">
        <v>28</v>
      </c>
      <c r="AC6" s="19">
        <f t="shared" ref="AC6:AP6" si="4">+AC3-AC5</f>
        <v>58.856580256003454</v>
      </c>
      <c r="AD6" s="19">
        <f t="shared" si="4"/>
        <v>60.851096386455538</v>
      </c>
      <c r="AE6" s="19">
        <f t="shared" si="4"/>
        <v>59.905341827276928</v>
      </c>
      <c r="AF6" s="19">
        <f t="shared" si="4"/>
        <v>55.767696756590489</v>
      </c>
      <c r="AG6" s="19">
        <f t="shared" si="4"/>
        <v>51.419679917879463</v>
      </c>
      <c r="AH6" s="19">
        <f t="shared" si="4"/>
        <v>46.903913026011651</v>
      </c>
      <c r="AI6" s="19">
        <f t="shared" si="4"/>
        <v>42.273792108162411</v>
      </c>
      <c r="AJ6" s="19">
        <f t="shared" si="4"/>
        <v>37.495549939296296</v>
      </c>
      <c r="AK6" s="19">
        <f t="shared" si="4"/>
        <v>32.619005748327929</v>
      </c>
      <c r="AL6" s="19">
        <f t="shared" si="4"/>
        <v>27.382131305578348</v>
      </c>
      <c r="AM6" s="19">
        <f t="shared" si="4"/>
        <v>22.085079457674858</v>
      </c>
      <c r="AN6" s="19">
        <f t="shared" si="4"/>
        <v>16.702807293328764</v>
      </c>
      <c r="AO6" s="19">
        <f t="shared" si="4"/>
        <v>11.238339555722728</v>
      </c>
      <c r="AP6" s="19">
        <f t="shared" si="4"/>
        <v>5.67</v>
      </c>
    </row>
    <row r="7" spans="1:42" x14ac:dyDescent="0.75">
      <c r="A7" s="1">
        <v>45300</v>
      </c>
      <c r="B7" s="2">
        <v>100</v>
      </c>
      <c r="C7" s="7">
        <v>1</v>
      </c>
      <c r="D7" s="2">
        <v>0.375</v>
      </c>
      <c r="E7" s="2">
        <v>0</v>
      </c>
      <c r="F7" s="2">
        <f t="shared" si="0"/>
        <v>3750</v>
      </c>
      <c r="G7">
        <f>+D7/C7*2</f>
        <v>0.75</v>
      </c>
      <c r="H7" s="15">
        <f>+A7-$Y$1</f>
        <v>112</v>
      </c>
      <c r="I7" s="9">
        <f>+YEARFRAC($Y$1,A7,0)</f>
        <v>0.30555555555555558</v>
      </c>
      <c r="J7" s="21">
        <f>+(1-$Y$12/2)</f>
        <v>0.8600880144442713</v>
      </c>
      <c r="K7" s="9">
        <f>+F7/(1+L7/100)^I7</f>
        <v>3688.7745908029106</v>
      </c>
      <c r="L7" s="9">
        <v>5.5351710299999999</v>
      </c>
      <c r="M7" t="e">
        <f>+(((1+L7/100)^(H7/365)/(1+$L$7/100)^($H$7/365))^(365/(H7-$H$7))-1)*100</f>
        <v>#DIV/0!</v>
      </c>
      <c r="X7" t="s">
        <v>21</v>
      </c>
      <c r="Y7" s="12">
        <f>+Y2-Y6</f>
        <v>-56.731363501179821</v>
      </c>
      <c r="AB7" t="s">
        <v>29</v>
      </c>
      <c r="AC7" s="23">
        <f>+(1+$L$7/100)^-YEARFRAC(AC$2,$Y$1)</f>
        <v>0.98367322421410941</v>
      </c>
      <c r="AD7" s="23">
        <f>+(1+$L$8/100)^-YEARFRAC(AD$2,$Y$1)</f>
        <v>0.95794707249450151</v>
      </c>
      <c r="AE7" s="23">
        <f>+(1+$L$9/100)^-YEARFRAC(AE$2,$Y$1)</f>
        <v>0.93407357792337098</v>
      </c>
      <c r="AF7" s="23">
        <f>+(1+$L$10/100)^-YEARFRAC(AF$2,$Y$1)</f>
        <v>0.91316131924595789</v>
      </c>
      <c r="AG7" s="23">
        <f>+(1+$L$11/100)^-YEARFRAC(AG$2,$Y$1)</f>
        <v>0.89418545573138519</v>
      </c>
      <c r="AH7" s="23">
        <f>+(1+$L$12/100)^-YEARFRAC(AH$2,$Y$1)</f>
        <v>0.87594242787053134</v>
      </c>
      <c r="AI7" s="23">
        <f>+(1+$L$13/100)^-YEARFRAC(AI$2,$Y$1)</f>
        <v>0.85843829963845064</v>
      </c>
      <c r="AJ7" s="23">
        <f>+(1+$L$14/100)^-YEARFRAC(AJ$2,$Y$1)</f>
        <v>0.84149175605565185</v>
      </c>
      <c r="AK7" s="23">
        <f>+(1+$L$15/100)^-YEARFRAC(AK$2,$Y$1)</f>
        <v>0.82493740269366544</v>
      </c>
      <c r="AL7" s="23">
        <f>+(1+$L$16/100)^-YEARFRAC(AL$2,$Y$1)</f>
        <v>0.80848278291590814</v>
      </c>
      <c r="AM7" s="23">
        <f>+(1+$L$17/100)^-YEARFRAC(AM$2,$Y$1)</f>
        <v>0.79196450639116922</v>
      </c>
      <c r="AN7" s="23">
        <f>+(1+$L$18/100)^-YEARFRAC(AN$2,$Y$1)</f>
        <v>0.77533308453965977</v>
      </c>
      <c r="AO7" s="23">
        <f>+(1+$L$19/100)^-YEARFRAC(AO$2,$Y$1)</f>
        <v>0.75876560315341157</v>
      </c>
      <c r="AP7" s="23">
        <f>+(1+$L$20/100)^-YEARFRAC(AP$2,$Y$1)</f>
        <v>0.7424919104329113</v>
      </c>
    </row>
    <row r="8" spans="1:42" x14ac:dyDescent="0.75">
      <c r="A8" s="3">
        <v>45482</v>
      </c>
      <c r="B8" s="4">
        <v>100</v>
      </c>
      <c r="C8" s="8">
        <v>1</v>
      </c>
      <c r="D8" s="4">
        <v>0.375</v>
      </c>
      <c r="E8" s="5">
        <v>40000</v>
      </c>
      <c r="F8" s="5">
        <f>+E8+D8*10000</f>
        <v>43750</v>
      </c>
      <c r="G8">
        <f t="shared" ref="G8:G20" si="5">+D8/C8*2</f>
        <v>0.75</v>
      </c>
      <c r="H8" s="15">
        <f t="shared" ref="H8:H20" si="6">+A8-$Y$1</f>
        <v>294</v>
      </c>
      <c r="I8" s="9">
        <f>+YEARFRAC($Y$1,A8,0)</f>
        <v>0.80555555555555558</v>
      </c>
      <c r="J8" s="21">
        <f>+$J$7*J7</f>
        <v>0.73975139259068901</v>
      </c>
      <c r="K8" s="9">
        <f t="shared" ref="K8:K20" si="7">+F8/(1+L8/100)^I8</f>
        <v>41910.18442163444</v>
      </c>
      <c r="L8" s="9">
        <v>5.4780901999999996</v>
      </c>
      <c r="M8" s="24">
        <f t="shared" ref="M8:M20" si="8">+(((1+L8/100)^(H8/365)/(1+$L$7/100)^($H$7/365))^(365/(H8-$H$7))-1)*100</f>
        <v>5.4429788817679459</v>
      </c>
      <c r="N8" s="24" t="e">
        <f>+(((1+L8/100)^(H8/365)/(1+$L$8/100)^($H$8/365))^(365/(H8-$H$8))-1)*100</f>
        <v>#DIV/0!</v>
      </c>
      <c r="O8" s="24"/>
      <c r="P8" s="24"/>
      <c r="Q8" s="24"/>
      <c r="R8" s="24"/>
      <c r="S8" s="24"/>
      <c r="T8" s="24"/>
      <c r="U8" s="24"/>
      <c r="V8" s="24"/>
      <c r="W8" s="24"/>
      <c r="X8" t="s">
        <v>22</v>
      </c>
      <c r="Y8" s="16">
        <f>+Y7/Y2</f>
        <v>-1.8491317959967348</v>
      </c>
      <c r="AA8" s="22">
        <f>+SUM(AC8:AP8)</f>
        <v>470.19882035455305</v>
      </c>
      <c r="AB8" t="s">
        <v>30</v>
      </c>
      <c r="AC8" s="22">
        <f>+AC7*AC6</f>
        <v>57.895642066639411</v>
      </c>
      <c r="AD8" s="22">
        <f t="shared" ref="AD8:AP8" si="9">+AD7*AD6</f>
        <v>58.292129641485822</v>
      </c>
      <c r="AE8" s="22">
        <f t="shared" si="9"/>
        <v>55.955996977327132</v>
      </c>
      <c r="AF8" s="22">
        <f t="shared" si="9"/>
        <v>50.924903541556695</v>
      </c>
      <c r="AG8" s="22">
        <f t="shared" si="9"/>
        <v>45.978729920931002</v>
      </c>
      <c r="AH8" s="22">
        <f t="shared" si="9"/>
        <v>41.085127452632882</v>
      </c>
      <c r="AI8" s="22">
        <f t="shared" si="9"/>
        <v>36.289442216600293</v>
      </c>
      <c r="AJ8" s="22">
        <f t="shared" si="9"/>
        <v>31.55219616269083</v>
      </c>
      <c r="AK8" s="22">
        <f t="shared" si="9"/>
        <v>26.908637880475386</v>
      </c>
      <c r="AL8" s="22">
        <f t="shared" si="9"/>
        <v>22.137981720102793</v>
      </c>
      <c r="AM8" s="22">
        <f t="shared" si="9"/>
        <v>17.490599051307221</v>
      </c>
      <c r="AN8" s="22">
        <f t="shared" si="9"/>
        <v>12.950239099208117</v>
      </c>
      <c r="AO8" s="22">
        <f t="shared" si="9"/>
        <v>8.527265491440799</v>
      </c>
      <c r="AP8" s="22">
        <f t="shared" si="9"/>
        <v>4.2099291321546071</v>
      </c>
    </row>
    <row r="9" spans="1:42" x14ac:dyDescent="0.75">
      <c r="A9" s="1">
        <v>45666</v>
      </c>
      <c r="B9" s="2">
        <v>96</v>
      </c>
      <c r="C9" s="7">
        <v>0.96</v>
      </c>
      <c r="D9" s="2">
        <v>0.36</v>
      </c>
      <c r="E9" s="6">
        <v>80000</v>
      </c>
      <c r="F9" s="6">
        <f t="shared" ref="F9:F20" si="10">+E9+D9*10000</f>
        <v>83600</v>
      </c>
      <c r="G9">
        <f t="shared" si="5"/>
        <v>0.75</v>
      </c>
      <c r="H9" s="15">
        <f t="shared" si="6"/>
        <v>478</v>
      </c>
      <c r="I9" s="9">
        <f t="shared" ref="I9:I20" si="11">+YEARFRAC($Y$1,A9,0)</f>
        <v>1.3055555555555556</v>
      </c>
      <c r="J9" s="21">
        <f t="shared" ref="J9:J20" si="12">+$J$7*J8</f>
        <v>0.63625130643571037</v>
      </c>
      <c r="K9" s="9">
        <f t="shared" si="7"/>
        <v>78088.55111439382</v>
      </c>
      <c r="L9" s="9">
        <v>5.3626843400000004</v>
      </c>
      <c r="M9" s="24">
        <f t="shared" si="8"/>
        <v>5.3099578826998561</v>
      </c>
      <c r="N9" s="24">
        <f t="shared" ref="N9:N20" si="13">+(((1+L9/100)^(H9/365)/(1+$L$8/100)^($H$8/365))^(365/(H9-$H$8))-1)*100</f>
        <v>5.1785478505568916</v>
      </c>
      <c r="O9" s="24" t="e">
        <f>+(((1+L9/100)^(H9/365)/(1+$L$9/100)^($H$9/365))^(365/(H9-$H$9))-1)*100</f>
        <v>#DIV/0!</v>
      </c>
      <c r="P9" s="24"/>
      <c r="Q9" s="24"/>
      <c r="R9" s="24"/>
      <c r="S9" s="24"/>
      <c r="T9" s="24"/>
      <c r="U9" s="24"/>
      <c r="V9" s="24"/>
      <c r="W9" s="24"/>
      <c r="AA9" t="s">
        <v>25</v>
      </c>
      <c r="AB9" t="s">
        <v>3</v>
      </c>
      <c r="AC9" t="s">
        <v>26</v>
      </c>
    </row>
    <row r="10" spans="1:42" x14ac:dyDescent="0.75">
      <c r="A10" s="3">
        <v>45847</v>
      </c>
      <c r="B10" s="4">
        <v>88</v>
      </c>
      <c r="C10" s="8">
        <v>0.88</v>
      </c>
      <c r="D10" s="4">
        <v>0.33</v>
      </c>
      <c r="E10" s="5">
        <v>80000</v>
      </c>
      <c r="F10" s="5">
        <f t="shared" si="10"/>
        <v>83300</v>
      </c>
      <c r="G10">
        <f t="shared" si="5"/>
        <v>0.75</v>
      </c>
      <c r="H10" s="15">
        <f t="shared" si="6"/>
        <v>659</v>
      </c>
      <c r="I10" s="9">
        <f t="shared" si="11"/>
        <v>1.8055555555555556</v>
      </c>
      <c r="J10" s="21">
        <f t="shared" si="12"/>
        <v>0.54723212283986378</v>
      </c>
      <c r="K10" s="9">
        <f t="shared" si="7"/>
        <v>76066.337893188291</v>
      </c>
      <c r="L10" s="9">
        <v>5.1600082699999996</v>
      </c>
      <c r="M10" s="24">
        <f t="shared" si="8"/>
        <v>5.0833571404693689</v>
      </c>
      <c r="N10" s="24">
        <f t="shared" si="13"/>
        <v>4.9044974294241594</v>
      </c>
      <c r="O10" s="24">
        <f t="shared" ref="O10:O20" si="14">+(((1+L10/100)^(H10/365)/(1+$L$9/100)^($H$9/365))^(365/(H10-$H$9))-1)*100</f>
        <v>4.6266366349654975</v>
      </c>
      <c r="P10" s="24" t="e">
        <f>+(((1+L10/100)^(H10/365)/(1+$L$10/100)^($H$10/365))^(365/(H10-$H$10))-1)*100</f>
        <v>#DIV/0!</v>
      </c>
      <c r="Q10" s="24"/>
      <c r="R10" s="24"/>
      <c r="S10" s="24"/>
      <c r="T10" s="24"/>
      <c r="U10" s="24"/>
      <c r="V10" s="24"/>
      <c r="W10" s="24"/>
      <c r="X10" t="s">
        <v>24</v>
      </c>
      <c r="Y10" s="12">
        <f>+Y6-Y2</f>
        <v>56.731363501179821</v>
      </c>
      <c r="AA10" s="11">
        <f t="shared" ref="AA10:AA23" si="15">+A7</f>
        <v>45300</v>
      </c>
      <c r="AB10" s="15">
        <f t="shared" ref="AB10:AB23" si="16">+F7</f>
        <v>3750</v>
      </c>
      <c r="AC10" s="13">
        <f>+(1+$Y$3)^-YEARFRAC($AA10,$AA$10)</f>
        <v>1</v>
      </c>
      <c r="AD10" s="13"/>
    </row>
    <row r="11" spans="1:42" x14ac:dyDescent="0.75">
      <c r="A11" s="1">
        <v>46031</v>
      </c>
      <c r="B11" s="2">
        <v>80</v>
      </c>
      <c r="C11" s="7">
        <v>0.8</v>
      </c>
      <c r="D11" s="2">
        <v>0.3</v>
      </c>
      <c r="E11" s="6">
        <v>80000</v>
      </c>
      <c r="F11" s="6">
        <f t="shared" si="10"/>
        <v>83000</v>
      </c>
      <c r="G11">
        <f t="shared" si="5"/>
        <v>0.74999999999999989</v>
      </c>
      <c r="H11" s="15">
        <f t="shared" si="6"/>
        <v>843</v>
      </c>
      <c r="I11" s="9">
        <f t="shared" si="11"/>
        <v>2.3055555555555554</v>
      </c>
      <c r="J11" s="21">
        <f t="shared" si="12"/>
        <v>0.47066778997346198</v>
      </c>
      <c r="K11" s="9">
        <f t="shared" si="7"/>
        <v>74217.39282570497</v>
      </c>
      <c r="L11" s="9">
        <v>4.9705677799999997</v>
      </c>
      <c r="M11" s="24">
        <f t="shared" si="8"/>
        <v>4.8843294764046252</v>
      </c>
      <c r="N11" s="24">
        <f t="shared" si="13"/>
        <v>4.699784600691026</v>
      </c>
      <c r="O11" s="24">
        <f t="shared" si="14"/>
        <v>4.4592622852936969</v>
      </c>
      <c r="P11" s="24">
        <f t="shared" ref="P11:P20" si="17">+(((1+L11/100)^(H11/365)/(1+$L$10/100)^($H$10/365))^(365/(H11-$H$10))-1)*100</f>
        <v>4.2948781085087262</v>
      </c>
      <c r="Q11" s="24" t="e">
        <f>+(((1+L11/100)^(H11/365)/(1+$L$11/100)^($H$11/365))^(365/(H11-$H$11))-1)*100</f>
        <v>#DIV/0!</v>
      </c>
      <c r="R11" s="24"/>
      <c r="S11" s="24"/>
      <c r="T11" s="24"/>
      <c r="U11" s="24"/>
      <c r="V11" s="24"/>
      <c r="W11" s="24"/>
      <c r="X11" t="s">
        <v>31</v>
      </c>
      <c r="Y11" s="27">
        <f>+Y10/SUM(AC8:AP8)*2</f>
        <v>0.24130797886052366</v>
      </c>
      <c r="AA11" s="11">
        <f t="shared" si="15"/>
        <v>45482</v>
      </c>
      <c r="AB11" s="15">
        <f t="shared" si="16"/>
        <v>43750</v>
      </c>
      <c r="AC11" s="25">
        <f t="shared" ref="AC11:AC23" si="18">+(1+M8/100)^-((H8-$H$7)/365)</f>
        <v>0.97391868425700878</v>
      </c>
      <c r="AD11" s="13">
        <f>+(1+$Y$3)^-YEARFRAC($AA11,$AA$11)</f>
        <v>1</v>
      </c>
    </row>
    <row r="12" spans="1:42" x14ac:dyDescent="0.75">
      <c r="A12" s="3">
        <v>46212</v>
      </c>
      <c r="B12" s="4">
        <v>72</v>
      </c>
      <c r="C12" s="8">
        <v>0.72</v>
      </c>
      <c r="D12" s="4">
        <v>0.27</v>
      </c>
      <c r="E12" s="5">
        <v>80000</v>
      </c>
      <c r="F12" s="5">
        <f t="shared" si="10"/>
        <v>82700</v>
      </c>
      <c r="G12">
        <f t="shared" si="5"/>
        <v>0.75000000000000011</v>
      </c>
      <c r="H12" s="15">
        <f t="shared" si="6"/>
        <v>1024</v>
      </c>
      <c r="I12" s="9">
        <f t="shared" si="11"/>
        <v>2.8055555555555554</v>
      </c>
      <c r="J12" s="21">
        <f t="shared" si="12"/>
        <v>0.4048157249411482</v>
      </c>
      <c r="K12" s="9">
        <f t="shared" si="7"/>
        <v>72440.438784892947</v>
      </c>
      <c r="L12" s="9">
        <v>4.8343869399999999</v>
      </c>
      <c r="M12" s="24">
        <f t="shared" si="8"/>
        <v>4.7486471868301461</v>
      </c>
      <c r="N12" s="24">
        <f t="shared" si="13"/>
        <v>4.5762530533879575</v>
      </c>
      <c r="O12" s="24">
        <f t="shared" si="14"/>
        <v>4.3740598904487893</v>
      </c>
      <c r="P12" s="24">
        <f t="shared" si="17"/>
        <v>4.2490357483834007</v>
      </c>
      <c r="Q12" s="24">
        <f t="shared" ref="Q12:Q20" si="19">+(((1+L12/100)^(H12/365)/(1+$L$11/100)^($H$11/365))^(365/(H12-$H$11))-1)*100</f>
        <v>4.2024542236241746</v>
      </c>
      <c r="R12" s="24" t="e">
        <f>+(((1+L12/100)^(H12/365)/(1+$L$12/100)^($H$12/365))^(365/(H12-$H$12))-1)*100</f>
        <v>#DIV/0!</v>
      </c>
      <c r="S12" s="24"/>
      <c r="T12" s="24"/>
      <c r="U12" s="24"/>
      <c r="V12" s="24"/>
      <c r="W12" s="24"/>
      <c r="X12" t="s">
        <v>45</v>
      </c>
      <c r="Y12" s="13">
        <v>0.27982397111145751</v>
      </c>
      <c r="AA12" s="11">
        <f t="shared" si="15"/>
        <v>45666</v>
      </c>
      <c r="AB12" s="15">
        <f t="shared" si="16"/>
        <v>83600</v>
      </c>
      <c r="AC12" s="25">
        <f t="shared" si="18"/>
        <v>0.94944322717756691</v>
      </c>
      <c r="AD12" s="25">
        <f t="shared" ref="AD12:AD23" si="20">+(1+N9/100)^-((H9-$H$8)/365)</f>
        <v>0.97486909587517168</v>
      </c>
      <c r="AE12" s="13">
        <f>+(1+$Y$3)^-YEARFRAC($AA12,$AA$12)</f>
        <v>1</v>
      </c>
    </row>
    <row r="13" spans="1:42" x14ac:dyDescent="0.75">
      <c r="A13" s="1">
        <v>46396</v>
      </c>
      <c r="B13" s="2">
        <v>64</v>
      </c>
      <c r="C13" s="7">
        <v>0.64</v>
      </c>
      <c r="D13" s="2">
        <v>0.24</v>
      </c>
      <c r="E13" s="6">
        <v>80000</v>
      </c>
      <c r="F13" s="6">
        <f t="shared" si="10"/>
        <v>82400</v>
      </c>
      <c r="G13">
        <f t="shared" si="5"/>
        <v>0.75</v>
      </c>
      <c r="H13" s="15">
        <f t="shared" si="6"/>
        <v>1208</v>
      </c>
      <c r="I13" s="9">
        <f t="shared" si="11"/>
        <v>3.3055555555555554</v>
      </c>
      <c r="J13" s="21">
        <f t="shared" si="12"/>
        <v>0.34817715308045044</v>
      </c>
      <c r="K13" s="9">
        <f t="shared" si="7"/>
        <v>70735.315890208323</v>
      </c>
      <c r="L13" s="9">
        <v>4.7259706399999999</v>
      </c>
      <c r="M13" s="24">
        <f t="shared" si="8"/>
        <v>4.643628854920534</v>
      </c>
      <c r="N13" s="24">
        <f t="shared" si="13"/>
        <v>4.4851834308631044</v>
      </c>
      <c r="O13" s="24">
        <f t="shared" si="14"/>
        <v>4.3111400407220835</v>
      </c>
      <c r="P13" s="24">
        <f t="shared" si="17"/>
        <v>4.207332532597996</v>
      </c>
      <c r="Q13" s="24">
        <f t="shared" si="19"/>
        <v>4.1632278320903771</v>
      </c>
      <c r="R13" s="24">
        <f t="shared" ref="R13:R20" si="21">+(((1+L13/100)^(H13/365)/(1+$L$12/100)^($H$12/365))^(365/(H13-$H$12))-1)*100</f>
        <v>4.1246554086828757</v>
      </c>
      <c r="S13" s="24" t="e">
        <f>+(((1+L13/100)^(H13/365)/(1+$L$13/100)^($H$13/365))^(365/(H13-$H$13))-1)*100</f>
        <v>#DIV/0!</v>
      </c>
      <c r="T13" s="24"/>
      <c r="U13" s="24"/>
      <c r="V13" s="24"/>
      <c r="W13" s="24"/>
      <c r="X13" t="s">
        <v>49</v>
      </c>
      <c r="Y13" s="20">
        <v>1.7664116049495957</v>
      </c>
      <c r="AA13" s="11">
        <f t="shared" si="15"/>
        <v>45847</v>
      </c>
      <c r="AB13" s="15">
        <f t="shared" si="16"/>
        <v>83300</v>
      </c>
      <c r="AC13" s="25">
        <f t="shared" si="18"/>
        <v>0.92838601596869119</v>
      </c>
      <c r="AD13" s="25">
        <f t="shared" si="20"/>
        <v>0.95324797744993039</v>
      </c>
      <c r="AE13" s="25">
        <f>+(1+O10/100)^-((H10-$H$9)/365)</f>
        <v>0.97782151622538471</v>
      </c>
      <c r="AF13" s="13">
        <f t="shared" ref="AF13" si="22">+(1+$Y$3)^-YEARFRAC($AA13,$AA$13)</f>
        <v>1</v>
      </c>
    </row>
    <row r="14" spans="1:42" x14ac:dyDescent="0.75">
      <c r="A14" s="3">
        <v>46577</v>
      </c>
      <c r="B14" s="4">
        <v>56</v>
      </c>
      <c r="C14" s="8">
        <v>0.56000000000000005</v>
      </c>
      <c r="D14" s="4">
        <v>0.21</v>
      </c>
      <c r="E14" s="5">
        <v>80000</v>
      </c>
      <c r="F14" s="5">
        <f t="shared" si="10"/>
        <v>82100</v>
      </c>
      <c r="G14">
        <f t="shared" si="5"/>
        <v>0.74999999999999989</v>
      </c>
      <c r="H14" s="15">
        <f t="shared" si="6"/>
        <v>1389</v>
      </c>
      <c r="I14" s="9">
        <f t="shared" si="11"/>
        <v>3.8055555555555554</v>
      </c>
      <c r="J14" s="21">
        <f t="shared" si="12"/>
        <v>0.29946299626782374</v>
      </c>
      <c r="K14" s="9">
        <f t="shared" si="7"/>
        <v>69086.473172169019</v>
      </c>
      <c r="L14" s="9">
        <v>4.6393241200000004</v>
      </c>
      <c r="M14" s="24">
        <f t="shared" si="8"/>
        <v>4.561117031462425</v>
      </c>
      <c r="N14" s="24">
        <f t="shared" si="13"/>
        <v>4.4152592058345652</v>
      </c>
      <c r="O14" s="24">
        <f t="shared" si="14"/>
        <v>4.261767016018303</v>
      </c>
      <c r="P14" s="24">
        <f t="shared" si="17"/>
        <v>4.1714963743308742</v>
      </c>
      <c r="Q14" s="24">
        <f t="shared" si="19"/>
        <v>4.1299500729113925</v>
      </c>
      <c r="R14" s="24">
        <f t="shared" si="21"/>
        <v>4.094014673277302</v>
      </c>
      <c r="S14" s="24">
        <f t="shared" ref="S14:S20" si="23">+(((1+L14/100)^(H14/365)/(1+$L$13/100)^($H$13/365))^(365/(H14-$H$13))-1)*100</f>
        <v>4.0628753224142278</v>
      </c>
      <c r="T14" s="24" t="e">
        <f>+(((1+L14/100)^(H14/365)/(1+$L$14/100)^($H$14/365))^(365/(H14-$H$14))-1)*100</f>
        <v>#DIV/0!</v>
      </c>
      <c r="U14" s="24"/>
      <c r="V14" s="24"/>
      <c r="W14" s="24"/>
      <c r="X14" t="s">
        <v>21</v>
      </c>
      <c r="Y14" s="20">
        <f>+Y11-Y12</f>
        <v>-3.8515992250933856E-2</v>
      </c>
      <c r="AA14" s="11">
        <f t="shared" si="15"/>
        <v>46031</v>
      </c>
      <c r="AB14" s="15">
        <f t="shared" si="16"/>
        <v>83000</v>
      </c>
      <c r="AC14" s="25">
        <f t="shared" si="18"/>
        <v>0.90891243763956242</v>
      </c>
      <c r="AD14" s="25">
        <f t="shared" si="20"/>
        <v>0.93325290122446036</v>
      </c>
      <c r="AE14" s="25">
        <f>+(1+O11/100)^-(($H11-$H$9)/365)</f>
        <v>0.95731099198159386</v>
      </c>
      <c r="AF14" s="25">
        <f>+(1+P11/100)^-(($H11-$H$10)/365)</f>
        <v>0.97902426577504031</v>
      </c>
      <c r="AG14" s="13">
        <f t="shared" ref="AG14" si="24">+(1+$Y$3)^-YEARFRAC($AA14,$AA$14)</f>
        <v>1</v>
      </c>
    </row>
    <row r="15" spans="1:42" x14ac:dyDescent="0.75">
      <c r="A15" s="1">
        <v>46761</v>
      </c>
      <c r="B15" s="2">
        <v>48</v>
      </c>
      <c r="C15" s="7">
        <v>0.48</v>
      </c>
      <c r="D15" s="2">
        <v>0.42</v>
      </c>
      <c r="E15" s="6">
        <v>80000</v>
      </c>
      <c r="F15" s="6">
        <f t="shared" si="10"/>
        <v>84200</v>
      </c>
      <c r="G15">
        <f t="shared" si="5"/>
        <v>1.75</v>
      </c>
      <c r="H15" s="15">
        <f t="shared" si="6"/>
        <v>1573</v>
      </c>
      <c r="I15" s="9">
        <f t="shared" si="11"/>
        <v>4.3055555555555554</v>
      </c>
      <c r="J15" s="21">
        <f t="shared" si="12"/>
        <v>0.25756453385952477</v>
      </c>
      <c r="K15" s="9">
        <f t="shared" si="7"/>
        <v>69459.729306806636</v>
      </c>
      <c r="L15" s="9">
        <v>4.5711533299999996</v>
      </c>
      <c r="M15" s="24">
        <f t="shared" si="8"/>
        <v>4.4976163343802833</v>
      </c>
      <c r="N15" s="24">
        <f t="shared" si="13"/>
        <v>4.3637831314438325</v>
      </c>
      <c r="O15" s="24">
        <f t="shared" si="14"/>
        <v>4.2274936254728335</v>
      </c>
      <c r="P15" s="24">
        <f t="shared" si="17"/>
        <v>4.148631894552568</v>
      </c>
      <c r="Q15" s="24">
        <f t="shared" si="19"/>
        <v>4.111802205426307</v>
      </c>
      <c r="R15" s="24">
        <f t="shared" si="21"/>
        <v>4.0819323999029322</v>
      </c>
      <c r="S15" s="24">
        <f t="shared" si="23"/>
        <v>4.0604019677131342</v>
      </c>
      <c r="T15" s="24">
        <f t="shared" ref="T15:T20" si="25">+(((1+L15/100)^(H15/365)/(1+$L$14/100)^($H$14/365))^(365/(H15-$H$14))-1)*100</f>
        <v>4.0579689968039068</v>
      </c>
      <c r="U15" s="24" t="e">
        <f>+(((1+L15/100)^(H15/365)/(1+$L$15/100)^($H$15/365))^(365/(H15-$H$15))-1)*100</f>
        <v>#DIV/0!</v>
      </c>
      <c r="V15" s="24"/>
      <c r="W15" s="24"/>
      <c r="X15" t="s">
        <v>7</v>
      </c>
      <c r="Y15" s="9">
        <f>+SUMPRODUCT(J7:J20,K7:K20)/10000</f>
        <v>30.679998066791157</v>
      </c>
      <c r="AA15" s="11">
        <f t="shared" si="15"/>
        <v>46212</v>
      </c>
      <c r="AB15" s="15">
        <f t="shared" si="16"/>
        <v>82700</v>
      </c>
      <c r="AC15" s="25">
        <f t="shared" si="18"/>
        <v>0.89054638184803325</v>
      </c>
      <c r="AD15" s="25">
        <f t="shared" si="20"/>
        <v>0.91439500673243634</v>
      </c>
      <c r="AE15" s="25">
        <f t="shared" ref="AE15:AE23" si="26">+(1+O12/100)^-((H12-$H$9)/365)</f>
        <v>0.93796696459185058</v>
      </c>
      <c r="AF15" s="25">
        <f t="shared" ref="AF15:AF23" si="27">+(1+P12/100)^-(($H12-$H$10)/365)</f>
        <v>0.95924148633241157</v>
      </c>
      <c r="AG15" s="25">
        <f>+(1+Q12/100)^-(($H12-$H$11)/365)</f>
        <v>0.97979337169240877</v>
      </c>
      <c r="AH15" s="13">
        <f t="shared" ref="AH15" si="28">+(1+$Y$3)^-YEARFRAC($AA15,$AA$15)</f>
        <v>1</v>
      </c>
    </row>
    <row r="16" spans="1:42" x14ac:dyDescent="0.75">
      <c r="A16" s="3">
        <v>46943</v>
      </c>
      <c r="B16" s="4">
        <v>40</v>
      </c>
      <c r="C16" s="8">
        <v>0.4</v>
      </c>
      <c r="D16" s="4">
        <v>0.35</v>
      </c>
      <c r="E16" s="5">
        <v>80000</v>
      </c>
      <c r="F16" s="5">
        <f t="shared" si="10"/>
        <v>83500</v>
      </c>
      <c r="G16">
        <f t="shared" si="5"/>
        <v>1.7499999999999998</v>
      </c>
      <c r="H16" s="15">
        <f t="shared" si="6"/>
        <v>1755</v>
      </c>
      <c r="I16" s="9">
        <f t="shared" si="11"/>
        <v>4.8055555555555554</v>
      </c>
      <c r="J16" s="21">
        <f t="shared" si="12"/>
        <v>0.22152816851850293</v>
      </c>
      <c r="K16" s="9">
        <f t="shared" si="7"/>
        <v>67508.312373478329</v>
      </c>
      <c r="L16" s="9">
        <v>4.5232771300000003</v>
      </c>
      <c r="M16" s="24">
        <f t="shared" si="8"/>
        <v>4.4546526525185648</v>
      </c>
      <c r="N16" s="24">
        <f t="shared" si="13"/>
        <v>4.3321853274355338</v>
      </c>
      <c r="O16" s="24">
        <f t="shared" si="14"/>
        <v>4.2107975476220361</v>
      </c>
      <c r="P16" s="24">
        <f t="shared" si="17"/>
        <v>4.1422825788048456</v>
      </c>
      <c r="Q16" s="24">
        <f t="shared" si="19"/>
        <v>4.1115228382808899</v>
      </c>
      <c r="R16" s="24">
        <f t="shared" si="21"/>
        <v>4.0890199388937898</v>
      </c>
      <c r="S16" s="24">
        <f t="shared" si="23"/>
        <v>4.0770356118608575</v>
      </c>
      <c r="T16" s="24">
        <f t="shared" si="25"/>
        <v>4.0840390900061418</v>
      </c>
      <c r="U16" s="24">
        <f t="shared" ref="U16:U20" si="29">+(((1+L16/100)^(H16/365)/(1+$L$15/100)^($H$15/365))^(365/(H16-$H$15))-1)*100</f>
        <v>4.1104023072640494</v>
      </c>
      <c r="V16" s="24" t="e">
        <f>+(((1+L16/100)^(H16/365)/(1+$L$16/100)^($H$16/365))^(365/(H16-$H$16))-1)*100</f>
        <v>#DIV/0!</v>
      </c>
      <c r="W16" s="24"/>
      <c r="X16" t="s">
        <v>47</v>
      </c>
      <c r="Y16" s="12">
        <f>+Y15-Y2</f>
        <v>-1.9332088427859162E-6</v>
      </c>
      <c r="AA16" s="11">
        <f t="shared" si="15"/>
        <v>46396</v>
      </c>
      <c r="AB16" s="15">
        <f t="shared" si="16"/>
        <v>82400</v>
      </c>
      <c r="AC16" s="25">
        <f t="shared" si="18"/>
        <v>0.87258474661011476</v>
      </c>
      <c r="AD16" s="25">
        <f t="shared" si="20"/>
        <v>0.89595236308234438</v>
      </c>
      <c r="AE16" s="25">
        <f t="shared" si="26"/>
        <v>0.9190488926905811</v>
      </c>
      <c r="AF16" s="25">
        <f t="shared" si="27"/>
        <v>0.93989432369858295</v>
      </c>
      <c r="AG16" s="25">
        <f t="shared" ref="AG16:AG23" si="30">+(1+Q13/100)^-(($H13-$H$11)/365)</f>
        <v>0.96003169334574157</v>
      </c>
      <c r="AH16" s="25">
        <f>+(1+R13/100)^-(($H13-$H$12)/365)</f>
        <v>0.97983076950956227</v>
      </c>
      <c r="AI16" s="13">
        <f t="shared" ref="AI16" si="31">+(1+$Y$3)^-YEARFRAC($AA16,$AA$16)</f>
        <v>1</v>
      </c>
    </row>
    <row r="17" spans="1:42" x14ac:dyDescent="0.75">
      <c r="A17" s="1">
        <v>47127</v>
      </c>
      <c r="B17" s="2">
        <v>32</v>
      </c>
      <c r="C17" s="7">
        <v>0.32</v>
      </c>
      <c r="D17" s="2">
        <v>0.28000000000000003</v>
      </c>
      <c r="E17" s="6">
        <v>80000</v>
      </c>
      <c r="F17" s="6">
        <f t="shared" si="10"/>
        <v>82800</v>
      </c>
      <c r="G17">
        <f t="shared" si="5"/>
        <v>1.7500000000000002</v>
      </c>
      <c r="H17" s="15">
        <f t="shared" si="6"/>
        <v>1939</v>
      </c>
      <c r="I17" s="9">
        <f t="shared" si="11"/>
        <v>5.3055555555555554</v>
      </c>
      <c r="J17" s="21">
        <f t="shared" si="12"/>
        <v>0.19053372260455512</v>
      </c>
      <c r="K17" s="9">
        <f t="shared" si="7"/>
        <v>65574.661129188811</v>
      </c>
      <c r="L17" s="9">
        <v>4.4941832899999996</v>
      </c>
      <c r="M17" s="24">
        <f t="shared" si="8"/>
        <v>4.4307030134264735</v>
      </c>
      <c r="N17" s="24">
        <f t="shared" si="13"/>
        <v>4.3193053155156313</v>
      </c>
      <c r="O17" s="24">
        <f t="shared" si="14"/>
        <v>4.2115902120785975</v>
      </c>
      <c r="P17" s="24">
        <f t="shared" si="17"/>
        <v>4.1530330758927203</v>
      </c>
      <c r="Q17" s="24">
        <f t="shared" si="19"/>
        <v>4.1292385955917554</v>
      </c>
      <c r="R17" s="24">
        <f t="shared" si="21"/>
        <v>4.1147615999095999</v>
      </c>
      <c r="S17" s="24">
        <f t="shared" si="23"/>
        <v>4.1122713775396003</v>
      </c>
      <c r="T17" s="24">
        <f t="shared" si="25"/>
        <v>4.1285322974609517</v>
      </c>
      <c r="U17" s="24">
        <f t="shared" si="29"/>
        <v>4.1640248163483884</v>
      </c>
      <c r="V17" s="24">
        <f t="shared" ref="V17:V20" si="32">+(((1+L17/100)^(H17/365)/(1+$L$16/100)^($H$16/365))^(365/(H17-$H$16))-1)*100</f>
        <v>4.2170916418554194</v>
      </c>
      <c r="W17" s="24" t="e">
        <f>+(((1+L17/100)^(H17/365)/(1+$L$17/100)^($H$17/365))^(365/(H17-$H$17))-1)*100</f>
        <v>#DIV/0!</v>
      </c>
      <c r="AA17" s="11">
        <f t="shared" si="15"/>
        <v>46577</v>
      </c>
      <c r="AB17" s="15">
        <f t="shared" si="16"/>
        <v>82100</v>
      </c>
      <c r="AC17" s="25">
        <f t="shared" si="18"/>
        <v>0.85552121766387323</v>
      </c>
      <c r="AD17" s="25">
        <f t="shared" si="20"/>
        <v>0.87843187680143997</v>
      </c>
      <c r="AE17" s="25">
        <f t="shared" si="26"/>
        <v>0.90107675022033928</v>
      </c>
      <c r="AF17" s="25">
        <f t="shared" si="27"/>
        <v>0.92151454561840929</v>
      </c>
      <c r="AG17" s="25">
        <f t="shared" si="30"/>
        <v>0.941258125904465</v>
      </c>
      <c r="AH17" s="25">
        <f t="shared" ref="AH17:AH23" si="33">+(1+R14/100)^-(($H14-$H$12)/365)</f>
        <v>0.96067002808828827</v>
      </c>
      <c r="AI17" s="25">
        <f>+(1+S14/100)^-(($H14-$H$13)/365)</f>
        <v>0.98044484617393202</v>
      </c>
      <c r="AJ17" s="13">
        <f t="shared" ref="AJ17" si="34">+(1+$Y$3)^-YEARFRAC($AA17,$AA$17)</f>
        <v>1</v>
      </c>
    </row>
    <row r="18" spans="1:42" x14ac:dyDescent="0.75">
      <c r="A18" s="3">
        <v>47308</v>
      </c>
      <c r="B18" s="4">
        <v>24</v>
      </c>
      <c r="C18" s="8">
        <v>0.24</v>
      </c>
      <c r="D18" s="4">
        <v>0.21</v>
      </c>
      <c r="E18" s="5">
        <v>80000</v>
      </c>
      <c r="F18" s="5">
        <f t="shared" si="10"/>
        <v>82100</v>
      </c>
      <c r="G18">
        <f t="shared" si="5"/>
        <v>1.75</v>
      </c>
      <c r="H18" s="15">
        <f t="shared" si="6"/>
        <v>2120</v>
      </c>
      <c r="I18" s="9">
        <f t="shared" si="11"/>
        <v>5.8055555555555554</v>
      </c>
      <c r="J18" s="21">
        <f t="shared" si="12"/>
        <v>0.16387577115962737</v>
      </c>
      <c r="K18" s="9">
        <f t="shared" si="7"/>
        <v>63654.846240706065</v>
      </c>
      <c r="L18" s="9">
        <v>4.4805632800000001</v>
      </c>
      <c r="M18" s="24">
        <f t="shared" si="8"/>
        <v>4.4220518172592094</v>
      </c>
      <c r="N18" s="24">
        <f t="shared" si="13"/>
        <v>4.3208378761914856</v>
      </c>
      <c r="O18" s="24">
        <f t="shared" si="14"/>
        <v>4.2251610776168125</v>
      </c>
      <c r="P18" s="24">
        <f t="shared" si="17"/>
        <v>4.1755305452836566</v>
      </c>
      <c r="Q18" s="24">
        <f t="shared" si="19"/>
        <v>4.1583452893522832</v>
      </c>
      <c r="R18" s="24">
        <f t="shared" si="21"/>
        <v>4.1510626725093092</v>
      </c>
      <c r="S18" s="24">
        <f t="shared" si="23"/>
        <v>4.1563912656517266</v>
      </c>
      <c r="T18" s="24">
        <f t="shared" si="25"/>
        <v>4.1795593534426079</v>
      </c>
      <c r="U18" s="24">
        <f t="shared" si="29"/>
        <v>4.2204918744895847</v>
      </c>
      <c r="V18" s="24">
        <f t="shared" si="32"/>
        <v>4.2754293379786867</v>
      </c>
      <c r="W18" s="24">
        <f t="shared" ref="W18:W20" si="35">+(((1+L18/100)^(H18/365)/(1+$L$17/100)^($H$17/365))^(365/(H18-$H$17))-1)*100</f>
        <v>4.3347674294595295</v>
      </c>
      <c r="X18" s="24" t="e">
        <f>+(((1+L18/100)^(H18/365)/(1+$L$18/100)^($H$18/365))^(365/(H18-$H$18))-1)*100</f>
        <v>#DIV/0!</v>
      </c>
      <c r="AA18" s="11">
        <f t="shared" si="15"/>
        <v>46761</v>
      </c>
      <c r="AB18" s="15">
        <f t="shared" si="16"/>
        <v>84200</v>
      </c>
      <c r="AC18" s="25">
        <f t="shared" si="18"/>
        <v>0.83853678258983899</v>
      </c>
      <c r="AD18" s="25">
        <f t="shared" si="20"/>
        <v>0.86099260250823562</v>
      </c>
      <c r="AE18" s="25">
        <f t="shared" si="26"/>
        <v>0.88318791328111057</v>
      </c>
      <c r="AF18" s="25">
        <f t="shared" si="27"/>
        <v>0.90321996256578418</v>
      </c>
      <c r="AG18" s="25">
        <f t="shared" si="30"/>
        <v>0.92257157880632723</v>
      </c>
      <c r="AH18" s="25">
        <f t="shared" si="33"/>
        <v>0.94159810166173952</v>
      </c>
      <c r="AI18" s="25">
        <f t="shared" ref="AI18:AI23" si="36">+(1+S15/100)^-(($H15-$H$13)/365)</f>
        <v>0.96098033554614792</v>
      </c>
      <c r="AJ18" s="25">
        <f>+(1+T15/100)^-(($H15-$H$14)/365)</f>
        <v>0.9801472661070717</v>
      </c>
      <c r="AK18" s="13">
        <f t="shared" ref="AK18" si="37">+(1+$Y$3)^-YEARFRAC($AA18,$AA$18)</f>
        <v>1</v>
      </c>
    </row>
    <row r="19" spans="1:42" x14ac:dyDescent="0.75">
      <c r="A19" s="1">
        <v>47492</v>
      </c>
      <c r="B19" s="2">
        <v>16</v>
      </c>
      <c r="C19" s="7">
        <v>0.16</v>
      </c>
      <c r="D19" s="2">
        <v>0.14000000000000001</v>
      </c>
      <c r="E19" s="6">
        <v>80000</v>
      </c>
      <c r="F19" s="6">
        <f t="shared" si="10"/>
        <v>81400</v>
      </c>
      <c r="G19">
        <f t="shared" si="5"/>
        <v>1.7500000000000002</v>
      </c>
      <c r="H19" s="15">
        <f t="shared" si="6"/>
        <v>2304</v>
      </c>
      <c r="I19" s="9">
        <f t="shared" si="11"/>
        <v>6.3055555555555554</v>
      </c>
      <c r="J19" s="21">
        <f t="shared" si="12"/>
        <v>0.14094758663220769</v>
      </c>
      <c r="K19" s="9">
        <f t="shared" si="7"/>
        <v>61763.520096687695</v>
      </c>
      <c r="L19" s="9">
        <v>4.4753337399999999</v>
      </c>
      <c r="M19" s="24">
        <f t="shared" si="8"/>
        <v>4.421468187522426</v>
      </c>
      <c r="N19" s="24">
        <f t="shared" si="13"/>
        <v>4.3294632360785901</v>
      </c>
      <c r="O19" s="24">
        <f t="shared" si="14"/>
        <v>4.244284854036473</v>
      </c>
      <c r="P19" s="24">
        <f t="shared" si="17"/>
        <v>4.2022999591223131</v>
      </c>
      <c r="Q19" s="24">
        <f t="shared" si="19"/>
        <v>4.1906463898020885</v>
      </c>
      <c r="R19" s="24">
        <f t="shared" si="21"/>
        <v>4.1889767962836943</v>
      </c>
      <c r="S19" s="24">
        <f t="shared" si="23"/>
        <v>4.1997791719838418</v>
      </c>
      <c r="T19" s="24">
        <f t="shared" si="25"/>
        <v>4.2268820289466325</v>
      </c>
      <c r="U19" s="24">
        <f t="shared" si="29"/>
        <v>4.2694423026506056</v>
      </c>
      <c r="V19" s="24">
        <f t="shared" si="32"/>
        <v>4.3222195465906443</v>
      </c>
      <c r="W19" s="24">
        <f t="shared" si="35"/>
        <v>4.3752557289503002</v>
      </c>
      <c r="X19" s="24">
        <f t="shared" ref="X19:X20" si="38">+(((1+L19/100)^(H19/365)/(1+$L$18/100)^($H$18/365))^(365/(H19-$H$18))-1)*100</f>
        <v>4.4150992228672914</v>
      </c>
      <c r="Y19" s="24" t="e">
        <f>+(((1+L19/100)^(H19/365)/(1+$L$19/100)^($H$19/365))^(365/(H19-$H$19))-1)*100</f>
        <v>#DIV/0!</v>
      </c>
      <c r="AA19" s="11">
        <f t="shared" si="15"/>
        <v>46943</v>
      </c>
      <c r="AB19" s="15">
        <f t="shared" si="16"/>
        <v>83500</v>
      </c>
      <c r="AC19" s="25">
        <f t="shared" si="18"/>
        <v>0.82186222579540658</v>
      </c>
      <c r="AD19" s="25">
        <f t="shared" si="20"/>
        <v>0.84387150496285634</v>
      </c>
      <c r="AE19" s="25">
        <f t="shared" si="26"/>
        <v>0.86562545528770207</v>
      </c>
      <c r="AF19" s="25">
        <f t="shared" si="27"/>
        <v>0.88525916123140225</v>
      </c>
      <c r="AG19" s="25">
        <f t="shared" si="30"/>
        <v>0.90422596474724837</v>
      </c>
      <c r="AH19" s="25">
        <f t="shared" si="33"/>
        <v>0.92287413945796359</v>
      </c>
      <c r="AI19" s="25">
        <f t="shared" si="36"/>
        <v>0.94187095177659363</v>
      </c>
      <c r="AJ19" s="25">
        <f t="shared" ref="AJ19:AJ23" si="39">+(1+T16/100)^-(($H16-$H$14)/365)</f>
        <v>0.96065674214325425</v>
      </c>
      <c r="AK19" s="25">
        <f>+(1+U16/100)^-(($H16-$H$15)/365)</f>
        <v>0.98011469843584886</v>
      </c>
      <c r="AL19" s="13">
        <f>+(1+$Y$3)^-YEARFRAC($AA19,$AA$19)</f>
        <v>1</v>
      </c>
    </row>
    <row r="20" spans="1:42" x14ac:dyDescent="0.75">
      <c r="A20" s="3">
        <v>47673</v>
      </c>
      <c r="B20" s="4">
        <v>8</v>
      </c>
      <c r="C20" s="8">
        <v>0.08</v>
      </c>
      <c r="D20" s="4">
        <v>7.0000000000000007E-2</v>
      </c>
      <c r="E20" s="5">
        <v>80000</v>
      </c>
      <c r="F20" s="5">
        <f t="shared" si="10"/>
        <v>80700</v>
      </c>
      <c r="G20">
        <f t="shared" si="5"/>
        <v>1.7500000000000002</v>
      </c>
      <c r="H20" s="15">
        <f t="shared" si="6"/>
        <v>2485</v>
      </c>
      <c r="I20" s="9">
        <f t="shared" si="11"/>
        <v>6.8055555555555554</v>
      </c>
      <c r="J20" s="21">
        <f t="shared" si="12"/>
        <v>0.12122732992720743</v>
      </c>
      <c r="K20" s="9">
        <f t="shared" si="7"/>
        <v>59919.097171935944</v>
      </c>
      <c r="L20" s="9">
        <v>4.472118</v>
      </c>
      <c r="M20" s="24">
        <f t="shared" si="8"/>
        <v>4.4222098818722744</v>
      </c>
      <c r="N20" s="24">
        <f t="shared" si="13"/>
        <v>4.3378634105531111</v>
      </c>
      <c r="O20" s="24">
        <f t="shared" si="14"/>
        <v>4.2611272744993434</v>
      </c>
      <c r="P20" s="24">
        <f t="shared" si="17"/>
        <v>4.2249662409467037</v>
      </c>
      <c r="Q20" s="24">
        <f t="shared" si="19"/>
        <v>4.2171349449303008</v>
      </c>
      <c r="R20" s="24">
        <f t="shared" si="21"/>
        <v>4.21895385041966</v>
      </c>
      <c r="S20" s="24">
        <f t="shared" si="23"/>
        <v>4.2325481337213811</v>
      </c>
      <c r="T20" s="24">
        <f t="shared" si="25"/>
        <v>4.2605955215344382</v>
      </c>
      <c r="U20" s="24">
        <f t="shared" si="29"/>
        <v>4.3015241196660892</v>
      </c>
      <c r="V20" s="24">
        <f t="shared" si="32"/>
        <v>4.3492282831167461</v>
      </c>
      <c r="W20" s="24">
        <f t="shared" si="35"/>
        <v>4.3937955793358796</v>
      </c>
      <c r="X20" s="24">
        <f t="shared" si="38"/>
        <v>4.4230794580498722</v>
      </c>
      <c r="Y20" s="24">
        <f>+(((1+L20/100)^(H20/365)/(1+$L$19/100)^($H$19/365))^(365/(H20-$H$19))-1)*100</f>
        <v>4.4311925874847446</v>
      </c>
      <c r="AA20" s="11">
        <f t="shared" si="15"/>
        <v>47127</v>
      </c>
      <c r="AB20" s="15">
        <f t="shared" si="16"/>
        <v>82800</v>
      </c>
      <c r="AC20" s="25">
        <f t="shared" si="18"/>
        <v>0.80492575504020869</v>
      </c>
      <c r="AD20" s="25">
        <f t="shared" si="20"/>
        <v>0.82648147946178596</v>
      </c>
      <c r="AE20" s="25">
        <f t="shared" si="26"/>
        <v>0.84778713671277706</v>
      </c>
      <c r="AF20" s="25">
        <f t="shared" si="27"/>
        <v>0.86701624237665587</v>
      </c>
      <c r="AG20" s="25">
        <f t="shared" si="30"/>
        <v>0.88559218875978141</v>
      </c>
      <c r="AH20" s="25">
        <f t="shared" si="33"/>
        <v>0.90385607245953037</v>
      </c>
      <c r="AI20" s="25">
        <f t="shared" si="36"/>
        <v>0.92246140924104703</v>
      </c>
      <c r="AJ20" s="25">
        <f t="shared" si="39"/>
        <v>0.94086007269133154</v>
      </c>
      <c r="AK20" s="25">
        <f t="shared" ref="AK20:AK23" si="40">+(1+U17/100)^-(($H17-$H$15)/365)</f>
        <v>0.95991705045326481</v>
      </c>
      <c r="AL20" s="25">
        <f>+(1+V17/100)^-(($H17-$H$16)/365)</f>
        <v>0.97939256699770227</v>
      </c>
      <c r="AM20" s="13">
        <f>+(1+$Y$3)^-YEARFRAC($AA20,$AA$20)</f>
        <v>1</v>
      </c>
    </row>
    <row r="21" spans="1:42" x14ac:dyDescent="0.75">
      <c r="AA21" s="11">
        <f t="shared" si="15"/>
        <v>47308</v>
      </c>
      <c r="AB21" s="15">
        <f t="shared" si="16"/>
        <v>82100</v>
      </c>
      <c r="AC21" s="25">
        <f t="shared" si="18"/>
        <v>0.78816479683970209</v>
      </c>
      <c r="AD21" s="25">
        <f t="shared" si="20"/>
        <v>0.80927166670078199</v>
      </c>
      <c r="AE21" s="25">
        <f t="shared" si="26"/>
        <v>0.83013367653661463</v>
      </c>
      <c r="AF21" s="25">
        <f t="shared" si="27"/>
        <v>0.84896237479117997</v>
      </c>
      <c r="AG21" s="25">
        <f t="shared" si="30"/>
        <v>0.86715151449193395</v>
      </c>
      <c r="AH21" s="25">
        <f t="shared" si="33"/>
        <v>0.88503508958638166</v>
      </c>
      <c r="AI21" s="25">
        <f t="shared" si="36"/>
        <v>0.90325300768965511</v>
      </c>
      <c r="AJ21" s="25">
        <f t="shared" si="39"/>
        <v>0.92126855601770063</v>
      </c>
      <c r="AK21" s="25">
        <f t="shared" si="40"/>
        <v>0.93992871058731409</v>
      </c>
      <c r="AL21" s="25">
        <f t="shared" ref="AL21:AL23" si="41">+(1+V18/100)^-(($H18-$H$16)/365)</f>
        <v>0.95899868871197724</v>
      </c>
      <c r="AM21" s="25">
        <f>+(1+W18/100)^-(($H18-$H$17)/365)</f>
        <v>0.97917701341328134</v>
      </c>
      <c r="AN21" s="13">
        <f>+(1+$Y$3)^-YEARFRAC($AA21,$AA$21)</f>
        <v>1</v>
      </c>
    </row>
    <row r="22" spans="1:42" x14ac:dyDescent="0.75">
      <c r="AA22" s="11">
        <f t="shared" si="15"/>
        <v>47492</v>
      </c>
      <c r="AB22" s="15">
        <f t="shared" si="16"/>
        <v>81400</v>
      </c>
      <c r="AC22" s="25">
        <f t="shared" si="18"/>
        <v>0.77118446265703189</v>
      </c>
      <c r="AD22" s="25">
        <f t="shared" si="20"/>
        <v>0.79183660311985882</v>
      </c>
      <c r="AE22" s="25">
        <f t="shared" si="26"/>
        <v>0.81224915885655535</v>
      </c>
      <c r="AF22" s="25">
        <f t="shared" si="27"/>
        <v>0.83067220896511229</v>
      </c>
      <c r="AG22" s="25">
        <f t="shared" si="30"/>
        <v>0.848469479260061</v>
      </c>
      <c r="AH22" s="25">
        <f t="shared" si="33"/>
        <v>0.86596776807592579</v>
      </c>
      <c r="AI22" s="25">
        <f t="shared" si="36"/>
        <v>0.8837931967674082</v>
      </c>
      <c r="AJ22" s="25">
        <f t="shared" si="39"/>
        <v>0.90142061556680597</v>
      </c>
      <c r="AK22" s="25">
        <f t="shared" si="40"/>
        <v>0.91967875311946679</v>
      </c>
      <c r="AL22" s="25">
        <f t="shared" si="41"/>
        <v>0.93833788493037518</v>
      </c>
      <c r="AM22" s="25">
        <f t="shared" ref="AM22:AM23" si="42">+(1+W19/100)^-(($H19-$H$17)/365)</f>
        <v>0.95808148494206036</v>
      </c>
      <c r="AN22" s="25">
        <f>+(1+X19/100)^-(($H19-$H$18)/365)</f>
        <v>0.97845585815205716</v>
      </c>
      <c r="AO22" s="13">
        <f>+(1+$Y$3)^-YEARFRAC($AA22,$AA$22)</f>
        <v>1</v>
      </c>
    </row>
    <row r="23" spans="1:42" x14ac:dyDescent="0.75">
      <c r="AA23" s="11">
        <f t="shared" si="15"/>
        <v>47673</v>
      </c>
      <c r="AB23" s="15">
        <f t="shared" si="16"/>
        <v>80700</v>
      </c>
      <c r="AC23" s="25">
        <f t="shared" si="18"/>
        <v>0.75478026594334802</v>
      </c>
      <c r="AD23" s="25">
        <f t="shared" si="20"/>
        <v>0.77499310583527892</v>
      </c>
      <c r="AE23" s="25">
        <f t="shared" si="26"/>
        <v>0.79497145731093499</v>
      </c>
      <c r="AF23" s="25">
        <f t="shared" si="27"/>
        <v>0.81300262278918456</v>
      </c>
      <c r="AG23" s="25">
        <f t="shared" si="30"/>
        <v>0.83042131968565103</v>
      </c>
      <c r="AH23" s="25">
        <f t="shared" si="33"/>
        <v>0.84754739486679154</v>
      </c>
      <c r="AI23" s="25">
        <f t="shared" si="36"/>
        <v>0.86499365119041638</v>
      </c>
      <c r="AJ23" s="25">
        <f t="shared" si="39"/>
        <v>0.88224610957561767</v>
      </c>
      <c r="AK23" s="25">
        <f t="shared" si="40"/>
        <v>0.90011587042394581</v>
      </c>
      <c r="AL23" s="25">
        <f t="shared" si="41"/>
        <v>0.91837809580901908</v>
      </c>
      <c r="AM23" s="25">
        <f t="shared" si="42"/>
        <v>0.93770172120488793</v>
      </c>
      <c r="AN23" s="25">
        <f>+(1+X20/100)^-(($H20-$H$18)/365)</f>
        <v>0.95764270235080773</v>
      </c>
      <c r="AO23" s="25">
        <f>+(1+Y20/100)^-(($H20-$H$19)/365)</f>
        <v>0.9787285694823703</v>
      </c>
      <c r="AP23" s="13">
        <f>+(1+$Y$3)^-YEARFRAC($AA23,$AA$23)</f>
        <v>1</v>
      </c>
    </row>
    <row r="25" spans="1:42" x14ac:dyDescent="0.75">
      <c r="AC25">
        <v>1</v>
      </c>
      <c r="AD25">
        <f>+AC25+1</f>
        <v>2</v>
      </c>
      <c r="AE25">
        <f t="shared" ref="AE25:AP25" si="43">+AD25+1</f>
        <v>3</v>
      </c>
      <c r="AF25">
        <f t="shared" si="43"/>
        <v>4</v>
      </c>
      <c r="AG25">
        <f t="shared" si="43"/>
        <v>5</v>
      </c>
      <c r="AH25">
        <f t="shared" si="43"/>
        <v>6</v>
      </c>
      <c r="AI25">
        <f t="shared" si="43"/>
        <v>7</v>
      </c>
      <c r="AJ25">
        <f t="shared" si="43"/>
        <v>8</v>
      </c>
      <c r="AK25">
        <f t="shared" si="43"/>
        <v>9</v>
      </c>
      <c r="AL25">
        <f t="shared" si="43"/>
        <v>10</v>
      </c>
      <c r="AM25">
        <f t="shared" si="43"/>
        <v>11</v>
      </c>
      <c r="AN25">
        <f t="shared" si="43"/>
        <v>12</v>
      </c>
      <c r="AO25">
        <f t="shared" si="43"/>
        <v>13</v>
      </c>
      <c r="AP25">
        <f t="shared" si="43"/>
        <v>14</v>
      </c>
    </row>
    <row r="26" spans="1:42" x14ac:dyDescent="0.75">
      <c r="AA26" t="s">
        <v>48</v>
      </c>
      <c r="AC26" s="25">
        <f>+Y13/2</f>
        <v>0.88320580247479785</v>
      </c>
      <c r="AD26" s="25">
        <f>+(1-$AC$26)^(AD$25-$AC$25)*$AC$26</f>
        <v>0.10315331294964621</v>
      </c>
      <c r="AE26" s="25">
        <f>+(1-$AC$26)^(AE$25-$AC$25)*$AC$26</f>
        <v>1.2047708408019973E-2</v>
      </c>
      <c r="AF26" s="25">
        <f t="shared" ref="AF26:AP26" si="44">+(1-$AC$26)^(AF$25-$AC$25)*$AC$26</f>
        <v>1.4071024355323232E-3</v>
      </c>
      <c r="AG26" s="25">
        <f t="shared" si="44"/>
        <v>1.6434139979375521E-4</v>
      </c>
      <c r="AH26" s="25">
        <f t="shared" si="44"/>
        <v>1.9194121909080059E-5</v>
      </c>
      <c r="AI26" s="25">
        <f t="shared" si="44"/>
        <v>2.2417620655719067E-6</v>
      </c>
      <c r="AJ26" s="25">
        <f t="shared" si="44"/>
        <v>2.6182480149091043E-7</v>
      </c>
      <c r="AK26" s="25">
        <f t="shared" si="44"/>
        <v>3.0579617582326238E-8</v>
      </c>
      <c r="AL26" s="25">
        <f t="shared" si="44"/>
        <v>3.571521896155355E-9</v>
      </c>
      <c r="AM26" s="25">
        <f t="shared" si="44"/>
        <v>4.1713303380515302E-10</v>
      </c>
      <c r="AN26" s="25">
        <f t="shared" si="44"/>
        <v>4.8718717944525873E-11</v>
      </c>
      <c r="AO26" s="25">
        <f t="shared" si="44"/>
        <v>5.6900635667875648E-12</v>
      </c>
      <c r="AP26" s="25">
        <f t="shared" si="44"/>
        <v>6.6456640815034316E-13</v>
      </c>
    </row>
    <row r="27" spans="1:42" x14ac:dyDescent="0.75">
      <c r="AA27" t="s">
        <v>50</v>
      </c>
      <c r="AC27" s="28">
        <f>+AC6*AC7</f>
        <v>57.895642066639411</v>
      </c>
      <c r="AD27" s="28">
        <f t="shared" ref="AD27:AP27" si="45">+AD6*AD7</f>
        <v>58.292129641485822</v>
      </c>
      <c r="AE27" s="28">
        <f t="shared" si="45"/>
        <v>55.955996977327132</v>
      </c>
      <c r="AF27" s="28">
        <f t="shared" si="45"/>
        <v>50.924903541556695</v>
      </c>
      <c r="AG27" s="28">
        <f t="shared" si="45"/>
        <v>45.978729920931002</v>
      </c>
      <c r="AH27" s="28">
        <f t="shared" si="45"/>
        <v>41.085127452632882</v>
      </c>
      <c r="AI27" s="28">
        <f t="shared" si="45"/>
        <v>36.289442216600293</v>
      </c>
      <c r="AJ27" s="28">
        <f t="shared" si="45"/>
        <v>31.55219616269083</v>
      </c>
      <c r="AK27" s="28">
        <f t="shared" si="45"/>
        <v>26.908637880475386</v>
      </c>
      <c r="AL27" s="28">
        <f t="shared" si="45"/>
        <v>22.137981720102793</v>
      </c>
      <c r="AM27" s="28">
        <f t="shared" si="45"/>
        <v>17.490599051307221</v>
      </c>
      <c r="AN27" s="28">
        <f t="shared" si="45"/>
        <v>12.950239099208117</v>
      </c>
      <c r="AO27" s="28">
        <f t="shared" si="45"/>
        <v>8.527265491440799</v>
      </c>
      <c r="AP27" s="28">
        <f t="shared" si="45"/>
        <v>4.2099291321546071</v>
      </c>
    </row>
    <row r="28" spans="1:42" x14ac:dyDescent="0.75">
      <c r="AA28" t="s">
        <v>51</v>
      </c>
      <c r="AC28" s="29">
        <f>+AC27*AC26</f>
        <v>51.133767011259927</v>
      </c>
      <c r="AD28" s="29">
        <f t="shared" ref="AD28:AP28" si="46">+AD27*AD26</f>
        <v>6.0130262914095347</v>
      </c>
      <c r="AE28" s="29">
        <f t="shared" si="46"/>
        <v>0.67414153526288423</v>
      </c>
      <c r="AF28" s="29">
        <f t="shared" si="46"/>
        <v>7.165655580257306E-2</v>
      </c>
      <c r="AG28" s="29">
        <f t="shared" si="46"/>
        <v>7.5562088359448169E-3</v>
      </c>
      <c r="AH28" s="29">
        <f t="shared" si="46"/>
        <v>7.8859294497592744E-4</v>
      </c>
      <c r="AI28" s="29">
        <f t="shared" si="46"/>
        <v>8.1352294941938226E-5</v>
      </c>
      <c r="AJ28" s="29">
        <f t="shared" si="46"/>
        <v>8.2611474968987933E-6</v>
      </c>
      <c r="AK28" s="29">
        <f t="shared" si="46"/>
        <v>8.2285585604623492E-7</v>
      </c>
      <c r="AL28" s="29">
        <f t="shared" si="46"/>
        <v>7.9066286450034117E-8</v>
      </c>
      <c r="AM28" s="29">
        <f t="shared" si="46"/>
        <v>7.2959066453413126E-9</v>
      </c>
      <c r="AN28" s="29">
        <f t="shared" si="46"/>
        <v>6.3091904598849108E-10</v>
      </c>
      <c r="AO28" s="29">
        <f t="shared" si="46"/>
        <v>4.8520682697172148E-11</v>
      </c>
      <c r="AP28" s="29">
        <f t="shared" si="46"/>
        <v>2.7977774819234787E-12</v>
      </c>
    </row>
    <row r="29" spans="1:42" x14ac:dyDescent="0.75">
      <c r="AA29" t="s">
        <v>24</v>
      </c>
      <c r="AC29" s="29">
        <f>+SUM(AC28:AP28)</f>
        <v>57.901026718858581</v>
      </c>
    </row>
    <row r="30" spans="1:42" x14ac:dyDescent="0.75">
      <c r="AA30" t="s">
        <v>21</v>
      </c>
      <c r="AC30" s="12">
        <f>+AC29-Y10</f>
        <v>1.1696632176787602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DC9F-440D-4507-9807-7E23CFD75A02}">
  <dimension ref="A1:S48"/>
  <sheetViews>
    <sheetView topLeftCell="D8" workbookViewId="0">
      <selection activeCell="N26" sqref="N26"/>
    </sheetView>
  </sheetViews>
  <sheetFormatPr baseColWidth="10" defaultRowHeight="14.75" x14ac:dyDescent="0.75"/>
  <cols>
    <col min="14" max="14" width="11.1796875" bestFit="1" customWidth="1"/>
  </cols>
  <sheetData>
    <row r="1" spans="1:19" x14ac:dyDescent="0.75">
      <c r="A1" t="s">
        <v>43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H1" t="str">
        <f>+A1</f>
        <v>Prob Superv</v>
      </c>
      <c r="I1" t="str">
        <f t="shared" ref="I1" si="0">+B1</f>
        <v>AL30</v>
      </c>
      <c r="J1" t="str">
        <f t="shared" ref="J1" si="1">+C1</f>
        <v>AL35</v>
      </c>
      <c r="K1" t="str">
        <f t="shared" ref="K1" si="2">+D1</f>
        <v>AL38</v>
      </c>
      <c r="L1" t="str">
        <f t="shared" ref="L1" si="3">+E1</f>
        <v>AL41</v>
      </c>
      <c r="M1" t="str">
        <f t="shared" ref="M1" si="4">+F1</f>
        <v>AL46</v>
      </c>
    </row>
    <row r="2" spans="1:19" x14ac:dyDescent="0.75">
      <c r="A2" t="s">
        <v>37</v>
      </c>
      <c r="B2" s="20">
        <f>+FFant!Y11</f>
        <v>0.24130797886052366</v>
      </c>
      <c r="C2" s="21">
        <f>+B2+2%</f>
        <v>0.26130797886052365</v>
      </c>
      <c r="D2" s="21">
        <f t="shared" ref="D2:F2" si="5">+C2+2%</f>
        <v>0.28130797886052367</v>
      </c>
      <c r="E2" s="21">
        <f t="shared" si="5"/>
        <v>0.30130797886052368</v>
      </c>
      <c r="F2" s="21">
        <f t="shared" si="5"/>
        <v>0.3213079788605237</v>
      </c>
      <c r="H2" t="s">
        <v>44</v>
      </c>
      <c r="I2" s="9">
        <f>+SUM(I4:I26)</f>
        <v>2.6891435364863785</v>
      </c>
      <c r="J2" s="9">
        <f t="shared" ref="J2:N2" si="6">+SUM(J4:J26)</f>
        <v>2.7522790808946893</v>
      </c>
      <c r="K2" s="9">
        <f t="shared" si="6"/>
        <v>2.536813178421915</v>
      </c>
      <c r="L2" s="9">
        <f t="shared" si="6"/>
        <v>2.3152122606763128</v>
      </c>
      <c r="M2" s="9">
        <f t="shared" si="6"/>
        <v>2.1119948276096427</v>
      </c>
      <c r="N2" s="9">
        <f t="shared" si="6"/>
        <v>2.531838978306566</v>
      </c>
    </row>
    <row r="3" spans="1:19" x14ac:dyDescent="0.75">
      <c r="A3" s="11">
        <v>45300</v>
      </c>
      <c r="B3" s="20">
        <f>+(1-B2/2)</f>
        <v>0.87934601056973816</v>
      </c>
      <c r="C3" s="20">
        <f t="shared" ref="C3:F3" si="7">+(1-C2/2)</f>
        <v>0.86934601056973815</v>
      </c>
      <c r="D3" s="20">
        <f t="shared" si="7"/>
        <v>0.85934601056973814</v>
      </c>
      <c r="E3" s="20">
        <f t="shared" si="7"/>
        <v>0.84934601056973813</v>
      </c>
      <c r="F3" s="20">
        <f t="shared" si="7"/>
        <v>0.83934601056973812</v>
      </c>
      <c r="H3" t="str">
        <f t="shared" ref="H3:M3" si="8">+A2</f>
        <v>PD anual</v>
      </c>
      <c r="I3" s="21">
        <f t="shared" si="8"/>
        <v>0.24130797886052366</v>
      </c>
      <c r="J3" s="21">
        <f t="shared" si="8"/>
        <v>0.26130797886052365</v>
      </c>
      <c r="K3" s="21">
        <f t="shared" si="8"/>
        <v>0.28130797886052367</v>
      </c>
      <c r="L3" s="21">
        <f t="shared" si="8"/>
        <v>0.30130797886052368</v>
      </c>
      <c r="M3" s="21">
        <f t="shared" si="8"/>
        <v>0.3213079788605237</v>
      </c>
      <c r="N3" s="21">
        <f>+AVERAGE(I3:M3)</f>
        <v>0.28130797886052367</v>
      </c>
    </row>
    <row r="4" spans="1:19" x14ac:dyDescent="0.75">
      <c r="A4" s="11">
        <v>45482</v>
      </c>
      <c r="B4" s="20">
        <f>+B3*B$3</f>
        <v>0.77324940630491401</v>
      </c>
      <c r="C4" s="20">
        <f t="shared" ref="C4:F4" si="9">+C3*C$3</f>
        <v>0.75576248609351926</v>
      </c>
      <c r="D4" s="20">
        <f t="shared" si="9"/>
        <v>0.73847556588212449</v>
      </c>
      <c r="E4" s="20">
        <f t="shared" si="9"/>
        <v>0.72138864567072969</v>
      </c>
      <c r="F4" s="20">
        <f t="shared" si="9"/>
        <v>0.70450172545933498</v>
      </c>
      <c r="H4">
        <v>2024</v>
      </c>
      <c r="I4" s="20">
        <f>+(1-I3)</f>
        <v>0.75869202113947631</v>
      </c>
      <c r="J4" s="20">
        <f t="shared" ref="J4:M4" si="10">+(1-J3)</f>
        <v>0.7386920211394763</v>
      </c>
      <c r="K4" s="20">
        <f t="shared" si="10"/>
        <v>0.71869202113947628</v>
      </c>
      <c r="L4" s="20">
        <f t="shared" si="10"/>
        <v>0.69869202113947626</v>
      </c>
      <c r="M4" s="20">
        <f t="shared" si="10"/>
        <v>0.67869202113947624</v>
      </c>
      <c r="N4" s="21">
        <f t="shared" ref="N4:N26" si="11">+AVERAGE(I4:M4)</f>
        <v>0.71869202113947628</v>
      </c>
    </row>
    <row r="5" spans="1:19" x14ac:dyDescent="0.75">
      <c r="A5" s="11">
        <v>45666</v>
      </c>
      <c r="B5" s="20">
        <f t="shared" ref="B5:B16" si="12">+B4*B$3</f>
        <v>0.67995378060964462</v>
      </c>
      <c r="C5" s="20">
        <f t="shared" ref="C5:C16" si="13">+C4*C$3</f>
        <v>0.65701910222366822</v>
      </c>
      <c r="D5" s="20">
        <f t="shared" ref="D5:D16" si="14">+D4*D$3</f>
        <v>0.63460603144403349</v>
      </c>
      <c r="E5" s="20">
        <f t="shared" ref="E5:E16" si="15">+E4*E$3</f>
        <v>0.61270856827074061</v>
      </c>
      <c r="F5" s="20">
        <f t="shared" ref="F5:F16" si="16">+F4*F$3</f>
        <v>0.59132071270378972</v>
      </c>
      <c r="H5">
        <f>+H4+1</f>
        <v>2025</v>
      </c>
      <c r="I5" s="20">
        <f t="shared" ref="I5:M10" si="17">+I4*(1-I$3)</f>
        <v>0.57561358294070353</v>
      </c>
      <c r="J5" s="20">
        <f t="shared" si="17"/>
        <v>0.54566590209512444</v>
      </c>
      <c r="K5" s="20">
        <f t="shared" si="17"/>
        <v>0.51651822124954538</v>
      </c>
      <c r="L5" s="20">
        <f t="shared" si="17"/>
        <v>0.48817054040396635</v>
      </c>
      <c r="M5" s="20">
        <f t="shared" si="17"/>
        <v>0.46062285955838728</v>
      </c>
      <c r="N5" s="21">
        <f t="shared" si="11"/>
        <v>0.51731822124954541</v>
      </c>
    </row>
    <row r="6" spans="1:19" x14ac:dyDescent="0.75">
      <c r="A6" s="11">
        <v>45847</v>
      </c>
      <c r="B6" s="20">
        <f t="shared" si="12"/>
        <v>0.59791464435090202</v>
      </c>
      <c r="C6" s="20">
        <f t="shared" si="13"/>
        <v>0.57117693538625691</v>
      </c>
      <c r="D6" s="20">
        <f t="shared" si="14"/>
        <v>0.54534616140492398</v>
      </c>
      <c r="E6" s="20">
        <f t="shared" si="15"/>
        <v>0.52040157810264953</v>
      </c>
      <c r="F6" s="20">
        <f t="shared" si="16"/>
        <v>0.49632268117518019</v>
      </c>
      <c r="H6">
        <f t="shared" ref="H6:H26" si="18">+H5+1</f>
        <v>2026</v>
      </c>
      <c r="I6" s="20">
        <f t="shared" si="17"/>
        <v>0.43671343263661794</v>
      </c>
      <c r="J6" s="20">
        <f t="shared" si="17"/>
        <v>0.40307904808554307</v>
      </c>
      <c r="K6" s="20">
        <f t="shared" si="17"/>
        <v>0.37121752438520295</v>
      </c>
      <c r="L6" s="20">
        <f t="shared" si="17"/>
        <v>0.34108086153559758</v>
      </c>
      <c r="M6" s="20">
        <f t="shared" si="17"/>
        <v>0.31262105953672698</v>
      </c>
      <c r="N6" s="21">
        <f t="shared" si="11"/>
        <v>0.3729423852359377</v>
      </c>
    </row>
    <row r="7" spans="1:19" x14ac:dyDescent="0.75">
      <c r="A7" s="11">
        <v>46031</v>
      </c>
      <c r="B7" s="20">
        <f t="shared" si="12"/>
        <v>0.52577385717118952</v>
      </c>
      <c r="C7" s="20">
        <f t="shared" si="13"/>
        <v>0.49655039010749152</v>
      </c>
      <c r="D7" s="20">
        <f t="shared" si="14"/>
        <v>0.46864104818284191</v>
      </c>
      <c r="E7" s="20">
        <f t="shared" si="15"/>
        <v>0.4420010042556814</v>
      </c>
      <c r="F7" s="20">
        <f t="shared" si="16"/>
        <v>0.41658646239966357</v>
      </c>
      <c r="H7">
        <f t="shared" si="18"/>
        <v>2027</v>
      </c>
      <c r="I7" s="20">
        <f t="shared" si="17"/>
        <v>0.33133099686583423</v>
      </c>
      <c r="J7" s="20">
        <f t="shared" si="17"/>
        <v>0.29775127670928597</v>
      </c>
      <c r="K7" s="20">
        <f t="shared" si="17"/>
        <v>0.2667910728827943</v>
      </c>
      <c r="L7" s="20">
        <f t="shared" si="17"/>
        <v>0.23831047651830051</v>
      </c>
      <c r="M7" s="20">
        <f t="shared" si="17"/>
        <v>0.21217341874774576</v>
      </c>
      <c r="N7" s="21">
        <f t="shared" si="11"/>
        <v>0.26927144834479211</v>
      </c>
    </row>
    <row r="8" spans="1:19" x14ac:dyDescent="0.75">
      <c r="A8" s="11">
        <v>46212</v>
      </c>
      <c r="B8" s="20">
        <f t="shared" si="12"/>
        <v>0.46233714376534879</v>
      </c>
      <c r="C8" s="20">
        <f t="shared" si="13"/>
        <v>0.4316741006867949</v>
      </c>
      <c r="D8" s="20">
        <f t="shared" si="14"/>
        <v>0.40272481514514563</v>
      </c>
      <c r="E8" s="20">
        <f t="shared" si="15"/>
        <v>0.37541178963238087</v>
      </c>
      <c r="F8" s="20">
        <f t="shared" si="16"/>
        <v>0.34966018527251785</v>
      </c>
      <c r="H8">
        <f t="shared" si="18"/>
        <v>2028</v>
      </c>
      <c r="I8" s="20">
        <f t="shared" si="17"/>
        <v>0.25137818367829728</v>
      </c>
      <c r="J8" s="20">
        <f t="shared" si="17"/>
        <v>0.21994649238924194</v>
      </c>
      <c r="K8" s="20">
        <f t="shared" si="17"/>
        <v>0.19174061539210477</v>
      </c>
      <c r="L8" s="20">
        <f t="shared" si="17"/>
        <v>0.16650562849728309</v>
      </c>
      <c r="M8" s="20">
        <f t="shared" si="17"/>
        <v>0.14400040640198</v>
      </c>
      <c r="N8" s="21">
        <f t="shared" si="11"/>
        <v>0.19471426527178143</v>
      </c>
    </row>
    <row r="9" spans="1:19" x14ac:dyDescent="0.75">
      <c r="A9" s="11">
        <v>46396</v>
      </c>
      <c r="B9" s="20">
        <f t="shared" si="12"/>
        <v>0.40655432290826693</v>
      </c>
      <c r="C9" s="20">
        <f t="shared" si="13"/>
        <v>0.37527415729834462</v>
      </c>
      <c r="D9" s="20">
        <f t="shared" si="14"/>
        <v>0.34607996325241613</v>
      </c>
      <c r="E9" s="20">
        <f t="shared" si="15"/>
        <v>0.31885450584510849</v>
      </c>
      <c r="F9" s="20">
        <f t="shared" si="16"/>
        <v>0.29348588156356337</v>
      </c>
      <c r="H9">
        <f t="shared" si="18"/>
        <v>2029</v>
      </c>
      <c r="I9" s="20">
        <f t="shared" si="17"/>
        <v>0.19071862224525787</v>
      </c>
      <c r="J9" s="20">
        <f t="shared" si="17"/>
        <v>0.16247271900554758</v>
      </c>
      <c r="K9" s="20">
        <f t="shared" si="17"/>
        <v>0.13780245041067876</v>
      </c>
      <c r="L9" s="20">
        <f t="shared" si="17"/>
        <v>0.11633615410586549</v>
      </c>
      <c r="M9" s="20">
        <f t="shared" si="17"/>
        <v>9.7731926865865779E-2</v>
      </c>
      <c r="N9" s="21">
        <f t="shared" si="11"/>
        <v>0.14101237452664309</v>
      </c>
    </row>
    <row r="10" spans="1:19" x14ac:dyDescent="0.75">
      <c r="A10" s="11">
        <v>46577</v>
      </c>
      <c r="B10" s="20">
        <f t="shared" si="12"/>
        <v>0.35750192192926561</v>
      </c>
      <c r="C10" s="20">
        <f t="shared" si="13"/>
        <v>0.32624309151723629</v>
      </c>
      <c r="D10" s="20">
        <f t="shared" si="14"/>
        <v>0.29740243575908537</v>
      </c>
      <c r="E10" s="20">
        <f t="shared" si="15"/>
        <v>0.27081780249172815</v>
      </c>
      <c r="F10" s="20">
        <f t="shared" si="16"/>
        <v>0.24633620384891958</v>
      </c>
      <c r="H10">
        <f t="shared" si="18"/>
        <v>2030</v>
      </c>
      <c r="I10" s="20">
        <f t="shared" si="17"/>
        <v>0.144696696980191</v>
      </c>
      <c r="J10" s="20">
        <f t="shared" si="17"/>
        <v>0.12001730118223414</v>
      </c>
      <c r="K10" s="20">
        <f t="shared" si="17"/>
        <v>9.9037521603623169E-2</v>
      </c>
      <c r="L10" s="20">
        <f t="shared" si="17"/>
        <v>8.1283142643820736E-2</v>
      </c>
      <c r="M10" s="20">
        <f t="shared" si="17"/>
        <v>6.6329878974449918E-2</v>
      </c>
      <c r="N10" s="21">
        <f t="shared" si="11"/>
        <v>0.10227290827686379</v>
      </c>
      <c r="O10" s="20"/>
      <c r="P10" s="20"/>
      <c r="Q10" s="20"/>
      <c r="R10" s="20"/>
      <c r="S10" s="20"/>
    </row>
    <row r="11" spans="1:19" x14ac:dyDescent="0.75">
      <c r="A11" s="11">
        <v>46761</v>
      </c>
      <c r="B11" s="20">
        <f t="shared" si="12"/>
        <v>0.31436788881951372</v>
      </c>
      <c r="C11" s="20">
        <f t="shared" si="13"/>
        <v>0.28361813008644737</v>
      </c>
      <c r="D11" s="20">
        <f t="shared" si="14"/>
        <v>0.25557159670329282</v>
      </c>
      <c r="E11" s="20">
        <f t="shared" si="15"/>
        <v>0.23001802013761261</v>
      </c>
      <c r="F11" s="20">
        <f t="shared" si="16"/>
        <v>0.20676130995948441</v>
      </c>
      <c r="H11">
        <f t="shared" si="18"/>
        <v>2031</v>
      </c>
      <c r="I11" s="20"/>
      <c r="J11" s="20">
        <f t="shared" ref="J11:M15" si="19">+J10*(1-J$3)</f>
        <v>8.8655822782009799E-2</v>
      </c>
      <c r="K11" s="20">
        <f t="shared" si="19"/>
        <v>7.1177476569952478E-2</v>
      </c>
      <c r="L11" s="20">
        <f t="shared" si="19"/>
        <v>5.6791883218379462E-2</v>
      </c>
      <c r="M11" s="20">
        <f t="shared" si="19"/>
        <v>4.5017559623106267E-2</v>
      </c>
      <c r="N11" s="21">
        <f t="shared" si="11"/>
        <v>6.5410685548362005E-2</v>
      </c>
      <c r="O11" s="20"/>
      <c r="P11" s="20"/>
      <c r="Q11" s="20"/>
      <c r="R11" s="20"/>
      <c r="S11" s="20"/>
    </row>
    <row r="12" spans="1:19" x14ac:dyDescent="0.75">
      <c r="A12" s="11">
        <v>46943</v>
      </c>
      <c r="B12" s="20">
        <f t="shared" si="12"/>
        <v>0.27643814888467039</v>
      </c>
      <c r="C12" s="20">
        <f t="shared" si="13"/>
        <v>0.24656228991590204</v>
      </c>
      <c r="D12" s="20">
        <f t="shared" si="14"/>
        <v>0.21962443204191273</v>
      </c>
      <c r="E12" s="20">
        <f t="shared" si="15"/>
        <v>0.19536488776303096</v>
      </c>
      <c r="F12" s="20">
        <f t="shared" si="16"/>
        <v>0.17354428065466632</v>
      </c>
      <c r="H12">
        <f t="shared" si="18"/>
        <v>2032</v>
      </c>
      <c r="I12" s="20"/>
      <c r="J12" s="20">
        <f t="shared" si="19"/>
        <v>6.5489348916626042E-2</v>
      </c>
      <c r="K12" s="20">
        <f t="shared" si="19"/>
        <v>5.1154684495666861E-2</v>
      </c>
      <c r="L12" s="20">
        <f t="shared" si="19"/>
        <v>3.9680035670166647E-2</v>
      </c>
      <c r="M12" s="20">
        <f t="shared" si="19"/>
        <v>3.0553058527372872E-2</v>
      </c>
      <c r="N12" s="21">
        <f t="shared" si="11"/>
        <v>4.6719281902458103E-2</v>
      </c>
      <c r="O12" s="9"/>
      <c r="P12" s="9"/>
      <c r="Q12" s="9"/>
      <c r="R12" s="9"/>
      <c r="S12" s="9"/>
    </row>
    <row r="13" spans="1:19" x14ac:dyDescent="0.75">
      <c r="A13" s="11">
        <v>47127</v>
      </c>
      <c r="B13" s="20">
        <f t="shared" si="12"/>
        <v>0.24308478339101822</v>
      </c>
      <c r="C13" s="20">
        <f t="shared" si="13"/>
        <v>0.21434794309532862</v>
      </c>
      <c r="D13" s="20">
        <f t="shared" si="14"/>
        <v>0.18873337949886226</v>
      </c>
      <c r="E13" s="20">
        <f t="shared" si="15"/>
        <v>0.165932388026935</v>
      </c>
      <c r="F13" s="20">
        <f t="shared" si="16"/>
        <v>0.14566369962468914</v>
      </c>
      <c r="H13">
        <f t="shared" si="18"/>
        <v>2033</v>
      </c>
      <c r="I13" s="20"/>
      <c r="J13" s="20">
        <f t="shared" si="19"/>
        <v>4.8376459514330866E-2</v>
      </c>
      <c r="K13" s="20">
        <f t="shared" si="19"/>
        <v>3.6764463590943049E-2</v>
      </c>
      <c r="L13" s="20">
        <f t="shared" si="19"/>
        <v>2.7724124321275245E-2</v>
      </c>
      <c r="M13" s="20">
        <f t="shared" si="19"/>
        <v>2.0736117043935406E-2</v>
      </c>
      <c r="N13" s="21">
        <f t="shared" si="11"/>
        <v>3.3400291117621141E-2</v>
      </c>
    </row>
    <row r="14" spans="1:19" x14ac:dyDescent="0.75">
      <c r="A14" s="11">
        <v>47308</v>
      </c>
      <c r="B14" s="20">
        <f t="shared" si="12"/>
        <v>0.21375563450510082</v>
      </c>
      <c r="C14" s="20">
        <f t="shared" si="13"/>
        <v>0.18634252920375319</v>
      </c>
      <c r="D14" s="20">
        <f t="shared" si="14"/>
        <v>0.16218727673369168</v>
      </c>
      <c r="E14" s="20">
        <f t="shared" si="15"/>
        <v>0.14093401179498702</v>
      </c>
      <c r="F14" s="20">
        <f t="shared" si="16"/>
        <v>0.12226224516481149</v>
      </c>
      <c r="H14">
        <f t="shared" si="18"/>
        <v>2034</v>
      </c>
      <c r="I14" s="20"/>
      <c r="J14" s="20">
        <f t="shared" si="19"/>
        <v>3.5735304654213117E-2</v>
      </c>
      <c r="K14" s="20">
        <f t="shared" si="19"/>
        <v>2.6422326644283546E-2</v>
      </c>
      <c r="L14" s="20">
        <f t="shared" si="19"/>
        <v>1.9370624456353912E-2</v>
      </c>
      <c r="M14" s="20">
        <f t="shared" si="19"/>
        <v>1.4073437187133261E-2</v>
      </c>
      <c r="N14" s="21">
        <f t="shared" si="11"/>
        <v>2.390042323549596E-2</v>
      </c>
    </row>
    <row r="15" spans="1:19" x14ac:dyDescent="0.75">
      <c r="A15" s="11">
        <v>47492</v>
      </c>
      <c r="B15" s="20">
        <f t="shared" si="12"/>
        <v>0.18796516443886346</v>
      </c>
      <c r="C15" s="20">
        <f t="shared" si="13"/>
        <v>0.16199613436275775</v>
      </c>
      <c r="D15" s="20">
        <f t="shared" si="14"/>
        <v>0.13937498922626806</v>
      </c>
      <c r="E15" s="20">
        <f t="shared" si="15"/>
        <v>0.11970174067166064</v>
      </c>
      <c r="F15" s="20">
        <f t="shared" si="16"/>
        <v>0.10262032772238378</v>
      </c>
      <c r="H15">
        <f t="shared" si="18"/>
        <v>2035</v>
      </c>
      <c r="I15" s="20"/>
      <c r="J15" s="20">
        <f t="shared" si="19"/>
        <v>2.639738442105562E-2</v>
      </c>
      <c r="K15" s="20">
        <f t="shared" si="19"/>
        <v>1.8989515339187579E-2</v>
      </c>
      <c r="L15" s="20">
        <f t="shared" si="19"/>
        <v>1.3534100752143684E-2</v>
      </c>
      <c r="M15" s="20">
        <f t="shared" si="19"/>
        <v>9.5515295289149392E-3</v>
      </c>
      <c r="N15" s="21">
        <f t="shared" si="11"/>
        <v>1.7118132510325457E-2</v>
      </c>
    </row>
    <row r="16" spans="1:19" x14ac:dyDescent="0.75">
      <c r="A16" s="11">
        <v>47673</v>
      </c>
      <c r="B16" s="20">
        <f t="shared" si="12"/>
        <v>0.16528641747539941</v>
      </c>
      <c r="C16" s="20">
        <f t="shared" si="13"/>
        <v>0.14083069313598273</v>
      </c>
      <c r="D16" s="20">
        <f t="shared" si="14"/>
        <v>0.11977134096479369</v>
      </c>
      <c r="E16" s="20">
        <f t="shared" si="15"/>
        <v>0.10166819589772834</v>
      </c>
      <c r="F16" s="20">
        <f t="shared" si="16"/>
        <v>8.613396267714192E-2</v>
      </c>
      <c r="H16">
        <f t="shared" si="18"/>
        <v>2036</v>
      </c>
      <c r="I16" s="20"/>
      <c r="J16" s="20"/>
      <c r="K16" s="20">
        <f t="shared" ref="K16:M18" si="20">+K15*(1-K$3)</f>
        <v>1.3647613159579809E-2</v>
      </c>
      <c r="L16" s="20">
        <f t="shared" si="20"/>
        <v>9.4561682088205763E-3</v>
      </c>
      <c r="M16" s="20">
        <f t="shared" si="20"/>
        <v>6.4825468809526698E-3</v>
      </c>
      <c r="N16" s="21">
        <f t="shared" si="11"/>
        <v>9.8621094164510186E-3</v>
      </c>
    </row>
    <row r="17" spans="1:14" x14ac:dyDescent="0.75">
      <c r="A17" s="11">
        <v>47857</v>
      </c>
      <c r="B17" s="20"/>
      <c r="C17" s="20">
        <f t="shared" ref="C17:C26" si="21">+C16*C$3</f>
        <v>0.12243060124353759</v>
      </c>
      <c r="D17" s="20">
        <f t="shared" ref="D17:D26" si="22">+D16*D$3</f>
        <v>0.10292502403868331</v>
      </c>
      <c r="E17" s="20">
        <f t="shared" ref="E17:E26" si="23">+E16*E$3</f>
        <v>8.6351476587558179E-2</v>
      </c>
      <c r="F17" s="20">
        <f t="shared" ref="F17:F26" si="24">+F16*F$3</f>
        <v>7.2296197947621793E-2</v>
      </c>
      <c r="H17">
        <f t="shared" si="18"/>
        <v>2037</v>
      </c>
      <c r="I17" s="20"/>
      <c r="J17" s="20"/>
      <c r="K17" s="20">
        <f t="shared" si="20"/>
        <v>9.8084306853881264E-3</v>
      </c>
      <c r="L17" s="20">
        <f t="shared" si="20"/>
        <v>6.6069492780557095E-3</v>
      </c>
      <c r="M17" s="20">
        <f t="shared" si="20"/>
        <v>4.3996528447651749E-3</v>
      </c>
      <c r="N17" s="21">
        <f t="shared" si="11"/>
        <v>6.9383442694030033E-3</v>
      </c>
    </row>
    <row r="18" spans="1:14" x14ac:dyDescent="0.75">
      <c r="A18" s="11">
        <v>48038</v>
      </c>
      <c r="B18" s="20"/>
      <c r="C18" s="20">
        <f t="shared" si="21"/>
        <v>0.10643455476272383</v>
      </c>
      <c r="D18" s="20">
        <f t="shared" si="22"/>
        <v>8.8448208795436897E-2</v>
      </c>
      <c r="E18" s="20">
        <f t="shared" si="23"/>
        <v>7.3342282146448681E-2</v>
      </c>
      <c r="F18" s="20">
        <f t="shared" si="24"/>
        <v>6.0681525326696441E-2</v>
      </c>
      <c r="H18">
        <f t="shared" si="18"/>
        <v>2038</v>
      </c>
      <c r="I18" s="20"/>
      <c r="J18" s="20"/>
      <c r="K18" s="20">
        <f t="shared" si="20"/>
        <v>7.049240873488051E-3</v>
      </c>
      <c r="L18" s="20">
        <f t="shared" si="20"/>
        <v>4.616222744650747E-3</v>
      </c>
      <c r="M18" s="20">
        <f t="shared" si="20"/>
        <v>2.9860092815257228E-3</v>
      </c>
      <c r="N18" s="21">
        <f t="shared" si="11"/>
        <v>4.8838242998881735E-3</v>
      </c>
    </row>
    <row r="19" spans="1:14" x14ac:dyDescent="0.75">
      <c r="A19" s="11">
        <v>48222</v>
      </c>
      <c r="B19" s="20"/>
      <c r="C19" s="20">
        <f t="shared" si="21"/>
        <v>9.2528455569740278E-2</v>
      </c>
      <c r="D19" s="20">
        <f t="shared" si="22"/>
        <v>7.6007615370397921E-2</v>
      </c>
      <c r="E19" s="20">
        <f t="shared" si="23"/>
        <v>6.2292974747166316E-2</v>
      </c>
      <c r="F19" s="20">
        <f t="shared" si="24"/>
        <v>5.0932796198249183E-2</v>
      </c>
      <c r="H19">
        <f t="shared" si="18"/>
        <v>2039</v>
      </c>
      <c r="I19" s="20"/>
      <c r="J19" s="20"/>
      <c r="K19" s="20"/>
      <c r="L19" s="20">
        <f t="shared" ref="L19:M21" si="25">+L18*(1-L$3)</f>
        <v>3.2253179994900507E-3</v>
      </c>
      <c r="M19" s="20">
        <f t="shared" si="25"/>
        <v>2.0265806744199284E-3</v>
      </c>
      <c r="N19" s="21">
        <f t="shared" si="11"/>
        <v>2.6259493369549898E-3</v>
      </c>
    </row>
    <row r="20" spans="1:14" x14ac:dyDescent="0.75">
      <c r="A20" s="11">
        <v>48404</v>
      </c>
      <c r="B20" s="20"/>
      <c r="C20" s="20">
        <f t="shared" si="21"/>
        <v>8.0439243713732983E-2</v>
      </c>
      <c r="D20" s="20">
        <f t="shared" si="22"/>
        <v>6.5316841041470564E-2</v>
      </c>
      <c r="E20" s="20">
        <f t="shared" si="23"/>
        <v>5.2908289588027152E-2</v>
      </c>
      <c r="F20" s="20">
        <f t="shared" si="24"/>
        <v>4.2750239296161979E-2</v>
      </c>
      <c r="H20">
        <f t="shared" si="18"/>
        <v>2040</v>
      </c>
      <c r="I20" s="20"/>
      <c r="J20" s="20"/>
      <c r="K20" s="20"/>
      <c r="L20" s="20">
        <f t="shared" si="25"/>
        <v>2.2535039518812357E-3</v>
      </c>
      <c r="M20" s="20">
        <f t="shared" si="25"/>
        <v>1.3754241339242641E-3</v>
      </c>
      <c r="N20" s="21">
        <f t="shared" si="11"/>
        <v>1.8144640429027499E-3</v>
      </c>
    </row>
    <row r="21" spans="1:14" x14ac:dyDescent="0.75">
      <c r="A21" s="11">
        <v>48588</v>
      </c>
      <c r="B21" s="20"/>
      <c r="C21" s="20">
        <f t="shared" si="21"/>
        <v>6.9929535615780664E-2</v>
      </c>
      <c r="D21" s="20">
        <f t="shared" si="22"/>
        <v>5.6129766772005471E-2</v>
      </c>
      <c r="E21" s="20">
        <f t="shared" si="23"/>
        <v>4.4937444687659277E-2</v>
      </c>
      <c r="F21" s="20">
        <f t="shared" si="24"/>
        <v>3.5882242804135205E-2</v>
      </c>
      <c r="H21">
        <f t="shared" si="18"/>
        <v>2041</v>
      </c>
      <c r="I21" s="20"/>
      <c r="J21" s="20"/>
      <c r="K21" s="20"/>
      <c r="L21" s="20">
        <f t="shared" si="25"/>
        <v>1.5745052307856978E-3</v>
      </c>
      <c r="M21" s="20">
        <f t="shared" si="25"/>
        <v>9.334893853770725E-4</v>
      </c>
      <c r="N21" s="21">
        <f t="shared" si="11"/>
        <v>1.2539973080813852E-3</v>
      </c>
    </row>
    <row r="22" spans="1:14" x14ac:dyDescent="0.75">
      <c r="A22" s="11">
        <v>48769</v>
      </c>
      <c r="B22" s="20"/>
      <c r="C22" s="20">
        <f t="shared" si="21"/>
        <v>6.0792962808573339E-2</v>
      </c>
      <c r="D22" s="20">
        <f t="shared" si="22"/>
        <v>4.8234891149732749E-2</v>
      </c>
      <c r="E22" s="20">
        <f t="shared" si="23"/>
        <v>3.8167439370661679E-2</v>
      </c>
      <c r="F22" s="20">
        <f t="shared" si="24"/>
        <v>3.0117617347945578E-2</v>
      </c>
      <c r="H22">
        <f t="shared" si="18"/>
        <v>2042</v>
      </c>
      <c r="I22" s="20"/>
      <c r="J22" s="20"/>
      <c r="K22" s="20"/>
      <c r="L22" s="20"/>
      <c r="M22" s="20">
        <f>+M21*(1-M$3)</f>
        <v>6.3355179767381274E-4</v>
      </c>
      <c r="N22" s="21">
        <f t="shared" si="11"/>
        <v>6.3355179767381274E-4</v>
      </c>
    </row>
    <row r="23" spans="1:14" x14ac:dyDescent="0.75">
      <c r="A23" s="11">
        <v>48953</v>
      </c>
      <c r="B23" s="20"/>
      <c r="C23" s="20">
        <f t="shared" si="21"/>
        <v>5.2850119688347699E-2</v>
      </c>
      <c r="D23" s="20">
        <f t="shared" si="22"/>
        <v>4.1450461279788409E-2</v>
      </c>
      <c r="E23" s="20">
        <f t="shared" si="23"/>
        <v>3.2417362363133854E-2</v>
      </c>
      <c r="F23" s="20">
        <f t="shared" si="24"/>
        <v>2.5279101968864057E-2</v>
      </c>
      <c r="H23">
        <f t="shared" si="18"/>
        <v>2043</v>
      </c>
      <c r="I23" s="20"/>
      <c r="J23" s="20"/>
      <c r="K23" s="20"/>
      <c r="L23" s="20"/>
      <c r="M23" s="20">
        <f>+M22*(1-M$3)</f>
        <v>4.299865500597885E-4</v>
      </c>
      <c r="N23" s="21">
        <f t="shared" si="11"/>
        <v>4.299865500597885E-4</v>
      </c>
    </row>
    <row r="24" spans="1:14" x14ac:dyDescent="0.75">
      <c r="A24" s="11">
        <v>49134</v>
      </c>
      <c r="B24" s="20"/>
      <c r="C24" s="20">
        <f t="shared" si="21"/>
        <v>4.5945040709198248E-2</v>
      </c>
      <c r="D24" s="20">
        <f t="shared" si="22"/>
        <v>3.5620288537061569E-2</v>
      </c>
      <c r="E24" s="20">
        <f t="shared" si="23"/>
        <v>2.7533557396321316E-2</v>
      </c>
      <c r="F24" s="20">
        <f t="shared" si="24"/>
        <v>2.1217913388351658E-2</v>
      </c>
      <c r="H24">
        <f t="shared" si="18"/>
        <v>2044</v>
      </c>
      <c r="I24" s="20"/>
      <c r="J24" s="20"/>
      <c r="K24" s="20"/>
      <c r="L24" s="20"/>
      <c r="M24" s="20">
        <f>+M23*(1-M$3)</f>
        <v>2.9182844072286846E-4</v>
      </c>
      <c r="N24" s="21">
        <f t="shared" si="11"/>
        <v>2.9182844072286846E-4</v>
      </c>
    </row>
    <row r="25" spans="1:14" x14ac:dyDescent="0.75">
      <c r="A25" s="11">
        <v>49318</v>
      </c>
      <c r="B25" s="20"/>
      <c r="C25" s="20">
        <f t="shared" si="21"/>
        <v>3.9942137846005712E-2</v>
      </c>
      <c r="D25" s="20">
        <f t="shared" si="22"/>
        <v>3.0610152849666832E-2</v>
      </c>
      <c r="E25" s="20">
        <f t="shared" si="23"/>
        <v>2.3385517131358415E-2</v>
      </c>
      <c r="F25" s="20">
        <f t="shared" si="24"/>
        <v>1.7809170955127199E-2</v>
      </c>
      <c r="H25">
        <f t="shared" si="18"/>
        <v>2045</v>
      </c>
      <c r="I25" s="20"/>
      <c r="J25" s="20"/>
      <c r="K25" s="20"/>
      <c r="L25" s="20"/>
      <c r="M25" s="20">
        <f>+M24*(1-M$3)</f>
        <v>1.9806163426018544E-4</v>
      </c>
      <c r="N25" s="21">
        <f t="shared" si="11"/>
        <v>1.9806163426018544E-4</v>
      </c>
    </row>
    <row r="26" spans="1:14" x14ac:dyDescent="0.75">
      <c r="A26" s="11">
        <v>49499</v>
      </c>
      <c r="B26" s="20"/>
      <c r="C26" s="20">
        <f t="shared" si="21"/>
        <v>3.4723538190051619E-2</v>
      </c>
      <c r="D26" s="20">
        <f t="shared" si="22"/>
        <v>2.6304712734291094E-2</v>
      </c>
      <c r="E26" s="20">
        <f t="shared" si="23"/>
        <v>1.9862395680629537E-2</v>
      </c>
      <c r="F26" s="20">
        <f t="shared" si="24"/>
        <v>1.4948056592740467E-2</v>
      </c>
      <c r="H26">
        <f t="shared" si="18"/>
        <v>2046</v>
      </c>
      <c r="I26" s="20"/>
      <c r="J26" s="20"/>
      <c r="K26" s="20"/>
      <c r="L26" s="20"/>
      <c r="M26" s="20">
        <f>+M25*(1-M$3)</f>
        <v>1.34422850866233E-4</v>
      </c>
      <c r="N26" s="21">
        <f t="shared" si="11"/>
        <v>1.34422850866233E-4</v>
      </c>
    </row>
    <row r="27" spans="1:14" x14ac:dyDescent="0.75">
      <c r="A27" s="11">
        <v>49683</v>
      </c>
      <c r="B27" s="20"/>
      <c r="C27" s="21"/>
      <c r="D27" s="20">
        <f t="shared" ref="D27:D31" si="26">+D26*D$3</f>
        <v>2.260484994739604E-2</v>
      </c>
      <c r="E27" s="20">
        <f t="shared" ref="E27:E31" si="27">+E26*E$3</f>
        <v>1.6870046531700295E-2</v>
      </c>
      <c r="F27" s="20">
        <f t="shared" ref="F27:F31" si="28">+F26*F$3</f>
        <v>1.2546591666887383E-2</v>
      </c>
    </row>
    <row r="28" spans="1:14" x14ac:dyDescent="0.75">
      <c r="A28" s="11">
        <v>49865</v>
      </c>
      <c r="B28" s="20"/>
      <c r="C28" s="21"/>
      <c r="D28" s="20">
        <f t="shared" si="26"/>
        <v>1.9425387621822342E-2</v>
      </c>
      <c r="E28" s="20">
        <f t="shared" si="27"/>
        <v>1.4328506719825492E-2</v>
      </c>
      <c r="F28" s="20">
        <f t="shared" si="28"/>
        <v>1.0530931661849445E-2</v>
      </c>
    </row>
    <row r="29" spans="1:14" x14ac:dyDescent="0.75">
      <c r="A29" s="11">
        <v>50049</v>
      </c>
      <c r="B29" s="20"/>
      <c r="C29" s="21"/>
      <c r="D29" s="20">
        <f t="shared" si="26"/>
        <v>1.6693129356583802E-2</v>
      </c>
      <c r="E29" s="20">
        <f t="shared" si="27"/>
        <v>1.2169860019905466E-2</v>
      </c>
      <c r="F29" s="20">
        <f t="shared" si="28"/>
        <v>8.8390954779558745E-3</v>
      </c>
    </row>
    <row r="30" spans="1:14" x14ac:dyDescent="0.75">
      <c r="A30" s="11">
        <v>50230</v>
      </c>
      <c r="B30" s="20"/>
      <c r="C30" s="21"/>
      <c r="D30" s="20">
        <f t="shared" si="26"/>
        <v>1.434517411650487E-2</v>
      </c>
      <c r="E30" s="20">
        <f t="shared" si="27"/>
        <v>1.0336422057098862E-2</v>
      </c>
      <c r="F30" s="20">
        <f t="shared" si="28"/>
        <v>7.4190595264672756E-3</v>
      </c>
    </row>
    <row r="31" spans="1:14" x14ac:dyDescent="0.75">
      <c r="A31" s="11">
        <v>50414</v>
      </c>
      <c r="B31" s="20"/>
      <c r="C31" s="21"/>
      <c r="D31" s="20">
        <f t="shared" si="26"/>
        <v>1.2327468147946729E-2</v>
      </c>
      <c r="E31" s="20">
        <f t="shared" si="27"/>
        <v>8.7791988377619642E-3</v>
      </c>
      <c r="F31" s="20">
        <f t="shared" si="28"/>
        <v>6.2271580157197181E-3</v>
      </c>
    </row>
    <row r="32" spans="1:14" x14ac:dyDescent="0.75">
      <c r="A32" s="11">
        <v>50595</v>
      </c>
      <c r="B32" s="20"/>
      <c r="C32" s="21"/>
      <c r="D32" s="21"/>
      <c r="E32" s="20">
        <f t="shared" ref="E32:E38" si="29">+E31*E$3</f>
        <v>7.4565775088516056E-3</v>
      </c>
      <c r="F32" s="20">
        <f t="shared" ref="F32:F48" si="30">+F31*F$3</f>
        <v>5.2267402376817117E-3</v>
      </c>
    </row>
    <row r="33" spans="1:6" x14ac:dyDescent="0.75">
      <c r="A33" s="11">
        <v>50779</v>
      </c>
      <c r="B33" s="20"/>
      <c r="C33" s="21"/>
      <c r="D33" s="21"/>
      <c r="E33" s="20">
        <f t="shared" si="29"/>
        <v>6.3332143596471473E-3</v>
      </c>
      <c r="F33" s="20">
        <f t="shared" si="30"/>
        <v>4.3870435667824692E-3</v>
      </c>
    </row>
    <row r="34" spans="1:6" x14ac:dyDescent="0.75">
      <c r="A34" s="11">
        <v>50960</v>
      </c>
      <c r="B34" s="20"/>
      <c r="C34" s="21"/>
      <c r="D34" s="21"/>
      <c r="E34" s="20">
        <f t="shared" si="29"/>
        <v>5.3790903504492829E-3</v>
      </c>
      <c r="F34" s="20">
        <f t="shared" si="30"/>
        <v>3.6822475159745001E-3</v>
      </c>
    </row>
    <row r="35" spans="1:6" x14ac:dyDescent="0.75">
      <c r="A35" s="11">
        <v>51144</v>
      </c>
      <c r="B35" s="20"/>
      <c r="C35" s="21"/>
      <c r="D35" s="21"/>
      <c r="E35" s="20">
        <f t="shared" si="29"/>
        <v>4.5687089296482727E-3</v>
      </c>
      <c r="F35" s="20">
        <f t="shared" si="30"/>
        <v>3.0906797624635249E-3</v>
      </c>
    </row>
    <row r="36" spans="1:6" x14ac:dyDescent="0.75">
      <c r="A36" s="11">
        <v>51326</v>
      </c>
      <c r="B36" s="20"/>
      <c r="C36" s="21"/>
      <c r="D36" s="21"/>
      <c r="E36" s="20">
        <f t="shared" si="29"/>
        <v>3.8804147028510989E-3</v>
      </c>
      <c r="F36" s="20">
        <f t="shared" si="30"/>
        <v>2.5941497285723856E-3</v>
      </c>
    </row>
    <row r="37" spans="1:6" x14ac:dyDescent="0.75">
      <c r="A37" s="11">
        <v>51510</v>
      </c>
      <c r="B37" s="20"/>
      <c r="C37" s="21"/>
      <c r="D37" s="21"/>
      <c r="E37" s="20">
        <f t="shared" si="29"/>
        <v>3.2958147472227366E-3</v>
      </c>
      <c r="F37" s="20">
        <f t="shared" si="30"/>
        <v>2.177389225497801E-3</v>
      </c>
    </row>
    <row r="38" spans="1:6" x14ac:dyDescent="0.75">
      <c r="A38" s="11">
        <v>51691</v>
      </c>
      <c r="B38" s="20"/>
      <c r="C38" s="21"/>
      <c r="D38" s="21"/>
      <c r="E38" s="20">
        <f t="shared" si="29"/>
        <v>2.7992871071305411E-3</v>
      </c>
      <c r="F38" s="20">
        <f t="shared" si="30"/>
        <v>1.8275829598791112E-3</v>
      </c>
    </row>
    <row r="39" spans="1:6" x14ac:dyDescent="0.75">
      <c r="A39" s="11">
        <v>51875</v>
      </c>
      <c r="B39" s="20"/>
      <c r="C39" s="21"/>
      <c r="D39" s="21"/>
      <c r="E39" s="21"/>
      <c r="F39" s="20">
        <f t="shared" si="30"/>
        <v>1.5339744663597657E-3</v>
      </c>
    </row>
    <row r="40" spans="1:6" x14ac:dyDescent="0.75">
      <c r="A40" s="11">
        <v>52056</v>
      </c>
      <c r="B40" s="20"/>
      <c r="C40" s="21"/>
      <c r="D40" s="21"/>
      <c r="E40" s="21"/>
      <c r="F40" s="20">
        <f t="shared" si="30"/>
        <v>1.2875353486549123E-3</v>
      </c>
    </row>
    <row r="41" spans="1:6" x14ac:dyDescent="0.75">
      <c r="A41" s="11">
        <v>52240</v>
      </c>
      <c r="B41" s="20"/>
      <c r="C41" s="21"/>
      <c r="D41" s="21"/>
      <c r="E41" s="21"/>
      <c r="F41" s="20">
        <f t="shared" si="30"/>
        <v>1.0806876583610175E-3</v>
      </c>
    </row>
    <row r="42" spans="1:6" x14ac:dyDescent="0.75">
      <c r="A42" s="11">
        <v>52421</v>
      </c>
      <c r="B42" s="20"/>
      <c r="C42" s="21"/>
      <c r="D42" s="21"/>
      <c r="E42" s="21"/>
      <c r="F42" s="20">
        <f t="shared" si="30"/>
        <v>9.0707087471727209E-4</v>
      </c>
    </row>
    <row r="43" spans="1:6" x14ac:dyDescent="0.75">
      <c r="A43" s="11">
        <v>52605</v>
      </c>
      <c r="B43" s="20"/>
      <c r="C43" s="21"/>
      <c r="D43" s="21"/>
      <c r="E43" s="21"/>
      <c r="F43" s="20">
        <f t="shared" si="30"/>
        <v>7.6134631999794501E-4</v>
      </c>
    </row>
    <row r="44" spans="1:6" x14ac:dyDescent="0.75">
      <c r="A44" s="11">
        <v>52787</v>
      </c>
      <c r="B44" s="20"/>
      <c r="C44" s="21"/>
      <c r="D44" s="21"/>
      <c r="E44" s="21"/>
      <c r="F44" s="20">
        <f t="shared" si="30"/>
        <v>6.3903299635222641E-4</v>
      </c>
    </row>
    <row r="45" spans="1:6" x14ac:dyDescent="0.75">
      <c r="A45" s="11">
        <v>52971</v>
      </c>
      <c r="B45" s="20"/>
      <c r="C45" s="21"/>
      <c r="D45" s="21"/>
      <c r="E45" s="21"/>
      <c r="F45" s="20">
        <f t="shared" si="30"/>
        <v>5.3636979611066727E-4</v>
      </c>
    </row>
    <row r="46" spans="1:6" x14ac:dyDescent="0.75">
      <c r="A46" s="11">
        <v>53152</v>
      </c>
      <c r="B46" s="20"/>
      <c r="C46" s="21"/>
      <c r="D46" s="21"/>
      <c r="E46" s="21"/>
      <c r="F46" s="20">
        <f t="shared" si="30"/>
        <v>4.5019984855559241E-4</v>
      </c>
    </row>
    <row r="47" spans="1:6" x14ac:dyDescent="0.75">
      <c r="A47" s="11">
        <v>53336</v>
      </c>
      <c r="B47" s="20"/>
      <c r="C47" s="21"/>
      <c r="D47" s="21"/>
      <c r="E47" s="21"/>
      <c r="F47" s="20">
        <f t="shared" si="30"/>
        <v>3.7787344684423678E-4</v>
      </c>
    </row>
    <row r="48" spans="1:6" x14ac:dyDescent="0.75">
      <c r="A48" s="11">
        <v>53517</v>
      </c>
      <c r="B48" s="20"/>
      <c r="C48" s="21"/>
      <c r="D48" s="21"/>
      <c r="E48" s="21"/>
      <c r="F48" s="20">
        <f t="shared" si="30"/>
        <v>3.1716657010894613E-4</v>
      </c>
    </row>
  </sheetData>
  <conditionalFormatting sqref="B3:F48">
    <cfRule type="cellIs" dxfId="0" priority="1" operator="greaterThan">
      <formula>0.5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PRICES Local Law</vt:lpstr>
      <vt:lpstr>PRICES Foreign Law</vt:lpstr>
      <vt:lpstr>Country Risk</vt:lpstr>
      <vt:lpstr>Datos</vt:lpstr>
      <vt:lpstr>AL29</vt:lpstr>
      <vt:lpstr>AL30</vt:lpstr>
      <vt:lpstr>AL35</vt:lpstr>
      <vt:lpstr>AE38</vt:lpstr>
      <vt:lpstr>AL41</vt:lpstr>
      <vt:lpstr>GD29</vt:lpstr>
      <vt:lpstr>GD30</vt:lpstr>
      <vt:lpstr>GD35</vt:lpstr>
      <vt:lpstr>GD38</vt:lpstr>
      <vt:lpstr>GD41</vt:lpstr>
      <vt:lpstr>GD46</vt:lpstr>
      <vt:lpstr>FFant</vt:lpstr>
      <vt:lpstr>PDs Ejemplo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CIMETTI Juan Augusto</dc:creator>
  <cp:lastModifiedBy>Juan Augusto Sanchez Cimetti</cp:lastModifiedBy>
  <cp:lastPrinted>2023-10-26T16:01:49Z</cp:lastPrinted>
  <dcterms:created xsi:type="dcterms:W3CDTF">2023-09-18T20:51:01Z</dcterms:created>
  <dcterms:modified xsi:type="dcterms:W3CDTF">2023-11-02T19:51:35Z</dcterms:modified>
</cp:coreProperties>
</file>