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8b31cc2e490dc/UCEMA/Quant - Finanzas Cuantitativas/TP Final/GitHub/tp_quant_Git Desktop/tp_quant/"/>
    </mc:Choice>
  </mc:AlternateContent>
  <xr:revisionPtr revIDLastSave="1171" documentId="14_{36CB20EE-E6F5-4308-AA86-D680FEB8C88E}" xr6:coauthVersionLast="47" xr6:coauthVersionMax="47" xr10:uidLastSave="{AC6C42FF-A9C9-413A-9956-1FADA368B6FF}"/>
  <bookViews>
    <workbookView xWindow="-90" yWindow="-90" windowWidth="19380" windowHeight="10260" firstSheet="5" activeTab="13" xr2:uid="{9C799078-5C8C-4CA2-A599-9589FA691B16}"/>
  </bookViews>
  <sheets>
    <sheet name="PRICES Local Law" sheetId="5" r:id="rId1"/>
    <sheet name="PRICES NY Law" sheetId="7" r:id="rId2"/>
    <sheet name="Datos" sheetId="2" r:id="rId3"/>
    <sheet name="AL29" sheetId="8" r:id="rId4"/>
    <sheet name="AL30" sheetId="3" r:id="rId5"/>
    <sheet name="AL35" sheetId="9" r:id="rId6"/>
    <sheet name="AE38" sheetId="10" r:id="rId7"/>
    <sheet name="AL41" sheetId="11" r:id="rId8"/>
    <sheet name="GD29" sheetId="12" r:id="rId9"/>
    <sheet name="GD30" sheetId="13" r:id="rId10"/>
    <sheet name="GD35" sheetId="14" r:id="rId11"/>
    <sheet name="GD38" sheetId="15" r:id="rId12"/>
    <sheet name="GD41" sheetId="16" r:id="rId13"/>
    <sheet name="GD46" sheetId="17" r:id="rId14"/>
    <sheet name="FFant" sheetId="1" r:id="rId15"/>
    <sheet name="PDs Ejemplo" sheetId="6" r:id="rId16"/>
  </sheets>
  <definedNames>
    <definedName name="_xlnm._FilterDatabase" localSheetId="0" hidden="1">'PRICES Local Law'!$A$1:$C$742</definedName>
    <definedName name="_xlnm._FilterDatabase" localSheetId="1" hidden="1">'PRICES NY Law'!$A$1:$C$1</definedName>
    <definedName name="solver_adj" localSheetId="14" hidden="1">FFant!$Y$13</definedName>
    <definedName name="solver_cvg" localSheetId="14" hidden="1">0.0001</definedName>
    <definedName name="solver_drv" localSheetId="14" hidden="1">1</definedName>
    <definedName name="solver_eng" localSheetId="14" hidden="1">1</definedName>
    <definedName name="solver_est" localSheetId="14" hidden="1">1</definedName>
    <definedName name="solver_itr" localSheetId="14" hidden="1">2147483647</definedName>
    <definedName name="solver_mip" localSheetId="14" hidden="1">2147483647</definedName>
    <definedName name="solver_mni" localSheetId="14" hidden="1">30</definedName>
    <definedName name="solver_mrt" localSheetId="14" hidden="1">0.075</definedName>
    <definedName name="solver_msl" localSheetId="14" hidden="1">2</definedName>
    <definedName name="solver_neg" localSheetId="14" hidden="1">1</definedName>
    <definedName name="solver_nod" localSheetId="14" hidden="1">2147483647</definedName>
    <definedName name="solver_num" localSheetId="14" hidden="1">0</definedName>
    <definedName name="solver_nwt" localSheetId="14" hidden="1">1</definedName>
    <definedName name="solver_opt" localSheetId="14" hidden="1">FFant!$AC$30</definedName>
    <definedName name="solver_pre" localSheetId="14" hidden="1">0.000001</definedName>
    <definedName name="solver_rbv" localSheetId="14" hidden="1">1</definedName>
    <definedName name="solver_rlx" localSheetId="14" hidden="1">2</definedName>
    <definedName name="solver_rsd" localSheetId="14" hidden="1">0</definedName>
    <definedName name="solver_scl" localSheetId="14" hidden="1">1</definedName>
    <definedName name="solver_sho" localSheetId="14" hidden="1">2</definedName>
    <definedName name="solver_ssz" localSheetId="14" hidden="1">100</definedName>
    <definedName name="solver_tim" localSheetId="14" hidden="1">2147483647</definedName>
    <definedName name="solver_tol" localSheetId="14" hidden="1">0.01</definedName>
    <definedName name="solver_typ" localSheetId="14" hidden="1">3</definedName>
    <definedName name="solver_val" localSheetId="14" hidden="1">0</definedName>
    <definedName name="solver_ver" localSheetId="1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2" i="17" l="1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3" i="17"/>
  <c r="C3" i="17"/>
  <c r="C4" i="17" s="1"/>
  <c r="F2" i="17"/>
  <c r="B2" i="17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C3" i="16"/>
  <c r="C4" i="16" s="1"/>
  <c r="F2" i="16"/>
  <c r="B2" i="16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C3" i="15"/>
  <c r="C4" i="15" s="1"/>
  <c r="F2" i="15"/>
  <c r="B2" i="15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C3" i="14"/>
  <c r="C4" i="14" s="1"/>
  <c r="F2" i="14"/>
  <c r="B2" i="14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C3" i="13"/>
  <c r="C4" i="13" s="1"/>
  <c r="F2" i="13"/>
  <c r="B2" i="13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C3" i="12"/>
  <c r="C4" i="12" s="1"/>
  <c r="F2" i="12"/>
  <c r="B2" i="12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C3" i="11"/>
  <c r="B3" i="11" s="1"/>
  <c r="F2" i="11"/>
  <c r="B2" i="11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C3" i="10"/>
  <c r="C4" i="10" s="1"/>
  <c r="F2" i="10"/>
  <c r="B2" i="10"/>
  <c r="F30" i="9"/>
  <c r="F29" i="9"/>
  <c r="F28" i="9"/>
  <c r="F27" i="9"/>
  <c r="F26" i="9"/>
  <c r="F25" i="9"/>
  <c r="F24" i="9"/>
  <c r="F23" i="9"/>
  <c r="F22" i="9"/>
  <c r="F21" i="9"/>
  <c r="F20" i="9"/>
  <c r="F19" i="9"/>
  <c r="B2" i="9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C3" i="9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F2" i="9"/>
  <c r="C3" i="8"/>
  <c r="C4" i="8" s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G640" i="7"/>
  <c r="G606" i="7"/>
  <c r="G527" i="7"/>
  <c r="G528" i="7" s="1"/>
  <c r="G516" i="7"/>
  <c r="G513" i="7"/>
  <c r="G511" i="7"/>
  <c r="G500" i="7"/>
  <c r="G492" i="7"/>
  <c r="G362" i="7"/>
  <c r="G363" i="7" s="1"/>
  <c r="G313" i="7"/>
  <c r="G275" i="7"/>
  <c r="G276" i="7" s="1"/>
  <c r="G266" i="7"/>
  <c r="G263" i="7"/>
  <c r="G260" i="7"/>
  <c r="G261" i="7" s="1"/>
  <c r="G255" i="7"/>
  <c r="G224" i="7"/>
  <c r="G225" i="7" s="1"/>
  <c r="G226" i="7" s="1"/>
  <c r="G227" i="7" s="1"/>
  <c r="G228" i="7" s="1"/>
  <c r="G229" i="7" s="1"/>
  <c r="G210" i="7"/>
  <c r="G206" i="7"/>
  <c r="G197" i="7"/>
  <c r="G194" i="7"/>
  <c r="G192" i="7"/>
  <c r="G186" i="7"/>
  <c r="G187" i="7" s="1"/>
  <c r="G159" i="7"/>
  <c r="G156" i="7"/>
  <c r="G145" i="7"/>
  <c r="G141" i="7"/>
  <c r="G132" i="7"/>
  <c r="G117" i="7"/>
  <c r="G114" i="7"/>
  <c r="G58" i="7"/>
  <c r="G39" i="7"/>
  <c r="G36" i="7"/>
  <c r="F385" i="7"/>
  <c r="F369" i="7"/>
  <c r="F270" i="7"/>
  <c r="F271" i="7" s="1"/>
  <c r="F264" i="7"/>
  <c r="F265" i="7" s="1"/>
  <c r="F260" i="7"/>
  <c r="F248" i="7"/>
  <c r="F249" i="7" s="1"/>
  <c r="F224" i="7"/>
  <c r="F39" i="7"/>
  <c r="E545" i="7"/>
  <c r="E546" i="7" s="1"/>
  <c r="E513" i="7"/>
  <c r="E511" i="7"/>
  <c r="E434" i="7"/>
  <c r="E347" i="7"/>
  <c r="E348" i="7" s="1"/>
  <c r="E349" i="7" s="1"/>
  <c r="E263" i="7"/>
  <c r="E264" i="7" s="1"/>
  <c r="E265" i="7" s="1"/>
  <c r="E266" i="7" s="1"/>
  <c r="E260" i="7"/>
  <c r="E248" i="7"/>
  <c r="E225" i="7"/>
  <c r="E138" i="7"/>
  <c r="E39" i="7"/>
  <c r="D224" i="7"/>
  <c r="B313" i="7"/>
  <c r="B265" i="7"/>
  <c r="B260" i="7"/>
  <c r="B248" i="7"/>
  <c r="J758" i="5"/>
  <c r="J757" i="5"/>
  <c r="J756" i="5"/>
  <c r="J755" i="5"/>
  <c r="J754" i="5"/>
  <c r="J753" i="5"/>
  <c r="J752" i="5"/>
  <c r="J751" i="5"/>
  <c r="J750" i="5"/>
  <c r="J749" i="5"/>
  <c r="J748" i="5"/>
  <c r="J747" i="5"/>
  <c r="J746" i="5"/>
  <c r="J745" i="5"/>
  <c r="J744" i="5"/>
  <c r="J743" i="5"/>
  <c r="J742" i="5"/>
  <c r="J741" i="5"/>
  <c r="J740" i="5"/>
  <c r="J739" i="5"/>
  <c r="J738" i="5"/>
  <c r="J737" i="5"/>
  <c r="J736" i="5"/>
  <c r="J735" i="5"/>
  <c r="J734" i="5"/>
  <c r="J733" i="5"/>
  <c r="J732" i="5"/>
  <c r="J731" i="5"/>
  <c r="J730" i="5"/>
  <c r="J729" i="5"/>
  <c r="J728" i="5"/>
  <c r="J727" i="5"/>
  <c r="J726" i="5"/>
  <c r="J725" i="5"/>
  <c r="J724" i="5"/>
  <c r="J723" i="5"/>
  <c r="J722" i="5"/>
  <c r="J721" i="5"/>
  <c r="J720" i="5"/>
  <c r="J719" i="5"/>
  <c r="J718" i="5"/>
  <c r="J717" i="5"/>
  <c r="J716" i="5"/>
  <c r="J715" i="5"/>
  <c r="J714" i="5"/>
  <c r="J713" i="5"/>
  <c r="J712" i="5"/>
  <c r="J711" i="5"/>
  <c r="J710" i="5"/>
  <c r="J709" i="5"/>
  <c r="J708" i="5"/>
  <c r="J707" i="5"/>
  <c r="J706" i="5"/>
  <c r="J705" i="5"/>
  <c r="J704" i="5"/>
  <c r="J703" i="5"/>
  <c r="J702" i="5"/>
  <c r="J701" i="5"/>
  <c r="J700" i="5"/>
  <c r="J699" i="5"/>
  <c r="J698" i="5"/>
  <c r="J697" i="5"/>
  <c r="J696" i="5"/>
  <c r="J695" i="5"/>
  <c r="J694" i="5"/>
  <c r="J693" i="5"/>
  <c r="J692" i="5"/>
  <c r="J691" i="5"/>
  <c r="J690" i="5"/>
  <c r="J689" i="5"/>
  <c r="J688" i="5"/>
  <c r="J687" i="5"/>
  <c r="J686" i="5"/>
  <c r="J685" i="5"/>
  <c r="J684" i="5"/>
  <c r="J683" i="5"/>
  <c r="J682" i="5"/>
  <c r="J681" i="5"/>
  <c r="J680" i="5"/>
  <c r="J679" i="5"/>
  <c r="J678" i="5"/>
  <c r="J677" i="5"/>
  <c r="J676" i="5"/>
  <c r="J675" i="5"/>
  <c r="J674" i="5"/>
  <c r="J673" i="5"/>
  <c r="J672" i="5"/>
  <c r="J671" i="5"/>
  <c r="J670" i="5"/>
  <c r="J669" i="5"/>
  <c r="J668" i="5"/>
  <c r="J667" i="5"/>
  <c r="J666" i="5"/>
  <c r="J665" i="5"/>
  <c r="J664" i="5"/>
  <c r="J663" i="5"/>
  <c r="J662" i="5"/>
  <c r="J661" i="5"/>
  <c r="J660" i="5"/>
  <c r="J659" i="5"/>
  <c r="J658" i="5"/>
  <c r="J657" i="5"/>
  <c r="J656" i="5"/>
  <c r="J655" i="5"/>
  <c r="J654" i="5"/>
  <c r="J653" i="5"/>
  <c r="J652" i="5"/>
  <c r="J651" i="5"/>
  <c r="J650" i="5"/>
  <c r="J649" i="5"/>
  <c r="J648" i="5"/>
  <c r="J647" i="5"/>
  <c r="J646" i="5"/>
  <c r="J645" i="5"/>
  <c r="J644" i="5"/>
  <c r="J643" i="5"/>
  <c r="J642" i="5"/>
  <c r="J641" i="5"/>
  <c r="J640" i="5"/>
  <c r="J639" i="5"/>
  <c r="J638" i="5"/>
  <c r="J637" i="5"/>
  <c r="J636" i="5"/>
  <c r="J635" i="5"/>
  <c r="J634" i="5"/>
  <c r="J633" i="5"/>
  <c r="J632" i="5"/>
  <c r="J631" i="5"/>
  <c r="J630" i="5"/>
  <c r="J629" i="5"/>
  <c r="J628" i="5"/>
  <c r="J627" i="5"/>
  <c r="J626" i="5"/>
  <c r="J625" i="5"/>
  <c r="J624" i="5"/>
  <c r="J623" i="5"/>
  <c r="J622" i="5"/>
  <c r="J621" i="5"/>
  <c r="J620" i="5"/>
  <c r="J619" i="5"/>
  <c r="J618" i="5"/>
  <c r="J617" i="5"/>
  <c r="J616" i="5"/>
  <c r="J615" i="5"/>
  <c r="J614" i="5"/>
  <c r="J613" i="5"/>
  <c r="J612" i="5"/>
  <c r="J611" i="5"/>
  <c r="J610" i="5"/>
  <c r="J609" i="5"/>
  <c r="J608" i="5"/>
  <c r="J607" i="5"/>
  <c r="J606" i="5"/>
  <c r="J605" i="5"/>
  <c r="J604" i="5"/>
  <c r="J603" i="5"/>
  <c r="J602" i="5"/>
  <c r="J601" i="5"/>
  <c r="J600" i="5"/>
  <c r="J599" i="5"/>
  <c r="J598" i="5"/>
  <c r="J597" i="5"/>
  <c r="J596" i="5"/>
  <c r="J595" i="5"/>
  <c r="J594" i="5"/>
  <c r="J593" i="5"/>
  <c r="J592" i="5"/>
  <c r="J591" i="5"/>
  <c r="J590" i="5"/>
  <c r="J589" i="5"/>
  <c r="J588" i="5"/>
  <c r="J587" i="5"/>
  <c r="J586" i="5"/>
  <c r="J585" i="5"/>
  <c r="J584" i="5"/>
  <c r="J583" i="5"/>
  <c r="J582" i="5"/>
  <c r="J581" i="5"/>
  <c r="J580" i="5"/>
  <c r="J579" i="5"/>
  <c r="J578" i="5"/>
  <c r="J577" i="5"/>
  <c r="J576" i="5"/>
  <c r="J575" i="5"/>
  <c r="J574" i="5"/>
  <c r="J573" i="5"/>
  <c r="J572" i="5"/>
  <c r="J571" i="5"/>
  <c r="J570" i="5"/>
  <c r="J569" i="5"/>
  <c r="J568" i="5"/>
  <c r="J567" i="5"/>
  <c r="J566" i="5"/>
  <c r="J565" i="5"/>
  <c r="J564" i="5"/>
  <c r="J563" i="5"/>
  <c r="J562" i="5"/>
  <c r="J561" i="5"/>
  <c r="J560" i="5"/>
  <c r="J559" i="5"/>
  <c r="J558" i="5"/>
  <c r="J557" i="5"/>
  <c r="J556" i="5"/>
  <c r="J555" i="5"/>
  <c r="J554" i="5"/>
  <c r="J553" i="5"/>
  <c r="J552" i="5"/>
  <c r="J551" i="5"/>
  <c r="J550" i="5"/>
  <c r="J549" i="5"/>
  <c r="J548" i="5"/>
  <c r="J547" i="5"/>
  <c r="J546" i="5"/>
  <c r="J545" i="5"/>
  <c r="J544" i="5"/>
  <c r="J543" i="5"/>
  <c r="J542" i="5"/>
  <c r="J541" i="5"/>
  <c r="J540" i="5"/>
  <c r="J539" i="5"/>
  <c r="J538" i="5"/>
  <c r="J537" i="5"/>
  <c r="J536" i="5"/>
  <c r="J535" i="5"/>
  <c r="J534" i="5"/>
  <c r="J533" i="5"/>
  <c r="J532" i="5"/>
  <c r="J531" i="5"/>
  <c r="J530" i="5"/>
  <c r="J529" i="5"/>
  <c r="J528" i="5"/>
  <c r="J527" i="5"/>
  <c r="J526" i="5"/>
  <c r="J525" i="5"/>
  <c r="J524" i="5"/>
  <c r="J523" i="5"/>
  <c r="J522" i="5"/>
  <c r="J521" i="5"/>
  <c r="J520" i="5"/>
  <c r="J519" i="5"/>
  <c r="J518" i="5"/>
  <c r="J517" i="5"/>
  <c r="J516" i="5"/>
  <c r="J515" i="5"/>
  <c r="J514" i="5"/>
  <c r="J513" i="5"/>
  <c r="J512" i="5"/>
  <c r="J511" i="5"/>
  <c r="J510" i="5"/>
  <c r="J509" i="5"/>
  <c r="J508" i="5"/>
  <c r="J507" i="5"/>
  <c r="J506" i="5"/>
  <c r="J505" i="5"/>
  <c r="J504" i="5"/>
  <c r="J503" i="5"/>
  <c r="J502" i="5"/>
  <c r="J501" i="5"/>
  <c r="J500" i="5"/>
  <c r="J499" i="5"/>
  <c r="J498" i="5"/>
  <c r="J497" i="5"/>
  <c r="J496" i="5"/>
  <c r="J495" i="5"/>
  <c r="J494" i="5"/>
  <c r="J493" i="5"/>
  <c r="J492" i="5"/>
  <c r="J491" i="5"/>
  <c r="J490" i="5"/>
  <c r="J489" i="5"/>
  <c r="J488" i="5"/>
  <c r="J487" i="5"/>
  <c r="J486" i="5"/>
  <c r="J485" i="5"/>
  <c r="J484" i="5"/>
  <c r="J483" i="5"/>
  <c r="J482" i="5"/>
  <c r="J481" i="5"/>
  <c r="J480" i="5"/>
  <c r="J479" i="5"/>
  <c r="J478" i="5"/>
  <c r="J477" i="5"/>
  <c r="J476" i="5"/>
  <c r="J475" i="5"/>
  <c r="J474" i="5"/>
  <c r="J473" i="5"/>
  <c r="J472" i="5"/>
  <c r="J471" i="5"/>
  <c r="J470" i="5"/>
  <c r="J469" i="5"/>
  <c r="J468" i="5"/>
  <c r="J467" i="5"/>
  <c r="J466" i="5"/>
  <c r="J465" i="5"/>
  <c r="J464" i="5"/>
  <c r="J463" i="5"/>
  <c r="J462" i="5"/>
  <c r="J461" i="5"/>
  <c r="J460" i="5"/>
  <c r="J459" i="5"/>
  <c r="J458" i="5"/>
  <c r="J457" i="5"/>
  <c r="J456" i="5"/>
  <c r="J455" i="5"/>
  <c r="J454" i="5"/>
  <c r="J453" i="5"/>
  <c r="J452" i="5"/>
  <c r="J451" i="5"/>
  <c r="J450" i="5"/>
  <c r="J449" i="5"/>
  <c r="J448" i="5"/>
  <c r="J447" i="5"/>
  <c r="J446" i="5"/>
  <c r="J445" i="5"/>
  <c r="J444" i="5"/>
  <c r="J443" i="5"/>
  <c r="J442" i="5"/>
  <c r="J441" i="5"/>
  <c r="J440" i="5"/>
  <c r="J439" i="5"/>
  <c r="J438" i="5"/>
  <c r="J437" i="5"/>
  <c r="J436" i="5"/>
  <c r="J435" i="5"/>
  <c r="J434" i="5"/>
  <c r="J433" i="5"/>
  <c r="J432" i="5"/>
  <c r="J431" i="5"/>
  <c r="J430" i="5"/>
  <c r="J429" i="5"/>
  <c r="J428" i="5"/>
  <c r="J427" i="5"/>
  <c r="J426" i="5"/>
  <c r="J425" i="5"/>
  <c r="J424" i="5"/>
  <c r="J423" i="5"/>
  <c r="J422" i="5"/>
  <c r="J421" i="5"/>
  <c r="J420" i="5"/>
  <c r="J419" i="5"/>
  <c r="J418" i="5"/>
  <c r="J417" i="5"/>
  <c r="J416" i="5"/>
  <c r="J415" i="5"/>
  <c r="J414" i="5"/>
  <c r="J413" i="5"/>
  <c r="J412" i="5"/>
  <c r="J411" i="5"/>
  <c r="J410" i="5"/>
  <c r="J409" i="5"/>
  <c r="J408" i="5"/>
  <c r="J407" i="5"/>
  <c r="J406" i="5"/>
  <c r="J405" i="5"/>
  <c r="J404" i="5"/>
  <c r="J403" i="5"/>
  <c r="J402" i="5"/>
  <c r="J401" i="5"/>
  <c r="J400" i="5"/>
  <c r="J399" i="5"/>
  <c r="J398" i="5"/>
  <c r="J397" i="5"/>
  <c r="J396" i="5"/>
  <c r="J395" i="5"/>
  <c r="J394" i="5"/>
  <c r="J393" i="5"/>
  <c r="J392" i="5"/>
  <c r="J391" i="5"/>
  <c r="J390" i="5"/>
  <c r="J389" i="5"/>
  <c r="J388" i="5"/>
  <c r="J387" i="5"/>
  <c r="J386" i="5"/>
  <c r="J385" i="5"/>
  <c r="J384" i="5"/>
  <c r="J383" i="5"/>
  <c r="J382" i="5"/>
  <c r="J381" i="5"/>
  <c r="J380" i="5"/>
  <c r="J379" i="5"/>
  <c r="J378" i="5"/>
  <c r="J377" i="5"/>
  <c r="J376" i="5"/>
  <c r="J375" i="5"/>
  <c r="J374" i="5"/>
  <c r="J373" i="5"/>
  <c r="J372" i="5"/>
  <c r="J371" i="5"/>
  <c r="J370" i="5"/>
  <c r="J369" i="5"/>
  <c r="J368" i="5"/>
  <c r="J367" i="5"/>
  <c r="J366" i="5"/>
  <c r="J365" i="5"/>
  <c r="J364" i="5"/>
  <c r="J363" i="5"/>
  <c r="J362" i="5"/>
  <c r="J361" i="5"/>
  <c r="J360" i="5"/>
  <c r="J359" i="5"/>
  <c r="J358" i="5"/>
  <c r="J357" i="5"/>
  <c r="J356" i="5"/>
  <c r="J355" i="5"/>
  <c r="J354" i="5"/>
  <c r="J353" i="5"/>
  <c r="J352" i="5"/>
  <c r="J351" i="5"/>
  <c r="J350" i="5"/>
  <c r="J349" i="5"/>
  <c r="J348" i="5"/>
  <c r="J347" i="5"/>
  <c r="J346" i="5"/>
  <c r="J345" i="5"/>
  <c r="J344" i="5"/>
  <c r="J343" i="5"/>
  <c r="J342" i="5"/>
  <c r="J341" i="5"/>
  <c r="J340" i="5"/>
  <c r="J339" i="5"/>
  <c r="J338" i="5"/>
  <c r="J337" i="5"/>
  <c r="J336" i="5"/>
  <c r="J335" i="5"/>
  <c r="J334" i="5"/>
  <c r="J333" i="5"/>
  <c r="J332" i="5"/>
  <c r="J331" i="5"/>
  <c r="J330" i="5"/>
  <c r="J329" i="5"/>
  <c r="J328" i="5"/>
  <c r="J327" i="5"/>
  <c r="J326" i="5"/>
  <c r="J325" i="5"/>
  <c r="J324" i="5"/>
  <c r="J323" i="5"/>
  <c r="J322" i="5"/>
  <c r="J321" i="5"/>
  <c r="J320" i="5"/>
  <c r="J319" i="5"/>
  <c r="J318" i="5"/>
  <c r="J317" i="5"/>
  <c r="J316" i="5"/>
  <c r="J315" i="5"/>
  <c r="J314" i="5"/>
  <c r="J313" i="5"/>
  <c r="J312" i="5"/>
  <c r="J311" i="5"/>
  <c r="J310" i="5"/>
  <c r="J309" i="5"/>
  <c r="J308" i="5"/>
  <c r="J307" i="5"/>
  <c r="J306" i="5"/>
  <c r="J305" i="5"/>
  <c r="J304" i="5"/>
  <c r="J303" i="5"/>
  <c r="J302" i="5"/>
  <c r="J301" i="5"/>
  <c r="J300" i="5"/>
  <c r="J299" i="5"/>
  <c r="J298" i="5"/>
  <c r="J297" i="5"/>
  <c r="J296" i="5"/>
  <c r="J295" i="5"/>
  <c r="J294" i="5"/>
  <c r="J293" i="5"/>
  <c r="J292" i="5"/>
  <c r="J291" i="5"/>
  <c r="J290" i="5"/>
  <c r="J289" i="5"/>
  <c r="J288" i="5"/>
  <c r="J287" i="5"/>
  <c r="J286" i="5"/>
  <c r="J285" i="5"/>
  <c r="J284" i="5"/>
  <c r="J283" i="5"/>
  <c r="J282" i="5"/>
  <c r="J281" i="5"/>
  <c r="J280" i="5"/>
  <c r="J279" i="5"/>
  <c r="J278" i="5"/>
  <c r="J277" i="5"/>
  <c r="J276" i="5"/>
  <c r="J275" i="5"/>
  <c r="J274" i="5"/>
  <c r="J273" i="5"/>
  <c r="J272" i="5"/>
  <c r="J271" i="5"/>
  <c r="J270" i="5"/>
  <c r="J269" i="5"/>
  <c r="J268" i="5"/>
  <c r="J267" i="5"/>
  <c r="J266" i="5"/>
  <c r="J265" i="5"/>
  <c r="J264" i="5"/>
  <c r="J263" i="5"/>
  <c r="J262" i="5"/>
  <c r="J261" i="5"/>
  <c r="J260" i="5"/>
  <c r="J259" i="5"/>
  <c r="J258" i="5"/>
  <c r="J257" i="5"/>
  <c r="J256" i="5"/>
  <c r="J255" i="5"/>
  <c r="J254" i="5"/>
  <c r="J253" i="5"/>
  <c r="J252" i="5"/>
  <c r="J251" i="5"/>
  <c r="J250" i="5"/>
  <c r="J249" i="5"/>
  <c r="J248" i="5"/>
  <c r="J247" i="5"/>
  <c r="J246" i="5"/>
  <c r="J245" i="5"/>
  <c r="J244" i="5"/>
  <c r="J243" i="5"/>
  <c r="J242" i="5"/>
  <c r="J241" i="5"/>
  <c r="J240" i="5"/>
  <c r="J239" i="5"/>
  <c r="J238" i="5"/>
  <c r="J237" i="5"/>
  <c r="J236" i="5"/>
  <c r="J235" i="5"/>
  <c r="J234" i="5"/>
  <c r="J233" i="5"/>
  <c r="J232" i="5"/>
  <c r="J231" i="5"/>
  <c r="J230" i="5"/>
  <c r="J229" i="5"/>
  <c r="J228" i="5"/>
  <c r="J227" i="5"/>
  <c r="J226" i="5"/>
  <c r="J225" i="5"/>
  <c r="J224" i="5"/>
  <c r="J223" i="5"/>
  <c r="J222" i="5"/>
  <c r="J221" i="5"/>
  <c r="J220" i="5"/>
  <c r="J219" i="5"/>
  <c r="J218" i="5"/>
  <c r="J217" i="5"/>
  <c r="J216" i="5"/>
  <c r="J215" i="5"/>
  <c r="J214" i="5"/>
  <c r="J213" i="5"/>
  <c r="J212" i="5"/>
  <c r="J211" i="5"/>
  <c r="J210" i="5"/>
  <c r="J209" i="5"/>
  <c r="J208" i="5"/>
  <c r="J207" i="5"/>
  <c r="J206" i="5"/>
  <c r="J205" i="5"/>
  <c r="J204" i="5"/>
  <c r="J203" i="5"/>
  <c r="J202" i="5"/>
  <c r="J201" i="5"/>
  <c r="J200" i="5"/>
  <c r="J199" i="5"/>
  <c r="J198" i="5"/>
  <c r="J197" i="5"/>
  <c r="J196" i="5"/>
  <c r="J195" i="5"/>
  <c r="J194" i="5"/>
  <c r="J193" i="5"/>
  <c r="J192" i="5"/>
  <c r="J191" i="5"/>
  <c r="J190" i="5"/>
  <c r="J189" i="5"/>
  <c r="J188" i="5"/>
  <c r="J187" i="5"/>
  <c r="J186" i="5"/>
  <c r="J185" i="5"/>
  <c r="J184" i="5"/>
  <c r="J183" i="5"/>
  <c r="J182" i="5"/>
  <c r="J181" i="5"/>
  <c r="J180" i="5"/>
  <c r="J179" i="5"/>
  <c r="J178" i="5"/>
  <c r="J177" i="5"/>
  <c r="J176" i="5"/>
  <c r="J175" i="5"/>
  <c r="J174" i="5"/>
  <c r="J173" i="5"/>
  <c r="J172" i="5"/>
  <c r="J171" i="5"/>
  <c r="J170" i="5"/>
  <c r="J169" i="5"/>
  <c r="J168" i="5"/>
  <c r="J167" i="5"/>
  <c r="J166" i="5"/>
  <c r="J165" i="5"/>
  <c r="J164" i="5"/>
  <c r="J163" i="5"/>
  <c r="J162" i="5"/>
  <c r="J161" i="5"/>
  <c r="J160" i="5"/>
  <c r="J159" i="5"/>
  <c r="J158" i="5"/>
  <c r="J157" i="5"/>
  <c r="J156" i="5"/>
  <c r="J155" i="5"/>
  <c r="J154" i="5"/>
  <c r="J153" i="5"/>
  <c r="J152" i="5"/>
  <c r="J151" i="5"/>
  <c r="J150" i="5"/>
  <c r="J149" i="5"/>
  <c r="J148" i="5"/>
  <c r="J147" i="5"/>
  <c r="J146" i="5"/>
  <c r="J145" i="5"/>
  <c r="J144" i="5"/>
  <c r="J143" i="5"/>
  <c r="J142" i="5"/>
  <c r="J141" i="5"/>
  <c r="J140" i="5"/>
  <c r="J139" i="5"/>
  <c r="J138" i="5"/>
  <c r="J137" i="5"/>
  <c r="J136" i="5"/>
  <c r="J135" i="5"/>
  <c r="J134" i="5"/>
  <c r="J133" i="5"/>
  <c r="J132" i="5"/>
  <c r="J131" i="5"/>
  <c r="J130" i="5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F261" i="5"/>
  <c r="E261" i="5"/>
  <c r="AE25" i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D25" i="1"/>
  <c r="AC26" i="1"/>
  <c r="AP26" i="1" s="1"/>
  <c r="C5" i="17" l="1"/>
  <c r="B4" i="17"/>
  <c r="B3" i="17"/>
  <c r="C5" i="16"/>
  <c r="B4" i="16"/>
  <c r="B3" i="16"/>
  <c r="C5" i="15"/>
  <c r="B4" i="15"/>
  <c r="B3" i="15"/>
  <c r="C5" i="14"/>
  <c r="B4" i="14"/>
  <c r="B3" i="14"/>
  <c r="B3" i="13"/>
  <c r="C5" i="13"/>
  <c r="B4" i="13"/>
  <c r="B3" i="12"/>
  <c r="C5" i="12"/>
  <c r="B4" i="12"/>
  <c r="C4" i="11"/>
  <c r="B3" i="10"/>
  <c r="C5" i="10"/>
  <c r="B4" i="10"/>
  <c r="B3" i="9"/>
  <c r="B10" i="9"/>
  <c r="B11" i="9"/>
  <c r="B12" i="9"/>
  <c r="B13" i="9"/>
  <c r="C20" i="9"/>
  <c r="B20" i="9" s="1"/>
  <c r="B19" i="9"/>
  <c r="B14" i="9"/>
  <c r="B15" i="9"/>
  <c r="B4" i="9"/>
  <c r="B16" i="9"/>
  <c r="B5" i="9"/>
  <c r="B17" i="9"/>
  <c r="B6" i="9"/>
  <c r="B18" i="9"/>
  <c r="B7" i="9"/>
  <c r="B8" i="9"/>
  <c r="B9" i="9"/>
  <c r="AE26" i="1"/>
  <c r="AF26" i="1"/>
  <c r="AG26" i="1"/>
  <c r="AI26" i="1"/>
  <c r="AL26" i="1"/>
  <c r="AM26" i="1"/>
  <c r="AN26" i="1"/>
  <c r="AK26" i="1"/>
  <c r="AO26" i="1"/>
  <c r="AH26" i="1"/>
  <c r="AJ26" i="1"/>
  <c r="AD26" i="1"/>
  <c r="C6" i="17" l="1"/>
  <c r="B5" i="17"/>
  <c r="C6" i="16"/>
  <c r="B5" i="16"/>
  <c r="C6" i="15"/>
  <c r="B5" i="15"/>
  <c r="C6" i="14"/>
  <c r="B5" i="14"/>
  <c r="C6" i="13"/>
  <c r="B5" i="13"/>
  <c r="C6" i="12"/>
  <c r="B5" i="12"/>
  <c r="C5" i="11"/>
  <c r="B4" i="11"/>
  <c r="C6" i="10"/>
  <c r="B5" i="10"/>
  <c r="C21" i="9"/>
  <c r="C22" i="9"/>
  <c r="B21" i="9"/>
  <c r="J7" i="1"/>
  <c r="H3" i="6"/>
  <c r="M1" i="6"/>
  <c r="L1" i="6"/>
  <c r="K1" i="6"/>
  <c r="J1" i="6"/>
  <c r="I1" i="6"/>
  <c r="H1" i="6"/>
  <c r="H5" i="6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B6" i="17" l="1"/>
  <c r="C7" i="17"/>
  <c r="B6" i="16"/>
  <c r="C7" i="16"/>
  <c r="B6" i="15"/>
  <c r="C7" i="15"/>
  <c r="B6" i="14"/>
  <c r="C7" i="14"/>
  <c r="B6" i="13"/>
  <c r="C7" i="13"/>
  <c r="B6" i="12"/>
  <c r="C7" i="12"/>
  <c r="C6" i="11"/>
  <c r="B5" i="11"/>
  <c r="B6" i="10"/>
  <c r="C7" i="10"/>
  <c r="C23" i="9"/>
  <c r="B22" i="9"/>
  <c r="J8" i="1"/>
  <c r="J9" i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Q13" i="1"/>
  <c r="AG16" i="1" s="1"/>
  <c r="H20" i="1"/>
  <c r="H19" i="1"/>
  <c r="R19" i="1" s="1"/>
  <c r="AH22" i="1" s="1"/>
  <c r="H18" i="1"/>
  <c r="P18" i="1" s="1"/>
  <c r="AF21" i="1" s="1"/>
  <c r="H17" i="1"/>
  <c r="V17" i="1" s="1"/>
  <c r="AL20" i="1" s="1"/>
  <c r="H16" i="1"/>
  <c r="T16" i="1" s="1"/>
  <c r="AJ19" i="1" s="1"/>
  <c r="H15" i="1"/>
  <c r="N15" i="1" s="1"/>
  <c r="AD18" i="1" s="1"/>
  <c r="H14" i="1"/>
  <c r="P14" i="1" s="1"/>
  <c r="AF17" i="1" s="1"/>
  <c r="H13" i="1"/>
  <c r="H12" i="1"/>
  <c r="H11" i="1"/>
  <c r="Q11" i="1" s="1"/>
  <c r="H10" i="1"/>
  <c r="P11" i="1" s="1"/>
  <c r="AF14" i="1" s="1"/>
  <c r="H9" i="1"/>
  <c r="H8" i="1"/>
  <c r="H7" i="1"/>
  <c r="M7" i="1" s="1"/>
  <c r="AC4" i="1" a="1"/>
  <c r="AC4" i="1" s="1"/>
  <c r="AC5" i="1" s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Y3" i="1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7" i="1"/>
  <c r="AB10" i="1" s="1"/>
  <c r="F2" i="1"/>
  <c r="F3" i="1"/>
  <c r="F4" i="1"/>
  <c r="F5" i="1"/>
  <c r="F6" i="1"/>
  <c r="F8" i="1"/>
  <c r="AB11" i="1" s="1"/>
  <c r="F9" i="1"/>
  <c r="AB12" i="1" s="1"/>
  <c r="F10" i="1"/>
  <c r="AB13" i="1" s="1"/>
  <c r="F11" i="1"/>
  <c r="F12" i="1"/>
  <c r="F13" i="1"/>
  <c r="AB16" i="1" s="1"/>
  <c r="F14" i="1"/>
  <c r="AB17" i="1" s="1"/>
  <c r="F15" i="1"/>
  <c r="AB18" i="1" s="1"/>
  <c r="F16" i="1"/>
  <c r="AB19" i="1" s="1"/>
  <c r="F17" i="1"/>
  <c r="AB20" i="1" s="1"/>
  <c r="F18" i="1"/>
  <c r="AB21" i="1" s="1"/>
  <c r="F19" i="1"/>
  <c r="AB22" i="1" s="1"/>
  <c r="F20" i="1"/>
  <c r="I20" i="1"/>
  <c r="I19" i="1"/>
  <c r="I18" i="1"/>
  <c r="I17" i="1"/>
  <c r="I16" i="1"/>
  <c r="I15" i="1"/>
  <c r="I14" i="1"/>
  <c r="I13" i="1"/>
  <c r="I12" i="1"/>
  <c r="I11" i="1"/>
  <c r="I10" i="1"/>
  <c r="I9" i="1"/>
  <c r="I7" i="1"/>
  <c r="I8" i="1"/>
  <c r="G6" i="1"/>
  <c r="G5" i="1"/>
  <c r="G4" i="1"/>
  <c r="G3" i="1"/>
  <c r="G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C8" i="17" l="1"/>
  <c r="B7" i="17"/>
  <c r="C8" i="16"/>
  <c r="B7" i="16"/>
  <c r="C8" i="15"/>
  <c r="B7" i="15"/>
  <c r="C8" i="14"/>
  <c r="B7" i="14"/>
  <c r="B7" i="13"/>
  <c r="C8" i="13"/>
  <c r="B7" i="12"/>
  <c r="C8" i="12"/>
  <c r="B6" i="11"/>
  <c r="C7" i="11"/>
  <c r="B7" i="10"/>
  <c r="C8" i="10"/>
  <c r="C24" i="9"/>
  <c r="B23" i="9"/>
  <c r="Y15" i="1"/>
  <c r="Y16" i="1" s="1"/>
  <c r="Y20" i="1"/>
  <c r="AO23" i="1" s="1"/>
  <c r="R16" i="1"/>
  <c r="AH19" i="1" s="1"/>
  <c r="S20" i="1"/>
  <c r="AI23" i="1" s="1"/>
  <c r="P12" i="1"/>
  <c r="AF15" i="1" s="1"/>
  <c r="U19" i="1"/>
  <c r="AK22" i="1" s="1"/>
  <c r="P13" i="1"/>
  <c r="AF16" i="1" s="1"/>
  <c r="X19" i="1"/>
  <c r="AN22" i="1" s="1"/>
  <c r="P15" i="1"/>
  <c r="AF18" i="1" s="1"/>
  <c r="Q17" i="1"/>
  <c r="AG20" i="1" s="1"/>
  <c r="R20" i="1"/>
  <c r="AH23" i="1" s="1"/>
  <c r="T17" i="1"/>
  <c r="AJ20" i="1" s="1"/>
  <c r="V18" i="1"/>
  <c r="AL21" i="1" s="1"/>
  <c r="P16" i="1"/>
  <c r="AF19" i="1" s="1"/>
  <c r="Q18" i="1"/>
  <c r="AG21" i="1" s="1"/>
  <c r="S13" i="1"/>
  <c r="T18" i="1"/>
  <c r="AJ21" i="1" s="1"/>
  <c r="V19" i="1"/>
  <c r="AL22" i="1" s="1"/>
  <c r="P17" i="1"/>
  <c r="AF20" i="1" s="1"/>
  <c r="Q19" i="1"/>
  <c r="AG22" i="1" s="1"/>
  <c r="S14" i="1"/>
  <c r="AI17" i="1" s="1"/>
  <c r="T19" i="1"/>
  <c r="AJ22" i="1" s="1"/>
  <c r="V20" i="1"/>
  <c r="AL23" i="1" s="1"/>
  <c r="Q20" i="1"/>
  <c r="AG23" i="1" s="1"/>
  <c r="S15" i="1"/>
  <c r="AI18" i="1" s="1"/>
  <c r="T20" i="1"/>
  <c r="AJ23" i="1" s="1"/>
  <c r="W17" i="1"/>
  <c r="M18" i="1"/>
  <c r="AC21" i="1" s="1"/>
  <c r="P19" i="1"/>
  <c r="AF22" i="1" s="1"/>
  <c r="R12" i="1"/>
  <c r="S16" i="1"/>
  <c r="AI19" i="1" s="1"/>
  <c r="U15" i="1"/>
  <c r="W18" i="1"/>
  <c r="AM21" i="1" s="1"/>
  <c r="P20" i="1"/>
  <c r="AF23" i="1" s="1"/>
  <c r="R13" i="1"/>
  <c r="AH16" i="1" s="1"/>
  <c r="S17" i="1"/>
  <c r="AI20" i="1" s="1"/>
  <c r="U16" i="1"/>
  <c r="AK19" i="1" s="1"/>
  <c r="W19" i="1"/>
  <c r="AM22" i="1" s="1"/>
  <c r="R14" i="1"/>
  <c r="AH17" i="1" s="1"/>
  <c r="S18" i="1"/>
  <c r="AI21" i="1" s="1"/>
  <c r="U17" i="1"/>
  <c r="AK20" i="1" s="1"/>
  <c r="W20" i="1"/>
  <c r="AM23" i="1" s="1"/>
  <c r="P10" i="1"/>
  <c r="Q12" i="1"/>
  <c r="AG15" i="1" s="1"/>
  <c r="R15" i="1"/>
  <c r="AH18" i="1" s="1"/>
  <c r="S19" i="1"/>
  <c r="AI22" i="1" s="1"/>
  <c r="U18" i="1"/>
  <c r="AK21" i="1" s="1"/>
  <c r="X18" i="1"/>
  <c r="Q14" i="1"/>
  <c r="AG17" i="1" s="1"/>
  <c r="R17" i="1"/>
  <c r="AH20" i="1" s="1"/>
  <c r="T14" i="1"/>
  <c r="U20" i="1"/>
  <c r="AK23" i="1" s="1"/>
  <c r="X20" i="1"/>
  <c r="AN23" i="1" s="1"/>
  <c r="Q15" i="1"/>
  <c r="AG18" i="1" s="1"/>
  <c r="R18" i="1"/>
  <c r="AH21" i="1" s="1"/>
  <c r="T15" i="1"/>
  <c r="AJ18" i="1" s="1"/>
  <c r="V16" i="1"/>
  <c r="Y19" i="1"/>
  <c r="Q16" i="1"/>
  <c r="AG19" i="1" s="1"/>
  <c r="O10" i="1"/>
  <c r="AE13" i="1" s="1"/>
  <c r="O11" i="1"/>
  <c r="AE14" i="1" s="1"/>
  <c r="O13" i="1"/>
  <c r="AE16" i="1" s="1"/>
  <c r="O14" i="1"/>
  <c r="AE17" i="1" s="1"/>
  <c r="O16" i="1"/>
  <c r="AE19" i="1" s="1"/>
  <c r="M19" i="1"/>
  <c r="AC22" i="1" s="1"/>
  <c r="K17" i="1"/>
  <c r="O17" i="1"/>
  <c r="AE20" i="1" s="1"/>
  <c r="N11" i="1"/>
  <c r="AD14" i="1" s="1"/>
  <c r="K8" i="1"/>
  <c r="N12" i="1"/>
  <c r="AD15" i="1" s="1"/>
  <c r="O20" i="1"/>
  <c r="AE23" i="1" s="1"/>
  <c r="K20" i="1"/>
  <c r="O9" i="1"/>
  <c r="O12" i="1"/>
  <c r="AE15" i="1" s="1"/>
  <c r="M17" i="1"/>
  <c r="AC20" i="1" s="1"/>
  <c r="O15" i="1"/>
  <c r="AE18" i="1" s="1"/>
  <c r="N16" i="1"/>
  <c r="AD19" i="1" s="1"/>
  <c r="K12" i="1"/>
  <c r="N9" i="1"/>
  <c r="AD12" i="1" s="1"/>
  <c r="K18" i="1"/>
  <c r="K11" i="1"/>
  <c r="O18" i="1"/>
  <c r="AE21" i="1" s="1"/>
  <c r="O19" i="1"/>
  <c r="AE22" i="1" s="1"/>
  <c r="N10" i="1"/>
  <c r="AD13" i="1" s="1"/>
  <c r="N14" i="1"/>
  <c r="AD17" i="1" s="1"/>
  <c r="N13" i="1"/>
  <c r="AD16" i="1" s="1"/>
  <c r="M11" i="1"/>
  <c r="AC14" i="1" s="1"/>
  <c r="K9" i="1"/>
  <c r="M12" i="1"/>
  <c r="AC15" i="1" s="1"/>
  <c r="K19" i="1"/>
  <c r="M8" i="1"/>
  <c r="AC11" i="1" s="1"/>
  <c r="M10" i="1"/>
  <c r="AC13" i="1" s="1"/>
  <c r="N17" i="1"/>
  <c r="AD20" i="1" s="1"/>
  <c r="M20" i="1"/>
  <c r="AC23" i="1" s="1"/>
  <c r="M9" i="1"/>
  <c r="AC12" i="1" s="1"/>
  <c r="N18" i="1"/>
  <c r="AD21" i="1" s="1"/>
  <c r="K7" i="1"/>
  <c r="N19" i="1"/>
  <c r="AD22" i="1" s="1"/>
  <c r="N8" i="1"/>
  <c r="N20" i="1"/>
  <c r="AD23" i="1" s="1"/>
  <c r="K14" i="1"/>
  <c r="K15" i="1"/>
  <c r="M13" i="1"/>
  <c r="AC16" i="1" s="1"/>
  <c r="K16" i="1"/>
  <c r="M14" i="1"/>
  <c r="AC17" i="1" s="1"/>
  <c r="M15" i="1"/>
  <c r="AC18" i="1" s="1"/>
  <c r="M16" i="1"/>
  <c r="AC19" i="1" s="1"/>
  <c r="K10" i="1"/>
  <c r="K13" i="1"/>
  <c r="AE12" i="1"/>
  <c r="AH4" i="1"/>
  <c r="AH5" i="1" s="1"/>
  <c r="AG4" i="1"/>
  <c r="AG5" i="1" s="1"/>
  <c r="AF4" i="1"/>
  <c r="AF5" i="1" s="1"/>
  <c r="AE4" i="1"/>
  <c r="AE5" i="1" s="1"/>
  <c r="AN4" i="1"/>
  <c r="AN5" i="1" s="1"/>
  <c r="AL4" i="1"/>
  <c r="AL5" i="1" s="1"/>
  <c r="AJ4" i="1"/>
  <c r="AJ5" i="1" s="1"/>
  <c r="AP4" i="1"/>
  <c r="AP5" i="1" s="1"/>
  <c r="AD4" i="1"/>
  <c r="AD5" i="1" s="1"/>
  <c r="AM4" i="1"/>
  <c r="AM5" i="1" s="1"/>
  <c r="AK4" i="1"/>
  <c r="AK5" i="1" s="1"/>
  <c r="AI4" i="1"/>
  <c r="AI5" i="1" s="1"/>
  <c r="AO4" i="1"/>
  <c r="AO5" i="1" s="1"/>
  <c r="AC2" i="1" a="1"/>
  <c r="AC2" i="1" s="1"/>
  <c r="AC7" i="1" s="1"/>
  <c r="AF13" i="1"/>
  <c r="AN21" i="1"/>
  <c r="AJ17" i="1"/>
  <c r="AL19" i="1"/>
  <c r="AO22" i="1"/>
  <c r="AP23" i="1"/>
  <c r="AI16" i="1"/>
  <c r="AB23" i="1"/>
  <c r="AM20" i="1"/>
  <c r="AC10" i="1"/>
  <c r="AH15" i="1"/>
  <c r="AK18" i="1"/>
  <c r="AB14" i="1"/>
  <c r="AB15" i="1"/>
  <c r="AD11" i="1"/>
  <c r="AG14" i="1"/>
  <c r="C9" i="17" l="1"/>
  <c r="B8" i="17"/>
  <c r="C9" i="16"/>
  <c r="B8" i="16"/>
  <c r="C9" i="15"/>
  <c r="B8" i="15"/>
  <c r="C9" i="14"/>
  <c r="B8" i="14"/>
  <c r="C9" i="13"/>
  <c r="B8" i="13"/>
  <c r="C9" i="12"/>
  <c r="B8" i="12"/>
  <c r="B7" i="11"/>
  <c r="C8" i="11"/>
  <c r="C9" i="10"/>
  <c r="B8" i="10"/>
  <c r="C25" i="9"/>
  <c r="B24" i="9"/>
  <c r="AP2" i="1"/>
  <c r="AP7" i="1" s="1"/>
  <c r="AJ2" i="1"/>
  <c r="AJ7" i="1" s="1"/>
  <c r="AE2" i="1"/>
  <c r="AE7" i="1" s="1"/>
  <c r="AM2" i="1"/>
  <c r="AM7" i="1" s="1"/>
  <c r="AF2" i="1"/>
  <c r="AF7" i="1" s="1"/>
  <c r="AG2" i="1"/>
  <c r="AG7" i="1" s="1"/>
  <c r="AK2" i="1"/>
  <c r="AK7" i="1" s="1"/>
  <c r="AN2" i="1"/>
  <c r="AN7" i="1" s="1"/>
  <c r="AL2" i="1"/>
  <c r="AL7" i="1" s="1"/>
  <c r="AD2" i="1"/>
  <c r="AD7" i="1" s="1"/>
  <c r="AI2" i="1"/>
  <c r="AI7" i="1" s="1"/>
  <c r="AO2" i="1"/>
  <c r="AO7" i="1" s="1"/>
  <c r="AH2" i="1"/>
  <c r="AH7" i="1" s="1"/>
  <c r="AH3" i="1"/>
  <c r="AH6" i="1" s="1"/>
  <c r="AH27" i="1" s="1"/>
  <c r="AH28" i="1" s="1"/>
  <c r="AC3" i="1"/>
  <c r="AO3" i="1"/>
  <c r="AO6" i="1" s="1"/>
  <c r="Y5" i="1"/>
  <c r="Y6" i="1" s="1"/>
  <c r="Y10" i="1" s="1"/>
  <c r="AM3" i="1"/>
  <c r="AM6" i="1" s="1"/>
  <c r="AN3" i="1"/>
  <c r="AN6" i="1" s="1"/>
  <c r="AL3" i="1"/>
  <c r="AL6" i="1" s="1"/>
  <c r="AD3" i="1"/>
  <c r="AD6" i="1" s="1"/>
  <c r="AP3" i="1"/>
  <c r="AP6" i="1" s="1"/>
  <c r="AI3" i="1"/>
  <c r="AI6" i="1" s="1"/>
  <c r="AE3" i="1"/>
  <c r="AE6" i="1" s="1"/>
  <c r="AF3" i="1"/>
  <c r="AF6" i="1" s="1"/>
  <c r="AJ3" i="1"/>
  <c r="AJ6" i="1" s="1"/>
  <c r="AG3" i="1"/>
  <c r="AG6" i="1" s="1"/>
  <c r="AK3" i="1"/>
  <c r="AK6" i="1" s="1"/>
  <c r="C10" i="17" l="1"/>
  <c r="B9" i="17"/>
  <c r="C10" i="16"/>
  <c r="B9" i="16"/>
  <c r="C10" i="15"/>
  <c r="B9" i="15"/>
  <c r="C10" i="14"/>
  <c r="B9" i="14"/>
  <c r="C10" i="13"/>
  <c r="B9" i="13"/>
  <c r="C10" i="12"/>
  <c r="B9" i="12"/>
  <c r="B8" i="11"/>
  <c r="C9" i="11"/>
  <c r="C10" i="10"/>
  <c r="B9" i="10"/>
  <c r="C26" i="9"/>
  <c r="B25" i="9"/>
  <c r="AI8" i="1"/>
  <c r="AI27" i="1"/>
  <c r="AI28" i="1" s="1"/>
  <c r="AP8" i="1"/>
  <c r="AP27" i="1"/>
  <c r="AP28" i="1" s="1"/>
  <c r="AO8" i="1"/>
  <c r="AO27" i="1"/>
  <c r="AO28" i="1" s="1"/>
  <c r="AE8" i="1"/>
  <c r="AE27" i="1"/>
  <c r="AE28" i="1" s="1"/>
  <c r="AD8" i="1"/>
  <c r="AD27" i="1"/>
  <c r="AD28" i="1" s="1"/>
  <c r="AN8" i="1"/>
  <c r="AN27" i="1"/>
  <c r="AN28" i="1" s="1"/>
  <c r="AG8" i="1"/>
  <c r="AG27" i="1"/>
  <c r="AG28" i="1" s="1"/>
  <c r="AM8" i="1"/>
  <c r="AM27" i="1"/>
  <c r="AM28" i="1" s="1"/>
  <c r="AK8" i="1"/>
  <c r="AK27" i="1"/>
  <c r="AK28" i="1" s="1"/>
  <c r="AL8" i="1"/>
  <c r="AL27" i="1"/>
  <c r="AL28" i="1" s="1"/>
  <c r="AJ8" i="1"/>
  <c r="AJ27" i="1"/>
  <c r="AJ28" i="1" s="1"/>
  <c r="AF8" i="1"/>
  <c r="AF27" i="1"/>
  <c r="AF28" i="1" s="1"/>
  <c r="AH8" i="1"/>
  <c r="AC6" i="1"/>
  <c r="Z3" i="1"/>
  <c r="Y7" i="1"/>
  <c r="Y8" i="1" s="1"/>
  <c r="B10" i="17" l="1"/>
  <c r="C11" i="17"/>
  <c r="B10" i="16"/>
  <c r="C11" i="16"/>
  <c r="C11" i="15"/>
  <c r="B10" i="15"/>
  <c r="B10" i="14"/>
  <c r="C11" i="14"/>
  <c r="B10" i="13"/>
  <c r="C11" i="13"/>
  <c r="B10" i="12"/>
  <c r="C11" i="12"/>
  <c r="B9" i="11"/>
  <c r="C10" i="11"/>
  <c r="B10" i="10"/>
  <c r="C11" i="10"/>
  <c r="C27" i="9"/>
  <c r="B26" i="9"/>
  <c r="AC27" i="1"/>
  <c r="AC28" i="1" s="1"/>
  <c r="AC29" i="1" s="1"/>
  <c r="AC30" i="1" s="1"/>
  <c r="AC8" i="1"/>
  <c r="AA6" i="1"/>
  <c r="C12" i="17" l="1"/>
  <c r="B11" i="17"/>
  <c r="C12" i="16"/>
  <c r="B11" i="16"/>
  <c r="C12" i="15"/>
  <c r="B11" i="15"/>
  <c r="C12" i="14"/>
  <c r="B11" i="14"/>
  <c r="B11" i="13"/>
  <c r="C12" i="13"/>
  <c r="B11" i="12"/>
  <c r="C12" i="12"/>
  <c r="C11" i="11"/>
  <c r="B10" i="11"/>
  <c r="B11" i="10"/>
  <c r="C12" i="10"/>
  <c r="C28" i="9"/>
  <c r="B27" i="9"/>
  <c r="Y11" i="1"/>
  <c r="AA8" i="1"/>
  <c r="C13" i="17" l="1"/>
  <c r="B12" i="17"/>
  <c r="C13" i="16"/>
  <c r="B12" i="16"/>
  <c r="C13" i="15"/>
  <c r="B12" i="15"/>
  <c r="C13" i="14"/>
  <c r="B12" i="14"/>
  <c r="C13" i="13"/>
  <c r="B12" i="13"/>
  <c r="C13" i="12"/>
  <c r="B12" i="12"/>
  <c r="C12" i="11"/>
  <c r="B11" i="11"/>
  <c r="C13" i="10"/>
  <c r="B12" i="10"/>
  <c r="C29" i="9"/>
  <c r="B28" i="9"/>
  <c r="B2" i="6"/>
  <c r="I3" i="6" s="1"/>
  <c r="Y14" i="1"/>
  <c r="C14" i="17" l="1"/>
  <c r="B13" i="17"/>
  <c r="C14" i="16"/>
  <c r="B13" i="16"/>
  <c r="C14" i="15"/>
  <c r="B13" i="15"/>
  <c r="C14" i="14"/>
  <c r="B13" i="14"/>
  <c r="C14" i="13"/>
  <c r="B13" i="13"/>
  <c r="C14" i="12"/>
  <c r="B13" i="12"/>
  <c r="B12" i="11"/>
  <c r="C13" i="11"/>
  <c r="C14" i="10"/>
  <c r="B13" i="10"/>
  <c r="C30" i="9"/>
  <c r="B30" i="9" s="1"/>
  <c r="B29" i="9"/>
  <c r="C2" i="6"/>
  <c r="B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D2" i="6"/>
  <c r="J3" i="6"/>
  <c r="J4" i="6" s="1"/>
  <c r="C3" i="6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I4" i="6"/>
  <c r="C15" i="17" l="1"/>
  <c r="B14" i="17"/>
  <c r="B14" i="16"/>
  <c r="C15" i="16"/>
  <c r="B14" i="15"/>
  <c r="C15" i="15"/>
  <c r="C15" i="14"/>
  <c r="B14" i="14"/>
  <c r="B14" i="13"/>
  <c r="C15" i="13"/>
  <c r="B14" i="12"/>
  <c r="C15" i="12"/>
  <c r="C14" i="11"/>
  <c r="B13" i="11"/>
  <c r="B14" i="10"/>
  <c r="C15" i="10"/>
  <c r="I5" i="6"/>
  <c r="J5" i="6"/>
  <c r="J6" i="6" s="1"/>
  <c r="J7" i="6" s="1"/>
  <c r="J8" i="6" s="1"/>
  <c r="J9" i="6" s="1"/>
  <c r="J10" i="6" s="1"/>
  <c r="J11" i="6" s="1"/>
  <c r="E2" i="6"/>
  <c r="K3" i="6"/>
  <c r="D3" i="6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C16" i="17" l="1"/>
  <c r="B15" i="17"/>
  <c r="C16" i="16"/>
  <c r="B15" i="16"/>
  <c r="C16" i="15"/>
  <c r="B15" i="15"/>
  <c r="C16" i="14"/>
  <c r="B15" i="14"/>
  <c r="B15" i="13"/>
  <c r="C16" i="13"/>
  <c r="C16" i="12"/>
  <c r="B15" i="12"/>
  <c r="C15" i="11"/>
  <c r="B14" i="11"/>
  <c r="B15" i="10"/>
  <c r="C16" i="10"/>
  <c r="F2" i="6"/>
  <c r="L3" i="6"/>
  <c r="L4" i="6" s="1"/>
  <c r="E3" i="6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K4" i="6"/>
  <c r="J12" i="6"/>
  <c r="I6" i="6"/>
  <c r="C17" i="17" l="1"/>
  <c r="B16" i="17"/>
  <c r="C17" i="16"/>
  <c r="B16" i="16"/>
  <c r="C17" i="15"/>
  <c r="B16" i="15"/>
  <c r="C17" i="14"/>
  <c r="B16" i="14"/>
  <c r="C17" i="13"/>
  <c r="B16" i="13"/>
  <c r="C17" i="12"/>
  <c r="B16" i="12"/>
  <c r="B15" i="11"/>
  <c r="C16" i="11"/>
  <c r="C17" i="10"/>
  <c r="B16" i="10"/>
  <c r="I7" i="6"/>
  <c r="J13" i="6"/>
  <c r="K5" i="6"/>
  <c r="L5" i="6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M3" i="6"/>
  <c r="F3" i="6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C18" i="17" l="1"/>
  <c r="B17" i="17"/>
  <c r="C18" i="16"/>
  <c r="B17" i="16"/>
  <c r="C18" i="15"/>
  <c r="B17" i="15"/>
  <c r="C18" i="14"/>
  <c r="B17" i="14"/>
  <c r="C18" i="13"/>
  <c r="B17" i="13"/>
  <c r="C18" i="12"/>
  <c r="B17" i="12"/>
  <c r="B16" i="11"/>
  <c r="C17" i="11"/>
  <c r="C18" i="10"/>
  <c r="B17" i="10"/>
  <c r="L2" i="6"/>
  <c r="M4" i="6"/>
  <c r="N3" i="6"/>
  <c r="J14" i="6"/>
  <c r="K6" i="6"/>
  <c r="I8" i="6"/>
  <c r="B18" i="17" l="1"/>
  <c r="C19" i="17"/>
  <c r="B18" i="16"/>
  <c r="C19" i="16"/>
  <c r="B18" i="15"/>
  <c r="C19" i="15"/>
  <c r="B18" i="14"/>
  <c r="C19" i="14"/>
  <c r="B18" i="13"/>
  <c r="C19" i="13"/>
  <c r="B18" i="12"/>
  <c r="C18" i="11"/>
  <c r="B17" i="11"/>
  <c r="B18" i="10"/>
  <c r="C19" i="10"/>
  <c r="K7" i="6"/>
  <c r="I9" i="6"/>
  <c r="M5" i="6"/>
  <c r="N4" i="6"/>
  <c r="J15" i="6"/>
  <c r="C20" i="17" l="1"/>
  <c r="B19" i="17"/>
  <c r="C20" i="16"/>
  <c r="B19" i="16"/>
  <c r="C20" i="15"/>
  <c r="B19" i="15"/>
  <c r="C20" i="14"/>
  <c r="B19" i="14"/>
  <c r="B19" i="13"/>
  <c r="C20" i="13"/>
  <c r="C19" i="11"/>
  <c r="B18" i="11"/>
  <c r="B19" i="10"/>
  <c r="C20" i="10"/>
  <c r="J2" i="6"/>
  <c r="M6" i="6"/>
  <c r="N5" i="6"/>
  <c r="I10" i="6"/>
  <c r="K8" i="6"/>
  <c r="C21" i="17" l="1"/>
  <c r="B20" i="17"/>
  <c r="C21" i="16"/>
  <c r="B20" i="16"/>
  <c r="C21" i="15"/>
  <c r="B20" i="15"/>
  <c r="C21" i="14"/>
  <c r="B20" i="14"/>
  <c r="B20" i="13"/>
  <c r="B19" i="11"/>
  <c r="C20" i="11"/>
  <c r="C21" i="10"/>
  <c r="B20" i="10"/>
  <c r="K9" i="6"/>
  <c r="M7" i="6"/>
  <c r="N6" i="6"/>
  <c r="I2" i="6"/>
  <c r="C22" i="17" l="1"/>
  <c r="B21" i="17"/>
  <c r="C22" i="16"/>
  <c r="B21" i="16"/>
  <c r="C22" i="15"/>
  <c r="B21" i="15"/>
  <c r="C22" i="14"/>
  <c r="B21" i="14"/>
  <c r="C21" i="11"/>
  <c r="B20" i="11"/>
  <c r="C22" i="10"/>
  <c r="B21" i="10"/>
  <c r="M8" i="6"/>
  <c r="N7" i="6"/>
  <c r="K10" i="6"/>
  <c r="B22" i="17" l="1"/>
  <c r="C23" i="17"/>
  <c r="C23" i="16"/>
  <c r="B22" i="16"/>
  <c r="B22" i="15"/>
  <c r="C23" i="15"/>
  <c r="B22" i="14"/>
  <c r="C23" i="14"/>
  <c r="C22" i="11"/>
  <c r="B21" i="11"/>
  <c r="B22" i="10"/>
  <c r="C23" i="10"/>
  <c r="K11" i="6"/>
  <c r="M9" i="6"/>
  <c r="N8" i="6"/>
  <c r="C24" i="17" l="1"/>
  <c r="B23" i="17"/>
  <c r="C24" i="16"/>
  <c r="B23" i="16"/>
  <c r="C24" i="15"/>
  <c r="B23" i="15"/>
  <c r="C24" i="14"/>
  <c r="B23" i="14"/>
  <c r="C23" i="11"/>
  <c r="B22" i="11"/>
  <c r="B23" i="10"/>
  <c r="C24" i="10"/>
  <c r="M10" i="6"/>
  <c r="N9" i="6"/>
  <c r="K12" i="6"/>
  <c r="C25" i="17" l="1"/>
  <c r="B24" i="17"/>
  <c r="C25" i="16"/>
  <c r="B24" i="16"/>
  <c r="C25" i="15"/>
  <c r="B24" i="15"/>
  <c r="C25" i="14"/>
  <c r="B24" i="14"/>
  <c r="B23" i="11"/>
  <c r="C24" i="11"/>
  <c r="C25" i="10"/>
  <c r="B24" i="10"/>
  <c r="K13" i="6"/>
  <c r="M11" i="6"/>
  <c r="N10" i="6"/>
  <c r="C26" i="17" l="1"/>
  <c r="B25" i="17"/>
  <c r="C26" i="16"/>
  <c r="B25" i="16"/>
  <c r="C26" i="15"/>
  <c r="B25" i="15"/>
  <c r="C26" i="14"/>
  <c r="B25" i="14"/>
  <c r="C25" i="11"/>
  <c r="B24" i="11"/>
  <c r="C26" i="10"/>
  <c r="B25" i="10"/>
  <c r="M12" i="6"/>
  <c r="N11" i="6"/>
  <c r="K14" i="6"/>
  <c r="B26" i="17" l="1"/>
  <c r="C27" i="17"/>
  <c r="B26" i="16"/>
  <c r="C27" i="16"/>
  <c r="B26" i="15"/>
  <c r="C27" i="15"/>
  <c r="B26" i="14"/>
  <c r="C27" i="14"/>
  <c r="C26" i="11"/>
  <c r="B25" i="11"/>
  <c r="B26" i="10"/>
  <c r="C27" i="10"/>
  <c r="K15" i="6"/>
  <c r="M13" i="6"/>
  <c r="N12" i="6"/>
  <c r="C28" i="17" l="1"/>
  <c r="B27" i="17"/>
  <c r="C28" i="16"/>
  <c r="B27" i="16"/>
  <c r="C28" i="15"/>
  <c r="B27" i="15"/>
  <c r="C28" i="14"/>
  <c r="B27" i="14"/>
  <c r="C27" i="11"/>
  <c r="B26" i="11"/>
  <c r="C28" i="10"/>
  <c r="B27" i="10"/>
  <c r="M14" i="6"/>
  <c r="N13" i="6"/>
  <c r="K16" i="6"/>
  <c r="C29" i="17" l="1"/>
  <c r="B28" i="17"/>
  <c r="C29" i="16"/>
  <c r="B28" i="16"/>
  <c r="C29" i="15"/>
  <c r="B28" i="15"/>
  <c r="C29" i="14"/>
  <c r="B28" i="14"/>
  <c r="B27" i="11"/>
  <c r="C28" i="11"/>
  <c r="C29" i="10"/>
  <c r="B28" i="10"/>
  <c r="K17" i="6"/>
  <c r="M15" i="6"/>
  <c r="N14" i="6"/>
  <c r="C30" i="17" l="1"/>
  <c r="B29" i="17"/>
  <c r="C30" i="16"/>
  <c r="B29" i="16"/>
  <c r="C30" i="15"/>
  <c r="B29" i="15"/>
  <c r="C30" i="14"/>
  <c r="B29" i="14"/>
  <c r="C29" i="11"/>
  <c r="B28" i="11"/>
  <c r="C30" i="10"/>
  <c r="B29" i="10"/>
  <c r="M16" i="6"/>
  <c r="N15" i="6"/>
  <c r="K18" i="6"/>
  <c r="B30" i="17" l="1"/>
  <c r="C31" i="17"/>
  <c r="C31" i="16"/>
  <c r="B30" i="16"/>
  <c r="B30" i="15"/>
  <c r="C31" i="15"/>
  <c r="B30" i="14"/>
  <c r="B29" i="11"/>
  <c r="C30" i="11"/>
  <c r="B30" i="10"/>
  <c r="C31" i="10"/>
  <c r="K2" i="6"/>
  <c r="M17" i="6"/>
  <c r="N16" i="6"/>
  <c r="C32" i="17" l="1"/>
  <c r="B31" i="17"/>
  <c r="C32" i="16"/>
  <c r="B31" i="16"/>
  <c r="C32" i="15"/>
  <c r="B31" i="15"/>
  <c r="B30" i="11"/>
  <c r="C31" i="11"/>
  <c r="C32" i="10"/>
  <c r="B31" i="10"/>
  <c r="M18" i="6"/>
  <c r="N17" i="6"/>
  <c r="C33" i="17" l="1"/>
  <c r="B32" i="17"/>
  <c r="C33" i="16"/>
  <c r="B32" i="16"/>
  <c r="C33" i="15"/>
  <c r="B32" i="15"/>
  <c r="B31" i="11"/>
  <c r="C32" i="11"/>
  <c r="C33" i="10"/>
  <c r="B32" i="10"/>
  <c r="M19" i="6"/>
  <c r="N18" i="6"/>
  <c r="C34" i="17" l="1"/>
  <c r="B33" i="17"/>
  <c r="C34" i="16"/>
  <c r="B33" i="16"/>
  <c r="C34" i="15"/>
  <c r="B33" i="15"/>
  <c r="C33" i="11"/>
  <c r="B32" i="11"/>
  <c r="C34" i="10"/>
  <c r="B33" i="10"/>
  <c r="M20" i="6"/>
  <c r="N19" i="6"/>
  <c r="C35" i="17" l="1"/>
  <c r="B34" i="17"/>
  <c r="B34" i="16"/>
  <c r="C35" i="16"/>
  <c r="B34" i="15"/>
  <c r="C35" i="15"/>
  <c r="C34" i="11"/>
  <c r="B33" i="11"/>
  <c r="C35" i="10"/>
  <c r="B35" i="10" s="1"/>
  <c r="B34" i="10"/>
  <c r="M21" i="6"/>
  <c r="N20" i="6"/>
  <c r="C36" i="17" l="1"/>
  <c r="B35" i="17"/>
  <c r="C36" i="16"/>
  <c r="B35" i="16"/>
  <c r="B35" i="15"/>
  <c r="C35" i="11"/>
  <c r="B34" i="11"/>
  <c r="M22" i="6"/>
  <c r="N21" i="6"/>
  <c r="C37" i="17" l="1"/>
  <c r="B36" i="17"/>
  <c r="C37" i="16"/>
  <c r="B36" i="16"/>
  <c r="B35" i="11"/>
  <c r="C36" i="11"/>
  <c r="M23" i="6"/>
  <c r="N22" i="6"/>
  <c r="C38" i="17" l="1"/>
  <c r="B37" i="17"/>
  <c r="C38" i="16"/>
  <c r="B37" i="16"/>
  <c r="B36" i="11"/>
  <c r="C37" i="11"/>
  <c r="M24" i="6"/>
  <c r="N23" i="6"/>
  <c r="B38" i="17" l="1"/>
  <c r="C39" i="17"/>
  <c r="B38" i="16"/>
  <c r="C39" i="16"/>
  <c r="C38" i="11"/>
  <c r="B37" i="11"/>
  <c r="M25" i="6"/>
  <c r="N24" i="6"/>
  <c r="C40" i="17" l="1"/>
  <c r="B39" i="17"/>
  <c r="C40" i="16"/>
  <c r="B39" i="16"/>
  <c r="C39" i="11"/>
  <c r="B38" i="11"/>
  <c r="M26" i="6"/>
  <c r="N25" i="6"/>
  <c r="C41" i="17" l="1"/>
  <c r="B40" i="17"/>
  <c r="C41" i="16"/>
  <c r="B40" i="16"/>
  <c r="C40" i="11"/>
  <c r="B39" i="11"/>
  <c r="M2" i="6"/>
  <c r="N26" i="6"/>
  <c r="N2" i="6" s="1"/>
  <c r="C42" i="17" l="1"/>
  <c r="B41" i="17"/>
  <c r="C42" i="16"/>
  <c r="B42" i="16" s="1"/>
  <c r="B41" i="16"/>
  <c r="C41" i="11"/>
  <c r="B40" i="11"/>
  <c r="B42" i="17" l="1"/>
  <c r="C43" i="17"/>
  <c r="C42" i="11"/>
  <c r="B42" i="11" s="1"/>
  <c r="B41" i="11"/>
  <c r="C44" i="17" l="1"/>
  <c r="B43" i="17"/>
  <c r="C45" i="17" l="1"/>
  <c r="B44" i="17"/>
  <c r="C46" i="17" l="1"/>
  <c r="B45" i="17"/>
  <c r="B46" i="17" l="1"/>
  <c r="C47" i="17"/>
  <c r="C48" i="17" l="1"/>
  <c r="B47" i="17"/>
  <c r="C49" i="17" l="1"/>
  <c r="B48" i="17"/>
  <c r="C50" i="17" l="1"/>
  <c r="B49" i="17"/>
  <c r="C51" i="17" l="1"/>
  <c r="B50" i="17"/>
  <c r="C52" i="17" l="1"/>
  <c r="B52" i="17" s="1"/>
  <c r="B51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SANCHEZ CIMETTI Juan Augusto</author>
  </authors>
  <commentList>
    <comment ref="E9" authorId="0" shapeId="0" xr:uid="{26E7458B-C334-4FF0-9373-5768209491A2}">
      <text>
        <r>
          <rPr>
            <b/>
            <sz val="9"/>
            <color indexed="81"/>
            <rFont val="Tahoma"/>
            <family val="2"/>
          </rPr>
          <t>AE38. Vence en Enero del 38</t>
        </r>
      </text>
    </comment>
    <comment ref="E10" authorId="0" shapeId="0" xr:uid="{F37CA226-177E-4013-AC84-B9BEF54DEFE4}">
      <text>
        <r>
          <rPr>
            <b/>
            <sz val="9"/>
            <color indexed="81"/>
            <rFont val="Tahoma"/>
            <family val="2"/>
          </rPr>
          <t>Vence en Enero del 38</t>
        </r>
      </text>
    </comment>
  </commentList>
</comments>
</file>

<file path=xl/sharedStrings.xml><?xml version="1.0" encoding="utf-8"?>
<sst xmlns="http://schemas.openxmlformats.org/spreadsheetml/2006/main" count="149" uniqueCount="60">
  <si>
    <t>Fecha Pago</t>
  </si>
  <si>
    <t>VR</t>
  </si>
  <si>
    <t>VR Cartera</t>
  </si>
  <si>
    <t>Renta</t>
  </si>
  <si>
    <t>Amortización</t>
  </si>
  <si>
    <t>A+R</t>
  </si>
  <si>
    <t>Fecha</t>
  </si>
  <si>
    <t>Precio</t>
  </si>
  <si>
    <t>Emisión</t>
  </si>
  <si>
    <t>Bonos en Eco Valores</t>
  </si>
  <si>
    <t>Vto</t>
  </si>
  <si>
    <t>Fuente FF</t>
  </si>
  <si>
    <t>Allaria</t>
  </si>
  <si>
    <t>Fuente Contrato</t>
  </si>
  <si>
    <t>TIR</t>
  </si>
  <si>
    <t>AL30- BONOS DE LA REPÚBLICA ARGENTINA EN DÓLARES ESTADOUNIDENSES STEP UP 2030 (cohen.com.ar)</t>
  </si>
  <si>
    <t>Fuente III</t>
  </si>
  <si>
    <t>Tiempo</t>
  </si>
  <si>
    <t>VA Cupon</t>
  </si>
  <si>
    <t>Precio*</t>
  </si>
  <si>
    <t>Precio**</t>
  </si>
  <si>
    <t>Dif</t>
  </si>
  <si>
    <t>Dif %</t>
  </si>
  <si>
    <t>date</t>
  </si>
  <si>
    <t>Credit Spread</t>
  </si>
  <si>
    <t>Date</t>
  </si>
  <si>
    <t>Factor Act</t>
  </si>
  <si>
    <t>Recovery Rate</t>
  </si>
  <si>
    <t>Default Loss</t>
  </si>
  <si>
    <t>Fact Actual</t>
  </si>
  <si>
    <t>PV</t>
  </si>
  <si>
    <t>PD</t>
  </si>
  <si>
    <t>Forward</t>
  </si>
  <si>
    <t>Spot</t>
  </si>
  <si>
    <t>AL</t>
  </si>
  <si>
    <t>GD</t>
  </si>
  <si>
    <t>Enero y Julio</t>
  </si>
  <si>
    <t>PD anual</t>
  </si>
  <si>
    <t>AL30</t>
  </si>
  <si>
    <t>AL35</t>
  </si>
  <si>
    <t>AL38</t>
  </si>
  <si>
    <t>AL41</t>
  </si>
  <si>
    <t>AL46</t>
  </si>
  <si>
    <t>Prob Superv</t>
  </si>
  <si>
    <t>Vida Media</t>
  </si>
  <si>
    <t>PD2</t>
  </si>
  <si>
    <t>Prob</t>
  </si>
  <si>
    <t>Dif Precio</t>
  </si>
  <si>
    <t>Prob 2</t>
  </si>
  <si>
    <t>PD3</t>
  </si>
  <si>
    <t>VA de la pérdida</t>
  </si>
  <si>
    <t>Valor esperado</t>
  </si>
  <si>
    <t>AL29</t>
  </si>
  <si>
    <t>AE38</t>
  </si>
  <si>
    <t>GD29</t>
  </si>
  <si>
    <t>GD30</t>
  </si>
  <si>
    <t>GD35</t>
  </si>
  <si>
    <t>GD38</t>
  </si>
  <si>
    <t>GD41</t>
  </si>
  <si>
    <t>GD46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</si>
</sst>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%"/>
    <numFmt numFmtId="167" formatCode="_(* #,##0.000_);_(* \(#,##0.000\);_(* &quot;-&quot;??_);_(@_)"/>
    <numFmt numFmtId="168" formatCode="0.0000%"/>
    <numFmt numFmtId="169" formatCode="_(* #,##0.000000_);_(* \(#,##0.000000\);_(* &quot;-&quot;??_);_(@_)"/>
    <numFmt numFmtId="170" formatCode="_(* #,##0.000000_);_(* \(#,##0.000000\);_(* &quot;-&quot;??????_);_(@_)"/>
    <numFmt numFmtId="171" formatCode="_(* #,##0.0000_);_(* \(#,##0.0000\);_(* &quot;-&quot;????_);_(@_)"/>
    <numFmt numFmtId="172" formatCode="_(* #,##0.000_);_(* \(#,##0.000\);_(* &quot;-&quot;???_);_(@_)"/>
  </numFmts>
  <fonts count="5" x14ac:knownFonts="1">
    <font>
      <sz val="11"/>
      <color theme="1"/>
      <name val="Calibri"/>
      <family val="2"/>
      <scheme val="minor"/>
    </font>
    <font>
      <sz val="6"/>
      <color rgb="FF42424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30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43" fontId="0" fillId="0" borderId="0" xfId="1" applyFont="1"/>
    <xf numFmtId="0" fontId="3" fillId="0" borderId="0" xfId="3"/>
    <xf numFmtId="14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1" fillId="3" borderId="0" xfId="0" applyFont="1" applyFill="1" applyAlignment="1">
      <alignment horizontal="right" vertical="center" wrapText="1"/>
    </xf>
    <xf numFmtId="165" fontId="0" fillId="0" borderId="0" xfId="1" applyNumberFormat="1" applyFont="1"/>
    <xf numFmtId="166" fontId="0" fillId="0" borderId="0" xfId="2" applyNumberFormat="1" applyFont="1"/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165" fontId="0" fillId="0" borderId="0" xfId="0" applyNumberFormat="1"/>
    <xf numFmtId="9" fontId="0" fillId="0" borderId="0" xfId="0" applyNumberFormat="1"/>
    <xf numFmtId="9" fontId="0" fillId="0" borderId="0" xfId="2" applyFont="1"/>
    <xf numFmtId="167" fontId="0" fillId="0" borderId="0" xfId="0" applyNumberFormat="1"/>
    <xf numFmtId="168" fontId="0" fillId="3" borderId="0" xfId="2" applyNumberFormat="1" applyFont="1" applyFill="1"/>
    <xf numFmtId="169" fontId="0" fillId="0" borderId="0" xfId="1" applyNumberFormat="1" applyFont="1"/>
    <xf numFmtId="168" fontId="0" fillId="3" borderId="0" xfId="0" applyNumberFormat="1" applyFill="1"/>
    <xf numFmtId="170" fontId="0" fillId="0" borderId="0" xfId="0" applyNumberFormat="1"/>
    <xf numFmtId="10" fontId="0" fillId="0" borderId="0" xfId="2" applyNumberFormat="1" applyFont="1"/>
    <xf numFmtId="171" fontId="0" fillId="0" borderId="0" xfId="0" applyNumberFormat="1"/>
    <xf numFmtId="172" fontId="0" fillId="0" borderId="0" xfId="0" applyNumberFormat="1"/>
  </cellXfs>
  <cellStyles count="5">
    <cellStyle name="Hipervínculo" xfId="3" builtinId="8"/>
    <cellStyle name="Millares" xfId="1" builtinId="3"/>
    <cellStyle name="Millares 2" xfId="4" xr:uid="{B95AC746-9717-43BD-9598-92CCCCB6E9E5}"/>
    <cellStyle name="Normal" xfId="0" builtinId="0"/>
    <cellStyle name="Porcentaje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'PDs Ejemplo'!$N$4:$N$26</c:f>
              <c:numCache>
                <c:formatCode>0%</c:formatCode>
                <c:ptCount val="23"/>
                <c:pt idx="0">
                  <c:v>0.71869202113947628</c:v>
                </c:pt>
                <c:pt idx="1">
                  <c:v>0.51731822124954541</c:v>
                </c:pt>
                <c:pt idx="2">
                  <c:v>0.3729423852359377</c:v>
                </c:pt>
                <c:pt idx="3">
                  <c:v>0.26927144834479211</c:v>
                </c:pt>
                <c:pt idx="4">
                  <c:v>0.19471426527178143</c:v>
                </c:pt>
                <c:pt idx="5">
                  <c:v>0.14101237452664309</c:v>
                </c:pt>
                <c:pt idx="6">
                  <c:v>0.10227290827686379</c:v>
                </c:pt>
                <c:pt idx="7">
                  <c:v>6.5410685548362005E-2</c:v>
                </c:pt>
                <c:pt idx="8">
                  <c:v>4.6719281902458103E-2</c:v>
                </c:pt>
                <c:pt idx="9">
                  <c:v>3.3400291117621141E-2</c:v>
                </c:pt>
                <c:pt idx="10">
                  <c:v>2.390042323549596E-2</c:v>
                </c:pt>
                <c:pt idx="11">
                  <c:v>1.7118132510325457E-2</c:v>
                </c:pt>
                <c:pt idx="12">
                  <c:v>9.8621094164510186E-3</c:v>
                </c:pt>
                <c:pt idx="13">
                  <c:v>6.9383442694030033E-3</c:v>
                </c:pt>
                <c:pt idx="14">
                  <c:v>4.8838242998881735E-3</c:v>
                </c:pt>
                <c:pt idx="15">
                  <c:v>2.6259493369549898E-3</c:v>
                </c:pt>
                <c:pt idx="16">
                  <c:v>1.8144640429027499E-3</c:v>
                </c:pt>
                <c:pt idx="17">
                  <c:v>1.2539973080813852E-3</c:v>
                </c:pt>
                <c:pt idx="18">
                  <c:v>6.3355179767381274E-4</c:v>
                </c:pt>
                <c:pt idx="19">
                  <c:v>4.299865500597885E-4</c:v>
                </c:pt>
                <c:pt idx="20">
                  <c:v>2.9182844072286846E-4</c:v>
                </c:pt>
                <c:pt idx="21">
                  <c:v>1.9806163426018544E-4</c:v>
                </c:pt>
                <c:pt idx="22">
                  <c:v>1.34422850866233E-4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82-43EC-97C1-BAC79798C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071631"/>
        <c:axId val="848978591"/>
      </c:lineChart>
      <c:catAx>
        <c:axId val="63007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978591"/>
        <c:crosses val="autoZero"/>
        <c:auto val="1"/>
        <c:lblAlgn val="ctr"/>
        <c:lblOffset val="100"/>
        <c:noMultiLvlLbl val="0"/>
      </c:catAx>
      <c:valAx>
        <c:axId val="84897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7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333375</xdr:colOff>
      <xdr:row>0</xdr:row>
      <xdr:rowOff>12700</xdr:rowOff>
    </xdr:from>
    <xdr:to>
      <xdr:col>20</xdr:col>
      <xdr:colOff>333375</xdr:colOff>
      <xdr:row>14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77DDAC-BC34-4E3A-BCB9-C3092B530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hen.com.ar/Bursatil/Especie/AL30" TargetMode="External"/><Relationship Id="rId2" Type="http://schemas.openxmlformats.org/officeDocument/2006/relationships/hyperlink" Target="https://www.allaria.com.ar/Bono/Especie/AL30" TargetMode="External"/><Relationship Id="rId1" Type="http://schemas.openxmlformats.org/officeDocument/2006/relationships/hyperlink" Target="https://bonos.ecovalores.com.ar/eco/ticker.php?t=AL3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5488-C20A-4352-AC25-60FE42761139}">
  <dimension ref="A1:J762"/>
  <sheetViews>
    <sheetView workbookViewId="0">
      <pane ySplit="1" topLeftCell="A2" activePane="bottomLeft" state="frozen"/>
      <selection pane="bottomLeft" activeCell="H3" sqref="H3"/>
    </sheetView>
  </sheetViews>
  <sheetFormatPr baseColWidth="10" defaultRowHeight="14.75" x14ac:dyDescent="0.75"/>
  <cols>
    <col min="3" max="3" width="12.36328125" bestFit="1" customWidth="1"/>
  </cols>
  <sheetData>
    <row r="1" spans="1:10" x14ac:dyDescent="0.75">
      <c r="A1" t="s">
        <v>23</v>
      </c>
      <c r="B1" t="s">
        <v>52</v>
      </c>
      <c r="C1" t="s">
        <v>38</v>
      </c>
      <c r="D1" t="s">
        <v>39</v>
      </c>
      <c r="E1" t="s">
        <v>53</v>
      </c>
      <c r="F1" t="s">
        <v>41</v>
      </c>
    </row>
    <row r="2" spans="1:10" x14ac:dyDescent="0.75">
      <c r="A2" s="11">
        <v>44088</v>
      </c>
      <c r="B2">
        <v>51.8</v>
      </c>
      <c r="C2">
        <v>51.87</v>
      </c>
      <c r="D2">
        <v>44.54</v>
      </c>
      <c r="E2">
        <v>49.2</v>
      </c>
      <c r="F2">
        <v>43.99</v>
      </c>
    </row>
    <row r="3" spans="1:10" x14ac:dyDescent="0.75">
      <c r="A3" s="11">
        <v>44089</v>
      </c>
      <c r="B3">
        <v>51.4</v>
      </c>
      <c r="C3">
        <v>51.08</v>
      </c>
      <c r="D3">
        <v>44.55</v>
      </c>
      <c r="E3">
        <v>48.35</v>
      </c>
      <c r="F3">
        <v>43.1</v>
      </c>
      <c r="H3" s="11">
        <v>44089</v>
      </c>
      <c r="I3">
        <v>53.75</v>
      </c>
      <c r="J3" s="9">
        <f>+H3-A3</f>
        <v>0</v>
      </c>
    </row>
    <row r="4" spans="1:10" x14ac:dyDescent="0.75">
      <c r="A4" s="11">
        <v>44090</v>
      </c>
      <c r="B4">
        <v>48.85</v>
      </c>
      <c r="C4">
        <v>47.96</v>
      </c>
      <c r="D4">
        <v>41.9</v>
      </c>
      <c r="E4">
        <v>45.15</v>
      </c>
      <c r="F4">
        <v>41</v>
      </c>
      <c r="H4" s="11">
        <v>44090</v>
      </c>
      <c r="I4">
        <v>51</v>
      </c>
      <c r="J4" s="9">
        <f t="shared" ref="J4:J67" si="0">+H4-A4</f>
        <v>0</v>
      </c>
    </row>
    <row r="5" spans="1:10" x14ac:dyDescent="0.75">
      <c r="A5" s="11">
        <v>44091</v>
      </c>
      <c r="B5">
        <v>48.51</v>
      </c>
      <c r="C5">
        <v>46.9</v>
      </c>
      <c r="D5">
        <v>41.75</v>
      </c>
      <c r="E5">
        <v>44.25</v>
      </c>
      <c r="F5">
        <v>40</v>
      </c>
      <c r="H5" s="11">
        <v>44091</v>
      </c>
      <c r="I5">
        <v>48.01</v>
      </c>
      <c r="J5" s="9">
        <f t="shared" si="0"/>
        <v>0</v>
      </c>
    </row>
    <row r="6" spans="1:10" x14ac:dyDescent="0.75">
      <c r="A6" s="11">
        <v>44092</v>
      </c>
      <c r="B6">
        <v>48.35</v>
      </c>
      <c r="C6">
        <v>47.1</v>
      </c>
      <c r="D6">
        <v>41.6</v>
      </c>
      <c r="E6">
        <v>44.25</v>
      </c>
      <c r="F6">
        <v>40</v>
      </c>
      <c r="H6" s="11">
        <v>44092</v>
      </c>
      <c r="I6">
        <v>48.45</v>
      </c>
      <c r="J6" s="9">
        <f t="shared" si="0"/>
        <v>0</v>
      </c>
    </row>
    <row r="7" spans="1:10" x14ac:dyDescent="0.75">
      <c r="A7" s="11">
        <v>44095</v>
      </c>
      <c r="B7">
        <v>47.4</v>
      </c>
      <c r="C7">
        <v>46.12</v>
      </c>
      <c r="D7">
        <v>40.24</v>
      </c>
      <c r="E7">
        <v>43.35</v>
      </c>
      <c r="F7">
        <v>38.6</v>
      </c>
      <c r="H7" s="11">
        <v>44095</v>
      </c>
      <c r="I7">
        <v>47</v>
      </c>
      <c r="J7" s="9">
        <f t="shared" si="0"/>
        <v>0</v>
      </c>
    </row>
    <row r="8" spans="1:10" x14ac:dyDescent="0.75">
      <c r="A8" s="11">
        <v>44096</v>
      </c>
      <c r="B8">
        <v>46.5</v>
      </c>
      <c r="C8">
        <v>45.39</v>
      </c>
      <c r="D8">
        <v>38.5</v>
      </c>
      <c r="E8">
        <v>42.65</v>
      </c>
      <c r="F8">
        <v>37.75</v>
      </c>
      <c r="H8" s="11">
        <v>44096</v>
      </c>
      <c r="I8">
        <v>47</v>
      </c>
      <c r="J8" s="9">
        <f t="shared" si="0"/>
        <v>0</v>
      </c>
    </row>
    <row r="9" spans="1:10" x14ac:dyDescent="0.75">
      <c r="A9" s="11">
        <v>44097</v>
      </c>
      <c r="B9">
        <v>47.6</v>
      </c>
      <c r="C9">
        <v>46.55</v>
      </c>
      <c r="D9">
        <v>39.75</v>
      </c>
      <c r="E9">
        <v>43</v>
      </c>
      <c r="F9">
        <v>38.549999999999997</v>
      </c>
      <c r="H9" s="11">
        <v>44097</v>
      </c>
      <c r="I9">
        <v>47.1</v>
      </c>
      <c r="J9" s="9">
        <f t="shared" si="0"/>
        <v>0</v>
      </c>
    </row>
    <row r="10" spans="1:10" x14ac:dyDescent="0.75">
      <c r="A10" s="11">
        <v>44098</v>
      </c>
      <c r="B10">
        <v>47.57</v>
      </c>
      <c r="C10">
        <v>46</v>
      </c>
      <c r="D10">
        <v>41.9</v>
      </c>
      <c r="E10">
        <v>43.4</v>
      </c>
      <c r="F10">
        <v>39.450000000000003</v>
      </c>
      <c r="H10" s="11">
        <v>44098</v>
      </c>
      <c r="I10">
        <v>47.8</v>
      </c>
      <c r="J10" s="9">
        <f t="shared" si="0"/>
        <v>0</v>
      </c>
    </row>
    <row r="11" spans="1:10" x14ac:dyDescent="0.75">
      <c r="A11" s="11">
        <v>44099</v>
      </c>
      <c r="B11">
        <v>46.44</v>
      </c>
      <c r="C11">
        <v>45.2</v>
      </c>
      <c r="D11">
        <v>41.5</v>
      </c>
      <c r="E11">
        <v>42.89</v>
      </c>
      <c r="F11">
        <v>40</v>
      </c>
      <c r="H11" s="11">
        <v>44099</v>
      </c>
      <c r="I11">
        <v>48</v>
      </c>
      <c r="J11" s="9">
        <f t="shared" si="0"/>
        <v>0</v>
      </c>
    </row>
    <row r="12" spans="1:10" x14ac:dyDescent="0.75">
      <c r="A12" s="11">
        <v>44102</v>
      </c>
      <c r="B12">
        <v>46.29</v>
      </c>
      <c r="C12">
        <v>44.9</v>
      </c>
      <c r="D12">
        <v>41</v>
      </c>
      <c r="E12">
        <v>42.43</v>
      </c>
      <c r="F12">
        <v>39.5</v>
      </c>
      <c r="H12" s="11">
        <v>44102</v>
      </c>
      <c r="I12">
        <v>48.3</v>
      </c>
      <c r="J12" s="9">
        <f t="shared" si="0"/>
        <v>0</v>
      </c>
    </row>
    <row r="13" spans="1:10" x14ac:dyDescent="0.75">
      <c r="A13" s="11">
        <v>44103</v>
      </c>
      <c r="B13">
        <v>46</v>
      </c>
      <c r="C13">
        <v>44.67</v>
      </c>
      <c r="D13">
        <v>39.9</v>
      </c>
      <c r="E13">
        <v>41.8</v>
      </c>
      <c r="F13">
        <v>39.04</v>
      </c>
      <c r="H13" s="11">
        <v>44103</v>
      </c>
      <c r="I13">
        <v>47.5</v>
      </c>
      <c r="J13" s="9">
        <f t="shared" si="0"/>
        <v>0</v>
      </c>
    </row>
    <row r="14" spans="1:10" x14ac:dyDescent="0.75">
      <c r="A14" s="11">
        <v>44104</v>
      </c>
      <c r="B14">
        <v>45.86</v>
      </c>
      <c r="C14">
        <v>44.6</v>
      </c>
      <c r="D14">
        <v>40.74</v>
      </c>
      <c r="E14">
        <v>42.4</v>
      </c>
      <c r="F14">
        <v>39.020000000000003</v>
      </c>
      <c r="H14" s="11">
        <v>44104</v>
      </c>
      <c r="I14">
        <v>47.9</v>
      </c>
      <c r="J14" s="9">
        <f t="shared" si="0"/>
        <v>0</v>
      </c>
    </row>
    <row r="15" spans="1:10" x14ac:dyDescent="0.75">
      <c r="A15" s="11">
        <v>44105</v>
      </c>
      <c r="B15">
        <v>46.25</v>
      </c>
      <c r="C15">
        <v>44.7</v>
      </c>
      <c r="D15">
        <v>40.799999999999997</v>
      </c>
      <c r="E15">
        <v>42.9</v>
      </c>
      <c r="F15">
        <v>39.799999999999997</v>
      </c>
      <c r="H15" s="11">
        <v>44105</v>
      </c>
      <c r="I15">
        <v>48.32</v>
      </c>
      <c r="J15" s="9">
        <f t="shared" si="0"/>
        <v>0</v>
      </c>
    </row>
    <row r="16" spans="1:10" x14ac:dyDescent="0.75">
      <c r="A16" s="11">
        <v>44106</v>
      </c>
      <c r="B16">
        <v>45.45</v>
      </c>
      <c r="C16">
        <v>44.3</v>
      </c>
      <c r="D16">
        <v>40.049999999999997</v>
      </c>
      <c r="E16">
        <v>42.15</v>
      </c>
      <c r="F16">
        <v>40</v>
      </c>
      <c r="H16" s="11">
        <v>44106</v>
      </c>
      <c r="I16">
        <v>47.32</v>
      </c>
      <c r="J16" s="9">
        <f t="shared" si="0"/>
        <v>0</v>
      </c>
    </row>
    <row r="17" spans="1:10" x14ac:dyDescent="0.75">
      <c r="A17" s="11">
        <v>44109</v>
      </c>
      <c r="B17">
        <v>45.39</v>
      </c>
      <c r="C17">
        <v>44.4</v>
      </c>
      <c r="D17">
        <v>39.5</v>
      </c>
      <c r="E17">
        <v>41.65</v>
      </c>
      <c r="F17">
        <v>40</v>
      </c>
      <c r="H17" s="11">
        <v>44109</v>
      </c>
      <c r="I17">
        <v>47.99</v>
      </c>
      <c r="J17" s="9">
        <f t="shared" si="0"/>
        <v>0</v>
      </c>
    </row>
    <row r="18" spans="1:10" x14ac:dyDescent="0.75">
      <c r="A18" s="11">
        <v>44110</v>
      </c>
      <c r="B18">
        <v>45.3</v>
      </c>
      <c r="C18">
        <v>44.45</v>
      </c>
      <c r="D18">
        <v>39.96</v>
      </c>
      <c r="E18">
        <v>41.4</v>
      </c>
      <c r="F18">
        <v>39.99</v>
      </c>
      <c r="H18" s="11">
        <v>44110</v>
      </c>
      <c r="I18">
        <v>47.6</v>
      </c>
      <c r="J18" s="9">
        <f t="shared" si="0"/>
        <v>0</v>
      </c>
    </row>
    <row r="19" spans="1:10" x14ac:dyDescent="0.75">
      <c r="A19" s="11">
        <v>44111</v>
      </c>
      <c r="B19">
        <v>45.44</v>
      </c>
      <c r="C19">
        <v>44.8</v>
      </c>
      <c r="D19">
        <v>40.1</v>
      </c>
      <c r="E19">
        <v>41.6</v>
      </c>
      <c r="F19">
        <v>39.9</v>
      </c>
      <c r="H19" s="11">
        <v>44111</v>
      </c>
      <c r="I19">
        <v>47.7</v>
      </c>
      <c r="J19" s="9">
        <f t="shared" si="0"/>
        <v>0</v>
      </c>
    </row>
    <row r="20" spans="1:10" x14ac:dyDescent="0.75">
      <c r="A20" s="11">
        <v>44112</v>
      </c>
      <c r="B20">
        <v>45.32</v>
      </c>
      <c r="C20">
        <v>44.7</v>
      </c>
      <c r="D20">
        <v>39.880000000000003</v>
      </c>
      <c r="E20">
        <v>41.44</v>
      </c>
      <c r="F20">
        <v>39.5</v>
      </c>
      <c r="H20" s="11">
        <v>44112</v>
      </c>
      <c r="I20">
        <v>48.75</v>
      </c>
      <c r="J20" s="9">
        <f t="shared" si="0"/>
        <v>0</v>
      </c>
    </row>
    <row r="21" spans="1:10" x14ac:dyDescent="0.75">
      <c r="A21" s="11">
        <v>44113</v>
      </c>
      <c r="B21">
        <v>45.63</v>
      </c>
      <c r="C21">
        <v>44.73</v>
      </c>
      <c r="D21">
        <v>40</v>
      </c>
      <c r="E21">
        <v>41.56</v>
      </c>
      <c r="F21">
        <v>39.5</v>
      </c>
      <c r="H21" s="11">
        <v>44113</v>
      </c>
      <c r="I21">
        <v>48.6</v>
      </c>
      <c r="J21" s="9">
        <f t="shared" si="0"/>
        <v>0</v>
      </c>
    </row>
    <row r="22" spans="1:10" x14ac:dyDescent="0.75">
      <c r="A22" s="11">
        <v>44117</v>
      </c>
      <c r="B22">
        <v>45.45</v>
      </c>
      <c r="C22">
        <v>44.74</v>
      </c>
      <c r="D22">
        <v>39.700000000000003</v>
      </c>
      <c r="E22">
        <v>41.56</v>
      </c>
      <c r="F22">
        <v>39.25</v>
      </c>
      <c r="H22" s="11">
        <v>44117</v>
      </c>
      <c r="I22">
        <v>48.4</v>
      </c>
      <c r="J22" s="9">
        <f t="shared" si="0"/>
        <v>0</v>
      </c>
    </row>
    <row r="23" spans="1:10" x14ac:dyDescent="0.75">
      <c r="A23" s="11">
        <v>44118</v>
      </c>
      <c r="B23">
        <v>44.9</v>
      </c>
      <c r="C23">
        <v>44.45</v>
      </c>
      <c r="D23">
        <v>39.380000000000003</v>
      </c>
      <c r="E23">
        <v>41.08</v>
      </c>
      <c r="F23">
        <v>38.200000000000003</v>
      </c>
      <c r="H23" s="11">
        <v>44118</v>
      </c>
      <c r="I23">
        <v>48.4</v>
      </c>
      <c r="J23" s="9">
        <f t="shared" si="0"/>
        <v>0</v>
      </c>
    </row>
    <row r="24" spans="1:10" x14ac:dyDescent="0.75">
      <c r="A24" s="11">
        <v>44119</v>
      </c>
      <c r="B24">
        <v>44.56</v>
      </c>
      <c r="C24">
        <v>44.4</v>
      </c>
      <c r="D24">
        <v>38.4</v>
      </c>
      <c r="E24">
        <v>40.39</v>
      </c>
      <c r="F24">
        <v>36.5</v>
      </c>
      <c r="H24" s="11">
        <v>44119</v>
      </c>
      <c r="I24">
        <v>46.46</v>
      </c>
      <c r="J24" s="9">
        <f t="shared" si="0"/>
        <v>0</v>
      </c>
    </row>
    <row r="25" spans="1:10" x14ac:dyDescent="0.75">
      <c r="A25" s="11">
        <v>44120</v>
      </c>
      <c r="B25">
        <v>44.3</v>
      </c>
      <c r="C25">
        <v>44.19</v>
      </c>
      <c r="D25">
        <v>37.67</v>
      </c>
      <c r="E25">
        <v>39.799999999999997</v>
      </c>
      <c r="F25">
        <v>35.799999999999997</v>
      </c>
      <c r="H25" s="11">
        <v>44120</v>
      </c>
      <c r="I25">
        <v>47</v>
      </c>
      <c r="J25" s="9">
        <f t="shared" si="0"/>
        <v>0</v>
      </c>
    </row>
    <row r="26" spans="1:10" x14ac:dyDescent="0.75">
      <c r="A26" s="11">
        <v>44123</v>
      </c>
      <c r="B26">
        <v>43.51</v>
      </c>
      <c r="C26">
        <v>43.35</v>
      </c>
      <c r="D26">
        <v>36.950000000000003</v>
      </c>
      <c r="E26">
        <v>38.85</v>
      </c>
      <c r="F26">
        <v>35.799999999999997</v>
      </c>
      <c r="H26" s="11">
        <v>44123</v>
      </c>
      <c r="I26">
        <v>45.1</v>
      </c>
      <c r="J26" s="9">
        <f t="shared" si="0"/>
        <v>0</v>
      </c>
    </row>
    <row r="27" spans="1:10" x14ac:dyDescent="0.75">
      <c r="A27" s="11">
        <v>44124</v>
      </c>
      <c r="B27">
        <v>41.7</v>
      </c>
      <c r="C27">
        <v>41.38</v>
      </c>
      <c r="D27">
        <v>36.04</v>
      </c>
      <c r="E27">
        <v>37.799999999999997</v>
      </c>
      <c r="F27">
        <v>34.799999999999997</v>
      </c>
      <c r="H27" s="11">
        <v>44124</v>
      </c>
      <c r="I27">
        <v>44.5</v>
      </c>
      <c r="J27" s="9">
        <f t="shared" si="0"/>
        <v>0</v>
      </c>
    </row>
    <row r="28" spans="1:10" x14ac:dyDescent="0.75">
      <c r="A28" s="11">
        <v>44125</v>
      </c>
      <c r="B28">
        <v>41.18</v>
      </c>
      <c r="C28">
        <v>40.299999999999997</v>
      </c>
      <c r="D28">
        <v>34.5</v>
      </c>
      <c r="E28">
        <v>36.75</v>
      </c>
      <c r="F28">
        <v>33.950000000000003</v>
      </c>
      <c r="H28" s="11">
        <v>44125</v>
      </c>
      <c r="I28">
        <v>44.3</v>
      </c>
      <c r="J28" s="9">
        <f t="shared" si="0"/>
        <v>0</v>
      </c>
    </row>
    <row r="29" spans="1:10" x14ac:dyDescent="0.75">
      <c r="A29" s="11">
        <v>44126</v>
      </c>
      <c r="B29">
        <v>42.1</v>
      </c>
      <c r="C29">
        <v>40.1</v>
      </c>
      <c r="D29">
        <v>35</v>
      </c>
      <c r="E29">
        <v>37.74</v>
      </c>
      <c r="F29">
        <v>34.6</v>
      </c>
      <c r="H29" s="11">
        <v>44126</v>
      </c>
      <c r="I29">
        <v>48</v>
      </c>
      <c r="J29" s="9">
        <f t="shared" si="0"/>
        <v>0</v>
      </c>
    </row>
    <row r="30" spans="1:10" x14ac:dyDescent="0.75">
      <c r="A30" s="11">
        <v>44127</v>
      </c>
      <c r="B30">
        <v>43.66</v>
      </c>
      <c r="C30">
        <v>40.15</v>
      </c>
      <c r="D30">
        <v>35.450000000000003</v>
      </c>
      <c r="E30">
        <v>37.28</v>
      </c>
      <c r="F30">
        <v>34.15</v>
      </c>
      <c r="H30" s="11">
        <v>44127</v>
      </c>
      <c r="I30">
        <v>49</v>
      </c>
      <c r="J30" s="9">
        <f t="shared" si="0"/>
        <v>0</v>
      </c>
    </row>
    <row r="31" spans="1:10" x14ac:dyDescent="0.75">
      <c r="A31" s="11">
        <v>44130</v>
      </c>
      <c r="B31">
        <v>40.56</v>
      </c>
      <c r="C31">
        <v>38.229999999999997</v>
      </c>
      <c r="D31">
        <v>34.200000000000003</v>
      </c>
      <c r="E31">
        <v>36</v>
      </c>
      <c r="F31">
        <v>33.4</v>
      </c>
      <c r="H31" s="11">
        <v>44130</v>
      </c>
      <c r="I31">
        <v>47</v>
      </c>
      <c r="J31" s="9">
        <f t="shared" si="0"/>
        <v>0</v>
      </c>
    </row>
    <row r="32" spans="1:10" x14ac:dyDescent="0.75">
      <c r="A32" s="11">
        <v>44131</v>
      </c>
      <c r="B32">
        <v>43</v>
      </c>
      <c r="C32">
        <v>39.22</v>
      </c>
      <c r="D32">
        <v>35.200000000000003</v>
      </c>
      <c r="E32">
        <v>36.6</v>
      </c>
      <c r="F32">
        <v>34</v>
      </c>
      <c r="H32" s="11">
        <v>44131</v>
      </c>
      <c r="I32">
        <v>45</v>
      </c>
      <c r="J32" s="9">
        <f t="shared" si="0"/>
        <v>0</v>
      </c>
    </row>
    <row r="33" spans="1:10" x14ac:dyDescent="0.75">
      <c r="A33" s="11">
        <v>44132</v>
      </c>
      <c r="B33">
        <v>44.2</v>
      </c>
      <c r="C33">
        <v>38.799999999999997</v>
      </c>
      <c r="D33">
        <v>35</v>
      </c>
      <c r="E33">
        <v>36.1</v>
      </c>
      <c r="F33">
        <v>33.79</v>
      </c>
      <c r="H33" s="11">
        <v>44132</v>
      </c>
      <c r="I33">
        <v>48</v>
      </c>
      <c r="J33" s="9">
        <f t="shared" si="0"/>
        <v>0</v>
      </c>
    </row>
    <row r="34" spans="1:10" x14ac:dyDescent="0.75">
      <c r="A34" s="11">
        <v>44133</v>
      </c>
      <c r="B34">
        <v>45.5</v>
      </c>
      <c r="C34">
        <v>38.74</v>
      </c>
      <c r="D34">
        <v>35.01</v>
      </c>
      <c r="E34">
        <v>36.090000000000003</v>
      </c>
      <c r="F34">
        <v>33.65</v>
      </c>
      <c r="H34" s="11">
        <v>44133</v>
      </c>
      <c r="I34">
        <v>46.7</v>
      </c>
      <c r="J34" s="9">
        <f t="shared" si="0"/>
        <v>0</v>
      </c>
    </row>
    <row r="35" spans="1:10" x14ac:dyDescent="0.75">
      <c r="A35" s="11">
        <v>44134</v>
      </c>
      <c r="B35">
        <v>44.9</v>
      </c>
      <c r="C35">
        <v>38.049999999999997</v>
      </c>
      <c r="D35">
        <v>35.1</v>
      </c>
      <c r="E35">
        <v>35.979999999999997</v>
      </c>
      <c r="F35">
        <v>33.5</v>
      </c>
      <c r="H35" s="11">
        <v>44134</v>
      </c>
      <c r="I35">
        <v>46.5</v>
      </c>
      <c r="J35" s="9">
        <f t="shared" si="0"/>
        <v>0</v>
      </c>
    </row>
    <row r="36" spans="1:10" x14ac:dyDescent="0.75">
      <c r="A36" s="11">
        <v>44137</v>
      </c>
      <c r="B36">
        <v>43.71</v>
      </c>
      <c r="C36">
        <v>38.64</v>
      </c>
      <c r="D36">
        <v>35.06</v>
      </c>
      <c r="E36">
        <v>36.25</v>
      </c>
      <c r="F36">
        <v>33.6</v>
      </c>
      <c r="H36" s="11">
        <v>44137</v>
      </c>
      <c r="I36">
        <v>44.83</v>
      </c>
      <c r="J36" s="9">
        <f t="shared" si="0"/>
        <v>0</v>
      </c>
    </row>
    <row r="37" spans="1:10" x14ac:dyDescent="0.75">
      <c r="A37" s="11">
        <v>44138</v>
      </c>
      <c r="B37">
        <v>44.8</v>
      </c>
      <c r="C37">
        <v>38.380000000000003</v>
      </c>
      <c r="D37">
        <v>35.5</v>
      </c>
      <c r="E37">
        <v>36.85</v>
      </c>
      <c r="F37">
        <v>34.020000000000003</v>
      </c>
      <c r="H37" s="11">
        <v>44138</v>
      </c>
      <c r="I37">
        <v>44.76</v>
      </c>
      <c r="J37" s="9">
        <f t="shared" si="0"/>
        <v>0</v>
      </c>
    </row>
    <row r="38" spans="1:10" x14ac:dyDescent="0.75">
      <c r="A38" s="11">
        <v>44139</v>
      </c>
      <c r="B38">
        <v>44.9</v>
      </c>
      <c r="C38">
        <v>38.39</v>
      </c>
      <c r="D38">
        <v>35.6</v>
      </c>
      <c r="E38">
        <v>37.25</v>
      </c>
      <c r="F38">
        <v>34</v>
      </c>
      <c r="H38" s="11">
        <v>44139</v>
      </c>
      <c r="I38">
        <v>45.5</v>
      </c>
      <c r="J38" s="9">
        <f t="shared" si="0"/>
        <v>0</v>
      </c>
    </row>
    <row r="39" spans="1:10" x14ac:dyDescent="0.75">
      <c r="A39" s="11">
        <v>44140</v>
      </c>
      <c r="B39">
        <v>45.5</v>
      </c>
      <c r="C39">
        <v>37.99</v>
      </c>
      <c r="D39">
        <v>36.25</v>
      </c>
      <c r="E39">
        <v>37.4</v>
      </c>
      <c r="F39">
        <v>34.61</v>
      </c>
      <c r="H39" s="11">
        <v>44140</v>
      </c>
      <c r="I39">
        <v>46.5</v>
      </c>
      <c r="J39" s="9">
        <f t="shared" si="0"/>
        <v>0</v>
      </c>
    </row>
    <row r="40" spans="1:10" x14ac:dyDescent="0.75">
      <c r="A40" s="11">
        <v>44141</v>
      </c>
      <c r="B40">
        <v>45.41</v>
      </c>
      <c r="C40">
        <v>38</v>
      </c>
      <c r="D40">
        <v>35.799999999999997</v>
      </c>
      <c r="E40">
        <v>37.380000000000003</v>
      </c>
      <c r="F40">
        <v>34.590000000000003</v>
      </c>
      <c r="H40" s="11">
        <v>44141</v>
      </c>
      <c r="I40">
        <v>45.6</v>
      </c>
      <c r="J40" s="9">
        <f t="shared" si="0"/>
        <v>0</v>
      </c>
    </row>
    <row r="41" spans="1:10" x14ac:dyDescent="0.75">
      <c r="A41" s="11">
        <v>44144</v>
      </c>
      <c r="B41">
        <v>45.7</v>
      </c>
      <c r="C41">
        <v>38.35</v>
      </c>
      <c r="D41">
        <v>37.25</v>
      </c>
      <c r="E41">
        <v>37.9</v>
      </c>
      <c r="F41">
        <v>34.75</v>
      </c>
      <c r="H41" s="11">
        <v>44144</v>
      </c>
      <c r="I41">
        <v>46</v>
      </c>
      <c r="J41" s="9">
        <f t="shared" si="0"/>
        <v>0</v>
      </c>
    </row>
    <row r="42" spans="1:10" x14ac:dyDescent="0.75">
      <c r="A42" s="11">
        <v>44145</v>
      </c>
      <c r="B42">
        <v>45.15</v>
      </c>
      <c r="C42">
        <v>38.4</v>
      </c>
      <c r="D42">
        <v>37.1</v>
      </c>
      <c r="E42">
        <v>38.5</v>
      </c>
      <c r="F42">
        <v>35.200000000000003</v>
      </c>
      <c r="H42" s="11">
        <v>44145</v>
      </c>
      <c r="I42">
        <v>46.49</v>
      </c>
      <c r="J42" s="9">
        <f t="shared" si="0"/>
        <v>0</v>
      </c>
    </row>
    <row r="43" spans="1:10" x14ac:dyDescent="0.75">
      <c r="A43" s="11">
        <v>44146</v>
      </c>
      <c r="B43">
        <v>44.8</v>
      </c>
      <c r="C43">
        <v>39.200000000000003</v>
      </c>
      <c r="D43">
        <v>37.299999999999997</v>
      </c>
      <c r="E43">
        <v>38.450000000000003</v>
      </c>
      <c r="F43">
        <v>35.39</v>
      </c>
      <c r="H43" s="11">
        <v>44146</v>
      </c>
      <c r="I43">
        <v>46.2</v>
      </c>
      <c r="J43" s="9">
        <f t="shared" si="0"/>
        <v>0</v>
      </c>
    </row>
    <row r="44" spans="1:10" x14ac:dyDescent="0.75">
      <c r="A44" s="11">
        <v>44147</v>
      </c>
      <c r="B44">
        <v>44</v>
      </c>
      <c r="C44">
        <v>39.47</v>
      </c>
      <c r="D44">
        <v>36.6</v>
      </c>
      <c r="E44">
        <v>39</v>
      </c>
      <c r="F44">
        <v>35.65</v>
      </c>
      <c r="H44" s="11">
        <v>44147</v>
      </c>
      <c r="I44">
        <v>46.25</v>
      </c>
      <c r="J44" s="9">
        <f t="shared" si="0"/>
        <v>0</v>
      </c>
    </row>
    <row r="45" spans="1:10" x14ac:dyDescent="0.75">
      <c r="A45" s="11">
        <v>44148</v>
      </c>
      <c r="B45">
        <v>45</v>
      </c>
      <c r="C45">
        <v>39.9</v>
      </c>
      <c r="D45">
        <v>36.83</v>
      </c>
      <c r="E45">
        <v>39.67</v>
      </c>
      <c r="F45">
        <v>35.89</v>
      </c>
      <c r="H45" s="11">
        <v>44148</v>
      </c>
      <c r="I45">
        <v>46.25</v>
      </c>
      <c r="J45" s="9">
        <f t="shared" si="0"/>
        <v>0</v>
      </c>
    </row>
    <row r="46" spans="1:10" x14ac:dyDescent="0.75">
      <c r="A46" s="11">
        <v>44151</v>
      </c>
      <c r="B46">
        <v>45</v>
      </c>
      <c r="C46">
        <v>40.26</v>
      </c>
      <c r="D46">
        <v>37.25</v>
      </c>
      <c r="E46">
        <v>39.799999999999997</v>
      </c>
      <c r="F46">
        <v>36.18</v>
      </c>
      <c r="H46" s="11">
        <v>44151</v>
      </c>
      <c r="I46">
        <v>46.01</v>
      </c>
      <c r="J46" s="9">
        <f t="shared" si="0"/>
        <v>0</v>
      </c>
    </row>
    <row r="47" spans="1:10" x14ac:dyDescent="0.75">
      <c r="A47" s="11">
        <v>44152</v>
      </c>
      <c r="B47">
        <v>44.05</v>
      </c>
      <c r="C47">
        <v>40.18</v>
      </c>
      <c r="D47">
        <v>37.200000000000003</v>
      </c>
      <c r="E47">
        <v>39.65</v>
      </c>
      <c r="F47">
        <v>35.799999999999997</v>
      </c>
      <c r="H47" s="11">
        <v>44152</v>
      </c>
      <c r="I47">
        <v>45.7</v>
      </c>
      <c r="J47" s="9">
        <f t="shared" si="0"/>
        <v>0</v>
      </c>
    </row>
    <row r="48" spans="1:10" x14ac:dyDescent="0.75">
      <c r="A48" s="11">
        <v>44153</v>
      </c>
      <c r="B48">
        <v>43.5</v>
      </c>
      <c r="C48">
        <v>39.74</v>
      </c>
      <c r="D48">
        <v>37.5</v>
      </c>
      <c r="E48">
        <v>39.4</v>
      </c>
      <c r="F48">
        <v>35.65</v>
      </c>
      <c r="H48" s="11">
        <v>44153</v>
      </c>
      <c r="I48">
        <v>45.5</v>
      </c>
      <c r="J48" s="9">
        <f t="shared" si="0"/>
        <v>0</v>
      </c>
    </row>
    <row r="49" spans="1:10" x14ac:dyDescent="0.75">
      <c r="A49" s="11">
        <v>44154</v>
      </c>
      <c r="B49">
        <v>42.3</v>
      </c>
      <c r="C49">
        <v>39.43</v>
      </c>
      <c r="D49">
        <v>36.89</v>
      </c>
      <c r="E49">
        <v>39</v>
      </c>
      <c r="F49">
        <v>35.25</v>
      </c>
      <c r="H49" s="11">
        <v>44154</v>
      </c>
      <c r="I49">
        <v>44.5</v>
      </c>
      <c r="J49" s="9">
        <f t="shared" si="0"/>
        <v>0</v>
      </c>
    </row>
    <row r="50" spans="1:10" x14ac:dyDescent="0.75">
      <c r="A50" s="11">
        <v>44155</v>
      </c>
      <c r="B50">
        <v>42.2</v>
      </c>
      <c r="C50">
        <v>39.049999999999997</v>
      </c>
      <c r="D50">
        <v>36.75</v>
      </c>
      <c r="E50">
        <v>38.79</v>
      </c>
      <c r="F50">
        <v>35.200000000000003</v>
      </c>
      <c r="H50" s="11">
        <v>44155</v>
      </c>
      <c r="I50">
        <v>44.01</v>
      </c>
      <c r="J50" s="9">
        <f t="shared" si="0"/>
        <v>0</v>
      </c>
    </row>
    <row r="51" spans="1:10" x14ac:dyDescent="0.75">
      <c r="A51" s="11">
        <v>44159</v>
      </c>
      <c r="B51">
        <v>42.65</v>
      </c>
      <c r="C51">
        <v>38.85</v>
      </c>
      <c r="D51">
        <v>36.18</v>
      </c>
      <c r="E51">
        <v>38.049999999999997</v>
      </c>
      <c r="F51">
        <v>35</v>
      </c>
      <c r="H51" s="11">
        <v>44159</v>
      </c>
      <c r="I51">
        <v>44.31</v>
      </c>
      <c r="J51" s="9">
        <f t="shared" si="0"/>
        <v>0</v>
      </c>
    </row>
    <row r="52" spans="1:10" x14ac:dyDescent="0.75">
      <c r="A52" s="11">
        <v>44160</v>
      </c>
      <c r="B52">
        <v>43.3</v>
      </c>
      <c r="C52">
        <v>39.200000000000003</v>
      </c>
      <c r="D52">
        <v>36.4</v>
      </c>
      <c r="E52">
        <v>38</v>
      </c>
      <c r="F52">
        <v>35.4</v>
      </c>
      <c r="H52" s="11">
        <v>44160</v>
      </c>
      <c r="I52">
        <v>45</v>
      </c>
      <c r="J52" s="9">
        <f t="shared" si="0"/>
        <v>0</v>
      </c>
    </row>
    <row r="53" spans="1:10" x14ac:dyDescent="0.75">
      <c r="A53" s="11">
        <v>44161</v>
      </c>
      <c r="B53">
        <v>43.2</v>
      </c>
      <c r="C53">
        <v>39</v>
      </c>
      <c r="D53">
        <v>35.71</v>
      </c>
      <c r="E53">
        <v>37.51</v>
      </c>
      <c r="F53">
        <v>34.9</v>
      </c>
      <c r="H53" s="11">
        <v>44161</v>
      </c>
      <c r="I53">
        <v>45.1</v>
      </c>
      <c r="J53" s="9">
        <f t="shared" si="0"/>
        <v>0</v>
      </c>
    </row>
    <row r="54" spans="1:10" x14ac:dyDescent="0.75">
      <c r="A54" s="11">
        <v>44162</v>
      </c>
      <c r="B54">
        <v>42.97</v>
      </c>
      <c r="C54">
        <v>39.01</v>
      </c>
      <c r="D54">
        <v>36.229999999999997</v>
      </c>
      <c r="E54">
        <v>37.5</v>
      </c>
      <c r="F54">
        <v>35</v>
      </c>
      <c r="H54" s="11">
        <v>44162</v>
      </c>
      <c r="I54">
        <v>45.1</v>
      </c>
      <c r="J54" s="9">
        <f t="shared" si="0"/>
        <v>0</v>
      </c>
    </row>
    <row r="55" spans="1:10" x14ac:dyDescent="0.75">
      <c r="A55" s="11">
        <v>44165</v>
      </c>
      <c r="B55">
        <v>42.2</v>
      </c>
      <c r="C55">
        <v>38.61</v>
      </c>
      <c r="D55">
        <v>35.99</v>
      </c>
      <c r="E55">
        <v>37.15</v>
      </c>
      <c r="F55">
        <v>35</v>
      </c>
      <c r="H55" s="11">
        <v>44165</v>
      </c>
      <c r="I55">
        <v>44.16</v>
      </c>
      <c r="J55" s="9">
        <f t="shared" si="0"/>
        <v>0</v>
      </c>
    </row>
    <row r="56" spans="1:10" x14ac:dyDescent="0.75">
      <c r="A56" s="11">
        <v>44166</v>
      </c>
      <c r="B56">
        <v>41.86</v>
      </c>
      <c r="C56">
        <v>38.479999999999997</v>
      </c>
      <c r="D56">
        <v>35.36</v>
      </c>
      <c r="E56">
        <v>36.950000000000003</v>
      </c>
      <c r="F56">
        <v>34.6</v>
      </c>
      <c r="H56" s="11">
        <v>44166</v>
      </c>
      <c r="I56">
        <v>44.22</v>
      </c>
      <c r="J56" s="9">
        <f t="shared" si="0"/>
        <v>0</v>
      </c>
    </row>
    <row r="57" spans="1:10" x14ac:dyDescent="0.75">
      <c r="A57" s="11">
        <v>44167</v>
      </c>
      <c r="B57">
        <v>41.76</v>
      </c>
      <c r="C57">
        <v>38.65</v>
      </c>
      <c r="D57">
        <v>35.6</v>
      </c>
      <c r="E57">
        <v>37.979999999999997</v>
      </c>
      <c r="F57">
        <v>34.700000000000003</v>
      </c>
      <c r="H57" s="11">
        <v>44167</v>
      </c>
      <c r="I57">
        <v>44</v>
      </c>
      <c r="J57" s="9">
        <f t="shared" si="0"/>
        <v>0</v>
      </c>
    </row>
    <row r="58" spans="1:10" x14ac:dyDescent="0.75">
      <c r="A58" s="11">
        <v>44168</v>
      </c>
      <c r="B58">
        <v>41.89</v>
      </c>
      <c r="C58">
        <v>39</v>
      </c>
      <c r="D58">
        <v>35.68</v>
      </c>
      <c r="E58">
        <v>37.700000000000003</v>
      </c>
      <c r="F58">
        <v>34.99</v>
      </c>
      <c r="H58" s="11">
        <v>44168</v>
      </c>
      <c r="I58">
        <v>44</v>
      </c>
      <c r="J58" s="9">
        <f t="shared" si="0"/>
        <v>0</v>
      </c>
    </row>
    <row r="59" spans="1:10" x14ac:dyDescent="0.75">
      <c r="A59" s="11">
        <v>44169</v>
      </c>
      <c r="B59">
        <v>41.76</v>
      </c>
      <c r="C59">
        <v>38.6</v>
      </c>
      <c r="D59">
        <v>35.299999999999997</v>
      </c>
      <c r="E59">
        <v>37.130000000000003</v>
      </c>
      <c r="F59">
        <v>34.47</v>
      </c>
      <c r="H59" s="11">
        <v>44169</v>
      </c>
      <c r="I59">
        <v>43.7</v>
      </c>
      <c r="J59" s="9">
        <f t="shared" si="0"/>
        <v>0</v>
      </c>
    </row>
    <row r="60" spans="1:10" x14ac:dyDescent="0.75">
      <c r="A60" s="11">
        <v>44174</v>
      </c>
      <c r="B60">
        <v>41.7</v>
      </c>
      <c r="C60">
        <v>39.119999999999997</v>
      </c>
      <c r="D60">
        <v>34.9</v>
      </c>
      <c r="E60">
        <v>37.200000000000003</v>
      </c>
      <c r="F60">
        <v>34.47</v>
      </c>
      <c r="H60" s="11">
        <v>44174</v>
      </c>
      <c r="I60">
        <v>43.5</v>
      </c>
      <c r="J60" s="9">
        <f t="shared" si="0"/>
        <v>0</v>
      </c>
    </row>
    <row r="61" spans="1:10" x14ac:dyDescent="0.75">
      <c r="A61" s="11">
        <v>44175</v>
      </c>
      <c r="B61">
        <v>42.12</v>
      </c>
      <c r="C61">
        <v>39.67</v>
      </c>
      <c r="D61">
        <v>35.51</v>
      </c>
      <c r="E61">
        <v>37.35</v>
      </c>
      <c r="F61">
        <v>34.75</v>
      </c>
      <c r="H61" s="11">
        <v>44175</v>
      </c>
      <c r="I61">
        <v>43.5</v>
      </c>
      <c r="J61" s="9">
        <f t="shared" si="0"/>
        <v>0</v>
      </c>
    </row>
    <row r="62" spans="1:10" x14ac:dyDescent="0.75">
      <c r="A62" s="11">
        <v>44176</v>
      </c>
      <c r="B62">
        <v>41.92</v>
      </c>
      <c r="C62">
        <v>39.85</v>
      </c>
      <c r="D62">
        <v>35.6</v>
      </c>
      <c r="E62">
        <v>37.32</v>
      </c>
      <c r="F62">
        <v>34.92</v>
      </c>
      <c r="H62" s="11">
        <v>44176</v>
      </c>
      <c r="I62">
        <v>43.69</v>
      </c>
      <c r="J62" s="9">
        <f t="shared" si="0"/>
        <v>0</v>
      </c>
    </row>
    <row r="63" spans="1:10" x14ac:dyDescent="0.75">
      <c r="A63" s="11">
        <v>44179</v>
      </c>
      <c r="B63">
        <v>42.1</v>
      </c>
      <c r="C63">
        <v>40.33</v>
      </c>
      <c r="D63">
        <v>35.6</v>
      </c>
      <c r="E63">
        <v>37.42</v>
      </c>
      <c r="F63">
        <v>34.799999999999997</v>
      </c>
      <c r="H63" s="11">
        <v>44179</v>
      </c>
      <c r="I63">
        <v>44.3</v>
      </c>
      <c r="J63" s="9">
        <f t="shared" si="0"/>
        <v>0</v>
      </c>
    </row>
    <row r="64" spans="1:10" x14ac:dyDescent="0.75">
      <c r="A64" s="11">
        <v>44180</v>
      </c>
      <c r="B64">
        <v>41.75</v>
      </c>
      <c r="C64">
        <v>40.03</v>
      </c>
      <c r="D64">
        <v>35.1</v>
      </c>
      <c r="E64">
        <v>37</v>
      </c>
      <c r="F64">
        <v>34.799999999999997</v>
      </c>
      <c r="H64" s="11">
        <v>44180</v>
      </c>
      <c r="I64">
        <v>43.9</v>
      </c>
      <c r="J64" s="9">
        <f t="shared" si="0"/>
        <v>0</v>
      </c>
    </row>
    <row r="65" spans="1:10" x14ac:dyDescent="0.75">
      <c r="A65" s="11">
        <v>44181</v>
      </c>
      <c r="B65">
        <v>41.55</v>
      </c>
      <c r="C65">
        <v>39.78</v>
      </c>
      <c r="D65">
        <v>35.1</v>
      </c>
      <c r="E65">
        <v>37.28</v>
      </c>
      <c r="F65">
        <v>34.799999999999997</v>
      </c>
      <c r="H65" s="11">
        <v>44181</v>
      </c>
      <c r="I65">
        <v>43.48</v>
      </c>
      <c r="J65" s="9">
        <f t="shared" si="0"/>
        <v>0</v>
      </c>
    </row>
    <row r="66" spans="1:10" x14ac:dyDescent="0.75">
      <c r="A66" s="11">
        <v>44182</v>
      </c>
      <c r="B66">
        <v>41.57</v>
      </c>
      <c r="C66">
        <v>39.840000000000003</v>
      </c>
      <c r="D66">
        <v>35.85</v>
      </c>
      <c r="E66">
        <v>37.9</v>
      </c>
      <c r="F66">
        <v>35.049999999999997</v>
      </c>
      <c r="H66" s="11">
        <v>44182</v>
      </c>
      <c r="I66">
        <v>43.47</v>
      </c>
      <c r="J66" s="9">
        <f t="shared" si="0"/>
        <v>0</v>
      </c>
    </row>
    <row r="67" spans="1:10" x14ac:dyDescent="0.75">
      <c r="A67" s="11">
        <v>44183</v>
      </c>
      <c r="B67">
        <v>41.75</v>
      </c>
      <c r="C67">
        <v>40.22</v>
      </c>
      <c r="D67">
        <v>36.18</v>
      </c>
      <c r="E67">
        <v>38.26</v>
      </c>
      <c r="F67">
        <v>35.5</v>
      </c>
      <c r="H67" s="11">
        <v>44183</v>
      </c>
      <c r="I67">
        <v>43.5</v>
      </c>
      <c r="J67" s="9">
        <f t="shared" si="0"/>
        <v>0</v>
      </c>
    </row>
    <row r="68" spans="1:10" x14ac:dyDescent="0.75">
      <c r="A68" s="11">
        <v>44186</v>
      </c>
      <c r="B68">
        <v>42.21</v>
      </c>
      <c r="C68">
        <v>40.74</v>
      </c>
      <c r="D68">
        <v>37</v>
      </c>
      <c r="E68">
        <v>38.61</v>
      </c>
      <c r="F68">
        <v>35.549999999999997</v>
      </c>
      <c r="H68" s="11">
        <v>44186</v>
      </c>
      <c r="I68">
        <v>44.38</v>
      </c>
      <c r="J68" s="9">
        <f t="shared" ref="J68:J131" si="1">+H68-A68</f>
        <v>0</v>
      </c>
    </row>
    <row r="69" spans="1:10" x14ac:dyDescent="0.75">
      <c r="A69" s="11">
        <v>44187</v>
      </c>
      <c r="B69">
        <v>42.3</v>
      </c>
      <c r="C69">
        <v>40.71</v>
      </c>
      <c r="D69">
        <v>36.5</v>
      </c>
      <c r="E69">
        <v>38.65</v>
      </c>
      <c r="F69">
        <v>35.950000000000003</v>
      </c>
      <c r="H69" s="11">
        <v>44187</v>
      </c>
      <c r="I69">
        <v>43.51</v>
      </c>
      <c r="J69" s="9">
        <f t="shared" si="1"/>
        <v>0</v>
      </c>
    </row>
    <row r="70" spans="1:10" x14ac:dyDescent="0.75">
      <c r="A70" s="11">
        <v>44188</v>
      </c>
      <c r="B70">
        <v>42.27</v>
      </c>
      <c r="C70">
        <v>40.619999999999997</v>
      </c>
      <c r="D70">
        <v>36.299999999999997</v>
      </c>
      <c r="E70">
        <v>38.58</v>
      </c>
      <c r="F70">
        <v>35.700000000000003</v>
      </c>
      <c r="H70" s="11">
        <v>44188</v>
      </c>
      <c r="I70">
        <v>44</v>
      </c>
      <c r="J70" s="9">
        <f t="shared" si="1"/>
        <v>0</v>
      </c>
    </row>
    <row r="71" spans="1:10" x14ac:dyDescent="0.75">
      <c r="A71" s="11">
        <v>44193</v>
      </c>
      <c r="B71">
        <v>42.24</v>
      </c>
      <c r="C71">
        <v>40.9</v>
      </c>
      <c r="D71">
        <v>36.75</v>
      </c>
      <c r="E71">
        <v>39</v>
      </c>
      <c r="F71">
        <v>35.700000000000003</v>
      </c>
      <c r="H71" s="11">
        <v>44193</v>
      </c>
      <c r="I71">
        <v>44</v>
      </c>
      <c r="J71" s="9">
        <f t="shared" si="1"/>
        <v>0</v>
      </c>
    </row>
    <row r="72" spans="1:10" x14ac:dyDescent="0.75">
      <c r="A72" s="11">
        <v>44194</v>
      </c>
      <c r="B72">
        <v>42.35</v>
      </c>
      <c r="C72">
        <v>40.93</v>
      </c>
      <c r="D72">
        <v>36.6</v>
      </c>
      <c r="E72">
        <v>38.799999999999997</v>
      </c>
      <c r="F72">
        <v>35.75</v>
      </c>
      <c r="H72" s="11">
        <v>44194</v>
      </c>
      <c r="I72">
        <v>44.78</v>
      </c>
      <c r="J72" s="9">
        <f t="shared" si="1"/>
        <v>0</v>
      </c>
    </row>
    <row r="73" spans="1:10" x14ac:dyDescent="0.75">
      <c r="A73" s="11">
        <v>44195</v>
      </c>
      <c r="B73">
        <v>42.35</v>
      </c>
      <c r="C73">
        <v>40.94</v>
      </c>
      <c r="D73">
        <v>36.5</v>
      </c>
      <c r="E73">
        <v>38.200000000000003</v>
      </c>
      <c r="F73">
        <v>35.9</v>
      </c>
      <c r="H73" s="11">
        <v>44195</v>
      </c>
      <c r="I73">
        <v>44.9</v>
      </c>
      <c r="J73" s="9">
        <f t="shared" si="1"/>
        <v>0</v>
      </c>
    </row>
    <row r="74" spans="1:10" x14ac:dyDescent="0.75">
      <c r="A74" s="11">
        <v>44200</v>
      </c>
      <c r="B74">
        <v>41.36</v>
      </c>
      <c r="C74">
        <v>40.549999999999997</v>
      </c>
      <c r="D74">
        <v>36.1</v>
      </c>
      <c r="E74">
        <v>37.229999999999997</v>
      </c>
      <c r="F74">
        <v>34.799999999999997</v>
      </c>
      <c r="H74" s="11">
        <v>44200</v>
      </c>
      <c r="I74">
        <v>43.11</v>
      </c>
      <c r="J74" s="9">
        <f t="shared" si="1"/>
        <v>0</v>
      </c>
    </row>
    <row r="75" spans="1:10" x14ac:dyDescent="0.75">
      <c r="A75" s="11">
        <v>44201</v>
      </c>
      <c r="B75">
        <v>41.25</v>
      </c>
      <c r="C75">
        <v>40.25</v>
      </c>
      <c r="D75">
        <v>35.64</v>
      </c>
      <c r="E75">
        <v>36.9</v>
      </c>
      <c r="F75">
        <v>34.5</v>
      </c>
      <c r="H75" s="11">
        <v>44201</v>
      </c>
      <c r="I75">
        <v>42.8</v>
      </c>
      <c r="J75" s="9">
        <f t="shared" si="1"/>
        <v>0</v>
      </c>
    </row>
    <row r="76" spans="1:10" x14ac:dyDescent="0.75">
      <c r="A76" s="11">
        <v>44202</v>
      </c>
      <c r="B76">
        <v>41.5</v>
      </c>
      <c r="C76">
        <v>40.1</v>
      </c>
      <c r="D76">
        <v>35.75</v>
      </c>
      <c r="E76">
        <v>37.380000000000003</v>
      </c>
      <c r="F76">
        <v>34.6</v>
      </c>
      <c r="H76" s="11">
        <v>44202</v>
      </c>
      <c r="I76">
        <v>43.85</v>
      </c>
      <c r="J76" s="9">
        <f t="shared" si="1"/>
        <v>0</v>
      </c>
    </row>
    <row r="77" spans="1:10" x14ac:dyDescent="0.75">
      <c r="A77" s="11">
        <v>44203</v>
      </c>
      <c r="B77">
        <v>41.23</v>
      </c>
      <c r="C77">
        <v>39.549999999999997</v>
      </c>
      <c r="D77">
        <v>35.11</v>
      </c>
      <c r="E77">
        <v>37.11</v>
      </c>
      <c r="F77">
        <v>34.85</v>
      </c>
      <c r="H77" s="11">
        <v>44203</v>
      </c>
      <c r="I77">
        <v>43</v>
      </c>
      <c r="J77" s="9">
        <f t="shared" si="1"/>
        <v>0</v>
      </c>
    </row>
    <row r="78" spans="1:10" x14ac:dyDescent="0.75">
      <c r="A78" s="11">
        <v>44204</v>
      </c>
      <c r="B78">
        <v>40.85</v>
      </c>
      <c r="C78">
        <v>39.5</v>
      </c>
      <c r="D78">
        <v>35</v>
      </c>
      <c r="E78">
        <v>37.08</v>
      </c>
      <c r="F78">
        <v>34.6</v>
      </c>
      <c r="H78" s="11">
        <v>44204</v>
      </c>
      <c r="I78">
        <v>43</v>
      </c>
      <c r="J78" s="9">
        <f t="shared" si="1"/>
        <v>0</v>
      </c>
    </row>
    <row r="79" spans="1:10" x14ac:dyDescent="0.75">
      <c r="A79" s="11">
        <v>44207</v>
      </c>
      <c r="B79">
        <v>40.770000000000003</v>
      </c>
      <c r="C79">
        <v>39.04</v>
      </c>
      <c r="D79">
        <v>35</v>
      </c>
      <c r="E79">
        <v>36.39</v>
      </c>
      <c r="F79">
        <v>34.5</v>
      </c>
      <c r="H79" s="11">
        <v>44207</v>
      </c>
      <c r="I79">
        <v>43.1</v>
      </c>
      <c r="J79" s="9">
        <f t="shared" si="1"/>
        <v>0</v>
      </c>
    </row>
    <row r="80" spans="1:10" x14ac:dyDescent="0.75">
      <c r="A80" s="11">
        <v>44208</v>
      </c>
      <c r="B80">
        <v>40.950000000000003</v>
      </c>
      <c r="C80">
        <v>39.04</v>
      </c>
      <c r="D80">
        <v>34.799999999999997</v>
      </c>
      <c r="E80">
        <v>36.35</v>
      </c>
      <c r="F80">
        <v>34.700000000000003</v>
      </c>
      <c r="H80" s="11">
        <v>44208</v>
      </c>
      <c r="I80">
        <v>43.01</v>
      </c>
      <c r="J80" s="9">
        <f t="shared" si="1"/>
        <v>0</v>
      </c>
    </row>
    <row r="81" spans="1:10" x14ac:dyDescent="0.75">
      <c r="A81" s="11">
        <v>44209</v>
      </c>
      <c r="B81">
        <v>40.54</v>
      </c>
      <c r="C81">
        <v>38.979999999999997</v>
      </c>
      <c r="D81">
        <v>34.4</v>
      </c>
      <c r="E81">
        <v>36.22</v>
      </c>
      <c r="F81">
        <v>34.25</v>
      </c>
      <c r="H81" s="11">
        <v>44209</v>
      </c>
      <c r="I81">
        <v>42.2</v>
      </c>
      <c r="J81" s="9">
        <f t="shared" si="1"/>
        <v>0</v>
      </c>
    </row>
    <row r="82" spans="1:10" x14ac:dyDescent="0.75">
      <c r="A82" s="11">
        <v>44210</v>
      </c>
      <c r="B82">
        <v>40.229999999999997</v>
      </c>
      <c r="C82">
        <v>38.75</v>
      </c>
      <c r="D82">
        <v>34.39</v>
      </c>
      <c r="E82">
        <v>35.69</v>
      </c>
      <c r="F82">
        <v>33.799999999999997</v>
      </c>
      <c r="H82" s="11">
        <v>44210</v>
      </c>
      <c r="I82">
        <v>41.66</v>
      </c>
      <c r="J82" s="9">
        <f t="shared" si="1"/>
        <v>0</v>
      </c>
    </row>
    <row r="83" spans="1:10" x14ac:dyDescent="0.75">
      <c r="A83" s="11">
        <v>44211</v>
      </c>
      <c r="B83">
        <v>40.08</v>
      </c>
      <c r="C83">
        <v>38.69</v>
      </c>
      <c r="D83">
        <v>34.25</v>
      </c>
      <c r="E83">
        <v>35.700000000000003</v>
      </c>
      <c r="F83">
        <v>33.65</v>
      </c>
      <c r="H83" s="11">
        <v>44211</v>
      </c>
      <c r="I83">
        <v>42</v>
      </c>
      <c r="J83" s="9">
        <f t="shared" si="1"/>
        <v>0</v>
      </c>
    </row>
    <row r="84" spans="1:10" x14ac:dyDescent="0.75">
      <c r="A84" s="11">
        <v>44214</v>
      </c>
      <c r="B84">
        <v>40.1</v>
      </c>
      <c r="C84">
        <v>38.799999999999997</v>
      </c>
      <c r="D84">
        <v>34.25</v>
      </c>
      <c r="E84">
        <v>35.799999999999997</v>
      </c>
      <c r="F84">
        <v>33.799999999999997</v>
      </c>
      <c r="H84" s="11">
        <v>44214</v>
      </c>
      <c r="I84">
        <v>42</v>
      </c>
      <c r="J84" s="9">
        <f t="shared" si="1"/>
        <v>0</v>
      </c>
    </row>
    <row r="85" spans="1:10" x14ac:dyDescent="0.75">
      <c r="A85" s="11">
        <v>44215</v>
      </c>
      <c r="B85">
        <v>40.200000000000003</v>
      </c>
      <c r="C85">
        <v>38.79</v>
      </c>
      <c r="D85">
        <v>34.4</v>
      </c>
      <c r="E85">
        <v>35.85</v>
      </c>
      <c r="F85">
        <v>33.85</v>
      </c>
      <c r="H85" s="11">
        <v>44215</v>
      </c>
      <c r="I85">
        <v>43.1</v>
      </c>
      <c r="J85" s="9">
        <f t="shared" si="1"/>
        <v>0</v>
      </c>
    </row>
    <row r="86" spans="1:10" x14ac:dyDescent="0.75">
      <c r="A86" s="11">
        <v>44216</v>
      </c>
      <c r="B86">
        <v>40.200000000000003</v>
      </c>
      <c r="C86">
        <v>38.74</v>
      </c>
      <c r="D86">
        <v>34.1</v>
      </c>
      <c r="E86">
        <v>36.36</v>
      </c>
      <c r="F86">
        <v>33.869999999999997</v>
      </c>
      <c r="H86" s="11">
        <v>44216</v>
      </c>
      <c r="I86">
        <v>42.87</v>
      </c>
      <c r="J86" s="9">
        <f t="shared" si="1"/>
        <v>0</v>
      </c>
    </row>
    <row r="87" spans="1:10" x14ac:dyDescent="0.75">
      <c r="A87" s="11">
        <v>44217</v>
      </c>
      <c r="B87">
        <v>39.9</v>
      </c>
      <c r="C87">
        <v>38.69</v>
      </c>
      <c r="D87">
        <v>33.700000000000003</v>
      </c>
      <c r="E87">
        <v>36.01</v>
      </c>
      <c r="F87">
        <v>33.4</v>
      </c>
      <c r="H87" s="11">
        <v>44217</v>
      </c>
      <c r="I87">
        <v>43.05</v>
      </c>
      <c r="J87" s="9">
        <f t="shared" si="1"/>
        <v>0</v>
      </c>
    </row>
    <row r="88" spans="1:10" x14ac:dyDescent="0.75">
      <c r="A88" s="11">
        <v>44218</v>
      </c>
      <c r="B88">
        <v>40</v>
      </c>
      <c r="C88">
        <v>38.69</v>
      </c>
      <c r="D88">
        <v>34.04</v>
      </c>
      <c r="E88">
        <v>36.200000000000003</v>
      </c>
      <c r="F88">
        <v>33.700000000000003</v>
      </c>
      <c r="H88" s="11">
        <v>44218</v>
      </c>
      <c r="I88">
        <v>43.5</v>
      </c>
      <c r="J88" s="9">
        <f t="shared" si="1"/>
        <v>0</v>
      </c>
    </row>
    <row r="89" spans="1:10" x14ac:dyDescent="0.75">
      <c r="A89" s="11">
        <v>44221</v>
      </c>
      <c r="B89">
        <v>39.89</v>
      </c>
      <c r="C89">
        <v>38.64</v>
      </c>
      <c r="D89">
        <v>34.200000000000003</v>
      </c>
      <c r="E89">
        <v>36.5</v>
      </c>
      <c r="F89">
        <v>33.6</v>
      </c>
      <c r="H89" s="11">
        <v>44221</v>
      </c>
      <c r="I89">
        <v>43.37</v>
      </c>
      <c r="J89" s="9">
        <f t="shared" si="1"/>
        <v>0</v>
      </c>
    </row>
    <row r="90" spans="1:10" x14ac:dyDescent="0.75">
      <c r="A90" s="11">
        <v>44222</v>
      </c>
      <c r="B90">
        <v>39.85</v>
      </c>
      <c r="C90">
        <v>38.58</v>
      </c>
      <c r="D90">
        <v>34.049999999999997</v>
      </c>
      <c r="E90">
        <v>36.380000000000003</v>
      </c>
      <c r="F90">
        <v>33.6</v>
      </c>
      <c r="H90" s="11">
        <v>44222</v>
      </c>
      <c r="I90">
        <v>43.15</v>
      </c>
      <c r="J90" s="9">
        <f t="shared" si="1"/>
        <v>0</v>
      </c>
    </row>
    <row r="91" spans="1:10" x14ac:dyDescent="0.75">
      <c r="A91" s="11">
        <v>44223</v>
      </c>
      <c r="B91">
        <v>39.840000000000003</v>
      </c>
      <c r="C91">
        <v>38.43</v>
      </c>
      <c r="D91">
        <v>34</v>
      </c>
      <c r="E91">
        <v>36.67</v>
      </c>
      <c r="F91">
        <v>33.89</v>
      </c>
      <c r="H91" s="11">
        <v>44223</v>
      </c>
      <c r="I91">
        <v>43</v>
      </c>
      <c r="J91" s="9">
        <f t="shared" si="1"/>
        <v>0</v>
      </c>
    </row>
    <row r="92" spans="1:10" x14ac:dyDescent="0.75">
      <c r="A92" s="11">
        <v>44224</v>
      </c>
      <c r="B92">
        <v>39.450000000000003</v>
      </c>
      <c r="C92">
        <v>38.270000000000003</v>
      </c>
      <c r="D92">
        <v>33.9</v>
      </c>
      <c r="E92">
        <v>36.75</v>
      </c>
      <c r="F92">
        <v>33.700000000000003</v>
      </c>
      <c r="H92" s="11">
        <v>44224</v>
      </c>
      <c r="I92">
        <v>43</v>
      </c>
      <c r="J92" s="9">
        <f t="shared" si="1"/>
        <v>0</v>
      </c>
    </row>
    <row r="93" spans="1:10" x14ac:dyDescent="0.75">
      <c r="A93" s="11">
        <v>44225</v>
      </c>
      <c r="B93">
        <v>39.549999999999997</v>
      </c>
      <c r="C93">
        <v>38.14</v>
      </c>
      <c r="D93">
        <v>33.630000000000003</v>
      </c>
      <c r="E93">
        <v>36.700000000000003</v>
      </c>
      <c r="F93">
        <v>33.49</v>
      </c>
      <c r="H93" s="11">
        <v>44225</v>
      </c>
      <c r="I93">
        <v>43</v>
      </c>
      <c r="J93" s="9">
        <f t="shared" si="1"/>
        <v>0</v>
      </c>
    </row>
    <row r="94" spans="1:10" x14ac:dyDescent="0.75">
      <c r="A94" s="11">
        <v>44228</v>
      </c>
      <c r="B94">
        <v>39.78</v>
      </c>
      <c r="C94">
        <v>38.090000000000003</v>
      </c>
      <c r="D94">
        <v>33.799999999999997</v>
      </c>
      <c r="E94">
        <v>36.75</v>
      </c>
      <c r="F94">
        <v>33.6</v>
      </c>
      <c r="H94" s="11">
        <v>44228</v>
      </c>
      <c r="I94">
        <v>43</v>
      </c>
      <c r="J94" s="9">
        <f t="shared" si="1"/>
        <v>0</v>
      </c>
    </row>
    <row r="95" spans="1:10" x14ac:dyDescent="0.75">
      <c r="A95" s="11">
        <v>44229</v>
      </c>
      <c r="B95">
        <v>39.85</v>
      </c>
      <c r="C95">
        <v>37.97</v>
      </c>
      <c r="D95">
        <v>33.799999999999997</v>
      </c>
      <c r="E95">
        <v>36.65</v>
      </c>
      <c r="F95">
        <v>33.549999999999997</v>
      </c>
      <c r="H95" s="11">
        <v>44229</v>
      </c>
      <c r="I95">
        <v>42.75</v>
      </c>
      <c r="J95" s="9">
        <f t="shared" si="1"/>
        <v>0</v>
      </c>
    </row>
    <row r="96" spans="1:10" x14ac:dyDescent="0.75">
      <c r="A96" s="11">
        <v>44230</v>
      </c>
      <c r="B96">
        <v>39.6</v>
      </c>
      <c r="C96">
        <v>37.78</v>
      </c>
      <c r="D96">
        <v>33.9</v>
      </c>
      <c r="E96">
        <v>36.549999999999997</v>
      </c>
      <c r="F96">
        <v>33.35</v>
      </c>
      <c r="H96" s="11">
        <v>44230</v>
      </c>
      <c r="I96">
        <v>42.25</v>
      </c>
      <c r="J96" s="9">
        <f t="shared" si="1"/>
        <v>0</v>
      </c>
    </row>
    <row r="97" spans="1:10" x14ac:dyDescent="0.75">
      <c r="A97" s="11">
        <v>44231</v>
      </c>
      <c r="B97">
        <v>39.479999999999997</v>
      </c>
      <c r="C97">
        <v>37.64</v>
      </c>
      <c r="D97">
        <v>34.1</v>
      </c>
      <c r="E97">
        <v>36.28</v>
      </c>
      <c r="F97">
        <v>33.69</v>
      </c>
      <c r="H97" s="11">
        <v>44231</v>
      </c>
      <c r="I97">
        <v>42.75</v>
      </c>
      <c r="J97" s="9">
        <f t="shared" si="1"/>
        <v>0</v>
      </c>
    </row>
    <row r="98" spans="1:10" x14ac:dyDescent="0.75">
      <c r="A98" s="11">
        <v>44232</v>
      </c>
      <c r="B98">
        <v>39.479999999999997</v>
      </c>
      <c r="C98">
        <v>37.619999999999997</v>
      </c>
      <c r="D98">
        <v>34.11</v>
      </c>
      <c r="E98">
        <v>36</v>
      </c>
      <c r="F98">
        <v>33.75</v>
      </c>
      <c r="H98" s="11">
        <v>44232</v>
      </c>
      <c r="I98">
        <v>43.52</v>
      </c>
      <c r="J98" s="9">
        <f t="shared" si="1"/>
        <v>0</v>
      </c>
    </row>
    <row r="99" spans="1:10" x14ac:dyDescent="0.75">
      <c r="A99" s="11">
        <v>44235</v>
      </c>
      <c r="B99">
        <v>39.479999999999997</v>
      </c>
      <c r="C99">
        <v>37.619999999999997</v>
      </c>
      <c r="D99">
        <v>34.11</v>
      </c>
      <c r="E99">
        <v>36</v>
      </c>
      <c r="F99">
        <v>33.75</v>
      </c>
      <c r="H99" s="11">
        <v>44235</v>
      </c>
      <c r="I99">
        <v>43.52</v>
      </c>
      <c r="J99" s="9">
        <f t="shared" si="1"/>
        <v>0</v>
      </c>
    </row>
    <row r="100" spans="1:10" x14ac:dyDescent="0.75">
      <c r="A100" s="11">
        <v>44236</v>
      </c>
      <c r="B100">
        <v>39.47</v>
      </c>
      <c r="C100">
        <v>37.520000000000003</v>
      </c>
      <c r="D100">
        <v>33.81</v>
      </c>
      <c r="E100">
        <v>35.799999999999997</v>
      </c>
      <c r="F100">
        <v>33.68</v>
      </c>
      <c r="H100" s="11">
        <v>44236</v>
      </c>
      <c r="I100">
        <v>42.8</v>
      </c>
      <c r="J100" s="9">
        <f t="shared" si="1"/>
        <v>0</v>
      </c>
    </row>
    <row r="101" spans="1:10" x14ac:dyDescent="0.75">
      <c r="A101" s="11">
        <v>44237</v>
      </c>
      <c r="B101">
        <v>39.409999999999997</v>
      </c>
      <c r="C101">
        <v>37.450000000000003</v>
      </c>
      <c r="D101">
        <v>33.89</v>
      </c>
      <c r="E101">
        <v>35.5</v>
      </c>
      <c r="F101">
        <v>33.43</v>
      </c>
      <c r="H101" s="11">
        <v>44237</v>
      </c>
      <c r="I101">
        <v>42.8</v>
      </c>
      <c r="J101" s="9">
        <f t="shared" si="1"/>
        <v>0</v>
      </c>
    </row>
    <row r="102" spans="1:10" x14ac:dyDescent="0.75">
      <c r="A102" s="11">
        <v>44238</v>
      </c>
      <c r="B102">
        <v>39.1</v>
      </c>
      <c r="C102">
        <v>37.01</v>
      </c>
      <c r="D102">
        <v>33.799999999999997</v>
      </c>
      <c r="E102">
        <v>35.5</v>
      </c>
      <c r="F102">
        <v>33.51</v>
      </c>
      <c r="H102" s="11">
        <v>44238</v>
      </c>
      <c r="I102">
        <v>42.55</v>
      </c>
      <c r="J102" s="9">
        <f t="shared" si="1"/>
        <v>0</v>
      </c>
    </row>
    <row r="103" spans="1:10" x14ac:dyDescent="0.75">
      <c r="A103" s="11">
        <v>44239</v>
      </c>
      <c r="B103">
        <v>39</v>
      </c>
      <c r="C103">
        <v>36.450000000000003</v>
      </c>
      <c r="D103">
        <v>33.549999999999997</v>
      </c>
      <c r="E103">
        <v>35.299999999999997</v>
      </c>
      <c r="F103">
        <v>33.4</v>
      </c>
      <c r="H103" s="11">
        <v>44239</v>
      </c>
      <c r="I103">
        <v>43.2</v>
      </c>
      <c r="J103" s="9">
        <f t="shared" si="1"/>
        <v>0</v>
      </c>
    </row>
    <row r="104" spans="1:10" x14ac:dyDescent="0.75">
      <c r="A104" s="11">
        <v>44244</v>
      </c>
      <c r="B104">
        <v>38.69</v>
      </c>
      <c r="C104">
        <v>36.14</v>
      </c>
      <c r="D104">
        <v>32.9</v>
      </c>
      <c r="E104">
        <v>34.69</v>
      </c>
      <c r="F104">
        <v>32.85</v>
      </c>
      <c r="H104" s="11">
        <v>44244</v>
      </c>
      <c r="I104">
        <v>42.4</v>
      </c>
      <c r="J104" s="9">
        <f t="shared" si="1"/>
        <v>0</v>
      </c>
    </row>
    <row r="105" spans="1:10" x14ac:dyDescent="0.75">
      <c r="A105" s="11">
        <v>44245</v>
      </c>
      <c r="B105">
        <v>38.950000000000003</v>
      </c>
      <c r="C105">
        <v>36.75</v>
      </c>
      <c r="D105">
        <v>33.01</v>
      </c>
      <c r="E105">
        <v>34.78</v>
      </c>
      <c r="F105">
        <v>32.86</v>
      </c>
      <c r="H105" s="11">
        <v>44245</v>
      </c>
      <c r="I105">
        <v>42.2</v>
      </c>
      <c r="J105" s="9">
        <f t="shared" si="1"/>
        <v>0</v>
      </c>
    </row>
    <row r="106" spans="1:10" x14ac:dyDescent="0.75">
      <c r="A106" s="11">
        <v>44246</v>
      </c>
      <c r="B106">
        <v>38.549999999999997</v>
      </c>
      <c r="C106">
        <v>36.19</v>
      </c>
      <c r="D106">
        <v>32.5</v>
      </c>
      <c r="E106">
        <v>34.799999999999997</v>
      </c>
      <c r="F106">
        <v>33</v>
      </c>
      <c r="H106" s="11">
        <v>44246</v>
      </c>
      <c r="I106">
        <v>42.21</v>
      </c>
      <c r="J106" s="9">
        <f t="shared" si="1"/>
        <v>0</v>
      </c>
    </row>
    <row r="107" spans="1:10" x14ac:dyDescent="0.75">
      <c r="A107" s="11">
        <v>44249</v>
      </c>
      <c r="B107">
        <v>38.25</v>
      </c>
      <c r="C107">
        <v>36.35</v>
      </c>
      <c r="D107">
        <v>32.25</v>
      </c>
      <c r="E107">
        <v>34.4</v>
      </c>
      <c r="F107">
        <v>32.74</v>
      </c>
      <c r="H107" s="11">
        <v>44249</v>
      </c>
      <c r="I107">
        <v>42.4</v>
      </c>
      <c r="J107" s="9">
        <f t="shared" si="1"/>
        <v>0</v>
      </c>
    </row>
    <row r="108" spans="1:10" x14ac:dyDescent="0.75">
      <c r="A108" s="11">
        <v>44250</v>
      </c>
      <c r="B108">
        <v>37.69</v>
      </c>
      <c r="C108">
        <v>35.75</v>
      </c>
      <c r="D108">
        <v>32.11</v>
      </c>
      <c r="E108">
        <v>34.1</v>
      </c>
      <c r="F108">
        <v>32.74</v>
      </c>
      <c r="H108" s="11">
        <v>44250</v>
      </c>
      <c r="I108">
        <v>41.8</v>
      </c>
      <c r="J108" s="9">
        <f t="shared" si="1"/>
        <v>0</v>
      </c>
    </row>
    <row r="109" spans="1:10" x14ac:dyDescent="0.75">
      <c r="A109" s="11">
        <v>44251</v>
      </c>
      <c r="B109">
        <v>37.9</v>
      </c>
      <c r="C109">
        <v>36.08</v>
      </c>
      <c r="D109">
        <v>32.5</v>
      </c>
      <c r="E109">
        <v>34.299999999999997</v>
      </c>
      <c r="F109">
        <v>33.1</v>
      </c>
      <c r="H109" s="11">
        <v>44251</v>
      </c>
      <c r="I109">
        <v>41.5</v>
      </c>
      <c r="J109" s="9">
        <f t="shared" si="1"/>
        <v>0</v>
      </c>
    </row>
    <row r="110" spans="1:10" x14ac:dyDescent="0.75">
      <c r="A110" s="11">
        <v>44252</v>
      </c>
      <c r="B110">
        <v>37.92</v>
      </c>
      <c r="C110">
        <v>36.47</v>
      </c>
      <c r="D110">
        <v>32.9</v>
      </c>
      <c r="E110">
        <v>34.6</v>
      </c>
      <c r="F110">
        <v>33.200000000000003</v>
      </c>
      <c r="H110" s="11">
        <v>44252</v>
      </c>
      <c r="I110">
        <v>42</v>
      </c>
      <c r="J110" s="9">
        <f t="shared" si="1"/>
        <v>0</v>
      </c>
    </row>
    <row r="111" spans="1:10" x14ac:dyDescent="0.75">
      <c r="A111" s="11">
        <v>44253</v>
      </c>
      <c r="B111">
        <v>38.049999999999997</v>
      </c>
      <c r="C111">
        <v>36.78</v>
      </c>
      <c r="D111">
        <v>33</v>
      </c>
      <c r="E111">
        <v>34.85</v>
      </c>
      <c r="F111">
        <v>33.1</v>
      </c>
      <c r="H111" s="11">
        <v>44253</v>
      </c>
      <c r="I111">
        <v>41.5</v>
      </c>
      <c r="J111" s="9">
        <f t="shared" si="1"/>
        <v>0</v>
      </c>
    </row>
    <row r="112" spans="1:10" x14ac:dyDescent="0.75">
      <c r="A112" s="11">
        <v>44256</v>
      </c>
      <c r="B112">
        <v>38.19</v>
      </c>
      <c r="C112">
        <v>36.78</v>
      </c>
      <c r="D112">
        <v>33.01</v>
      </c>
      <c r="E112">
        <v>35.049999999999997</v>
      </c>
      <c r="F112">
        <v>33.200000000000003</v>
      </c>
      <c r="H112" s="11">
        <v>44256</v>
      </c>
      <c r="I112">
        <v>41.5</v>
      </c>
      <c r="J112" s="9">
        <f t="shared" si="1"/>
        <v>0</v>
      </c>
    </row>
    <row r="113" spans="1:10" x14ac:dyDescent="0.75">
      <c r="A113" s="11">
        <v>44257</v>
      </c>
      <c r="B113">
        <v>37.69</v>
      </c>
      <c r="C113">
        <v>36.29</v>
      </c>
      <c r="D113">
        <v>32.21</v>
      </c>
      <c r="E113">
        <v>34.450000000000003</v>
      </c>
      <c r="F113">
        <v>32.25</v>
      </c>
      <c r="H113" s="11">
        <v>44257</v>
      </c>
      <c r="I113">
        <v>41</v>
      </c>
      <c r="J113" s="9">
        <f t="shared" si="1"/>
        <v>0</v>
      </c>
    </row>
    <row r="114" spans="1:10" x14ac:dyDescent="0.75">
      <c r="A114" s="11">
        <v>44258</v>
      </c>
      <c r="B114">
        <v>37.5</v>
      </c>
      <c r="C114">
        <v>36.22</v>
      </c>
      <c r="D114">
        <v>31.85</v>
      </c>
      <c r="E114">
        <v>33.549999999999997</v>
      </c>
      <c r="F114">
        <v>32.04</v>
      </c>
      <c r="H114" s="11">
        <v>44258</v>
      </c>
      <c r="I114">
        <v>40.75</v>
      </c>
      <c r="J114" s="9">
        <f t="shared" si="1"/>
        <v>0</v>
      </c>
    </row>
    <row r="115" spans="1:10" x14ac:dyDescent="0.75">
      <c r="A115" s="11">
        <v>44259</v>
      </c>
      <c r="B115">
        <v>37.799999999999997</v>
      </c>
      <c r="C115">
        <v>36.380000000000003</v>
      </c>
      <c r="D115">
        <v>32.56</v>
      </c>
      <c r="E115">
        <v>33.799999999999997</v>
      </c>
      <c r="F115">
        <v>32.299999999999997</v>
      </c>
      <c r="H115" s="11">
        <v>44259</v>
      </c>
      <c r="I115">
        <v>40.4</v>
      </c>
      <c r="J115" s="9">
        <f t="shared" si="1"/>
        <v>0</v>
      </c>
    </row>
    <row r="116" spans="1:10" x14ac:dyDescent="0.75">
      <c r="A116" s="11">
        <v>44260</v>
      </c>
      <c r="B116">
        <v>37.51</v>
      </c>
      <c r="C116">
        <v>35.75</v>
      </c>
      <c r="D116">
        <v>31.65</v>
      </c>
      <c r="E116">
        <v>33.5</v>
      </c>
      <c r="F116">
        <v>32.26</v>
      </c>
      <c r="H116" s="11">
        <v>44260</v>
      </c>
      <c r="I116">
        <v>38.5</v>
      </c>
      <c r="J116" s="9">
        <f t="shared" si="1"/>
        <v>0</v>
      </c>
    </row>
    <row r="117" spans="1:10" x14ac:dyDescent="0.75">
      <c r="A117" s="11">
        <v>44263</v>
      </c>
      <c r="B117">
        <v>37.51</v>
      </c>
      <c r="C117">
        <v>35.75</v>
      </c>
      <c r="D117">
        <v>31.65</v>
      </c>
      <c r="E117">
        <v>33.5</v>
      </c>
      <c r="F117">
        <v>32.26</v>
      </c>
      <c r="H117" s="11">
        <v>44263</v>
      </c>
      <c r="I117">
        <v>38.5</v>
      </c>
      <c r="J117" s="9">
        <f t="shared" si="1"/>
        <v>0</v>
      </c>
    </row>
    <row r="118" spans="1:10" x14ac:dyDescent="0.75">
      <c r="A118" s="11">
        <v>44264</v>
      </c>
      <c r="B118">
        <v>36.25</v>
      </c>
      <c r="C118">
        <v>35.14</v>
      </c>
      <c r="D118">
        <v>30.52</v>
      </c>
      <c r="E118">
        <v>32.6</v>
      </c>
      <c r="F118">
        <v>31.98</v>
      </c>
      <c r="H118" s="11">
        <v>44264</v>
      </c>
      <c r="I118">
        <v>38.299999999999997</v>
      </c>
      <c r="J118" s="9">
        <f t="shared" si="1"/>
        <v>0</v>
      </c>
    </row>
    <row r="119" spans="1:10" x14ac:dyDescent="0.75">
      <c r="A119" s="11">
        <v>44265</v>
      </c>
      <c r="B119">
        <v>35</v>
      </c>
      <c r="C119">
        <v>33.51</v>
      </c>
      <c r="D119">
        <v>29.8</v>
      </c>
      <c r="E119">
        <v>32.1</v>
      </c>
      <c r="F119">
        <v>31.42</v>
      </c>
      <c r="H119" s="11">
        <v>44265</v>
      </c>
      <c r="I119">
        <v>37</v>
      </c>
      <c r="J119" s="9">
        <f t="shared" si="1"/>
        <v>0</v>
      </c>
    </row>
    <row r="120" spans="1:10" x14ac:dyDescent="0.75">
      <c r="A120" s="11">
        <v>44266</v>
      </c>
      <c r="B120">
        <v>34.950000000000003</v>
      </c>
      <c r="C120">
        <v>33.68</v>
      </c>
      <c r="D120">
        <v>30.26</v>
      </c>
      <c r="E120">
        <v>32.049999999999997</v>
      </c>
      <c r="F120">
        <v>31.5</v>
      </c>
      <c r="H120" s="11">
        <v>44266</v>
      </c>
      <c r="I120">
        <v>37.200000000000003</v>
      </c>
      <c r="J120" s="9">
        <f t="shared" si="1"/>
        <v>0</v>
      </c>
    </row>
    <row r="121" spans="1:10" x14ac:dyDescent="0.75">
      <c r="A121" s="11">
        <v>44267</v>
      </c>
      <c r="B121">
        <v>35.51</v>
      </c>
      <c r="C121">
        <v>34.39</v>
      </c>
      <c r="D121">
        <v>30.5</v>
      </c>
      <c r="E121">
        <v>32.75</v>
      </c>
      <c r="F121">
        <v>32.5</v>
      </c>
      <c r="H121" s="11">
        <v>44267</v>
      </c>
      <c r="I121">
        <v>37.799999999999997</v>
      </c>
      <c r="J121" s="9">
        <f t="shared" si="1"/>
        <v>0</v>
      </c>
    </row>
    <row r="122" spans="1:10" x14ac:dyDescent="0.75">
      <c r="A122" s="11">
        <v>44270</v>
      </c>
      <c r="B122">
        <v>36.479999999999997</v>
      </c>
      <c r="C122">
        <v>34.96</v>
      </c>
      <c r="D122">
        <v>30.95</v>
      </c>
      <c r="E122">
        <v>33.65</v>
      </c>
      <c r="F122">
        <v>33.450000000000003</v>
      </c>
      <c r="H122" s="11">
        <v>44270</v>
      </c>
      <c r="I122">
        <v>38.700000000000003</v>
      </c>
      <c r="J122" s="9">
        <f t="shared" si="1"/>
        <v>0</v>
      </c>
    </row>
    <row r="123" spans="1:10" x14ac:dyDescent="0.75">
      <c r="A123" s="11">
        <v>44271</v>
      </c>
      <c r="B123">
        <v>36.65</v>
      </c>
      <c r="C123">
        <v>35.4</v>
      </c>
      <c r="D123">
        <v>31.29</v>
      </c>
      <c r="E123">
        <v>34.25</v>
      </c>
      <c r="F123">
        <v>33.49</v>
      </c>
      <c r="H123" s="11">
        <v>44271</v>
      </c>
      <c r="I123">
        <v>39.99</v>
      </c>
      <c r="J123" s="9">
        <f t="shared" si="1"/>
        <v>0</v>
      </c>
    </row>
    <row r="124" spans="1:10" x14ac:dyDescent="0.75">
      <c r="A124" s="11">
        <v>44272</v>
      </c>
      <c r="B124">
        <v>36.840000000000003</v>
      </c>
      <c r="C124">
        <v>35.799999999999997</v>
      </c>
      <c r="D124">
        <v>31.66</v>
      </c>
      <c r="E124">
        <v>34.049999999999997</v>
      </c>
      <c r="F124">
        <v>33.75</v>
      </c>
      <c r="H124" s="11">
        <v>44272</v>
      </c>
      <c r="I124">
        <v>39.85</v>
      </c>
      <c r="J124" s="9">
        <f t="shared" si="1"/>
        <v>0</v>
      </c>
    </row>
    <row r="125" spans="1:10" x14ac:dyDescent="0.75">
      <c r="A125" s="11">
        <v>44273</v>
      </c>
      <c r="B125">
        <v>36.72</v>
      </c>
      <c r="C125">
        <v>35.82</v>
      </c>
      <c r="D125">
        <v>31.6</v>
      </c>
      <c r="E125">
        <v>33.92</v>
      </c>
      <c r="F125">
        <v>33.950000000000003</v>
      </c>
      <c r="H125" s="11">
        <v>44273</v>
      </c>
      <c r="I125">
        <v>39.79</v>
      </c>
      <c r="J125" s="9">
        <f t="shared" si="1"/>
        <v>0</v>
      </c>
    </row>
    <row r="126" spans="1:10" x14ac:dyDescent="0.75">
      <c r="A126" s="11">
        <v>44274</v>
      </c>
      <c r="B126">
        <v>37</v>
      </c>
      <c r="C126">
        <v>35.92</v>
      </c>
      <c r="D126">
        <v>32.159999999999997</v>
      </c>
      <c r="E126">
        <v>34.450000000000003</v>
      </c>
      <c r="F126">
        <v>34.25</v>
      </c>
      <c r="H126" s="11">
        <v>44274</v>
      </c>
      <c r="I126">
        <v>39.6</v>
      </c>
      <c r="J126" s="9">
        <f t="shared" si="1"/>
        <v>0</v>
      </c>
    </row>
    <row r="127" spans="1:10" x14ac:dyDescent="0.75">
      <c r="A127" s="11">
        <v>44277</v>
      </c>
      <c r="B127">
        <v>37.549999999999997</v>
      </c>
      <c r="C127">
        <v>36.409999999999997</v>
      </c>
      <c r="D127">
        <v>32.75</v>
      </c>
      <c r="E127">
        <v>35.299999999999997</v>
      </c>
      <c r="F127">
        <v>34.85</v>
      </c>
      <c r="H127" s="11">
        <v>44277</v>
      </c>
      <c r="I127">
        <v>40</v>
      </c>
      <c r="J127" s="9">
        <f t="shared" si="1"/>
        <v>0</v>
      </c>
    </row>
    <row r="128" spans="1:10" x14ac:dyDescent="0.75">
      <c r="A128" s="11">
        <v>44278</v>
      </c>
      <c r="B128">
        <v>37.25</v>
      </c>
      <c r="C128">
        <v>36</v>
      </c>
      <c r="D128">
        <v>32.74</v>
      </c>
      <c r="E128">
        <v>35.32</v>
      </c>
      <c r="F128">
        <v>35.25</v>
      </c>
      <c r="H128" s="11">
        <v>44278</v>
      </c>
      <c r="I128">
        <v>40</v>
      </c>
      <c r="J128" s="9">
        <f t="shared" si="1"/>
        <v>0</v>
      </c>
    </row>
    <row r="129" spans="1:10" x14ac:dyDescent="0.75">
      <c r="A129" s="11">
        <v>44280</v>
      </c>
      <c r="B129">
        <v>36.4</v>
      </c>
      <c r="C129">
        <v>35.33</v>
      </c>
      <c r="D129">
        <v>31.51</v>
      </c>
      <c r="E129">
        <v>34.799999999999997</v>
      </c>
      <c r="F129">
        <v>34.6</v>
      </c>
      <c r="H129" s="11">
        <v>44280</v>
      </c>
      <c r="I129">
        <v>38.81</v>
      </c>
      <c r="J129" s="9">
        <f t="shared" si="1"/>
        <v>0</v>
      </c>
    </row>
    <row r="130" spans="1:10" x14ac:dyDescent="0.75">
      <c r="A130" s="11">
        <v>44281</v>
      </c>
      <c r="B130">
        <v>36.5</v>
      </c>
      <c r="C130">
        <v>35.32</v>
      </c>
      <c r="D130">
        <v>31.2</v>
      </c>
      <c r="E130">
        <v>34.74</v>
      </c>
      <c r="F130">
        <v>34.35</v>
      </c>
      <c r="H130" s="11">
        <v>44281</v>
      </c>
      <c r="I130">
        <v>39.1</v>
      </c>
      <c r="J130" s="9">
        <f t="shared" si="1"/>
        <v>0</v>
      </c>
    </row>
    <row r="131" spans="1:10" x14ac:dyDescent="0.75">
      <c r="A131" s="11">
        <v>44284</v>
      </c>
      <c r="B131">
        <v>36.18</v>
      </c>
      <c r="C131">
        <v>34.67</v>
      </c>
      <c r="D131">
        <v>30.81</v>
      </c>
      <c r="E131">
        <v>34.31</v>
      </c>
      <c r="F131">
        <v>33.799999999999997</v>
      </c>
      <c r="H131" s="11">
        <v>44284</v>
      </c>
      <c r="I131">
        <v>38.11</v>
      </c>
      <c r="J131" s="9">
        <f t="shared" si="1"/>
        <v>0</v>
      </c>
    </row>
    <row r="132" spans="1:10" x14ac:dyDescent="0.75">
      <c r="A132" s="11">
        <v>44285</v>
      </c>
      <c r="B132">
        <v>35.799999999999997</v>
      </c>
      <c r="C132">
        <v>34.29</v>
      </c>
      <c r="D132">
        <v>30.69</v>
      </c>
      <c r="E132">
        <v>34</v>
      </c>
      <c r="F132">
        <v>33.9</v>
      </c>
      <c r="H132" s="11">
        <v>44285</v>
      </c>
      <c r="I132">
        <v>38.1</v>
      </c>
      <c r="J132" s="9">
        <f t="shared" ref="J132:J195" si="2">+H132-A132</f>
        <v>0</v>
      </c>
    </row>
    <row r="133" spans="1:10" x14ac:dyDescent="0.75">
      <c r="A133" s="11">
        <v>44286</v>
      </c>
      <c r="B133">
        <v>36</v>
      </c>
      <c r="C133">
        <v>34.049999999999997</v>
      </c>
      <c r="D133">
        <v>30.49</v>
      </c>
      <c r="E133">
        <v>33.9</v>
      </c>
      <c r="F133">
        <v>33.549999999999997</v>
      </c>
      <c r="H133" s="11">
        <v>44286</v>
      </c>
      <c r="I133">
        <v>38.85</v>
      </c>
      <c r="J133" s="9">
        <f t="shared" si="2"/>
        <v>0</v>
      </c>
    </row>
    <row r="134" spans="1:10" x14ac:dyDescent="0.75">
      <c r="A134" s="11">
        <v>44291</v>
      </c>
      <c r="B134">
        <v>36.159999999999997</v>
      </c>
      <c r="C134">
        <v>34.85</v>
      </c>
      <c r="D134">
        <v>30.6</v>
      </c>
      <c r="E134">
        <v>33.9</v>
      </c>
      <c r="F134">
        <v>33.25</v>
      </c>
      <c r="H134" s="11">
        <v>44291</v>
      </c>
      <c r="I134">
        <v>38.840000000000003</v>
      </c>
      <c r="J134" s="9">
        <f t="shared" si="2"/>
        <v>0</v>
      </c>
    </row>
    <row r="135" spans="1:10" x14ac:dyDescent="0.75">
      <c r="A135" s="11">
        <v>44292</v>
      </c>
      <c r="B135">
        <v>35.9</v>
      </c>
      <c r="C135">
        <v>34.630000000000003</v>
      </c>
      <c r="D135">
        <v>30.5</v>
      </c>
      <c r="E135">
        <v>33.700000000000003</v>
      </c>
      <c r="F135">
        <v>33</v>
      </c>
      <c r="H135" s="11">
        <v>44292</v>
      </c>
      <c r="I135">
        <v>38.700000000000003</v>
      </c>
      <c r="J135" s="9">
        <f t="shared" si="2"/>
        <v>0</v>
      </c>
    </row>
    <row r="136" spans="1:10" x14ac:dyDescent="0.75">
      <c r="A136" s="11">
        <v>44293</v>
      </c>
      <c r="B136">
        <v>35.79</v>
      </c>
      <c r="C136">
        <v>34.57</v>
      </c>
      <c r="D136">
        <v>30.36</v>
      </c>
      <c r="E136">
        <v>33.450000000000003</v>
      </c>
      <c r="F136">
        <v>33.200000000000003</v>
      </c>
      <c r="H136" s="11">
        <v>44293</v>
      </c>
      <c r="I136">
        <v>37.9</v>
      </c>
      <c r="J136" s="9">
        <f t="shared" si="2"/>
        <v>0</v>
      </c>
    </row>
    <row r="137" spans="1:10" x14ac:dyDescent="0.75">
      <c r="A137" s="11">
        <v>44294</v>
      </c>
      <c r="B137">
        <v>35.880000000000003</v>
      </c>
      <c r="C137">
        <v>34.39</v>
      </c>
      <c r="D137">
        <v>30.4</v>
      </c>
      <c r="E137">
        <v>33.31</v>
      </c>
      <c r="F137">
        <v>33.1</v>
      </c>
      <c r="H137" s="11">
        <v>44294</v>
      </c>
      <c r="I137">
        <v>37.51</v>
      </c>
      <c r="J137" s="9">
        <f t="shared" si="2"/>
        <v>0</v>
      </c>
    </row>
    <row r="138" spans="1:10" x14ac:dyDescent="0.75">
      <c r="A138" s="11">
        <v>44295</v>
      </c>
      <c r="B138">
        <v>35.619999999999997</v>
      </c>
      <c r="C138">
        <v>34.18</v>
      </c>
      <c r="D138">
        <v>30.19</v>
      </c>
      <c r="E138">
        <v>33.1</v>
      </c>
      <c r="F138">
        <v>33.130000000000003</v>
      </c>
      <c r="H138" s="11">
        <v>44295</v>
      </c>
      <c r="I138">
        <v>37.770000000000003</v>
      </c>
      <c r="J138" s="9">
        <f t="shared" si="2"/>
        <v>0</v>
      </c>
    </row>
    <row r="139" spans="1:10" x14ac:dyDescent="0.75">
      <c r="A139" s="11">
        <v>44298</v>
      </c>
      <c r="B139">
        <v>36.01</v>
      </c>
      <c r="C139">
        <v>34.68</v>
      </c>
      <c r="D139">
        <v>30.6</v>
      </c>
      <c r="E139">
        <v>33.409999999999997</v>
      </c>
      <c r="F139">
        <v>33.35</v>
      </c>
      <c r="H139" s="11">
        <v>44298</v>
      </c>
      <c r="I139">
        <v>38.79</v>
      </c>
      <c r="J139" s="9">
        <f t="shared" si="2"/>
        <v>0</v>
      </c>
    </row>
    <row r="140" spans="1:10" x14ac:dyDescent="0.75">
      <c r="A140" s="11">
        <v>44299</v>
      </c>
      <c r="B140">
        <v>36.4</v>
      </c>
      <c r="C140">
        <v>34.82</v>
      </c>
      <c r="D140">
        <v>30.85</v>
      </c>
      <c r="E140">
        <v>33.840000000000003</v>
      </c>
      <c r="F140">
        <v>33.5</v>
      </c>
      <c r="H140" s="11">
        <v>44299</v>
      </c>
      <c r="I140">
        <v>39.9</v>
      </c>
      <c r="J140" s="9">
        <f t="shared" si="2"/>
        <v>0</v>
      </c>
    </row>
    <row r="141" spans="1:10" x14ac:dyDescent="0.75">
      <c r="A141" s="11">
        <v>44300</v>
      </c>
      <c r="B141">
        <v>36.369999999999997</v>
      </c>
      <c r="C141">
        <v>34.57</v>
      </c>
      <c r="D141">
        <v>30.72</v>
      </c>
      <c r="E141">
        <v>33.65</v>
      </c>
      <c r="F141">
        <v>33.479999999999997</v>
      </c>
      <c r="H141" s="11">
        <v>44300</v>
      </c>
      <c r="I141">
        <v>39.200000000000003</v>
      </c>
      <c r="J141" s="9">
        <f t="shared" si="2"/>
        <v>0</v>
      </c>
    </row>
    <row r="142" spans="1:10" x14ac:dyDescent="0.75">
      <c r="A142" s="11">
        <v>44301</v>
      </c>
      <c r="B142">
        <v>36.1</v>
      </c>
      <c r="C142">
        <v>34.25</v>
      </c>
      <c r="D142">
        <v>30.78</v>
      </c>
      <c r="E142">
        <v>33.5</v>
      </c>
      <c r="F142">
        <v>33.1</v>
      </c>
      <c r="H142" s="11">
        <v>44301</v>
      </c>
      <c r="I142">
        <v>39</v>
      </c>
      <c r="J142" s="9">
        <f t="shared" si="2"/>
        <v>0</v>
      </c>
    </row>
    <row r="143" spans="1:10" x14ac:dyDescent="0.75">
      <c r="A143" s="11">
        <v>44302</v>
      </c>
      <c r="B143">
        <v>36.200000000000003</v>
      </c>
      <c r="C143">
        <v>34.200000000000003</v>
      </c>
      <c r="D143">
        <v>31</v>
      </c>
      <c r="E143">
        <v>33.6</v>
      </c>
      <c r="F143">
        <v>33.15</v>
      </c>
      <c r="H143" s="11">
        <v>44302</v>
      </c>
      <c r="I143">
        <v>38.909999999999997</v>
      </c>
      <c r="J143" s="9">
        <f t="shared" si="2"/>
        <v>0</v>
      </c>
    </row>
    <row r="144" spans="1:10" x14ac:dyDescent="0.75">
      <c r="A144" s="11">
        <v>44305</v>
      </c>
      <c r="B144">
        <v>36.200000000000003</v>
      </c>
      <c r="C144">
        <v>34.369999999999997</v>
      </c>
      <c r="D144">
        <v>30.8</v>
      </c>
      <c r="E144">
        <v>33.5</v>
      </c>
      <c r="F144">
        <v>33.15</v>
      </c>
      <c r="H144" s="11">
        <v>44305</v>
      </c>
      <c r="I144">
        <v>39.31</v>
      </c>
      <c r="J144" s="9">
        <f t="shared" si="2"/>
        <v>0</v>
      </c>
    </row>
    <row r="145" spans="1:10" x14ac:dyDescent="0.75">
      <c r="A145" s="11">
        <v>44306</v>
      </c>
      <c r="B145">
        <v>36.15</v>
      </c>
      <c r="C145">
        <v>34.26</v>
      </c>
      <c r="D145">
        <v>30.86</v>
      </c>
      <c r="E145">
        <v>33.65</v>
      </c>
      <c r="F145">
        <v>33</v>
      </c>
      <c r="H145" s="11">
        <v>44306</v>
      </c>
      <c r="I145">
        <v>39.35</v>
      </c>
      <c r="J145" s="9">
        <f t="shared" si="2"/>
        <v>0</v>
      </c>
    </row>
    <row r="146" spans="1:10" x14ac:dyDescent="0.75">
      <c r="A146" s="11">
        <v>44307</v>
      </c>
      <c r="B146">
        <v>36.4</v>
      </c>
      <c r="C146">
        <v>34.35</v>
      </c>
      <c r="D146">
        <v>30.95</v>
      </c>
      <c r="E146">
        <v>33.799999999999997</v>
      </c>
      <c r="F146">
        <v>33</v>
      </c>
      <c r="H146" s="11">
        <v>44307</v>
      </c>
      <c r="I146">
        <v>39</v>
      </c>
      <c r="J146" s="9">
        <f t="shared" si="2"/>
        <v>0</v>
      </c>
    </row>
    <row r="147" spans="1:10" x14ac:dyDescent="0.75">
      <c r="A147" s="11">
        <v>44308</v>
      </c>
      <c r="B147">
        <v>36.6</v>
      </c>
      <c r="C147">
        <v>34.369999999999997</v>
      </c>
      <c r="D147">
        <v>31.16</v>
      </c>
      <c r="E147">
        <v>34.200000000000003</v>
      </c>
      <c r="F147">
        <v>33.450000000000003</v>
      </c>
      <c r="H147" s="11">
        <v>44308</v>
      </c>
      <c r="I147">
        <v>39.799999999999997</v>
      </c>
      <c r="J147" s="9">
        <f t="shared" si="2"/>
        <v>0</v>
      </c>
    </row>
    <row r="148" spans="1:10" x14ac:dyDescent="0.75">
      <c r="A148" s="11">
        <v>44309</v>
      </c>
      <c r="B148">
        <v>36.549999999999997</v>
      </c>
      <c r="C148">
        <v>34.22</v>
      </c>
      <c r="D148">
        <v>31.5</v>
      </c>
      <c r="E148">
        <v>33.869999999999997</v>
      </c>
      <c r="F148">
        <v>32.799999999999997</v>
      </c>
      <c r="H148" s="11">
        <v>44309</v>
      </c>
      <c r="I148">
        <v>39.75</v>
      </c>
      <c r="J148" s="9">
        <f t="shared" si="2"/>
        <v>0</v>
      </c>
    </row>
    <row r="149" spans="1:10" x14ac:dyDescent="0.75">
      <c r="A149" s="11">
        <v>44312</v>
      </c>
      <c r="B149">
        <v>36.840000000000003</v>
      </c>
      <c r="C149">
        <v>34.869999999999997</v>
      </c>
      <c r="D149">
        <v>31.5</v>
      </c>
      <c r="E149">
        <v>33.75</v>
      </c>
      <c r="F149">
        <v>32.799999999999997</v>
      </c>
      <c r="H149" s="11">
        <v>44312</v>
      </c>
      <c r="I149">
        <v>39.5</v>
      </c>
      <c r="J149" s="9">
        <f t="shared" si="2"/>
        <v>0</v>
      </c>
    </row>
    <row r="150" spans="1:10" x14ac:dyDescent="0.75">
      <c r="A150" s="11">
        <v>44313</v>
      </c>
      <c r="B150">
        <v>36.979999999999997</v>
      </c>
      <c r="C150">
        <v>35.25</v>
      </c>
      <c r="D150">
        <v>32.049999999999997</v>
      </c>
      <c r="E150">
        <v>33.9</v>
      </c>
      <c r="F150">
        <v>32.950000000000003</v>
      </c>
      <c r="H150" s="11">
        <v>44313</v>
      </c>
      <c r="I150">
        <v>39.4</v>
      </c>
      <c r="J150" s="9">
        <f t="shared" si="2"/>
        <v>0</v>
      </c>
    </row>
    <row r="151" spans="1:10" x14ac:dyDescent="0.75">
      <c r="A151" s="11">
        <v>44314</v>
      </c>
      <c r="B151">
        <v>37.25</v>
      </c>
      <c r="C151">
        <v>35.35</v>
      </c>
      <c r="D151">
        <v>32.200000000000003</v>
      </c>
      <c r="E151">
        <v>34.299999999999997</v>
      </c>
      <c r="F151">
        <v>33.15</v>
      </c>
      <c r="H151" s="11">
        <v>44314</v>
      </c>
      <c r="I151">
        <v>39.25</v>
      </c>
      <c r="J151" s="9">
        <f t="shared" si="2"/>
        <v>0</v>
      </c>
    </row>
    <row r="152" spans="1:10" x14ac:dyDescent="0.75">
      <c r="A152" s="11">
        <v>44315</v>
      </c>
      <c r="B152">
        <v>36.799999999999997</v>
      </c>
      <c r="C152">
        <v>35.229999999999997</v>
      </c>
      <c r="D152">
        <v>31.75</v>
      </c>
      <c r="E152">
        <v>33.9</v>
      </c>
      <c r="F152">
        <v>32.75</v>
      </c>
      <c r="H152" s="11">
        <v>44315</v>
      </c>
      <c r="I152">
        <v>39.700000000000003</v>
      </c>
      <c r="J152" s="9">
        <f t="shared" si="2"/>
        <v>0</v>
      </c>
    </row>
    <row r="153" spans="1:10" x14ac:dyDescent="0.75">
      <c r="A153" s="11">
        <v>44316</v>
      </c>
      <c r="B153">
        <v>36.85</v>
      </c>
      <c r="C153">
        <v>35.159999999999997</v>
      </c>
      <c r="D153">
        <v>32</v>
      </c>
      <c r="E153">
        <v>34.06</v>
      </c>
      <c r="F153">
        <v>32.950000000000003</v>
      </c>
      <c r="H153" s="11">
        <v>44316</v>
      </c>
      <c r="I153">
        <v>39</v>
      </c>
      <c r="J153" s="9">
        <f t="shared" si="2"/>
        <v>0</v>
      </c>
    </row>
    <row r="154" spans="1:10" x14ac:dyDescent="0.75">
      <c r="A154" s="11">
        <v>44319</v>
      </c>
      <c r="B154">
        <v>36.770000000000003</v>
      </c>
      <c r="C154">
        <v>35.18</v>
      </c>
      <c r="D154">
        <v>32</v>
      </c>
      <c r="E154">
        <v>33.869999999999997</v>
      </c>
      <c r="F154">
        <v>32.83</v>
      </c>
      <c r="H154" s="11">
        <v>44319</v>
      </c>
      <c r="I154">
        <v>38.75</v>
      </c>
      <c r="J154" s="9">
        <f t="shared" si="2"/>
        <v>0</v>
      </c>
    </row>
    <row r="155" spans="1:10" x14ac:dyDescent="0.75">
      <c r="A155" s="11">
        <v>44320</v>
      </c>
      <c r="B155">
        <v>36.75</v>
      </c>
      <c r="C155">
        <v>35.119999999999997</v>
      </c>
      <c r="D155">
        <v>32.01</v>
      </c>
      <c r="E155">
        <v>33.65</v>
      </c>
      <c r="F155">
        <v>32.799999999999997</v>
      </c>
      <c r="H155" s="11">
        <v>44320</v>
      </c>
      <c r="I155">
        <v>39.61</v>
      </c>
      <c r="J155" s="9">
        <f t="shared" si="2"/>
        <v>0</v>
      </c>
    </row>
    <row r="156" spans="1:10" x14ac:dyDescent="0.75">
      <c r="A156" s="11">
        <v>44321</v>
      </c>
      <c r="B156">
        <v>36.6</v>
      </c>
      <c r="C156">
        <v>35.04</v>
      </c>
      <c r="D156">
        <v>31.8</v>
      </c>
      <c r="E156">
        <v>33.65</v>
      </c>
      <c r="F156">
        <v>32.549999999999997</v>
      </c>
      <c r="H156" s="11">
        <v>44321</v>
      </c>
      <c r="I156">
        <v>39.56</v>
      </c>
      <c r="J156" s="9">
        <f t="shared" si="2"/>
        <v>0</v>
      </c>
    </row>
    <row r="157" spans="1:10" x14ac:dyDescent="0.75">
      <c r="A157" s="11">
        <v>44322</v>
      </c>
      <c r="B157">
        <v>36.54</v>
      </c>
      <c r="C157">
        <v>34.770000000000003</v>
      </c>
      <c r="D157">
        <v>31.56</v>
      </c>
      <c r="E157">
        <v>33.520000000000003</v>
      </c>
      <c r="F157">
        <v>32.49</v>
      </c>
      <c r="H157" s="11">
        <v>44322</v>
      </c>
      <c r="I157">
        <v>39.200000000000003</v>
      </c>
      <c r="J157" s="9">
        <f t="shared" si="2"/>
        <v>0</v>
      </c>
    </row>
    <row r="158" spans="1:10" x14ac:dyDescent="0.75">
      <c r="A158" s="11">
        <v>44323</v>
      </c>
      <c r="B158">
        <v>36.299999999999997</v>
      </c>
      <c r="C158">
        <v>34.299999999999997</v>
      </c>
      <c r="D158">
        <v>31.35</v>
      </c>
      <c r="E158">
        <v>33.450000000000003</v>
      </c>
      <c r="F158">
        <v>32.299999999999997</v>
      </c>
      <c r="H158" s="11">
        <v>44323</v>
      </c>
      <c r="I158">
        <v>38.799999999999997</v>
      </c>
      <c r="J158" s="9">
        <f t="shared" si="2"/>
        <v>0</v>
      </c>
    </row>
    <row r="159" spans="1:10" x14ac:dyDescent="0.75">
      <c r="A159" s="11">
        <v>44326</v>
      </c>
      <c r="B159">
        <v>36.4</v>
      </c>
      <c r="C159">
        <v>34.4</v>
      </c>
      <c r="D159">
        <v>31.4</v>
      </c>
      <c r="E159">
        <v>33.54</v>
      </c>
      <c r="F159">
        <v>32.25</v>
      </c>
      <c r="H159" s="11">
        <v>44326</v>
      </c>
      <c r="I159">
        <v>39.5</v>
      </c>
      <c r="J159" s="9">
        <f t="shared" si="2"/>
        <v>0</v>
      </c>
    </row>
    <row r="160" spans="1:10" x14ac:dyDescent="0.75">
      <c r="A160" s="11">
        <v>44327</v>
      </c>
      <c r="B160">
        <v>35.909999999999997</v>
      </c>
      <c r="C160">
        <v>33.82</v>
      </c>
      <c r="D160">
        <v>31.01</v>
      </c>
      <c r="E160">
        <v>33.15</v>
      </c>
      <c r="F160">
        <v>32</v>
      </c>
      <c r="H160" s="11">
        <v>44327</v>
      </c>
      <c r="I160">
        <v>38.82</v>
      </c>
      <c r="J160" s="9">
        <f t="shared" si="2"/>
        <v>0</v>
      </c>
    </row>
    <row r="161" spans="1:10" x14ac:dyDescent="0.75">
      <c r="A161" s="11">
        <v>44328</v>
      </c>
      <c r="B161">
        <v>36.31</v>
      </c>
      <c r="C161">
        <v>34.11</v>
      </c>
      <c r="D161">
        <v>31.32</v>
      </c>
      <c r="E161">
        <v>33.4</v>
      </c>
      <c r="F161">
        <v>32.25</v>
      </c>
      <c r="H161" s="11">
        <v>44328</v>
      </c>
      <c r="I161">
        <v>39.19</v>
      </c>
      <c r="J161" s="9">
        <f t="shared" si="2"/>
        <v>0</v>
      </c>
    </row>
    <row r="162" spans="1:10" x14ac:dyDescent="0.75">
      <c r="A162" s="11">
        <v>44329</v>
      </c>
      <c r="B162">
        <v>36.450000000000003</v>
      </c>
      <c r="C162">
        <v>34.22</v>
      </c>
      <c r="D162">
        <v>31.2</v>
      </c>
      <c r="E162">
        <v>33.53</v>
      </c>
      <c r="F162">
        <v>32.21</v>
      </c>
      <c r="H162" s="11">
        <v>44329</v>
      </c>
      <c r="I162">
        <v>38.71</v>
      </c>
      <c r="J162" s="9">
        <f t="shared" si="2"/>
        <v>0</v>
      </c>
    </row>
    <row r="163" spans="1:10" x14ac:dyDescent="0.75">
      <c r="A163" s="11">
        <v>44330</v>
      </c>
      <c r="B163">
        <v>37.42</v>
      </c>
      <c r="C163">
        <v>35.090000000000003</v>
      </c>
      <c r="D163">
        <v>32.450000000000003</v>
      </c>
      <c r="E163">
        <v>34.5</v>
      </c>
      <c r="F163">
        <v>33.049999999999997</v>
      </c>
      <c r="H163" s="11">
        <v>44330</v>
      </c>
      <c r="I163">
        <v>39.5</v>
      </c>
      <c r="J163" s="9">
        <f t="shared" si="2"/>
        <v>0</v>
      </c>
    </row>
    <row r="164" spans="1:10" x14ac:dyDescent="0.75">
      <c r="A164" s="11">
        <v>44333</v>
      </c>
      <c r="B164">
        <v>38.049999999999997</v>
      </c>
      <c r="C164">
        <v>35.700000000000003</v>
      </c>
      <c r="D164">
        <v>32.9</v>
      </c>
      <c r="E164">
        <v>35.200000000000003</v>
      </c>
      <c r="F164">
        <v>33.79</v>
      </c>
      <c r="H164" s="11">
        <v>44333</v>
      </c>
      <c r="I164">
        <v>40.700000000000003</v>
      </c>
      <c r="J164" s="9">
        <f t="shared" si="2"/>
        <v>0</v>
      </c>
    </row>
    <row r="165" spans="1:10" x14ac:dyDescent="0.75">
      <c r="A165" s="11">
        <v>44334</v>
      </c>
      <c r="B165">
        <v>38.049999999999997</v>
      </c>
      <c r="C165">
        <v>35.700000000000003</v>
      </c>
      <c r="D165">
        <v>32.9</v>
      </c>
      <c r="E165">
        <v>35.200000000000003</v>
      </c>
      <c r="F165">
        <v>33.79</v>
      </c>
      <c r="H165" s="11">
        <v>44334</v>
      </c>
      <c r="I165">
        <v>40.700000000000003</v>
      </c>
      <c r="J165" s="9">
        <f t="shared" si="2"/>
        <v>0</v>
      </c>
    </row>
    <row r="166" spans="1:10" x14ac:dyDescent="0.75">
      <c r="A166" s="11">
        <v>44335</v>
      </c>
      <c r="B166">
        <v>37.450000000000003</v>
      </c>
      <c r="C166">
        <v>35.07</v>
      </c>
      <c r="D166">
        <v>32.9</v>
      </c>
      <c r="E166">
        <v>35.15</v>
      </c>
      <c r="F166">
        <v>33.6</v>
      </c>
      <c r="H166" s="11">
        <v>44335</v>
      </c>
      <c r="I166">
        <v>40.1</v>
      </c>
      <c r="J166" s="9">
        <f t="shared" si="2"/>
        <v>0</v>
      </c>
    </row>
    <row r="167" spans="1:10" x14ac:dyDescent="0.75">
      <c r="A167" s="11">
        <v>44336</v>
      </c>
      <c r="B167">
        <v>37.29</v>
      </c>
      <c r="C167">
        <v>34.78</v>
      </c>
      <c r="D167">
        <v>32.799999999999997</v>
      </c>
      <c r="E167">
        <v>35.25</v>
      </c>
      <c r="F167">
        <v>33</v>
      </c>
      <c r="H167" s="11">
        <v>44336</v>
      </c>
      <c r="I167">
        <v>40.299999999999997</v>
      </c>
      <c r="J167" s="9">
        <f t="shared" si="2"/>
        <v>0</v>
      </c>
    </row>
    <row r="168" spans="1:10" x14ac:dyDescent="0.75">
      <c r="A168" s="11">
        <v>44337</v>
      </c>
      <c r="B168">
        <v>36.93</v>
      </c>
      <c r="C168">
        <v>34.4</v>
      </c>
      <c r="D168">
        <v>32.25</v>
      </c>
      <c r="E168">
        <v>35.07</v>
      </c>
      <c r="F168">
        <v>33.36</v>
      </c>
      <c r="H168" s="11">
        <v>44337</v>
      </c>
      <c r="I168">
        <v>40.299999999999997</v>
      </c>
      <c r="J168" s="9">
        <f t="shared" si="2"/>
        <v>0</v>
      </c>
    </row>
    <row r="169" spans="1:10" x14ac:dyDescent="0.75">
      <c r="A169" s="11">
        <v>44342</v>
      </c>
      <c r="B169">
        <v>37.770000000000003</v>
      </c>
      <c r="C169">
        <v>35.450000000000003</v>
      </c>
      <c r="D169">
        <v>33.450000000000003</v>
      </c>
      <c r="E169">
        <v>36.65</v>
      </c>
      <c r="F169">
        <v>34.700000000000003</v>
      </c>
      <c r="H169" s="11">
        <v>44342</v>
      </c>
      <c r="I169">
        <v>40.6</v>
      </c>
      <c r="J169" s="9">
        <f t="shared" si="2"/>
        <v>0</v>
      </c>
    </row>
    <row r="170" spans="1:10" x14ac:dyDescent="0.75">
      <c r="A170" s="11">
        <v>44343</v>
      </c>
      <c r="B170">
        <v>38.1</v>
      </c>
      <c r="C170">
        <v>35.659999999999997</v>
      </c>
      <c r="D170">
        <v>33.799999999999997</v>
      </c>
      <c r="E170">
        <v>36.65</v>
      </c>
      <c r="F170">
        <v>35.25</v>
      </c>
      <c r="H170" s="11">
        <v>44343</v>
      </c>
      <c r="I170">
        <v>41</v>
      </c>
      <c r="J170" s="9">
        <f t="shared" si="2"/>
        <v>0</v>
      </c>
    </row>
    <row r="171" spans="1:10" x14ac:dyDescent="0.75">
      <c r="A171" s="11">
        <v>44344</v>
      </c>
      <c r="B171">
        <v>37.64</v>
      </c>
      <c r="C171">
        <v>35.35</v>
      </c>
      <c r="D171">
        <v>33.5</v>
      </c>
      <c r="E171">
        <v>36.32</v>
      </c>
      <c r="F171">
        <v>34.6</v>
      </c>
      <c r="H171" s="11">
        <v>44344</v>
      </c>
      <c r="I171">
        <v>40.01</v>
      </c>
      <c r="J171" s="9">
        <f t="shared" si="2"/>
        <v>0</v>
      </c>
    </row>
    <row r="172" spans="1:10" x14ac:dyDescent="0.75">
      <c r="A172" s="11">
        <v>44347</v>
      </c>
      <c r="B172">
        <v>37.6</v>
      </c>
      <c r="C172">
        <v>35.299999999999997</v>
      </c>
      <c r="D172">
        <v>33.4</v>
      </c>
      <c r="E172">
        <v>36.25</v>
      </c>
      <c r="F172">
        <v>34.4</v>
      </c>
      <c r="H172" s="11">
        <v>44347</v>
      </c>
      <c r="I172">
        <v>40.5</v>
      </c>
      <c r="J172" s="9">
        <f t="shared" si="2"/>
        <v>0</v>
      </c>
    </row>
    <row r="173" spans="1:10" x14ac:dyDescent="0.75">
      <c r="A173" s="11">
        <v>44348</v>
      </c>
      <c r="B173">
        <v>37.85</v>
      </c>
      <c r="C173">
        <v>35.6</v>
      </c>
      <c r="D173">
        <v>33.71</v>
      </c>
      <c r="E173">
        <v>36.799999999999997</v>
      </c>
      <c r="F173">
        <v>34.9</v>
      </c>
      <c r="H173" s="11">
        <v>44348</v>
      </c>
      <c r="I173">
        <v>40.799999999999997</v>
      </c>
      <c r="J173" s="9">
        <f t="shared" si="2"/>
        <v>0</v>
      </c>
    </row>
    <row r="174" spans="1:10" x14ac:dyDescent="0.75">
      <c r="A174" s="11">
        <v>44349</v>
      </c>
      <c r="B174">
        <v>38.35</v>
      </c>
      <c r="C174">
        <v>36.299999999999997</v>
      </c>
      <c r="D174">
        <v>34.200000000000003</v>
      </c>
      <c r="E174">
        <v>37.6</v>
      </c>
      <c r="F174">
        <v>35.36</v>
      </c>
      <c r="H174" s="11">
        <v>44349</v>
      </c>
      <c r="I174">
        <v>41.9</v>
      </c>
      <c r="J174" s="9">
        <f t="shared" si="2"/>
        <v>0</v>
      </c>
    </row>
    <row r="175" spans="1:10" x14ac:dyDescent="0.75">
      <c r="A175" s="11">
        <v>44350</v>
      </c>
      <c r="B175">
        <v>38.200000000000003</v>
      </c>
      <c r="C175">
        <v>36.049999999999997</v>
      </c>
      <c r="D175">
        <v>33.270000000000003</v>
      </c>
      <c r="E175">
        <v>36.96</v>
      </c>
      <c r="F175">
        <v>34.5</v>
      </c>
      <c r="H175" s="11">
        <v>44350</v>
      </c>
      <c r="I175">
        <v>41.8</v>
      </c>
      <c r="J175" s="9">
        <f t="shared" si="2"/>
        <v>0</v>
      </c>
    </row>
    <row r="176" spans="1:10" x14ac:dyDescent="0.75">
      <c r="A176" s="11">
        <v>44351</v>
      </c>
      <c r="B176">
        <v>38.049999999999997</v>
      </c>
      <c r="C176">
        <v>35.85</v>
      </c>
      <c r="D176">
        <v>33.54</v>
      </c>
      <c r="E176">
        <v>37.01</v>
      </c>
      <c r="F176">
        <v>34.61</v>
      </c>
      <c r="H176" s="11">
        <v>44351</v>
      </c>
      <c r="I176">
        <v>41.73</v>
      </c>
      <c r="J176" s="9">
        <f t="shared" si="2"/>
        <v>0</v>
      </c>
    </row>
    <row r="177" spans="1:10" x14ac:dyDescent="0.75">
      <c r="A177" s="11">
        <v>44354</v>
      </c>
      <c r="B177">
        <v>38.17</v>
      </c>
      <c r="C177">
        <v>36.5</v>
      </c>
      <c r="D177">
        <v>33.799999999999997</v>
      </c>
      <c r="E177">
        <v>37.299999999999997</v>
      </c>
      <c r="F177">
        <v>35.35</v>
      </c>
      <c r="H177" s="11">
        <v>44354</v>
      </c>
      <c r="I177">
        <v>42.35</v>
      </c>
      <c r="J177" s="9">
        <f t="shared" si="2"/>
        <v>0</v>
      </c>
    </row>
    <row r="178" spans="1:10" x14ac:dyDescent="0.75">
      <c r="A178" s="11">
        <v>44355</v>
      </c>
      <c r="B178">
        <v>38.75</v>
      </c>
      <c r="C178">
        <v>37.020000000000003</v>
      </c>
      <c r="D178">
        <v>34.090000000000003</v>
      </c>
      <c r="E178">
        <v>37.549999999999997</v>
      </c>
      <c r="F178">
        <v>35.9</v>
      </c>
      <c r="H178" s="11">
        <v>44355</v>
      </c>
      <c r="I178">
        <v>42.5</v>
      </c>
      <c r="J178" s="9">
        <f t="shared" si="2"/>
        <v>0</v>
      </c>
    </row>
    <row r="179" spans="1:10" x14ac:dyDescent="0.75">
      <c r="A179" s="11">
        <v>44356</v>
      </c>
      <c r="B179">
        <v>39.299999999999997</v>
      </c>
      <c r="C179">
        <v>37.65</v>
      </c>
      <c r="D179">
        <v>34.74</v>
      </c>
      <c r="E179">
        <v>38.15</v>
      </c>
      <c r="F179">
        <v>36.4</v>
      </c>
      <c r="H179" s="11">
        <v>44356</v>
      </c>
      <c r="I179">
        <v>44</v>
      </c>
      <c r="J179" s="9">
        <f t="shared" si="2"/>
        <v>0</v>
      </c>
    </row>
    <row r="180" spans="1:10" x14ac:dyDescent="0.75">
      <c r="A180" s="11">
        <v>44357</v>
      </c>
      <c r="B180">
        <v>39.5</v>
      </c>
      <c r="C180">
        <v>37.97</v>
      </c>
      <c r="D180">
        <v>35.049999999999997</v>
      </c>
      <c r="E180">
        <v>38.33</v>
      </c>
      <c r="F180">
        <v>37</v>
      </c>
      <c r="H180" s="11">
        <v>44357</v>
      </c>
      <c r="I180">
        <v>44</v>
      </c>
      <c r="J180" s="9">
        <f t="shared" si="2"/>
        <v>0</v>
      </c>
    </row>
    <row r="181" spans="1:10" x14ac:dyDescent="0.75">
      <c r="A181" s="11">
        <v>44358</v>
      </c>
      <c r="B181">
        <v>39.9</v>
      </c>
      <c r="C181">
        <v>38.299999999999997</v>
      </c>
      <c r="D181">
        <v>35.15</v>
      </c>
      <c r="E181">
        <v>38.659999999999997</v>
      </c>
      <c r="F181">
        <v>37.700000000000003</v>
      </c>
      <c r="H181" s="11">
        <v>44358</v>
      </c>
      <c r="I181">
        <v>44.9</v>
      </c>
      <c r="J181" s="9">
        <f t="shared" si="2"/>
        <v>0</v>
      </c>
    </row>
    <row r="182" spans="1:10" x14ac:dyDescent="0.75">
      <c r="A182" s="11">
        <v>44361</v>
      </c>
      <c r="B182">
        <v>39.85</v>
      </c>
      <c r="C182">
        <v>38.299999999999997</v>
      </c>
      <c r="D182">
        <v>35.090000000000003</v>
      </c>
      <c r="E182">
        <v>38.700000000000003</v>
      </c>
      <c r="F182">
        <v>38</v>
      </c>
      <c r="H182" s="11">
        <v>44361</v>
      </c>
      <c r="I182">
        <v>45.25</v>
      </c>
      <c r="J182" s="9">
        <f t="shared" si="2"/>
        <v>0</v>
      </c>
    </row>
    <row r="183" spans="1:10" x14ac:dyDescent="0.75">
      <c r="A183" s="11">
        <v>44362</v>
      </c>
      <c r="B183">
        <v>39.700000000000003</v>
      </c>
      <c r="C183">
        <v>38.06</v>
      </c>
      <c r="D183">
        <v>34.729999999999997</v>
      </c>
      <c r="E183">
        <v>38.25</v>
      </c>
      <c r="F183">
        <v>37.200000000000003</v>
      </c>
      <c r="H183" s="11">
        <v>44362</v>
      </c>
      <c r="I183">
        <v>44</v>
      </c>
      <c r="J183" s="9">
        <f t="shared" si="2"/>
        <v>0</v>
      </c>
    </row>
    <row r="184" spans="1:10" x14ac:dyDescent="0.75">
      <c r="A184" s="11">
        <v>44363</v>
      </c>
      <c r="B184">
        <v>39.700000000000003</v>
      </c>
      <c r="C184">
        <v>37.96</v>
      </c>
      <c r="D184">
        <v>34.44</v>
      </c>
      <c r="E184">
        <v>38.450000000000003</v>
      </c>
      <c r="F184">
        <v>37.200000000000003</v>
      </c>
      <c r="H184" s="11">
        <v>44363</v>
      </c>
      <c r="I184">
        <v>43.5</v>
      </c>
      <c r="J184" s="9">
        <f t="shared" si="2"/>
        <v>0</v>
      </c>
    </row>
    <row r="185" spans="1:10" x14ac:dyDescent="0.75">
      <c r="A185" s="11">
        <v>44364</v>
      </c>
      <c r="B185">
        <v>39.32</v>
      </c>
      <c r="C185">
        <v>37.53</v>
      </c>
      <c r="D185">
        <v>34.14</v>
      </c>
      <c r="E185">
        <v>37.979999999999997</v>
      </c>
      <c r="F185">
        <v>37</v>
      </c>
      <c r="H185" s="11">
        <v>44364</v>
      </c>
      <c r="I185">
        <v>43.1</v>
      </c>
      <c r="J185" s="9">
        <f t="shared" si="2"/>
        <v>0</v>
      </c>
    </row>
    <row r="186" spans="1:10" x14ac:dyDescent="0.75">
      <c r="A186" s="11">
        <v>44365</v>
      </c>
      <c r="B186">
        <v>39.21</v>
      </c>
      <c r="C186">
        <v>37.299999999999997</v>
      </c>
      <c r="D186">
        <v>33.81</v>
      </c>
      <c r="E186">
        <v>37.9</v>
      </c>
      <c r="F186">
        <v>36.9</v>
      </c>
      <c r="H186" s="11">
        <v>44365</v>
      </c>
      <c r="I186">
        <v>43.2</v>
      </c>
      <c r="J186" s="9">
        <f t="shared" si="2"/>
        <v>0</v>
      </c>
    </row>
    <row r="187" spans="1:10" x14ac:dyDescent="0.75">
      <c r="A187" s="11">
        <v>44369</v>
      </c>
      <c r="B187">
        <v>38.6</v>
      </c>
      <c r="C187">
        <v>36.65</v>
      </c>
      <c r="D187">
        <v>33.35</v>
      </c>
      <c r="E187">
        <v>37.32</v>
      </c>
      <c r="F187">
        <v>36.200000000000003</v>
      </c>
      <c r="H187" s="11">
        <v>44369</v>
      </c>
      <c r="I187">
        <v>42.15</v>
      </c>
      <c r="J187" s="9">
        <f t="shared" si="2"/>
        <v>0</v>
      </c>
    </row>
    <row r="188" spans="1:10" x14ac:dyDescent="0.75">
      <c r="A188" s="11">
        <v>44370</v>
      </c>
      <c r="B188">
        <v>38.549999999999997</v>
      </c>
      <c r="C188">
        <v>36.54</v>
      </c>
      <c r="D188">
        <v>33.299999999999997</v>
      </c>
      <c r="E188">
        <v>37.35</v>
      </c>
      <c r="F188">
        <v>36</v>
      </c>
      <c r="H188" s="11">
        <v>44370</v>
      </c>
      <c r="I188">
        <v>41.6</v>
      </c>
      <c r="J188" s="9">
        <f t="shared" si="2"/>
        <v>0</v>
      </c>
    </row>
    <row r="189" spans="1:10" x14ac:dyDescent="0.75">
      <c r="A189" s="11">
        <v>44371</v>
      </c>
      <c r="B189">
        <v>38.159999999999997</v>
      </c>
      <c r="C189">
        <v>36</v>
      </c>
      <c r="D189">
        <v>32.950000000000003</v>
      </c>
      <c r="E189">
        <v>37.11</v>
      </c>
      <c r="F189">
        <v>35.75</v>
      </c>
      <c r="H189" s="11">
        <v>44371</v>
      </c>
      <c r="I189">
        <v>40.700000000000003</v>
      </c>
      <c r="J189" s="9">
        <f t="shared" si="2"/>
        <v>0</v>
      </c>
    </row>
    <row r="190" spans="1:10" x14ac:dyDescent="0.75">
      <c r="A190" s="11">
        <v>44372</v>
      </c>
      <c r="B190">
        <v>37.450000000000003</v>
      </c>
      <c r="C190">
        <v>34.99</v>
      </c>
      <c r="D190">
        <v>32.06</v>
      </c>
      <c r="E190">
        <v>36.200000000000003</v>
      </c>
      <c r="F190">
        <v>34.75</v>
      </c>
      <c r="H190" s="11">
        <v>44372</v>
      </c>
      <c r="I190">
        <v>40</v>
      </c>
      <c r="J190" s="9">
        <f t="shared" si="2"/>
        <v>0</v>
      </c>
    </row>
    <row r="191" spans="1:10" x14ac:dyDescent="0.75">
      <c r="A191" s="11">
        <v>44375</v>
      </c>
      <c r="B191">
        <v>37.24</v>
      </c>
      <c r="C191">
        <v>34.85</v>
      </c>
      <c r="D191">
        <v>32</v>
      </c>
      <c r="E191">
        <v>36</v>
      </c>
      <c r="F191">
        <v>34.5</v>
      </c>
      <c r="H191" s="11">
        <v>44375</v>
      </c>
      <c r="I191">
        <v>40.5</v>
      </c>
      <c r="J191" s="9">
        <f t="shared" si="2"/>
        <v>0</v>
      </c>
    </row>
    <row r="192" spans="1:10" x14ac:dyDescent="0.75">
      <c r="A192" s="11">
        <v>44376</v>
      </c>
      <c r="B192">
        <v>36.72</v>
      </c>
      <c r="C192">
        <v>34.15</v>
      </c>
      <c r="D192">
        <v>31.4</v>
      </c>
      <c r="E192">
        <v>35.35</v>
      </c>
      <c r="F192">
        <v>34.1</v>
      </c>
      <c r="H192" s="11">
        <v>44376</v>
      </c>
      <c r="I192">
        <v>39.5</v>
      </c>
      <c r="J192" s="9">
        <f t="shared" si="2"/>
        <v>0</v>
      </c>
    </row>
    <row r="193" spans="1:10" x14ac:dyDescent="0.75">
      <c r="A193" s="11">
        <v>44377</v>
      </c>
      <c r="B193">
        <v>36.36</v>
      </c>
      <c r="C193">
        <v>33.93</v>
      </c>
      <c r="D193">
        <v>31.3</v>
      </c>
      <c r="E193">
        <v>35.01</v>
      </c>
      <c r="F193">
        <v>33.9</v>
      </c>
      <c r="H193" s="11">
        <v>44377</v>
      </c>
      <c r="I193">
        <v>39.549999999999997</v>
      </c>
      <c r="J193" s="9">
        <f t="shared" si="2"/>
        <v>0</v>
      </c>
    </row>
    <row r="194" spans="1:10" x14ac:dyDescent="0.75">
      <c r="A194" s="11">
        <v>44378</v>
      </c>
      <c r="B194">
        <v>36.25</v>
      </c>
      <c r="C194">
        <v>33.799999999999997</v>
      </c>
      <c r="D194">
        <v>31.35</v>
      </c>
      <c r="E194">
        <v>35.25</v>
      </c>
      <c r="F194">
        <v>34.35</v>
      </c>
      <c r="H194" s="11">
        <v>44378</v>
      </c>
      <c r="I194">
        <v>40</v>
      </c>
      <c r="J194" s="9">
        <f t="shared" si="2"/>
        <v>0</v>
      </c>
    </row>
    <row r="195" spans="1:10" x14ac:dyDescent="0.75">
      <c r="A195" s="11">
        <v>44379</v>
      </c>
      <c r="B195">
        <v>36.5</v>
      </c>
      <c r="C195">
        <v>34.06</v>
      </c>
      <c r="D195">
        <v>31.75</v>
      </c>
      <c r="E195">
        <v>35.729999999999997</v>
      </c>
      <c r="F195">
        <v>34.75</v>
      </c>
      <c r="H195" s="11">
        <v>44379</v>
      </c>
      <c r="I195">
        <v>39.700000000000003</v>
      </c>
      <c r="J195" s="9">
        <f t="shared" si="2"/>
        <v>0</v>
      </c>
    </row>
    <row r="196" spans="1:10" x14ac:dyDescent="0.75">
      <c r="A196" s="11">
        <v>44382</v>
      </c>
      <c r="B196">
        <v>36.4</v>
      </c>
      <c r="C196">
        <v>33.799999999999997</v>
      </c>
      <c r="D196">
        <v>31.5</v>
      </c>
      <c r="E196">
        <v>35.659999999999997</v>
      </c>
      <c r="F196">
        <v>34.9</v>
      </c>
      <c r="H196" s="11">
        <v>44382</v>
      </c>
      <c r="I196">
        <v>39.549999999999997</v>
      </c>
      <c r="J196" s="9">
        <f t="shared" ref="J196:J259" si="3">+H196-A196</f>
        <v>0</v>
      </c>
    </row>
    <row r="197" spans="1:10" x14ac:dyDescent="0.75">
      <c r="A197" s="11">
        <v>44383</v>
      </c>
      <c r="B197">
        <v>36.299999999999997</v>
      </c>
      <c r="C197">
        <v>33.770000000000003</v>
      </c>
      <c r="D197">
        <v>31.08</v>
      </c>
      <c r="E197">
        <v>35.4</v>
      </c>
      <c r="F197">
        <v>34.6</v>
      </c>
      <c r="H197" s="11">
        <v>44383</v>
      </c>
      <c r="I197">
        <v>39.799999999999997</v>
      </c>
      <c r="J197" s="9">
        <f t="shared" si="3"/>
        <v>0</v>
      </c>
    </row>
    <row r="198" spans="1:10" x14ac:dyDescent="0.75">
      <c r="A198" s="11">
        <v>44384</v>
      </c>
      <c r="B198">
        <v>35.6</v>
      </c>
      <c r="C198">
        <v>33.76</v>
      </c>
      <c r="D198">
        <v>31.26</v>
      </c>
      <c r="E198">
        <v>35.700000000000003</v>
      </c>
      <c r="F198">
        <v>34.700000000000003</v>
      </c>
      <c r="H198" s="11">
        <v>44384</v>
      </c>
      <c r="I198">
        <v>38.9</v>
      </c>
      <c r="J198" s="9">
        <f t="shared" si="3"/>
        <v>0</v>
      </c>
    </row>
    <row r="199" spans="1:10" x14ac:dyDescent="0.75">
      <c r="A199" s="11">
        <v>44385</v>
      </c>
      <c r="B199">
        <v>35.54</v>
      </c>
      <c r="C199">
        <v>33.86</v>
      </c>
      <c r="D199">
        <v>31.5</v>
      </c>
      <c r="E199">
        <v>35.659999999999997</v>
      </c>
      <c r="F199">
        <v>35.049999999999997</v>
      </c>
      <c r="H199" s="11">
        <v>44385</v>
      </c>
      <c r="I199">
        <v>39.04</v>
      </c>
      <c r="J199" s="9">
        <f t="shared" si="3"/>
        <v>0</v>
      </c>
    </row>
    <row r="200" spans="1:10" x14ac:dyDescent="0.75">
      <c r="A200" s="11">
        <v>44389</v>
      </c>
      <c r="B200">
        <v>35.799999999999997</v>
      </c>
      <c r="C200">
        <v>34.29</v>
      </c>
      <c r="D200">
        <v>31.9</v>
      </c>
      <c r="E200">
        <v>35.96</v>
      </c>
      <c r="F200">
        <v>35.25</v>
      </c>
      <c r="H200" s="11">
        <v>44389</v>
      </c>
      <c r="I200">
        <v>39.15</v>
      </c>
      <c r="J200" s="9">
        <f t="shared" si="3"/>
        <v>0</v>
      </c>
    </row>
    <row r="201" spans="1:10" x14ac:dyDescent="0.75">
      <c r="A201" s="11">
        <v>44390</v>
      </c>
      <c r="B201">
        <v>36.049999999999997</v>
      </c>
      <c r="C201">
        <v>34.75</v>
      </c>
      <c r="D201">
        <v>32.75</v>
      </c>
      <c r="E201">
        <v>36.5</v>
      </c>
      <c r="F201">
        <v>36</v>
      </c>
      <c r="H201" s="11">
        <v>44390</v>
      </c>
      <c r="I201">
        <v>39.31</v>
      </c>
      <c r="J201" s="9">
        <f t="shared" si="3"/>
        <v>0</v>
      </c>
    </row>
    <row r="202" spans="1:10" x14ac:dyDescent="0.75">
      <c r="A202" s="11">
        <v>44391</v>
      </c>
      <c r="B202">
        <v>36.4</v>
      </c>
      <c r="C202">
        <v>35.090000000000003</v>
      </c>
      <c r="D202">
        <v>32.6</v>
      </c>
      <c r="E202">
        <v>36.82</v>
      </c>
      <c r="F202">
        <v>36.28</v>
      </c>
      <c r="H202" s="11">
        <v>44391</v>
      </c>
      <c r="I202">
        <v>39.5</v>
      </c>
      <c r="J202" s="9">
        <f t="shared" si="3"/>
        <v>0</v>
      </c>
    </row>
    <row r="203" spans="1:10" x14ac:dyDescent="0.75">
      <c r="A203" s="11">
        <v>44392</v>
      </c>
      <c r="B203">
        <v>36.369999999999997</v>
      </c>
      <c r="C203">
        <v>35.29</v>
      </c>
      <c r="D203">
        <v>32.75</v>
      </c>
      <c r="E203">
        <v>37.200000000000003</v>
      </c>
      <c r="F203">
        <v>36.35</v>
      </c>
      <c r="H203" s="11">
        <v>44392</v>
      </c>
      <c r="I203">
        <v>39.5</v>
      </c>
      <c r="J203" s="9">
        <f t="shared" si="3"/>
        <v>0</v>
      </c>
    </row>
    <row r="204" spans="1:10" x14ac:dyDescent="0.75">
      <c r="A204" s="11">
        <v>44393</v>
      </c>
      <c r="B204">
        <v>36.4</v>
      </c>
      <c r="C204">
        <v>35.57</v>
      </c>
      <c r="D204">
        <v>32.65</v>
      </c>
      <c r="E204">
        <v>37.200000000000003</v>
      </c>
      <c r="F204">
        <v>36.75</v>
      </c>
      <c r="H204" s="11">
        <v>44393</v>
      </c>
      <c r="I204">
        <v>39.71</v>
      </c>
      <c r="J204" s="9">
        <f t="shared" si="3"/>
        <v>0</v>
      </c>
    </row>
    <row r="205" spans="1:10" x14ac:dyDescent="0.75">
      <c r="A205" s="11">
        <v>44396</v>
      </c>
      <c r="B205">
        <v>36.6</v>
      </c>
      <c r="C205">
        <v>35.840000000000003</v>
      </c>
      <c r="D205">
        <v>32.94</v>
      </c>
      <c r="E205">
        <v>37.65</v>
      </c>
      <c r="F205">
        <v>36.6</v>
      </c>
      <c r="H205" s="11">
        <v>44396</v>
      </c>
      <c r="I205">
        <v>39.9</v>
      </c>
      <c r="J205" s="9">
        <f t="shared" si="3"/>
        <v>0</v>
      </c>
    </row>
    <row r="206" spans="1:10" x14ac:dyDescent="0.75">
      <c r="A206" s="11">
        <v>44397</v>
      </c>
      <c r="B206">
        <v>37</v>
      </c>
      <c r="C206">
        <v>36.19</v>
      </c>
      <c r="D206">
        <v>33.119999999999997</v>
      </c>
      <c r="E206">
        <v>38.200000000000003</v>
      </c>
      <c r="F206">
        <v>37.6</v>
      </c>
      <c r="H206" s="11">
        <v>44397</v>
      </c>
      <c r="I206">
        <v>40.9</v>
      </c>
      <c r="J206" s="9">
        <f t="shared" si="3"/>
        <v>0</v>
      </c>
    </row>
    <row r="207" spans="1:10" x14ac:dyDescent="0.75">
      <c r="A207" s="11">
        <v>44398</v>
      </c>
      <c r="B207">
        <v>37.200000000000003</v>
      </c>
      <c r="C207">
        <v>36.32</v>
      </c>
      <c r="D207">
        <v>33.26</v>
      </c>
      <c r="E207">
        <v>38.15</v>
      </c>
      <c r="F207">
        <v>37.85</v>
      </c>
      <c r="H207" s="11">
        <v>44398</v>
      </c>
      <c r="I207">
        <v>40.049999999999997</v>
      </c>
      <c r="J207" s="9">
        <f t="shared" si="3"/>
        <v>0</v>
      </c>
    </row>
    <row r="208" spans="1:10" x14ac:dyDescent="0.75">
      <c r="A208" s="11">
        <v>44399</v>
      </c>
      <c r="B208">
        <v>37.200000000000003</v>
      </c>
      <c r="C208">
        <v>36.299999999999997</v>
      </c>
      <c r="D208">
        <v>33.299999999999997</v>
      </c>
      <c r="E208">
        <v>38.549999999999997</v>
      </c>
      <c r="F208">
        <v>38.21</v>
      </c>
      <c r="H208" s="11">
        <v>44399</v>
      </c>
      <c r="I208">
        <v>40.6</v>
      </c>
      <c r="J208" s="9">
        <f t="shared" si="3"/>
        <v>0</v>
      </c>
    </row>
    <row r="209" spans="1:10" x14ac:dyDescent="0.75">
      <c r="A209" s="11">
        <v>44400</v>
      </c>
      <c r="B209">
        <v>37</v>
      </c>
      <c r="C209">
        <v>36.28</v>
      </c>
      <c r="D209">
        <v>33.340000000000003</v>
      </c>
      <c r="E209">
        <v>38.590000000000003</v>
      </c>
      <c r="F209">
        <v>38.5</v>
      </c>
      <c r="H209" s="11">
        <v>44400</v>
      </c>
      <c r="I209">
        <v>40.549999999999997</v>
      </c>
      <c r="J209" s="9">
        <f t="shared" si="3"/>
        <v>0</v>
      </c>
    </row>
    <row r="210" spans="1:10" x14ac:dyDescent="0.75">
      <c r="A210" s="11">
        <v>44403</v>
      </c>
      <c r="B210">
        <v>37.090000000000003</v>
      </c>
      <c r="C210">
        <v>36.22</v>
      </c>
      <c r="D210">
        <v>33.5</v>
      </c>
      <c r="E210">
        <v>38.450000000000003</v>
      </c>
      <c r="F210">
        <v>38.299999999999997</v>
      </c>
      <c r="H210" s="11">
        <v>44403</v>
      </c>
      <c r="I210">
        <v>40.549999999999997</v>
      </c>
      <c r="J210" s="9">
        <f t="shared" si="3"/>
        <v>0</v>
      </c>
    </row>
    <row r="211" spans="1:10" x14ac:dyDescent="0.75">
      <c r="A211" s="11">
        <v>44404</v>
      </c>
      <c r="B211">
        <v>37.049999999999997</v>
      </c>
      <c r="C211">
        <v>36.119999999999997</v>
      </c>
      <c r="D211">
        <v>33.450000000000003</v>
      </c>
      <c r="E211">
        <v>38.4</v>
      </c>
      <c r="F211">
        <v>38.299999999999997</v>
      </c>
      <c r="H211" s="11">
        <v>44404</v>
      </c>
      <c r="I211">
        <v>40.299999999999997</v>
      </c>
      <c r="J211" s="9">
        <f t="shared" si="3"/>
        <v>0</v>
      </c>
    </row>
    <row r="212" spans="1:10" x14ac:dyDescent="0.75">
      <c r="A212" s="11">
        <v>44405</v>
      </c>
      <c r="B212">
        <v>36.979999999999997</v>
      </c>
      <c r="C212">
        <v>36.01</v>
      </c>
      <c r="D212">
        <v>33.71</v>
      </c>
      <c r="E212">
        <v>38.28</v>
      </c>
      <c r="F212">
        <v>38</v>
      </c>
      <c r="H212" s="11">
        <v>44405</v>
      </c>
      <c r="I212">
        <v>40.450000000000003</v>
      </c>
      <c r="J212" s="9">
        <f t="shared" si="3"/>
        <v>0</v>
      </c>
    </row>
    <row r="213" spans="1:10" x14ac:dyDescent="0.75">
      <c r="A213" s="11">
        <v>44406</v>
      </c>
      <c r="B213">
        <v>36.86</v>
      </c>
      <c r="C213">
        <v>35.909999999999997</v>
      </c>
      <c r="D213">
        <v>33.5</v>
      </c>
      <c r="E213">
        <v>38.450000000000003</v>
      </c>
      <c r="F213">
        <v>38.15</v>
      </c>
      <c r="H213" s="11">
        <v>44406</v>
      </c>
      <c r="I213">
        <v>41</v>
      </c>
      <c r="J213" s="9">
        <f t="shared" si="3"/>
        <v>0</v>
      </c>
    </row>
    <row r="214" spans="1:10" x14ac:dyDescent="0.75">
      <c r="A214" s="11">
        <v>44407</v>
      </c>
      <c r="B214">
        <v>36.799999999999997</v>
      </c>
      <c r="C214">
        <v>35.869999999999997</v>
      </c>
      <c r="D214">
        <v>33.58</v>
      </c>
      <c r="E214">
        <v>38.479999999999997</v>
      </c>
      <c r="F214">
        <v>38.1</v>
      </c>
      <c r="H214" s="11">
        <v>44407</v>
      </c>
      <c r="I214">
        <v>40.9</v>
      </c>
      <c r="J214" s="9">
        <f t="shared" si="3"/>
        <v>0</v>
      </c>
    </row>
    <row r="215" spans="1:10" x14ac:dyDescent="0.75">
      <c r="A215" s="11">
        <v>44410</v>
      </c>
      <c r="B215">
        <v>36.75</v>
      </c>
      <c r="C215">
        <v>35.78</v>
      </c>
      <c r="D215">
        <v>33.5</v>
      </c>
      <c r="E215">
        <v>38.299999999999997</v>
      </c>
      <c r="F215">
        <v>38.049999999999997</v>
      </c>
      <c r="H215" s="11">
        <v>44410</v>
      </c>
      <c r="I215">
        <v>40.5</v>
      </c>
      <c r="J215" s="9">
        <f t="shared" si="3"/>
        <v>0</v>
      </c>
    </row>
    <row r="216" spans="1:10" x14ac:dyDescent="0.75">
      <c r="A216" s="11">
        <v>44411</v>
      </c>
      <c r="B216">
        <v>36.65</v>
      </c>
      <c r="C216">
        <v>35.590000000000003</v>
      </c>
      <c r="D216">
        <v>33.700000000000003</v>
      </c>
      <c r="E216">
        <v>38.229999999999997</v>
      </c>
      <c r="F216">
        <v>37.9</v>
      </c>
      <c r="H216" s="11">
        <v>44411</v>
      </c>
      <c r="I216">
        <v>40.01</v>
      </c>
      <c r="J216" s="9">
        <f t="shared" si="3"/>
        <v>0</v>
      </c>
    </row>
    <row r="217" spans="1:10" x14ac:dyDescent="0.75">
      <c r="A217" s="11">
        <v>44412</v>
      </c>
      <c r="B217">
        <v>36.43</v>
      </c>
      <c r="C217">
        <v>35.409999999999997</v>
      </c>
      <c r="D217">
        <v>33.43</v>
      </c>
      <c r="E217">
        <v>38.15</v>
      </c>
      <c r="F217">
        <v>37.6</v>
      </c>
      <c r="H217" s="11">
        <v>44412</v>
      </c>
      <c r="I217">
        <v>40.5</v>
      </c>
      <c r="J217" s="9">
        <f t="shared" si="3"/>
        <v>0</v>
      </c>
    </row>
    <row r="218" spans="1:10" x14ac:dyDescent="0.75">
      <c r="A218" s="11">
        <v>44413</v>
      </c>
      <c r="B218">
        <v>36.299999999999997</v>
      </c>
      <c r="C218">
        <v>35.19</v>
      </c>
      <c r="D218">
        <v>33.020000000000003</v>
      </c>
      <c r="E218">
        <v>37.700000000000003</v>
      </c>
      <c r="F218">
        <v>37.15</v>
      </c>
      <c r="H218" s="11">
        <v>44413</v>
      </c>
      <c r="I218">
        <v>41</v>
      </c>
      <c r="J218" s="9">
        <f t="shared" si="3"/>
        <v>0</v>
      </c>
    </row>
    <row r="219" spans="1:10" x14ac:dyDescent="0.75">
      <c r="A219" s="11">
        <v>44414</v>
      </c>
      <c r="B219">
        <v>36.25</v>
      </c>
      <c r="C219">
        <v>34.97</v>
      </c>
      <c r="D219">
        <v>32.75</v>
      </c>
      <c r="E219">
        <v>37.4</v>
      </c>
      <c r="F219">
        <v>37</v>
      </c>
      <c r="H219" s="11">
        <v>44414</v>
      </c>
      <c r="I219">
        <v>40.4</v>
      </c>
      <c r="J219" s="9">
        <f t="shared" si="3"/>
        <v>0</v>
      </c>
    </row>
    <row r="220" spans="1:10" x14ac:dyDescent="0.75">
      <c r="A220" s="11">
        <v>44417</v>
      </c>
      <c r="B220">
        <v>36.119999999999997</v>
      </c>
      <c r="C220">
        <v>35.1</v>
      </c>
      <c r="D220">
        <v>32.700000000000003</v>
      </c>
      <c r="E220">
        <v>37.4</v>
      </c>
      <c r="F220">
        <v>37.08</v>
      </c>
      <c r="H220" s="11">
        <v>44417</v>
      </c>
      <c r="I220">
        <v>40.049999999999997</v>
      </c>
      <c r="J220" s="9">
        <f t="shared" si="3"/>
        <v>0</v>
      </c>
    </row>
    <row r="221" spans="1:10" x14ac:dyDescent="0.75">
      <c r="A221" s="11">
        <v>44418</v>
      </c>
      <c r="B221">
        <v>36.5</v>
      </c>
      <c r="C221">
        <v>35.35</v>
      </c>
      <c r="D221">
        <v>32.909999999999997</v>
      </c>
      <c r="E221">
        <v>37.74</v>
      </c>
      <c r="F221">
        <v>37.5</v>
      </c>
      <c r="H221" s="11">
        <v>44418</v>
      </c>
      <c r="I221">
        <v>40.5</v>
      </c>
      <c r="J221" s="9">
        <f t="shared" si="3"/>
        <v>0</v>
      </c>
    </row>
    <row r="222" spans="1:10" x14ac:dyDescent="0.75">
      <c r="A222" s="11">
        <v>44419</v>
      </c>
      <c r="B222">
        <v>36.65</v>
      </c>
      <c r="C222">
        <v>35.53</v>
      </c>
      <c r="D222">
        <v>33.03</v>
      </c>
      <c r="E222">
        <v>37.81</v>
      </c>
      <c r="F222">
        <v>37.549999999999997</v>
      </c>
      <c r="H222" s="11">
        <v>44419</v>
      </c>
      <c r="I222">
        <v>40.5</v>
      </c>
      <c r="J222" s="9">
        <f t="shared" si="3"/>
        <v>0</v>
      </c>
    </row>
    <row r="223" spans="1:10" x14ac:dyDescent="0.75">
      <c r="A223" s="11">
        <v>44420</v>
      </c>
      <c r="B223">
        <v>37.020000000000003</v>
      </c>
      <c r="C223">
        <v>35.68</v>
      </c>
      <c r="D223">
        <v>33.799999999999997</v>
      </c>
      <c r="E223">
        <v>38.15</v>
      </c>
      <c r="F223">
        <v>37.9</v>
      </c>
      <c r="H223" s="11">
        <v>44420</v>
      </c>
      <c r="I223">
        <v>40.700000000000003</v>
      </c>
      <c r="J223" s="9">
        <f t="shared" si="3"/>
        <v>0</v>
      </c>
    </row>
    <row r="224" spans="1:10" x14ac:dyDescent="0.75">
      <c r="A224" s="11">
        <v>44421</v>
      </c>
      <c r="B224">
        <v>36.15</v>
      </c>
      <c r="C224">
        <v>35.119999999999997</v>
      </c>
      <c r="D224">
        <v>33.25</v>
      </c>
      <c r="E224">
        <v>37.75</v>
      </c>
      <c r="F224">
        <v>37.4</v>
      </c>
      <c r="H224" s="11">
        <v>44421</v>
      </c>
      <c r="I224">
        <v>40.6</v>
      </c>
      <c r="J224" s="9">
        <f t="shared" si="3"/>
        <v>0</v>
      </c>
    </row>
    <row r="225" spans="1:10" x14ac:dyDescent="0.75">
      <c r="A225" s="11">
        <v>44425</v>
      </c>
      <c r="B225">
        <v>36.090000000000003</v>
      </c>
      <c r="C225">
        <v>35.270000000000003</v>
      </c>
      <c r="D225">
        <v>32.700000000000003</v>
      </c>
      <c r="E225">
        <v>37.75</v>
      </c>
      <c r="F225">
        <v>36.4</v>
      </c>
      <c r="H225" s="11">
        <v>44425</v>
      </c>
      <c r="I225">
        <v>39.81</v>
      </c>
      <c r="J225" s="9">
        <f t="shared" si="3"/>
        <v>0</v>
      </c>
    </row>
    <row r="226" spans="1:10" x14ac:dyDescent="0.75">
      <c r="A226" s="11">
        <v>44426</v>
      </c>
      <c r="B226">
        <v>36</v>
      </c>
      <c r="C226">
        <v>35.31</v>
      </c>
      <c r="D226">
        <v>33.18</v>
      </c>
      <c r="E226">
        <v>37.65</v>
      </c>
      <c r="F226">
        <v>36.659999999999997</v>
      </c>
      <c r="H226" s="11">
        <v>44426</v>
      </c>
      <c r="I226">
        <v>40</v>
      </c>
      <c r="J226" s="9">
        <f t="shared" si="3"/>
        <v>0</v>
      </c>
    </row>
    <row r="227" spans="1:10" x14ac:dyDescent="0.75">
      <c r="A227" s="11">
        <v>44427</v>
      </c>
      <c r="B227">
        <v>36.15</v>
      </c>
      <c r="C227">
        <v>35.31</v>
      </c>
      <c r="D227">
        <v>33.200000000000003</v>
      </c>
      <c r="E227">
        <v>37.25</v>
      </c>
      <c r="F227">
        <v>36.700000000000003</v>
      </c>
      <c r="H227" s="11">
        <v>44427</v>
      </c>
      <c r="I227">
        <v>40</v>
      </c>
      <c r="J227" s="9">
        <f t="shared" si="3"/>
        <v>0</v>
      </c>
    </row>
    <row r="228" spans="1:10" x14ac:dyDescent="0.75">
      <c r="A228" s="11">
        <v>44428</v>
      </c>
      <c r="B228">
        <v>36.21</v>
      </c>
      <c r="C228">
        <v>35.270000000000003</v>
      </c>
      <c r="D228">
        <v>32.700000000000003</v>
      </c>
      <c r="E228">
        <v>37.200000000000003</v>
      </c>
      <c r="F228">
        <v>36.6</v>
      </c>
      <c r="H228" s="11">
        <v>44428</v>
      </c>
      <c r="I228">
        <v>39</v>
      </c>
      <c r="J228" s="9">
        <f t="shared" si="3"/>
        <v>0</v>
      </c>
    </row>
    <row r="229" spans="1:10" x14ac:dyDescent="0.75">
      <c r="A229" s="11">
        <v>44431</v>
      </c>
      <c r="B229">
        <v>36.450000000000003</v>
      </c>
      <c r="C229">
        <v>35.26</v>
      </c>
      <c r="D229">
        <v>32.9</v>
      </c>
      <c r="E229">
        <v>37.4</v>
      </c>
      <c r="F229">
        <v>37</v>
      </c>
      <c r="H229" s="11">
        <v>44431</v>
      </c>
      <c r="I229">
        <v>40</v>
      </c>
      <c r="J229" s="9">
        <f t="shared" si="3"/>
        <v>0</v>
      </c>
    </row>
    <row r="230" spans="1:10" x14ac:dyDescent="0.75">
      <c r="A230" s="11">
        <v>44432</v>
      </c>
      <c r="B230">
        <v>36.700000000000003</v>
      </c>
      <c r="C230">
        <v>35.39</v>
      </c>
      <c r="D230">
        <v>33.799999999999997</v>
      </c>
      <c r="E230">
        <v>37.75</v>
      </c>
      <c r="F230">
        <v>37.15</v>
      </c>
      <c r="H230" s="11">
        <v>44432</v>
      </c>
      <c r="I230">
        <v>41</v>
      </c>
      <c r="J230" s="9">
        <f t="shared" si="3"/>
        <v>0</v>
      </c>
    </row>
    <row r="231" spans="1:10" x14ac:dyDescent="0.75">
      <c r="A231" s="11">
        <v>44433</v>
      </c>
      <c r="B231">
        <v>36.700000000000003</v>
      </c>
      <c r="C231">
        <v>35.369999999999997</v>
      </c>
      <c r="D231">
        <v>33.5</v>
      </c>
      <c r="E231">
        <v>37.67</v>
      </c>
      <c r="F231">
        <v>37.15</v>
      </c>
      <c r="H231" s="11">
        <v>44433</v>
      </c>
      <c r="I231">
        <v>41.4</v>
      </c>
      <c r="J231" s="9">
        <f t="shared" si="3"/>
        <v>0</v>
      </c>
    </row>
    <row r="232" spans="1:10" x14ac:dyDescent="0.75">
      <c r="A232" s="11">
        <v>44434</v>
      </c>
      <c r="B232">
        <v>36.58</v>
      </c>
      <c r="C232">
        <v>35.42</v>
      </c>
      <c r="D232">
        <v>34</v>
      </c>
      <c r="E232">
        <v>37.5</v>
      </c>
      <c r="F232">
        <v>37.1</v>
      </c>
      <c r="H232" s="11">
        <v>44434</v>
      </c>
      <c r="I232">
        <v>41.7</v>
      </c>
      <c r="J232" s="9">
        <f t="shared" si="3"/>
        <v>0</v>
      </c>
    </row>
    <row r="233" spans="1:10" x14ac:dyDescent="0.75">
      <c r="A233" s="11">
        <v>44435</v>
      </c>
      <c r="B233">
        <v>36.700000000000003</v>
      </c>
      <c r="C233">
        <v>35.630000000000003</v>
      </c>
      <c r="D233">
        <v>34.130000000000003</v>
      </c>
      <c r="E233">
        <v>37.799999999999997</v>
      </c>
      <c r="F233">
        <v>37.380000000000003</v>
      </c>
      <c r="H233" s="11">
        <v>44435</v>
      </c>
      <c r="I233">
        <v>42.1</v>
      </c>
      <c r="J233" s="9">
        <f t="shared" si="3"/>
        <v>0</v>
      </c>
    </row>
    <row r="234" spans="1:10" x14ac:dyDescent="0.75">
      <c r="A234" s="11">
        <v>44438</v>
      </c>
      <c r="B234">
        <v>37.26</v>
      </c>
      <c r="C234">
        <v>36.01</v>
      </c>
      <c r="D234">
        <v>35</v>
      </c>
      <c r="E234">
        <v>38.4</v>
      </c>
      <c r="F234">
        <v>38.200000000000003</v>
      </c>
      <c r="H234" s="11">
        <v>44438</v>
      </c>
      <c r="I234">
        <v>42.5</v>
      </c>
      <c r="J234" s="9">
        <f t="shared" si="3"/>
        <v>0</v>
      </c>
    </row>
    <row r="235" spans="1:10" x14ac:dyDescent="0.75">
      <c r="A235" s="11">
        <v>44439</v>
      </c>
      <c r="B235">
        <v>37.57</v>
      </c>
      <c r="C235">
        <v>36.31</v>
      </c>
      <c r="D235">
        <v>35</v>
      </c>
      <c r="E235">
        <v>38.450000000000003</v>
      </c>
      <c r="F235">
        <v>38.4</v>
      </c>
      <c r="H235" s="11">
        <v>44439</v>
      </c>
      <c r="I235">
        <v>42.1</v>
      </c>
      <c r="J235" s="9">
        <f t="shared" si="3"/>
        <v>0</v>
      </c>
    </row>
    <row r="236" spans="1:10" x14ac:dyDescent="0.75">
      <c r="A236" s="11">
        <v>44440</v>
      </c>
      <c r="B236">
        <v>37.94</v>
      </c>
      <c r="C236">
        <v>36.880000000000003</v>
      </c>
      <c r="D236">
        <v>35.6</v>
      </c>
      <c r="E236">
        <v>38.700000000000003</v>
      </c>
      <c r="F236">
        <v>38.6</v>
      </c>
      <c r="H236" s="11">
        <v>44440</v>
      </c>
      <c r="I236">
        <v>42.5</v>
      </c>
      <c r="J236" s="9">
        <f t="shared" si="3"/>
        <v>0</v>
      </c>
    </row>
    <row r="237" spans="1:10" x14ac:dyDescent="0.75">
      <c r="A237" s="11">
        <v>44441</v>
      </c>
      <c r="B237">
        <v>38.4</v>
      </c>
      <c r="C237">
        <v>37.46</v>
      </c>
      <c r="D237">
        <v>35.799999999999997</v>
      </c>
      <c r="E237">
        <v>39.4</v>
      </c>
      <c r="F237">
        <v>39.200000000000003</v>
      </c>
      <c r="H237" s="11">
        <v>44441</v>
      </c>
      <c r="I237">
        <v>43.4</v>
      </c>
      <c r="J237" s="9">
        <f t="shared" si="3"/>
        <v>0</v>
      </c>
    </row>
    <row r="238" spans="1:10" x14ac:dyDescent="0.75">
      <c r="A238" s="11">
        <v>44442</v>
      </c>
      <c r="B238">
        <v>38.5</v>
      </c>
      <c r="C238">
        <v>37.520000000000003</v>
      </c>
      <c r="D238">
        <v>35.75</v>
      </c>
      <c r="E238">
        <v>39.35</v>
      </c>
      <c r="F238">
        <v>39.25</v>
      </c>
      <c r="H238" s="11">
        <v>44442</v>
      </c>
      <c r="I238">
        <v>42.25</v>
      </c>
      <c r="J238" s="9">
        <f t="shared" si="3"/>
        <v>0</v>
      </c>
    </row>
    <row r="239" spans="1:10" x14ac:dyDescent="0.75">
      <c r="A239" s="11">
        <v>44445</v>
      </c>
      <c r="B239">
        <v>38.6</v>
      </c>
      <c r="C239">
        <v>37.76</v>
      </c>
      <c r="D239">
        <v>35.950000000000003</v>
      </c>
      <c r="E239">
        <v>39.6</v>
      </c>
      <c r="F239">
        <v>39.35</v>
      </c>
      <c r="H239" s="11">
        <v>44445</v>
      </c>
      <c r="I239">
        <v>42.75</v>
      </c>
      <c r="J239" s="9">
        <f t="shared" si="3"/>
        <v>0</v>
      </c>
    </row>
    <row r="240" spans="1:10" x14ac:dyDescent="0.75">
      <c r="A240" s="11">
        <v>44446</v>
      </c>
      <c r="B240">
        <v>39</v>
      </c>
      <c r="C240">
        <v>37.85</v>
      </c>
      <c r="D240">
        <v>36.35</v>
      </c>
      <c r="E240">
        <v>39.700000000000003</v>
      </c>
      <c r="F240">
        <v>39.4</v>
      </c>
      <c r="H240" s="11">
        <v>44446</v>
      </c>
      <c r="I240">
        <v>43</v>
      </c>
      <c r="J240" s="9">
        <f t="shared" si="3"/>
        <v>0</v>
      </c>
    </row>
    <row r="241" spans="1:10" x14ac:dyDescent="0.75">
      <c r="A241" s="11">
        <v>44447</v>
      </c>
      <c r="B241">
        <v>38.799999999999997</v>
      </c>
      <c r="C241">
        <v>37.79</v>
      </c>
      <c r="D241">
        <v>35.869999999999997</v>
      </c>
      <c r="E241">
        <v>39.15</v>
      </c>
      <c r="F241">
        <v>39.049999999999997</v>
      </c>
      <c r="H241" s="11">
        <v>44447</v>
      </c>
      <c r="I241">
        <v>42.5</v>
      </c>
      <c r="J241" s="9">
        <f t="shared" si="3"/>
        <v>0</v>
      </c>
    </row>
    <row r="242" spans="1:10" x14ac:dyDescent="0.75">
      <c r="A242" s="11">
        <v>44448</v>
      </c>
      <c r="B242">
        <v>38.700000000000003</v>
      </c>
      <c r="C242">
        <v>37.74</v>
      </c>
      <c r="D242">
        <v>35.6</v>
      </c>
      <c r="E242">
        <v>38.9</v>
      </c>
      <c r="F242">
        <v>38.799999999999997</v>
      </c>
      <c r="H242" s="11">
        <v>44448</v>
      </c>
      <c r="I242">
        <v>41.75</v>
      </c>
      <c r="J242" s="9">
        <f t="shared" si="3"/>
        <v>0</v>
      </c>
    </row>
    <row r="243" spans="1:10" x14ac:dyDescent="0.75">
      <c r="A243" s="11">
        <v>44449</v>
      </c>
      <c r="B243">
        <v>38.9</v>
      </c>
      <c r="C243">
        <v>37.68</v>
      </c>
      <c r="D243">
        <v>34.51</v>
      </c>
      <c r="E243">
        <v>38.6</v>
      </c>
      <c r="F243">
        <v>38.950000000000003</v>
      </c>
      <c r="H243" s="11">
        <v>44449</v>
      </c>
      <c r="I243">
        <v>41.75</v>
      </c>
      <c r="J243" s="9">
        <f t="shared" si="3"/>
        <v>0</v>
      </c>
    </row>
    <row r="244" spans="1:10" x14ac:dyDescent="0.75">
      <c r="A244" s="11">
        <v>44452</v>
      </c>
      <c r="B244">
        <v>39.6</v>
      </c>
      <c r="C244">
        <v>38.43</v>
      </c>
      <c r="D244">
        <v>35.61</v>
      </c>
      <c r="E244">
        <v>39.65</v>
      </c>
      <c r="F244">
        <v>39.5</v>
      </c>
      <c r="H244" s="11">
        <v>44452</v>
      </c>
      <c r="I244">
        <v>43.4</v>
      </c>
      <c r="J244" s="9">
        <f t="shared" si="3"/>
        <v>0</v>
      </c>
    </row>
    <row r="245" spans="1:10" x14ac:dyDescent="0.75">
      <c r="A245" s="11">
        <v>44453</v>
      </c>
      <c r="B245">
        <v>39.35</v>
      </c>
      <c r="C245">
        <v>38.270000000000003</v>
      </c>
      <c r="D245">
        <v>35.619999999999997</v>
      </c>
      <c r="E245">
        <v>39.4</v>
      </c>
      <c r="F245">
        <v>39.4</v>
      </c>
      <c r="H245" s="11">
        <v>44453</v>
      </c>
      <c r="I245">
        <v>43</v>
      </c>
      <c r="J245" s="9">
        <f t="shared" si="3"/>
        <v>0</v>
      </c>
    </row>
    <row r="246" spans="1:10" x14ac:dyDescent="0.75">
      <c r="A246" s="11">
        <v>44454</v>
      </c>
      <c r="B246">
        <v>39.799999999999997</v>
      </c>
      <c r="C246">
        <v>38.159999999999997</v>
      </c>
      <c r="D246">
        <v>35.6</v>
      </c>
      <c r="E246">
        <v>39.450000000000003</v>
      </c>
      <c r="F246">
        <v>39.299999999999997</v>
      </c>
      <c r="H246" s="11">
        <v>44454</v>
      </c>
      <c r="I246">
        <v>43.5</v>
      </c>
      <c r="J246" s="9">
        <f t="shared" si="3"/>
        <v>0</v>
      </c>
    </row>
    <row r="247" spans="1:10" x14ac:dyDescent="0.75">
      <c r="A247" s="11">
        <v>44455</v>
      </c>
      <c r="B247">
        <v>40.200000000000003</v>
      </c>
      <c r="C247">
        <v>38.18</v>
      </c>
      <c r="D247">
        <v>35.799999999999997</v>
      </c>
      <c r="E247">
        <v>39.5</v>
      </c>
      <c r="F247">
        <v>39.25</v>
      </c>
      <c r="H247" s="11">
        <v>44455</v>
      </c>
      <c r="I247">
        <v>43</v>
      </c>
      <c r="J247" s="9">
        <f t="shared" si="3"/>
        <v>0</v>
      </c>
    </row>
    <row r="248" spans="1:10" x14ac:dyDescent="0.75">
      <c r="A248" s="11">
        <v>44456</v>
      </c>
      <c r="B248">
        <v>40.1</v>
      </c>
      <c r="C248">
        <v>38.1</v>
      </c>
      <c r="D248">
        <v>35.799999999999997</v>
      </c>
      <c r="E248">
        <v>39.200000000000003</v>
      </c>
      <c r="F248">
        <v>39.15</v>
      </c>
      <c r="H248" s="11">
        <v>44456</v>
      </c>
      <c r="I248">
        <v>43.5</v>
      </c>
      <c r="J248" s="9">
        <f t="shared" si="3"/>
        <v>0</v>
      </c>
    </row>
    <row r="249" spans="1:10" x14ac:dyDescent="0.75">
      <c r="A249" s="11">
        <v>44459</v>
      </c>
      <c r="B249">
        <v>40</v>
      </c>
      <c r="C249">
        <v>37.880000000000003</v>
      </c>
      <c r="D249">
        <v>35.15</v>
      </c>
      <c r="E249">
        <v>38.619999999999997</v>
      </c>
      <c r="F249">
        <v>38.5</v>
      </c>
      <c r="H249" s="11">
        <v>44460</v>
      </c>
      <c r="I249">
        <v>41.2</v>
      </c>
      <c r="J249" s="9">
        <f t="shared" si="3"/>
        <v>1</v>
      </c>
    </row>
    <row r="250" spans="1:10" x14ac:dyDescent="0.75">
      <c r="A250" s="11">
        <v>44460</v>
      </c>
      <c r="B250">
        <v>39.799999999999997</v>
      </c>
      <c r="C250">
        <v>37.76</v>
      </c>
      <c r="D250">
        <v>35</v>
      </c>
      <c r="E250">
        <v>38.74</v>
      </c>
      <c r="F250">
        <v>38.5</v>
      </c>
      <c r="H250" s="11">
        <v>44461</v>
      </c>
      <c r="I250">
        <v>41.5</v>
      </c>
      <c r="J250" s="9">
        <f t="shared" si="3"/>
        <v>1</v>
      </c>
    </row>
    <row r="251" spans="1:10" x14ac:dyDescent="0.75">
      <c r="A251" s="11">
        <v>44461</v>
      </c>
      <c r="B251">
        <v>39.6</v>
      </c>
      <c r="C251">
        <v>37.69</v>
      </c>
      <c r="D251">
        <v>34.25</v>
      </c>
      <c r="E251">
        <v>38.36</v>
      </c>
      <c r="F251">
        <v>38.200000000000003</v>
      </c>
      <c r="H251" s="11">
        <v>44462</v>
      </c>
      <c r="I251">
        <v>41.41</v>
      </c>
      <c r="J251" s="9">
        <f t="shared" si="3"/>
        <v>1</v>
      </c>
    </row>
    <row r="252" spans="1:10" x14ac:dyDescent="0.75">
      <c r="A252" s="11">
        <v>44462</v>
      </c>
      <c r="B252">
        <v>39.299999999999997</v>
      </c>
      <c r="C252">
        <v>37.64</v>
      </c>
      <c r="D252">
        <v>34.549999999999997</v>
      </c>
      <c r="E252">
        <v>38</v>
      </c>
      <c r="F252">
        <v>37.9</v>
      </c>
      <c r="H252" s="11">
        <v>44463</v>
      </c>
      <c r="I252">
        <v>40.9</v>
      </c>
      <c r="J252" s="9">
        <f t="shared" si="3"/>
        <v>1</v>
      </c>
    </row>
    <row r="253" spans="1:10" x14ac:dyDescent="0.75">
      <c r="A253" s="11">
        <v>44463</v>
      </c>
      <c r="B253">
        <v>38.56</v>
      </c>
      <c r="C253">
        <v>37.36</v>
      </c>
      <c r="D253">
        <v>34.44</v>
      </c>
      <c r="E253">
        <v>37.35</v>
      </c>
      <c r="F253">
        <v>37.950000000000003</v>
      </c>
      <c r="H253" s="11">
        <v>44466</v>
      </c>
      <c r="I253">
        <v>40.700000000000003</v>
      </c>
      <c r="J253" s="9">
        <f t="shared" si="3"/>
        <v>3</v>
      </c>
    </row>
    <row r="254" spans="1:10" x14ac:dyDescent="0.75">
      <c r="A254" s="11">
        <v>44466</v>
      </c>
      <c r="B254">
        <v>38.450000000000003</v>
      </c>
      <c r="C254">
        <v>37.200000000000003</v>
      </c>
      <c r="D254">
        <v>34.1</v>
      </c>
      <c r="E254">
        <v>37.799999999999997</v>
      </c>
      <c r="F254">
        <v>37.4</v>
      </c>
      <c r="H254" s="11">
        <v>44467</v>
      </c>
      <c r="I254">
        <v>41.2</v>
      </c>
      <c r="J254" s="9">
        <f t="shared" si="3"/>
        <v>1</v>
      </c>
    </row>
    <row r="255" spans="1:10" x14ac:dyDescent="0.75">
      <c r="A255" s="11">
        <v>44467</v>
      </c>
      <c r="B255">
        <v>38.450000000000003</v>
      </c>
      <c r="C255">
        <v>37.119999999999997</v>
      </c>
      <c r="D255">
        <v>34.5</v>
      </c>
      <c r="E255">
        <v>37.9</v>
      </c>
      <c r="F255">
        <v>37.9</v>
      </c>
      <c r="H255" s="11">
        <v>44468</v>
      </c>
      <c r="I255">
        <v>41.75</v>
      </c>
      <c r="J255" s="9">
        <f t="shared" si="3"/>
        <v>1</v>
      </c>
    </row>
    <row r="256" spans="1:10" x14ac:dyDescent="0.75">
      <c r="A256" s="11">
        <v>44468</v>
      </c>
      <c r="B256">
        <v>38.9</v>
      </c>
      <c r="C256">
        <v>37.229999999999997</v>
      </c>
      <c r="D256">
        <v>34.75</v>
      </c>
      <c r="E256">
        <v>38.200000000000003</v>
      </c>
      <c r="F256">
        <v>37.799999999999997</v>
      </c>
      <c r="H256" s="11">
        <v>44469</v>
      </c>
      <c r="I256">
        <v>41.4</v>
      </c>
      <c r="J256" s="9">
        <f t="shared" si="3"/>
        <v>1</v>
      </c>
    </row>
    <row r="257" spans="1:10" x14ac:dyDescent="0.75">
      <c r="A257" s="11">
        <v>44469</v>
      </c>
      <c r="B257">
        <v>39</v>
      </c>
      <c r="C257">
        <v>37.119999999999997</v>
      </c>
      <c r="D257">
        <v>34.5</v>
      </c>
      <c r="E257">
        <v>38</v>
      </c>
      <c r="F257">
        <v>37.5</v>
      </c>
      <c r="H257" s="11">
        <v>44470</v>
      </c>
      <c r="I257">
        <v>42.08</v>
      </c>
      <c r="J257" s="9">
        <f t="shared" si="3"/>
        <v>1</v>
      </c>
    </row>
    <row r="258" spans="1:10" x14ac:dyDescent="0.75">
      <c r="A258" s="11">
        <v>44470</v>
      </c>
      <c r="B258">
        <v>38.200000000000003</v>
      </c>
      <c r="C258">
        <v>36.979999999999997</v>
      </c>
      <c r="D258">
        <v>34</v>
      </c>
      <c r="E258">
        <v>38</v>
      </c>
      <c r="F258">
        <v>37.1</v>
      </c>
      <c r="H258" s="11">
        <v>44473</v>
      </c>
      <c r="I258">
        <v>41.5</v>
      </c>
      <c r="J258" s="9">
        <f t="shared" si="3"/>
        <v>3</v>
      </c>
    </row>
    <row r="259" spans="1:10" x14ac:dyDescent="0.75">
      <c r="A259" s="11">
        <v>44473</v>
      </c>
      <c r="B259">
        <v>38.15</v>
      </c>
      <c r="C259">
        <v>36.869999999999997</v>
      </c>
      <c r="D259">
        <v>34.369999999999997</v>
      </c>
      <c r="E259">
        <v>37.799999999999997</v>
      </c>
      <c r="F259">
        <v>37.1</v>
      </c>
      <c r="H259" s="11">
        <v>44474</v>
      </c>
      <c r="I259">
        <v>41.7</v>
      </c>
      <c r="J259" s="9">
        <f t="shared" si="3"/>
        <v>1</v>
      </c>
    </row>
    <row r="260" spans="1:10" x14ac:dyDescent="0.75">
      <c r="A260" s="11">
        <v>44474</v>
      </c>
      <c r="B260">
        <v>38.5</v>
      </c>
      <c r="C260">
        <v>36.69</v>
      </c>
      <c r="D260">
        <v>34.450000000000003</v>
      </c>
      <c r="E260">
        <v>38</v>
      </c>
      <c r="F260">
        <v>37.380000000000003</v>
      </c>
      <c r="H260" s="11">
        <v>44476</v>
      </c>
      <c r="I260">
        <v>41</v>
      </c>
      <c r="J260" s="9">
        <f t="shared" ref="J260:J323" si="4">+H260-A260</f>
        <v>2</v>
      </c>
    </row>
    <row r="261" spans="1:10" x14ac:dyDescent="0.75">
      <c r="A261" s="11">
        <v>44475</v>
      </c>
      <c r="B261">
        <v>38</v>
      </c>
      <c r="C261">
        <v>36.380000000000003</v>
      </c>
      <c r="D261">
        <v>33.1</v>
      </c>
      <c r="E261">
        <f>+AVERAGE(E260,E262)</f>
        <v>37.625</v>
      </c>
      <c r="F261">
        <f>+AVERAGE(F260,F262)</f>
        <v>37.090000000000003</v>
      </c>
      <c r="H261" s="11">
        <v>44481</v>
      </c>
      <c r="I261">
        <v>40.5</v>
      </c>
      <c r="J261" s="9">
        <f t="shared" si="4"/>
        <v>6</v>
      </c>
    </row>
    <row r="262" spans="1:10" x14ac:dyDescent="0.75">
      <c r="A262" s="11">
        <v>44476</v>
      </c>
      <c r="B262">
        <v>37.450000000000003</v>
      </c>
      <c r="C262">
        <v>36.39</v>
      </c>
      <c r="D262">
        <v>34</v>
      </c>
      <c r="E262">
        <v>37.25</v>
      </c>
      <c r="F262">
        <v>36.799999999999997</v>
      </c>
      <c r="H262" s="11">
        <v>44482</v>
      </c>
      <c r="I262">
        <v>40.4</v>
      </c>
      <c r="J262" s="9">
        <f t="shared" si="4"/>
        <v>6</v>
      </c>
    </row>
    <row r="263" spans="1:10" x14ac:dyDescent="0.75">
      <c r="A263" s="11">
        <v>44481</v>
      </c>
      <c r="B263">
        <v>37.65</v>
      </c>
      <c r="C263">
        <v>36.17</v>
      </c>
      <c r="D263">
        <v>33.6</v>
      </c>
      <c r="E263">
        <v>37.5</v>
      </c>
      <c r="F263">
        <v>36.89</v>
      </c>
      <c r="H263" s="11">
        <v>44483</v>
      </c>
      <c r="I263">
        <v>40.61</v>
      </c>
      <c r="J263" s="9">
        <f t="shared" si="4"/>
        <v>2</v>
      </c>
    </row>
    <row r="264" spans="1:10" x14ac:dyDescent="0.75">
      <c r="A264" s="11">
        <v>44482</v>
      </c>
      <c r="B264">
        <v>37</v>
      </c>
      <c r="C264">
        <v>36.11</v>
      </c>
      <c r="D264">
        <v>33.799999999999997</v>
      </c>
      <c r="E264">
        <v>37.5</v>
      </c>
      <c r="F264">
        <v>36.6</v>
      </c>
      <c r="H264" s="11">
        <v>44487</v>
      </c>
      <c r="I264">
        <v>39.5</v>
      </c>
      <c r="J264" s="9">
        <f t="shared" si="4"/>
        <v>5</v>
      </c>
    </row>
    <row r="265" spans="1:10" x14ac:dyDescent="0.75">
      <c r="A265" s="11">
        <v>44483</v>
      </c>
      <c r="B265">
        <v>37.4</v>
      </c>
      <c r="C265">
        <v>36.07</v>
      </c>
      <c r="D265">
        <v>33.9</v>
      </c>
      <c r="E265">
        <v>37</v>
      </c>
      <c r="F265">
        <v>37.1</v>
      </c>
      <c r="H265" s="11">
        <v>44488</v>
      </c>
      <c r="I265">
        <v>39.5</v>
      </c>
      <c r="J265" s="9">
        <f t="shared" si="4"/>
        <v>5</v>
      </c>
    </row>
    <row r="266" spans="1:10" x14ac:dyDescent="0.75">
      <c r="A266" s="11">
        <v>44484</v>
      </c>
      <c r="B266">
        <v>37.5</v>
      </c>
      <c r="C266">
        <v>35.97</v>
      </c>
      <c r="D266">
        <v>33.450000000000003</v>
      </c>
      <c r="E266">
        <v>37</v>
      </c>
      <c r="F266">
        <v>37.200000000000003</v>
      </c>
      <c r="H266" s="11">
        <v>44489</v>
      </c>
      <c r="I266">
        <v>39.5</v>
      </c>
      <c r="J266" s="9">
        <f t="shared" si="4"/>
        <v>5</v>
      </c>
    </row>
    <row r="267" spans="1:10" x14ac:dyDescent="0.75">
      <c r="A267" s="11">
        <v>44487</v>
      </c>
      <c r="B267">
        <v>37.020000000000003</v>
      </c>
      <c r="C267">
        <v>35.85</v>
      </c>
      <c r="D267">
        <v>33.1</v>
      </c>
      <c r="E267">
        <v>37.299999999999997</v>
      </c>
      <c r="F267">
        <v>36.4</v>
      </c>
      <c r="H267" s="11">
        <v>44490</v>
      </c>
      <c r="I267">
        <v>39</v>
      </c>
      <c r="J267" s="9">
        <f t="shared" si="4"/>
        <v>3</v>
      </c>
    </row>
    <row r="268" spans="1:10" x14ac:dyDescent="0.75">
      <c r="A268" s="11">
        <v>44488</v>
      </c>
      <c r="B268">
        <v>37.06</v>
      </c>
      <c r="C268">
        <v>35.82</v>
      </c>
      <c r="D268">
        <v>33.5</v>
      </c>
      <c r="E268">
        <v>37</v>
      </c>
      <c r="F268">
        <v>36.01</v>
      </c>
      <c r="H268" s="11">
        <v>44491</v>
      </c>
      <c r="I268">
        <v>39</v>
      </c>
      <c r="J268" s="9">
        <f t="shared" si="4"/>
        <v>3</v>
      </c>
    </row>
    <row r="269" spans="1:10" x14ac:dyDescent="0.75">
      <c r="A269" s="11">
        <v>44489</v>
      </c>
      <c r="B269">
        <v>37.299999999999997</v>
      </c>
      <c r="C269">
        <v>35.840000000000003</v>
      </c>
      <c r="D269">
        <v>33.200000000000003</v>
      </c>
      <c r="E269">
        <v>36.75</v>
      </c>
      <c r="F269">
        <v>35.799999999999997</v>
      </c>
      <c r="H269" s="11">
        <v>44494</v>
      </c>
      <c r="I269">
        <v>38.799999999999997</v>
      </c>
      <c r="J269" s="9">
        <f t="shared" si="4"/>
        <v>5</v>
      </c>
    </row>
    <row r="270" spans="1:10" x14ac:dyDescent="0.75">
      <c r="A270" s="11">
        <v>44490</v>
      </c>
      <c r="B270">
        <v>36.880000000000003</v>
      </c>
      <c r="C270">
        <v>35.85</v>
      </c>
      <c r="D270">
        <v>33.01</v>
      </c>
      <c r="E270">
        <v>36.75</v>
      </c>
      <c r="F270">
        <v>35.6</v>
      </c>
      <c r="H270" s="11">
        <v>44495</v>
      </c>
      <c r="I270">
        <v>39</v>
      </c>
      <c r="J270" s="9">
        <f t="shared" si="4"/>
        <v>5</v>
      </c>
    </row>
    <row r="271" spans="1:10" x14ac:dyDescent="0.75">
      <c r="A271" s="11">
        <v>44491</v>
      </c>
      <c r="B271">
        <v>36.81</v>
      </c>
      <c r="C271">
        <v>35.82</v>
      </c>
      <c r="D271">
        <v>33.200000000000003</v>
      </c>
      <c r="E271">
        <v>36.75</v>
      </c>
      <c r="F271">
        <v>35.61</v>
      </c>
      <c r="H271" s="11">
        <v>44496</v>
      </c>
      <c r="I271">
        <v>39</v>
      </c>
      <c r="J271" s="9">
        <f t="shared" si="4"/>
        <v>5</v>
      </c>
    </row>
    <row r="272" spans="1:10" x14ac:dyDescent="0.75">
      <c r="A272" s="11">
        <v>44494</v>
      </c>
      <c r="B272">
        <v>36.9</v>
      </c>
      <c r="C272">
        <v>35.869999999999997</v>
      </c>
      <c r="D272">
        <v>33</v>
      </c>
      <c r="E272">
        <v>37</v>
      </c>
      <c r="F272">
        <v>35.72</v>
      </c>
      <c r="H272" s="11">
        <v>44497</v>
      </c>
      <c r="I272">
        <v>38.6</v>
      </c>
      <c r="J272" s="9">
        <f t="shared" si="4"/>
        <v>3</v>
      </c>
    </row>
    <row r="273" spans="1:10" x14ac:dyDescent="0.75">
      <c r="A273" s="11">
        <v>44495</v>
      </c>
      <c r="B273">
        <v>37.119999999999997</v>
      </c>
      <c r="C273">
        <v>35.880000000000003</v>
      </c>
      <c r="D273">
        <v>33.6</v>
      </c>
      <c r="E273">
        <v>37.25</v>
      </c>
      <c r="F273">
        <v>35.85</v>
      </c>
      <c r="H273" s="11">
        <v>44498</v>
      </c>
      <c r="I273">
        <v>38.200000000000003</v>
      </c>
      <c r="J273" s="9">
        <f t="shared" si="4"/>
        <v>3</v>
      </c>
    </row>
    <row r="274" spans="1:10" x14ac:dyDescent="0.75">
      <c r="A274" s="11">
        <v>44496</v>
      </c>
      <c r="B274">
        <v>36.93</v>
      </c>
      <c r="C274">
        <v>35.869999999999997</v>
      </c>
      <c r="D274">
        <v>33.450000000000003</v>
      </c>
      <c r="E274">
        <v>37.299999999999997</v>
      </c>
      <c r="F274">
        <v>36.130000000000003</v>
      </c>
      <c r="H274" s="11">
        <v>44501</v>
      </c>
      <c r="I274">
        <v>38.1</v>
      </c>
      <c r="J274" s="9">
        <f t="shared" si="4"/>
        <v>5</v>
      </c>
    </row>
    <row r="275" spans="1:10" x14ac:dyDescent="0.75">
      <c r="A275" s="11">
        <v>44497</v>
      </c>
      <c r="B275">
        <v>37</v>
      </c>
      <c r="C275">
        <v>35.82</v>
      </c>
      <c r="D275">
        <v>33.65</v>
      </c>
      <c r="E275">
        <v>37.4</v>
      </c>
      <c r="F275">
        <v>36.299999999999997</v>
      </c>
      <c r="H275" s="11">
        <v>44502</v>
      </c>
      <c r="I275">
        <v>37.5</v>
      </c>
      <c r="J275" s="9">
        <f t="shared" si="4"/>
        <v>5</v>
      </c>
    </row>
    <row r="276" spans="1:10" x14ac:dyDescent="0.75">
      <c r="A276" s="11">
        <v>44498</v>
      </c>
      <c r="B276">
        <v>36.6</v>
      </c>
      <c r="C276">
        <v>35.700000000000003</v>
      </c>
      <c r="D276">
        <v>33.85</v>
      </c>
      <c r="E276">
        <v>37.700000000000003</v>
      </c>
      <c r="F276">
        <v>36.6</v>
      </c>
      <c r="H276" s="11">
        <v>44503</v>
      </c>
      <c r="I276">
        <v>37.85</v>
      </c>
      <c r="J276" s="9">
        <f t="shared" si="4"/>
        <v>5</v>
      </c>
    </row>
    <row r="277" spans="1:10" x14ac:dyDescent="0.75">
      <c r="A277" s="11">
        <v>44501</v>
      </c>
      <c r="B277">
        <v>36.159999999999997</v>
      </c>
      <c r="C277">
        <v>35.659999999999997</v>
      </c>
      <c r="D277">
        <v>33.5</v>
      </c>
      <c r="E277">
        <v>37.9</v>
      </c>
      <c r="F277">
        <v>36.9</v>
      </c>
      <c r="H277" s="11">
        <v>44504</v>
      </c>
      <c r="I277">
        <v>38</v>
      </c>
      <c r="J277" s="9">
        <f t="shared" si="4"/>
        <v>3</v>
      </c>
    </row>
    <row r="278" spans="1:10" x14ac:dyDescent="0.75">
      <c r="A278" s="11">
        <v>44502</v>
      </c>
      <c r="B278">
        <v>37.130000000000003</v>
      </c>
      <c r="C278">
        <v>35.69</v>
      </c>
      <c r="D278">
        <v>33.5</v>
      </c>
      <c r="E278">
        <v>38.049999999999997</v>
      </c>
      <c r="F278">
        <v>36</v>
      </c>
      <c r="H278" s="11">
        <v>44505</v>
      </c>
      <c r="I278">
        <v>37.4</v>
      </c>
      <c r="J278" s="9">
        <f t="shared" si="4"/>
        <v>3</v>
      </c>
    </row>
    <row r="279" spans="1:10" x14ac:dyDescent="0.75">
      <c r="A279" s="11">
        <v>44503</v>
      </c>
      <c r="B279">
        <v>37.1</v>
      </c>
      <c r="C279">
        <v>35.58</v>
      </c>
      <c r="D279">
        <v>33.700000000000003</v>
      </c>
      <c r="E279">
        <v>37.9</v>
      </c>
      <c r="F279">
        <v>36.15</v>
      </c>
      <c r="H279" s="11">
        <v>44508</v>
      </c>
      <c r="I279">
        <v>37.950000000000003</v>
      </c>
      <c r="J279" s="9">
        <f t="shared" si="4"/>
        <v>5</v>
      </c>
    </row>
    <row r="280" spans="1:10" x14ac:dyDescent="0.75">
      <c r="A280" s="11">
        <v>44504</v>
      </c>
      <c r="B280">
        <v>38</v>
      </c>
      <c r="C280">
        <v>36</v>
      </c>
      <c r="D280">
        <v>34</v>
      </c>
      <c r="E280">
        <v>38</v>
      </c>
      <c r="F280">
        <v>37</v>
      </c>
      <c r="H280" s="11">
        <v>44509</v>
      </c>
      <c r="I280">
        <v>37.950000000000003</v>
      </c>
      <c r="J280" s="9">
        <f t="shared" si="4"/>
        <v>5</v>
      </c>
    </row>
    <row r="281" spans="1:10" x14ac:dyDescent="0.75">
      <c r="A281" s="11">
        <v>44505</v>
      </c>
      <c r="B281">
        <v>38.21</v>
      </c>
      <c r="C281">
        <v>35.85</v>
      </c>
      <c r="D281">
        <v>34.450000000000003</v>
      </c>
      <c r="E281">
        <v>38.53</v>
      </c>
      <c r="F281">
        <v>37.5</v>
      </c>
      <c r="H281" s="11">
        <v>44510</v>
      </c>
      <c r="I281">
        <v>39</v>
      </c>
      <c r="J281" s="9">
        <f t="shared" si="4"/>
        <v>5</v>
      </c>
    </row>
    <row r="282" spans="1:10" x14ac:dyDescent="0.75">
      <c r="A282" s="11">
        <v>44508</v>
      </c>
      <c r="B282">
        <v>38</v>
      </c>
      <c r="C282">
        <v>35.99</v>
      </c>
      <c r="D282">
        <v>35</v>
      </c>
      <c r="E282">
        <v>38.549999999999997</v>
      </c>
      <c r="F282">
        <v>37.5</v>
      </c>
      <c r="H282" s="11">
        <v>44511</v>
      </c>
      <c r="I282">
        <v>39</v>
      </c>
      <c r="J282" s="9">
        <f t="shared" si="4"/>
        <v>3</v>
      </c>
    </row>
    <row r="283" spans="1:10" x14ac:dyDescent="0.75">
      <c r="A283" s="11">
        <v>44509</v>
      </c>
      <c r="B283">
        <v>38.14</v>
      </c>
      <c r="C283">
        <v>35.909999999999997</v>
      </c>
      <c r="D283">
        <v>34.54</v>
      </c>
      <c r="E283">
        <v>38.700000000000003</v>
      </c>
      <c r="F283">
        <v>37.43</v>
      </c>
      <c r="H283" s="11">
        <v>44512</v>
      </c>
      <c r="I283">
        <v>38.5</v>
      </c>
      <c r="J283" s="9">
        <f t="shared" si="4"/>
        <v>3</v>
      </c>
    </row>
    <row r="284" spans="1:10" x14ac:dyDescent="0.75">
      <c r="A284" s="11">
        <v>44510</v>
      </c>
      <c r="B284">
        <v>38.229999999999997</v>
      </c>
      <c r="C284">
        <v>35.869999999999997</v>
      </c>
      <c r="D284">
        <v>34.299999999999997</v>
      </c>
      <c r="E284">
        <v>38.6</v>
      </c>
      <c r="F284">
        <v>37</v>
      </c>
      <c r="H284" s="11">
        <v>44515</v>
      </c>
      <c r="I284">
        <v>38.799999999999997</v>
      </c>
      <c r="J284" s="9">
        <f t="shared" si="4"/>
        <v>5</v>
      </c>
    </row>
    <row r="285" spans="1:10" x14ac:dyDescent="0.75">
      <c r="A285" s="11">
        <v>44511</v>
      </c>
      <c r="B285">
        <v>38.1</v>
      </c>
      <c r="C285">
        <v>35.9</v>
      </c>
      <c r="D285">
        <v>34.1</v>
      </c>
      <c r="E285">
        <v>38.549999999999997</v>
      </c>
      <c r="F285">
        <v>36.5</v>
      </c>
      <c r="H285" s="11">
        <v>44516</v>
      </c>
      <c r="I285">
        <v>39.25</v>
      </c>
      <c r="J285" s="9">
        <f t="shared" si="4"/>
        <v>5</v>
      </c>
    </row>
    <row r="286" spans="1:10" x14ac:dyDescent="0.75">
      <c r="A286" s="11">
        <v>44512</v>
      </c>
      <c r="B286">
        <v>38.68</v>
      </c>
      <c r="C286">
        <v>35.82</v>
      </c>
      <c r="D286">
        <v>34</v>
      </c>
      <c r="E286">
        <v>38.11</v>
      </c>
      <c r="F286">
        <v>37.159999999999997</v>
      </c>
      <c r="H286" s="11">
        <v>44517</v>
      </c>
      <c r="I286">
        <v>39.25</v>
      </c>
      <c r="J286" s="9">
        <f t="shared" si="4"/>
        <v>5</v>
      </c>
    </row>
    <row r="287" spans="1:10" x14ac:dyDescent="0.75">
      <c r="A287" s="11">
        <v>44515</v>
      </c>
      <c r="B287">
        <v>38.200000000000003</v>
      </c>
      <c r="C287">
        <v>35.19</v>
      </c>
      <c r="D287">
        <v>33.700000000000003</v>
      </c>
      <c r="E287">
        <v>37.65</v>
      </c>
      <c r="F287">
        <v>36.5</v>
      </c>
      <c r="H287" s="11">
        <v>44518</v>
      </c>
      <c r="I287">
        <v>38.9</v>
      </c>
      <c r="J287" s="9">
        <f t="shared" si="4"/>
        <v>3</v>
      </c>
    </row>
    <row r="288" spans="1:10" x14ac:dyDescent="0.75">
      <c r="A288" s="11">
        <v>44516</v>
      </c>
      <c r="B288">
        <v>37</v>
      </c>
      <c r="C288">
        <v>32.85</v>
      </c>
      <c r="D288">
        <v>32.200000000000003</v>
      </c>
      <c r="E288">
        <v>36.1</v>
      </c>
      <c r="F288">
        <v>35.950000000000003</v>
      </c>
      <c r="H288" s="11">
        <v>44519</v>
      </c>
      <c r="I288">
        <v>38.799999999999997</v>
      </c>
      <c r="J288" s="9">
        <f t="shared" si="4"/>
        <v>3</v>
      </c>
    </row>
    <row r="289" spans="1:10" x14ac:dyDescent="0.75">
      <c r="A289" s="11">
        <v>44517</v>
      </c>
      <c r="B289">
        <v>34.75</v>
      </c>
      <c r="C289">
        <v>32.57</v>
      </c>
      <c r="D289">
        <v>31.2</v>
      </c>
      <c r="E289">
        <v>35.9</v>
      </c>
      <c r="F289">
        <v>35.4</v>
      </c>
      <c r="H289" s="11">
        <v>44523</v>
      </c>
      <c r="I289">
        <v>39</v>
      </c>
      <c r="J289" s="9">
        <f t="shared" si="4"/>
        <v>6</v>
      </c>
    </row>
    <row r="290" spans="1:10" x14ac:dyDescent="0.75">
      <c r="A290" s="11">
        <v>44518</v>
      </c>
      <c r="B290">
        <v>34.5</v>
      </c>
      <c r="C290">
        <v>31.21</v>
      </c>
      <c r="D290">
        <v>31.15</v>
      </c>
      <c r="E290">
        <v>35.25</v>
      </c>
      <c r="F290">
        <v>35.15</v>
      </c>
      <c r="H290" s="11">
        <v>44524</v>
      </c>
      <c r="I290">
        <v>39</v>
      </c>
      <c r="J290" s="9">
        <f t="shared" si="4"/>
        <v>6</v>
      </c>
    </row>
    <row r="291" spans="1:10" x14ac:dyDescent="0.75">
      <c r="A291" s="11">
        <v>44519</v>
      </c>
      <c r="B291">
        <v>34.299999999999997</v>
      </c>
      <c r="C291">
        <v>31.4</v>
      </c>
      <c r="D291">
        <v>31.49</v>
      </c>
      <c r="E291">
        <v>35.25</v>
      </c>
      <c r="F291">
        <v>32.81</v>
      </c>
      <c r="H291" s="11">
        <v>44525</v>
      </c>
      <c r="I291">
        <v>37.5</v>
      </c>
      <c r="J291" s="9">
        <f t="shared" si="4"/>
        <v>6</v>
      </c>
    </row>
    <row r="292" spans="1:10" x14ac:dyDescent="0.75">
      <c r="A292" s="11">
        <v>44523</v>
      </c>
      <c r="B292">
        <v>32.9</v>
      </c>
      <c r="C292">
        <v>30.22</v>
      </c>
      <c r="D292">
        <v>30</v>
      </c>
      <c r="E292">
        <v>33.6</v>
      </c>
      <c r="F292">
        <v>32.549999999999997</v>
      </c>
      <c r="H292" s="11">
        <v>44526</v>
      </c>
      <c r="I292">
        <v>37</v>
      </c>
      <c r="J292" s="9">
        <f t="shared" si="4"/>
        <v>3</v>
      </c>
    </row>
    <row r="293" spans="1:10" x14ac:dyDescent="0.75">
      <c r="A293" s="11">
        <v>44524</v>
      </c>
      <c r="B293">
        <v>32.75</v>
      </c>
      <c r="C293">
        <v>30.15</v>
      </c>
      <c r="D293">
        <v>30</v>
      </c>
      <c r="E293">
        <v>33.5</v>
      </c>
      <c r="F293">
        <v>32.6</v>
      </c>
      <c r="H293" s="11">
        <v>44529</v>
      </c>
      <c r="I293">
        <v>36.549999999999997</v>
      </c>
      <c r="J293" s="9">
        <f t="shared" si="4"/>
        <v>5</v>
      </c>
    </row>
    <row r="294" spans="1:10" x14ac:dyDescent="0.75">
      <c r="A294" s="11">
        <v>44525</v>
      </c>
      <c r="B294">
        <v>32.29</v>
      </c>
      <c r="C294">
        <v>29.9</v>
      </c>
      <c r="D294">
        <v>30</v>
      </c>
      <c r="E294">
        <v>33.5</v>
      </c>
      <c r="F294">
        <v>32.5</v>
      </c>
      <c r="H294" s="11">
        <v>44530</v>
      </c>
      <c r="I294">
        <v>36.6</v>
      </c>
      <c r="J294" s="9">
        <f t="shared" si="4"/>
        <v>5</v>
      </c>
    </row>
    <row r="295" spans="1:10" x14ac:dyDescent="0.75">
      <c r="A295" s="11">
        <v>44526</v>
      </c>
      <c r="B295">
        <v>31.84</v>
      </c>
      <c r="C295">
        <v>29.25</v>
      </c>
      <c r="D295">
        <v>29.25</v>
      </c>
      <c r="E295">
        <v>33.15</v>
      </c>
      <c r="F295">
        <v>32.1</v>
      </c>
      <c r="H295" s="11">
        <v>44531</v>
      </c>
      <c r="I295">
        <v>37.15</v>
      </c>
      <c r="J295" s="9">
        <f t="shared" si="4"/>
        <v>5</v>
      </c>
    </row>
    <row r="296" spans="1:10" x14ac:dyDescent="0.75">
      <c r="A296" s="11">
        <v>44529</v>
      </c>
      <c r="B296">
        <v>32</v>
      </c>
      <c r="C296">
        <v>30.11</v>
      </c>
      <c r="D296">
        <v>29.6</v>
      </c>
      <c r="E296">
        <v>33.450000000000003</v>
      </c>
      <c r="F296">
        <v>32.5</v>
      </c>
      <c r="H296" s="11">
        <v>44532</v>
      </c>
      <c r="I296">
        <v>37.700000000000003</v>
      </c>
      <c r="J296" s="9">
        <f t="shared" si="4"/>
        <v>3</v>
      </c>
    </row>
    <row r="297" spans="1:10" x14ac:dyDescent="0.75">
      <c r="A297" s="11">
        <v>44530</v>
      </c>
      <c r="B297">
        <v>32</v>
      </c>
      <c r="C297">
        <v>29.34</v>
      </c>
      <c r="D297">
        <v>29.4</v>
      </c>
      <c r="E297">
        <v>33.5</v>
      </c>
      <c r="F297">
        <v>32</v>
      </c>
      <c r="H297" s="11">
        <v>44533</v>
      </c>
      <c r="I297">
        <v>37.700000000000003</v>
      </c>
      <c r="J297" s="9">
        <f t="shared" si="4"/>
        <v>3</v>
      </c>
    </row>
    <row r="298" spans="1:10" x14ac:dyDescent="0.75">
      <c r="A298" s="11">
        <v>44531</v>
      </c>
      <c r="B298">
        <v>34</v>
      </c>
      <c r="C298">
        <v>31.6</v>
      </c>
      <c r="D298">
        <v>30.61</v>
      </c>
      <c r="E298">
        <v>35</v>
      </c>
      <c r="F298">
        <v>34.020000000000003</v>
      </c>
      <c r="H298" s="11">
        <v>44536</v>
      </c>
      <c r="I298">
        <v>38.4</v>
      </c>
      <c r="J298" s="9">
        <f t="shared" si="4"/>
        <v>5</v>
      </c>
    </row>
    <row r="299" spans="1:10" x14ac:dyDescent="0.75">
      <c r="A299" s="11">
        <v>44532</v>
      </c>
      <c r="B299">
        <v>34.200000000000003</v>
      </c>
      <c r="C299">
        <v>31.19</v>
      </c>
      <c r="D299">
        <v>30.8</v>
      </c>
      <c r="E299">
        <v>35.799999999999997</v>
      </c>
      <c r="F299">
        <v>34.4</v>
      </c>
      <c r="H299" s="11">
        <v>44537</v>
      </c>
      <c r="I299">
        <v>39.4</v>
      </c>
      <c r="J299" s="9">
        <f t="shared" si="4"/>
        <v>5</v>
      </c>
    </row>
    <row r="300" spans="1:10" x14ac:dyDescent="0.75">
      <c r="A300" s="11">
        <v>44533</v>
      </c>
      <c r="B300">
        <v>35.15</v>
      </c>
      <c r="C300">
        <v>32.35</v>
      </c>
      <c r="D300">
        <v>31.23</v>
      </c>
      <c r="E300">
        <v>37</v>
      </c>
      <c r="F300">
        <v>34.75</v>
      </c>
      <c r="H300" s="11">
        <v>44539</v>
      </c>
      <c r="I300">
        <v>39</v>
      </c>
      <c r="J300" s="9">
        <f t="shared" si="4"/>
        <v>6</v>
      </c>
    </row>
    <row r="301" spans="1:10" x14ac:dyDescent="0.75">
      <c r="A301" s="11">
        <v>44536</v>
      </c>
      <c r="B301">
        <v>35.4</v>
      </c>
      <c r="C301">
        <v>33.11</v>
      </c>
      <c r="D301">
        <v>32</v>
      </c>
      <c r="E301">
        <v>36.33</v>
      </c>
      <c r="F301">
        <v>35.4</v>
      </c>
      <c r="H301" s="11">
        <v>44540</v>
      </c>
      <c r="I301">
        <v>39</v>
      </c>
      <c r="J301" s="9">
        <f t="shared" si="4"/>
        <v>4</v>
      </c>
    </row>
    <row r="302" spans="1:10" x14ac:dyDescent="0.75">
      <c r="A302" s="11">
        <v>44537</v>
      </c>
      <c r="B302">
        <v>37.049999999999997</v>
      </c>
      <c r="C302">
        <v>34.299999999999997</v>
      </c>
      <c r="D302">
        <v>33.35</v>
      </c>
      <c r="E302">
        <v>38</v>
      </c>
      <c r="F302">
        <v>36.9</v>
      </c>
      <c r="H302" s="11">
        <v>44543</v>
      </c>
      <c r="I302">
        <v>39</v>
      </c>
      <c r="J302" s="9">
        <f t="shared" si="4"/>
        <v>6</v>
      </c>
    </row>
    <row r="303" spans="1:10" x14ac:dyDescent="0.75">
      <c r="A303" s="11">
        <v>44539</v>
      </c>
      <c r="B303">
        <v>37.200000000000003</v>
      </c>
      <c r="C303">
        <v>34.1</v>
      </c>
      <c r="D303">
        <v>33</v>
      </c>
      <c r="E303">
        <v>38.5</v>
      </c>
      <c r="F303">
        <v>36.9</v>
      </c>
      <c r="H303" s="11">
        <v>44544</v>
      </c>
      <c r="I303">
        <v>39</v>
      </c>
      <c r="J303" s="9">
        <f t="shared" si="4"/>
        <v>5</v>
      </c>
    </row>
    <row r="304" spans="1:10" x14ac:dyDescent="0.75">
      <c r="A304" s="11">
        <v>44540</v>
      </c>
      <c r="B304">
        <v>36.5</v>
      </c>
      <c r="C304">
        <v>33.46</v>
      </c>
      <c r="D304">
        <v>32.799999999999997</v>
      </c>
      <c r="E304">
        <v>37.799999999999997</v>
      </c>
      <c r="F304">
        <v>36.200000000000003</v>
      </c>
      <c r="H304" s="11">
        <v>44545</v>
      </c>
      <c r="I304">
        <v>39</v>
      </c>
      <c r="J304" s="9">
        <f t="shared" si="4"/>
        <v>5</v>
      </c>
    </row>
    <row r="305" spans="1:10" x14ac:dyDescent="0.75">
      <c r="A305" s="11">
        <v>44543</v>
      </c>
      <c r="B305">
        <v>35.5</v>
      </c>
      <c r="C305">
        <v>33.049999999999997</v>
      </c>
      <c r="D305">
        <v>32.39</v>
      </c>
      <c r="E305">
        <v>37.049999999999997</v>
      </c>
      <c r="F305">
        <v>36</v>
      </c>
      <c r="H305" s="11">
        <v>44546</v>
      </c>
      <c r="I305">
        <v>38.5</v>
      </c>
      <c r="J305" s="9">
        <f t="shared" si="4"/>
        <v>3</v>
      </c>
    </row>
    <row r="306" spans="1:10" x14ac:dyDescent="0.75">
      <c r="A306" s="11">
        <v>44544</v>
      </c>
      <c r="B306">
        <v>35.4</v>
      </c>
      <c r="C306">
        <v>32.950000000000003</v>
      </c>
      <c r="D306">
        <v>31.86</v>
      </c>
      <c r="E306">
        <v>37</v>
      </c>
      <c r="F306">
        <v>36</v>
      </c>
      <c r="H306" s="11">
        <v>44547</v>
      </c>
      <c r="I306">
        <v>38.200000000000003</v>
      </c>
      <c r="J306" s="9">
        <f t="shared" si="4"/>
        <v>3</v>
      </c>
    </row>
    <row r="307" spans="1:10" x14ac:dyDescent="0.75">
      <c r="A307" s="11">
        <v>44545</v>
      </c>
      <c r="B307">
        <v>35.1</v>
      </c>
      <c r="C307">
        <v>33.11</v>
      </c>
      <c r="D307">
        <v>32.6</v>
      </c>
      <c r="E307">
        <v>37.299999999999997</v>
      </c>
      <c r="F307">
        <v>36</v>
      </c>
      <c r="H307" s="11">
        <v>44550</v>
      </c>
      <c r="I307">
        <v>38.5</v>
      </c>
      <c r="J307" s="9">
        <f t="shared" si="4"/>
        <v>5</v>
      </c>
    </row>
    <row r="308" spans="1:10" x14ac:dyDescent="0.75">
      <c r="A308" s="11">
        <v>44546</v>
      </c>
      <c r="B308">
        <v>35.200000000000003</v>
      </c>
      <c r="C308">
        <v>33.119999999999997</v>
      </c>
      <c r="D308">
        <v>33</v>
      </c>
      <c r="E308">
        <v>37.5</v>
      </c>
      <c r="F308">
        <v>36</v>
      </c>
      <c r="H308" s="11">
        <v>44551</v>
      </c>
      <c r="I308">
        <v>38.4</v>
      </c>
      <c r="J308" s="9">
        <f t="shared" si="4"/>
        <v>5</v>
      </c>
    </row>
    <row r="309" spans="1:10" x14ac:dyDescent="0.75">
      <c r="A309" s="11">
        <v>44547</v>
      </c>
      <c r="B309">
        <v>34.5</v>
      </c>
      <c r="C309">
        <v>32.08</v>
      </c>
      <c r="D309">
        <v>32</v>
      </c>
      <c r="E309">
        <v>36.4</v>
      </c>
      <c r="F309">
        <v>35</v>
      </c>
      <c r="H309" s="11">
        <v>44552</v>
      </c>
      <c r="I309">
        <v>38.4</v>
      </c>
      <c r="J309" s="9">
        <f t="shared" si="4"/>
        <v>5</v>
      </c>
    </row>
    <row r="310" spans="1:10" x14ac:dyDescent="0.75">
      <c r="A310" s="11">
        <v>44550</v>
      </c>
      <c r="B310">
        <v>33.99</v>
      </c>
      <c r="C310">
        <v>31.8</v>
      </c>
      <c r="D310">
        <v>31.11</v>
      </c>
      <c r="E310">
        <v>35.71</v>
      </c>
      <c r="F310">
        <v>34.700000000000003</v>
      </c>
      <c r="H310" s="11">
        <v>44553</v>
      </c>
      <c r="I310">
        <v>38.4</v>
      </c>
      <c r="J310" s="9">
        <f t="shared" si="4"/>
        <v>3</v>
      </c>
    </row>
    <row r="311" spans="1:10" x14ac:dyDescent="0.75">
      <c r="A311" s="11">
        <v>44551</v>
      </c>
      <c r="B311">
        <v>34.090000000000003</v>
      </c>
      <c r="C311">
        <v>31.8</v>
      </c>
      <c r="D311">
        <v>31</v>
      </c>
      <c r="E311">
        <v>35.65</v>
      </c>
      <c r="F311">
        <v>34.5</v>
      </c>
      <c r="H311" s="11">
        <v>44558</v>
      </c>
      <c r="I311">
        <v>37.5</v>
      </c>
      <c r="J311" s="9">
        <f t="shared" si="4"/>
        <v>7</v>
      </c>
    </row>
    <row r="312" spans="1:10" x14ac:dyDescent="0.75">
      <c r="A312" s="11">
        <v>44552</v>
      </c>
      <c r="B312">
        <v>34.090000000000003</v>
      </c>
      <c r="C312">
        <v>31.8</v>
      </c>
      <c r="D312">
        <v>31</v>
      </c>
      <c r="E312">
        <v>35.65</v>
      </c>
      <c r="F312">
        <v>34.5</v>
      </c>
      <c r="H312" s="11">
        <v>44559</v>
      </c>
      <c r="I312">
        <v>39</v>
      </c>
      <c r="J312" s="9">
        <f t="shared" si="4"/>
        <v>7</v>
      </c>
    </row>
    <row r="313" spans="1:10" x14ac:dyDescent="0.75">
      <c r="A313" s="11">
        <v>44553</v>
      </c>
      <c r="B313">
        <v>34.1</v>
      </c>
      <c r="C313">
        <v>32</v>
      </c>
      <c r="D313">
        <v>32</v>
      </c>
      <c r="E313">
        <v>36</v>
      </c>
      <c r="F313">
        <v>34.200000000000003</v>
      </c>
      <c r="H313" s="11">
        <v>44560</v>
      </c>
      <c r="I313">
        <v>39</v>
      </c>
      <c r="J313" s="9">
        <f t="shared" si="4"/>
        <v>7</v>
      </c>
    </row>
    <row r="314" spans="1:10" x14ac:dyDescent="0.75">
      <c r="A314" s="11">
        <v>44557</v>
      </c>
      <c r="B314">
        <v>34.4</v>
      </c>
      <c r="C314">
        <v>32.9</v>
      </c>
      <c r="D314">
        <v>32.4</v>
      </c>
      <c r="E314">
        <v>37.200000000000003</v>
      </c>
      <c r="F314">
        <v>35.5</v>
      </c>
      <c r="H314" s="11">
        <v>44564</v>
      </c>
      <c r="I314">
        <v>38</v>
      </c>
      <c r="J314" s="9">
        <f t="shared" si="4"/>
        <v>7</v>
      </c>
    </row>
    <row r="315" spans="1:10" x14ac:dyDescent="0.75">
      <c r="A315" s="11">
        <v>44558</v>
      </c>
      <c r="B315">
        <v>35.49</v>
      </c>
      <c r="C315">
        <v>33.5</v>
      </c>
      <c r="D315">
        <v>33.200000000000003</v>
      </c>
      <c r="E315">
        <v>37.47</v>
      </c>
      <c r="F315">
        <v>36</v>
      </c>
      <c r="H315" s="11">
        <v>44565</v>
      </c>
      <c r="I315">
        <v>38.299999999999997</v>
      </c>
      <c r="J315" s="9">
        <f t="shared" si="4"/>
        <v>7</v>
      </c>
    </row>
    <row r="316" spans="1:10" x14ac:dyDescent="0.75">
      <c r="A316" s="11">
        <v>44559</v>
      </c>
      <c r="B316">
        <v>34.71</v>
      </c>
      <c r="C316">
        <v>33.21</v>
      </c>
      <c r="D316">
        <v>32.35</v>
      </c>
      <c r="E316">
        <v>37.9</v>
      </c>
      <c r="F316">
        <v>36</v>
      </c>
      <c r="H316" s="11">
        <v>44566</v>
      </c>
      <c r="I316">
        <v>38</v>
      </c>
      <c r="J316" s="9">
        <f t="shared" si="4"/>
        <v>7</v>
      </c>
    </row>
    <row r="317" spans="1:10" x14ac:dyDescent="0.75">
      <c r="A317" s="11">
        <v>44560</v>
      </c>
      <c r="B317">
        <v>34.799999999999997</v>
      </c>
      <c r="C317">
        <v>32.700000000000003</v>
      </c>
      <c r="D317">
        <v>31.99</v>
      </c>
      <c r="E317">
        <v>37.5</v>
      </c>
      <c r="F317">
        <v>36.5</v>
      </c>
      <c r="H317" s="11">
        <v>44567</v>
      </c>
      <c r="I317">
        <v>38</v>
      </c>
      <c r="J317" s="9">
        <f t="shared" si="4"/>
        <v>7</v>
      </c>
    </row>
    <row r="318" spans="1:10" x14ac:dyDescent="0.75">
      <c r="A318" s="11">
        <v>44564</v>
      </c>
      <c r="B318">
        <v>34.950000000000003</v>
      </c>
      <c r="C318">
        <v>33.06</v>
      </c>
      <c r="D318">
        <v>32</v>
      </c>
      <c r="E318">
        <v>37.4</v>
      </c>
      <c r="F318">
        <v>36.25</v>
      </c>
      <c r="H318" s="11">
        <v>44568</v>
      </c>
      <c r="I318">
        <v>36.32</v>
      </c>
      <c r="J318" s="9">
        <f t="shared" si="4"/>
        <v>4</v>
      </c>
    </row>
    <row r="319" spans="1:10" x14ac:dyDescent="0.75">
      <c r="A319" s="11">
        <v>44565</v>
      </c>
      <c r="B319">
        <v>34.6</v>
      </c>
      <c r="C319">
        <v>32.75</v>
      </c>
      <c r="D319">
        <v>31.32</v>
      </c>
      <c r="E319">
        <v>37.1</v>
      </c>
      <c r="F319">
        <v>36</v>
      </c>
      <c r="H319" s="11">
        <v>44571</v>
      </c>
      <c r="I319">
        <v>36.32</v>
      </c>
      <c r="J319" s="9">
        <f t="shared" si="4"/>
        <v>6</v>
      </c>
    </row>
    <row r="320" spans="1:10" x14ac:dyDescent="0.75">
      <c r="A320" s="11">
        <v>44566</v>
      </c>
      <c r="B320">
        <v>34.79</v>
      </c>
      <c r="C320">
        <v>32.200000000000003</v>
      </c>
      <c r="D320">
        <v>31.25</v>
      </c>
      <c r="E320">
        <v>36.799999999999997</v>
      </c>
      <c r="F320">
        <v>36.1</v>
      </c>
      <c r="H320" s="11">
        <v>44572</v>
      </c>
      <c r="I320">
        <v>35.5</v>
      </c>
      <c r="J320" s="9">
        <f t="shared" si="4"/>
        <v>6</v>
      </c>
    </row>
    <row r="321" spans="1:10" x14ac:dyDescent="0.75">
      <c r="A321" s="11">
        <v>44567</v>
      </c>
      <c r="B321">
        <v>33.46</v>
      </c>
      <c r="C321">
        <v>31.03</v>
      </c>
      <c r="D321">
        <v>31</v>
      </c>
      <c r="E321">
        <v>35.5</v>
      </c>
      <c r="F321">
        <v>35</v>
      </c>
      <c r="H321" s="11">
        <v>44573</v>
      </c>
      <c r="I321">
        <v>35.51</v>
      </c>
      <c r="J321" s="9">
        <f t="shared" si="4"/>
        <v>6</v>
      </c>
    </row>
    <row r="322" spans="1:10" x14ac:dyDescent="0.75">
      <c r="A322" s="11">
        <v>44568</v>
      </c>
      <c r="B322">
        <v>32.200000000000003</v>
      </c>
      <c r="C322">
        <v>30.22</v>
      </c>
      <c r="D322">
        <v>30</v>
      </c>
      <c r="E322">
        <v>35</v>
      </c>
      <c r="F322">
        <v>34.15</v>
      </c>
      <c r="H322" s="11">
        <v>44574</v>
      </c>
      <c r="I322">
        <v>35.5</v>
      </c>
      <c r="J322" s="9">
        <f t="shared" si="4"/>
        <v>6</v>
      </c>
    </row>
    <row r="323" spans="1:10" x14ac:dyDescent="0.75">
      <c r="A323" s="11">
        <v>44571</v>
      </c>
      <c r="B323">
        <v>31.7</v>
      </c>
      <c r="C323">
        <v>30.6</v>
      </c>
      <c r="D323">
        <v>29.38</v>
      </c>
      <c r="E323">
        <v>34.299999999999997</v>
      </c>
      <c r="F323">
        <v>33.21</v>
      </c>
      <c r="H323" s="11">
        <v>44575</v>
      </c>
      <c r="I323">
        <v>34.5</v>
      </c>
      <c r="J323" s="9">
        <f t="shared" si="4"/>
        <v>4</v>
      </c>
    </row>
    <row r="324" spans="1:10" x14ac:dyDescent="0.75">
      <c r="A324" s="11">
        <v>44572</v>
      </c>
      <c r="B324">
        <v>32</v>
      </c>
      <c r="C324">
        <v>30.3</v>
      </c>
      <c r="D324">
        <v>29.7</v>
      </c>
      <c r="E324">
        <v>34</v>
      </c>
      <c r="F324">
        <v>32.700000000000003</v>
      </c>
      <c r="H324" s="11">
        <v>44578</v>
      </c>
      <c r="I324">
        <v>34.299999999999997</v>
      </c>
      <c r="J324" s="9">
        <f t="shared" ref="J324:J387" si="5">+H324-A324</f>
        <v>6</v>
      </c>
    </row>
    <row r="325" spans="1:10" x14ac:dyDescent="0.75">
      <c r="A325" s="11">
        <v>44573</v>
      </c>
      <c r="B325">
        <v>32.159999999999997</v>
      </c>
      <c r="C325">
        <v>30.12</v>
      </c>
      <c r="D325">
        <v>29.84</v>
      </c>
      <c r="E325">
        <v>33.9</v>
      </c>
      <c r="F325">
        <v>32.700000000000003</v>
      </c>
      <c r="H325" s="11">
        <v>44579</v>
      </c>
      <c r="I325">
        <v>34.5</v>
      </c>
      <c r="J325" s="9">
        <f t="shared" si="5"/>
        <v>6</v>
      </c>
    </row>
    <row r="326" spans="1:10" x14ac:dyDescent="0.75">
      <c r="A326" s="11">
        <v>44574</v>
      </c>
      <c r="B326">
        <v>31.8</v>
      </c>
      <c r="C326">
        <v>29.8</v>
      </c>
      <c r="D326">
        <v>29.45</v>
      </c>
      <c r="E326">
        <v>33.83</v>
      </c>
      <c r="F326">
        <v>33</v>
      </c>
      <c r="H326" s="11">
        <v>44580</v>
      </c>
      <c r="I326">
        <v>34.299999999999997</v>
      </c>
      <c r="J326" s="9">
        <f t="shared" si="5"/>
        <v>6</v>
      </c>
    </row>
    <row r="327" spans="1:10" x14ac:dyDescent="0.75">
      <c r="A327" s="11">
        <v>44575</v>
      </c>
      <c r="B327">
        <v>31.72</v>
      </c>
      <c r="C327">
        <v>29.31</v>
      </c>
      <c r="D327">
        <v>29.34</v>
      </c>
      <c r="E327">
        <v>33.409999999999997</v>
      </c>
      <c r="F327">
        <v>33</v>
      </c>
      <c r="H327" s="11">
        <v>44581</v>
      </c>
      <c r="I327">
        <v>35</v>
      </c>
      <c r="J327" s="9">
        <f t="shared" si="5"/>
        <v>6</v>
      </c>
    </row>
    <row r="328" spans="1:10" x14ac:dyDescent="0.75">
      <c r="A328" s="11">
        <v>44578</v>
      </c>
      <c r="B328">
        <v>31.31</v>
      </c>
      <c r="C328">
        <v>29.22</v>
      </c>
      <c r="D328">
        <v>29.35</v>
      </c>
      <c r="E328">
        <v>33.06</v>
      </c>
      <c r="F328">
        <v>32.299999999999997</v>
      </c>
      <c r="H328" s="11">
        <v>44582</v>
      </c>
      <c r="I328">
        <v>34.5</v>
      </c>
      <c r="J328" s="9">
        <f t="shared" si="5"/>
        <v>4</v>
      </c>
    </row>
    <row r="329" spans="1:10" x14ac:dyDescent="0.75">
      <c r="A329" s="11">
        <v>44579</v>
      </c>
      <c r="B329">
        <v>31.5</v>
      </c>
      <c r="C329">
        <v>29.13</v>
      </c>
      <c r="D329">
        <v>28.8</v>
      </c>
      <c r="E329">
        <v>33</v>
      </c>
      <c r="F329">
        <v>31.26</v>
      </c>
      <c r="H329" s="11">
        <v>44585</v>
      </c>
      <c r="I329">
        <v>34.4</v>
      </c>
      <c r="J329" s="9">
        <f t="shared" si="5"/>
        <v>6</v>
      </c>
    </row>
    <row r="330" spans="1:10" x14ac:dyDescent="0.75">
      <c r="A330" s="11">
        <v>44580</v>
      </c>
      <c r="B330">
        <v>31.74</v>
      </c>
      <c r="C330">
        <v>29.33</v>
      </c>
      <c r="D330">
        <v>29.4</v>
      </c>
      <c r="E330">
        <v>33</v>
      </c>
      <c r="F330">
        <v>32.5</v>
      </c>
      <c r="H330" s="11">
        <v>44586</v>
      </c>
      <c r="I330">
        <v>33</v>
      </c>
      <c r="J330" s="9">
        <f t="shared" si="5"/>
        <v>6</v>
      </c>
    </row>
    <row r="331" spans="1:10" x14ac:dyDescent="0.75">
      <c r="A331" s="11">
        <v>44581</v>
      </c>
      <c r="B331">
        <v>31.5</v>
      </c>
      <c r="C331">
        <v>28.73</v>
      </c>
      <c r="D331">
        <v>28.89</v>
      </c>
      <c r="E331">
        <v>32.799999999999997</v>
      </c>
      <c r="F331">
        <v>31.75</v>
      </c>
      <c r="H331" s="11">
        <v>44587</v>
      </c>
      <c r="I331">
        <v>33.5</v>
      </c>
      <c r="J331" s="9">
        <f t="shared" si="5"/>
        <v>6</v>
      </c>
    </row>
    <row r="332" spans="1:10" x14ac:dyDescent="0.75">
      <c r="A332" s="11">
        <v>44582</v>
      </c>
      <c r="B332">
        <v>31.67</v>
      </c>
      <c r="C332">
        <v>28.8</v>
      </c>
      <c r="D332">
        <v>28.99</v>
      </c>
      <c r="E332">
        <v>32.9</v>
      </c>
      <c r="F332">
        <v>32</v>
      </c>
      <c r="H332" s="11">
        <v>44588</v>
      </c>
      <c r="I332">
        <v>33.5</v>
      </c>
      <c r="J332" s="9">
        <f t="shared" si="5"/>
        <v>6</v>
      </c>
    </row>
    <row r="333" spans="1:10" x14ac:dyDescent="0.75">
      <c r="A333" s="11">
        <v>44585</v>
      </c>
      <c r="B333">
        <v>30.37</v>
      </c>
      <c r="C333">
        <v>27.82</v>
      </c>
      <c r="D333">
        <v>28.4</v>
      </c>
      <c r="E333">
        <v>31.75</v>
      </c>
      <c r="F333">
        <v>31.7</v>
      </c>
      <c r="H333" s="11">
        <v>44589</v>
      </c>
      <c r="I333">
        <v>35.75</v>
      </c>
      <c r="J333" s="9">
        <f t="shared" si="5"/>
        <v>4</v>
      </c>
    </row>
    <row r="334" spans="1:10" x14ac:dyDescent="0.75">
      <c r="A334" s="11">
        <v>44586</v>
      </c>
      <c r="B334">
        <v>30.61</v>
      </c>
      <c r="C334">
        <v>28.27</v>
      </c>
      <c r="D334">
        <v>28.3</v>
      </c>
      <c r="E334">
        <v>31.99</v>
      </c>
      <c r="F334">
        <v>31.6</v>
      </c>
      <c r="H334" s="11">
        <v>44592</v>
      </c>
      <c r="I334">
        <v>37.44</v>
      </c>
      <c r="J334" s="9">
        <f t="shared" si="5"/>
        <v>6</v>
      </c>
    </row>
    <row r="335" spans="1:10" x14ac:dyDescent="0.75">
      <c r="A335" s="11">
        <v>44587</v>
      </c>
      <c r="B335">
        <v>30.7</v>
      </c>
      <c r="C335">
        <v>29.32</v>
      </c>
      <c r="D335">
        <v>28.99</v>
      </c>
      <c r="E335">
        <v>33.049999999999997</v>
      </c>
      <c r="F335">
        <v>31.6</v>
      </c>
      <c r="H335" s="11">
        <v>44593</v>
      </c>
      <c r="I335">
        <v>37</v>
      </c>
      <c r="J335" s="9">
        <f t="shared" si="5"/>
        <v>6</v>
      </c>
    </row>
    <row r="336" spans="1:10" x14ac:dyDescent="0.75">
      <c r="A336" s="11">
        <v>44588</v>
      </c>
      <c r="B336">
        <v>30.51</v>
      </c>
      <c r="C336">
        <v>28.67</v>
      </c>
      <c r="D336">
        <v>28.5</v>
      </c>
      <c r="E336">
        <v>32.700000000000003</v>
      </c>
      <c r="F336">
        <v>32.049999999999997</v>
      </c>
      <c r="H336" s="11">
        <v>44594</v>
      </c>
      <c r="I336">
        <v>36.5</v>
      </c>
      <c r="J336" s="9">
        <f t="shared" si="5"/>
        <v>6</v>
      </c>
    </row>
    <row r="337" spans="1:10" x14ac:dyDescent="0.75">
      <c r="A337" s="11">
        <v>44589</v>
      </c>
      <c r="B337">
        <v>32.299999999999997</v>
      </c>
      <c r="C337">
        <v>30.74</v>
      </c>
      <c r="D337">
        <v>30.65</v>
      </c>
      <c r="E337">
        <v>35.9</v>
      </c>
      <c r="F337">
        <v>35.01</v>
      </c>
      <c r="H337" s="11">
        <v>44595</v>
      </c>
      <c r="I337">
        <v>36.200000000000003</v>
      </c>
      <c r="J337" s="9">
        <f t="shared" si="5"/>
        <v>6</v>
      </c>
    </row>
    <row r="338" spans="1:10" x14ac:dyDescent="0.75">
      <c r="A338" s="11">
        <v>44592</v>
      </c>
      <c r="B338">
        <v>33.6</v>
      </c>
      <c r="C338">
        <v>31.62</v>
      </c>
      <c r="D338">
        <v>31</v>
      </c>
      <c r="E338">
        <v>36.6</v>
      </c>
      <c r="F338">
        <v>35.520000000000003</v>
      </c>
      <c r="H338" s="11">
        <v>44596</v>
      </c>
      <c r="I338">
        <v>35.56</v>
      </c>
      <c r="J338" s="9">
        <f t="shared" si="5"/>
        <v>4</v>
      </c>
    </row>
    <row r="339" spans="1:10" x14ac:dyDescent="0.75">
      <c r="A339" s="11">
        <v>44593</v>
      </c>
      <c r="B339">
        <v>33.49</v>
      </c>
      <c r="C339">
        <v>31.75</v>
      </c>
      <c r="D339">
        <v>31</v>
      </c>
      <c r="E339">
        <v>35.450000000000003</v>
      </c>
      <c r="F339">
        <v>34.799999999999997</v>
      </c>
      <c r="H339" s="11">
        <v>44599</v>
      </c>
      <c r="I339">
        <v>35.4</v>
      </c>
      <c r="J339" s="9">
        <f t="shared" si="5"/>
        <v>6</v>
      </c>
    </row>
    <row r="340" spans="1:10" x14ac:dyDescent="0.75">
      <c r="A340" s="11">
        <v>44594</v>
      </c>
      <c r="B340">
        <v>33.64</v>
      </c>
      <c r="C340">
        <v>31.85</v>
      </c>
      <c r="D340">
        <v>31</v>
      </c>
      <c r="E340">
        <v>35.5</v>
      </c>
      <c r="F340">
        <v>36</v>
      </c>
      <c r="H340" s="11">
        <v>44600</v>
      </c>
      <c r="I340">
        <v>36</v>
      </c>
      <c r="J340" s="9">
        <f t="shared" si="5"/>
        <v>6</v>
      </c>
    </row>
    <row r="341" spans="1:10" x14ac:dyDescent="0.75">
      <c r="A341" s="11">
        <v>44595</v>
      </c>
      <c r="B341">
        <v>32.9</v>
      </c>
      <c r="C341">
        <v>31.05</v>
      </c>
      <c r="D341">
        <v>30.5</v>
      </c>
      <c r="E341">
        <v>34.85</v>
      </c>
      <c r="F341">
        <v>35.5</v>
      </c>
      <c r="H341" s="11">
        <v>44601</v>
      </c>
      <c r="I341">
        <v>35.5</v>
      </c>
      <c r="J341" s="9">
        <f t="shared" si="5"/>
        <v>6</v>
      </c>
    </row>
    <row r="342" spans="1:10" x14ac:dyDescent="0.75">
      <c r="A342" s="11">
        <v>44596</v>
      </c>
      <c r="B342">
        <v>32.4</v>
      </c>
      <c r="C342">
        <v>30</v>
      </c>
      <c r="D342">
        <v>29.8</v>
      </c>
      <c r="E342">
        <v>33.75</v>
      </c>
      <c r="F342">
        <v>35</v>
      </c>
      <c r="H342" s="11">
        <v>44602</v>
      </c>
      <c r="I342">
        <v>35.25</v>
      </c>
      <c r="J342" s="9">
        <f t="shared" si="5"/>
        <v>6</v>
      </c>
    </row>
    <row r="343" spans="1:10" x14ac:dyDescent="0.75">
      <c r="A343" s="11">
        <v>44599</v>
      </c>
      <c r="B343">
        <v>32.49</v>
      </c>
      <c r="C343">
        <v>30.7</v>
      </c>
      <c r="D343">
        <v>30.2</v>
      </c>
      <c r="E343">
        <v>34</v>
      </c>
      <c r="F343">
        <v>34.9</v>
      </c>
      <c r="H343" s="11">
        <v>44603</v>
      </c>
      <c r="I343">
        <v>34.5</v>
      </c>
      <c r="J343" s="9">
        <f t="shared" si="5"/>
        <v>4</v>
      </c>
    </row>
    <row r="344" spans="1:10" x14ac:dyDescent="0.75">
      <c r="A344" s="11">
        <v>44600</v>
      </c>
      <c r="B344">
        <v>33.4</v>
      </c>
      <c r="C344">
        <v>30.8</v>
      </c>
      <c r="D344">
        <v>30.2</v>
      </c>
      <c r="E344">
        <v>34.200000000000003</v>
      </c>
      <c r="F344">
        <v>34.15</v>
      </c>
      <c r="H344" s="11">
        <v>44606</v>
      </c>
      <c r="I344">
        <v>34.6</v>
      </c>
      <c r="J344" s="9">
        <f t="shared" si="5"/>
        <v>6</v>
      </c>
    </row>
    <row r="345" spans="1:10" x14ac:dyDescent="0.75">
      <c r="A345" s="11">
        <v>44601</v>
      </c>
      <c r="B345">
        <v>32.799999999999997</v>
      </c>
      <c r="C345">
        <v>30.6</v>
      </c>
      <c r="D345">
        <v>29.7</v>
      </c>
      <c r="E345">
        <v>34.89</v>
      </c>
      <c r="F345">
        <v>34.25</v>
      </c>
      <c r="H345" s="11">
        <v>44607</v>
      </c>
      <c r="I345">
        <v>35</v>
      </c>
      <c r="J345" s="9">
        <f t="shared" si="5"/>
        <v>6</v>
      </c>
    </row>
    <row r="346" spans="1:10" x14ac:dyDescent="0.75">
      <c r="A346" s="11">
        <v>44602</v>
      </c>
      <c r="B346">
        <v>32.200000000000003</v>
      </c>
      <c r="C346">
        <v>30.16</v>
      </c>
      <c r="D346">
        <v>30.2</v>
      </c>
      <c r="E346">
        <v>34.46</v>
      </c>
      <c r="F346">
        <v>34</v>
      </c>
      <c r="H346" s="11">
        <v>44608</v>
      </c>
      <c r="I346">
        <v>36.15</v>
      </c>
      <c r="J346" s="9">
        <f t="shared" si="5"/>
        <v>6</v>
      </c>
    </row>
    <row r="347" spans="1:10" x14ac:dyDescent="0.75">
      <c r="A347" s="11">
        <v>44603</v>
      </c>
      <c r="B347">
        <v>31.57</v>
      </c>
      <c r="C347">
        <v>29.85</v>
      </c>
      <c r="D347">
        <v>29.9</v>
      </c>
      <c r="E347">
        <v>34.15</v>
      </c>
      <c r="F347">
        <v>34</v>
      </c>
      <c r="H347" s="11">
        <v>44609</v>
      </c>
      <c r="I347">
        <v>36.15</v>
      </c>
      <c r="J347" s="9">
        <f t="shared" si="5"/>
        <v>6</v>
      </c>
    </row>
    <row r="348" spans="1:10" x14ac:dyDescent="0.75">
      <c r="A348" s="11">
        <v>44606</v>
      </c>
      <c r="B348">
        <v>31.5</v>
      </c>
      <c r="C348">
        <v>29.85</v>
      </c>
      <c r="D348">
        <v>30.5</v>
      </c>
      <c r="E348">
        <v>34</v>
      </c>
      <c r="F348">
        <v>34.25</v>
      </c>
      <c r="H348" s="11">
        <v>44610</v>
      </c>
      <c r="I348">
        <v>35.200000000000003</v>
      </c>
      <c r="J348" s="9">
        <f t="shared" si="5"/>
        <v>4</v>
      </c>
    </row>
    <row r="349" spans="1:10" x14ac:dyDescent="0.75">
      <c r="A349" s="11">
        <v>44607</v>
      </c>
      <c r="B349">
        <v>31.9</v>
      </c>
      <c r="C349">
        <v>30.21</v>
      </c>
      <c r="D349">
        <v>29.8</v>
      </c>
      <c r="E349">
        <v>34.5</v>
      </c>
      <c r="F349">
        <v>34.69</v>
      </c>
      <c r="H349" s="11">
        <v>44613</v>
      </c>
      <c r="I349">
        <v>34.71</v>
      </c>
      <c r="J349" s="9">
        <f t="shared" si="5"/>
        <v>6</v>
      </c>
    </row>
    <row r="350" spans="1:10" x14ac:dyDescent="0.75">
      <c r="A350" s="11">
        <v>44608</v>
      </c>
      <c r="B350">
        <v>32.06</v>
      </c>
      <c r="C350">
        <v>30.48</v>
      </c>
      <c r="D350">
        <v>30.5</v>
      </c>
      <c r="E350">
        <v>35</v>
      </c>
      <c r="F350">
        <v>35.1</v>
      </c>
      <c r="H350" s="11">
        <v>44614</v>
      </c>
      <c r="I350">
        <v>35.299999999999997</v>
      </c>
      <c r="J350" s="9">
        <f t="shared" si="5"/>
        <v>6</v>
      </c>
    </row>
    <row r="351" spans="1:10" x14ac:dyDescent="0.75">
      <c r="A351" s="11">
        <v>44609</v>
      </c>
      <c r="B351">
        <v>31.8</v>
      </c>
      <c r="C351">
        <v>30.19</v>
      </c>
      <c r="D351">
        <v>29.8</v>
      </c>
      <c r="E351">
        <v>34.9</v>
      </c>
      <c r="F351">
        <v>34.5</v>
      </c>
      <c r="H351" s="11">
        <v>44615</v>
      </c>
      <c r="I351">
        <v>35.6</v>
      </c>
      <c r="J351" s="9">
        <f t="shared" si="5"/>
        <v>6</v>
      </c>
    </row>
    <row r="352" spans="1:10" x14ac:dyDescent="0.75">
      <c r="A352" s="11">
        <v>44610</v>
      </c>
      <c r="B352">
        <v>32.090000000000003</v>
      </c>
      <c r="C352">
        <v>30.8</v>
      </c>
      <c r="D352">
        <v>30.51</v>
      </c>
      <c r="E352">
        <v>35.9</v>
      </c>
      <c r="F352">
        <v>35.5</v>
      </c>
      <c r="H352" s="11">
        <v>44616</v>
      </c>
      <c r="I352">
        <v>35.07</v>
      </c>
      <c r="J352" s="9">
        <f t="shared" si="5"/>
        <v>6</v>
      </c>
    </row>
    <row r="353" spans="1:10" x14ac:dyDescent="0.75">
      <c r="A353" s="11">
        <v>44613</v>
      </c>
      <c r="B353">
        <v>32.299999999999997</v>
      </c>
      <c r="C353">
        <v>30.89</v>
      </c>
      <c r="D353">
        <v>30.8</v>
      </c>
      <c r="E353">
        <v>36</v>
      </c>
      <c r="F353">
        <v>34.799999999999997</v>
      </c>
      <c r="H353" s="11">
        <v>44617</v>
      </c>
      <c r="I353">
        <v>34.81</v>
      </c>
      <c r="J353" s="9">
        <f t="shared" si="5"/>
        <v>4</v>
      </c>
    </row>
    <row r="354" spans="1:10" x14ac:dyDescent="0.75">
      <c r="A354" s="11">
        <v>44614</v>
      </c>
      <c r="B354">
        <v>32.25</v>
      </c>
      <c r="C354">
        <v>30.66</v>
      </c>
      <c r="D354">
        <v>30.02</v>
      </c>
      <c r="E354">
        <v>36.450000000000003</v>
      </c>
      <c r="F354">
        <v>34.909999999999997</v>
      </c>
      <c r="H354" s="11">
        <v>44622</v>
      </c>
      <c r="I354">
        <v>34</v>
      </c>
      <c r="J354" s="9">
        <f t="shared" si="5"/>
        <v>8</v>
      </c>
    </row>
    <row r="355" spans="1:10" x14ac:dyDescent="0.75">
      <c r="A355" s="11">
        <v>44615</v>
      </c>
      <c r="B355">
        <v>32.200000000000003</v>
      </c>
      <c r="C355">
        <v>30.41</v>
      </c>
      <c r="D355">
        <v>30.64</v>
      </c>
      <c r="E355">
        <v>36</v>
      </c>
      <c r="F355">
        <v>34.85</v>
      </c>
      <c r="H355" s="11">
        <v>44623</v>
      </c>
      <c r="I355">
        <v>34.5</v>
      </c>
      <c r="J355" s="9">
        <f t="shared" si="5"/>
        <v>8</v>
      </c>
    </row>
    <row r="356" spans="1:10" x14ac:dyDescent="0.75">
      <c r="A356" s="11">
        <v>44616</v>
      </c>
      <c r="B356">
        <v>31.88</v>
      </c>
      <c r="C356">
        <v>30.01</v>
      </c>
      <c r="D356">
        <v>30</v>
      </c>
      <c r="E356">
        <v>35.21</v>
      </c>
      <c r="F356">
        <v>35.200000000000003</v>
      </c>
      <c r="H356" s="11">
        <v>44624</v>
      </c>
      <c r="I356">
        <v>34.5</v>
      </c>
      <c r="J356" s="9">
        <f t="shared" si="5"/>
        <v>8</v>
      </c>
    </row>
    <row r="357" spans="1:10" x14ac:dyDescent="0.75">
      <c r="A357" s="11">
        <v>44617</v>
      </c>
      <c r="B357">
        <v>31.8</v>
      </c>
      <c r="C357">
        <v>30.05</v>
      </c>
      <c r="D357">
        <v>29.62</v>
      </c>
      <c r="E357">
        <v>35.590000000000003</v>
      </c>
      <c r="F357">
        <v>34.15</v>
      </c>
      <c r="H357" s="11">
        <v>44627</v>
      </c>
      <c r="I357">
        <v>33</v>
      </c>
      <c r="J357" s="9">
        <f t="shared" si="5"/>
        <v>10</v>
      </c>
    </row>
    <row r="358" spans="1:10" x14ac:dyDescent="0.75">
      <c r="A358" s="11">
        <v>44622</v>
      </c>
      <c r="B358">
        <v>31</v>
      </c>
      <c r="C358">
        <v>29.4</v>
      </c>
      <c r="D358">
        <v>29.7</v>
      </c>
      <c r="E358">
        <v>34.31</v>
      </c>
      <c r="F358">
        <v>34</v>
      </c>
      <c r="H358" s="11">
        <v>44628</v>
      </c>
      <c r="I358">
        <v>32</v>
      </c>
      <c r="J358" s="9">
        <f t="shared" si="5"/>
        <v>6</v>
      </c>
    </row>
    <row r="359" spans="1:10" x14ac:dyDescent="0.75">
      <c r="A359" s="11">
        <v>44623</v>
      </c>
      <c r="B359">
        <v>31.58</v>
      </c>
      <c r="C359">
        <v>29.52</v>
      </c>
      <c r="D359">
        <v>29.7</v>
      </c>
      <c r="E359">
        <v>35</v>
      </c>
      <c r="F359">
        <v>34.700000000000003</v>
      </c>
      <c r="H359" s="11">
        <v>44629</v>
      </c>
      <c r="I359">
        <v>33.26</v>
      </c>
      <c r="J359" s="9">
        <f t="shared" si="5"/>
        <v>6</v>
      </c>
    </row>
    <row r="360" spans="1:10" x14ac:dyDescent="0.75">
      <c r="A360" s="11">
        <v>44624</v>
      </c>
      <c r="B360">
        <v>30.85</v>
      </c>
      <c r="C360">
        <v>28.62</v>
      </c>
      <c r="D360">
        <v>28.5</v>
      </c>
      <c r="E360">
        <v>34.200000000000003</v>
      </c>
      <c r="F360">
        <v>34</v>
      </c>
      <c r="H360" s="11">
        <v>44630</v>
      </c>
      <c r="I360">
        <v>33.9</v>
      </c>
      <c r="J360" s="9">
        <f t="shared" si="5"/>
        <v>6</v>
      </c>
    </row>
    <row r="361" spans="1:10" x14ac:dyDescent="0.75">
      <c r="A361" s="11">
        <v>44627</v>
      </c>
      <c r="B361">
        <v>29.71</v>
      </c>
      <c r="C361">
        <v>28.05</v>
      </c>
      <c r="D361">
        <v>27.1</v>
      </c>
      <c r="E361">
        <v>32.89</v>
      </c>
      <c r="F361">
        <v>33.1</v>
      </c>
      <c r="H361" s="11">
        <v>44631</v>
      </c>
      <c r="I361">
        <v>34.1</v>
      </c>
      <c r="J361" s="9">
        <f t="shared" si="5"/>
        <v>4</v>
      </c>
    </row>
    <row r="362" spans="1:10" x14ac:dyDescent="0.75">
      <c r="A362" s="11">
        <v>44628</v>
      </c>
      <c r="B362">
        <v>29.7</v>
      </c>
      <c r="C362">
        <v>28.13</v>
      </c>
      <c r="D362">
        <v>27.2</v>
      </c>
      <c r="E362">
        <v>32.1</v>
      </c>
      <c r="F362">
        <v>31.95</v>
      </c>
      <c r="H362" s="11">
        <v>44634</v>
      </c>
      <c r="I362">
        <v>34.31</v>
      </c>
      <c r="J362" s="9">
        <f t="shared" si="5"/>
        <v>6</v>
      </c>
    </row>
    <row r="363" spans="1:10" x14ac:dyDescent="0.75">
      <c r="A363" s="11">
        <v>44629</v>
      </c>
      <c r="B363">
        <v>31.22</v>
      </c>
      <c r="C363">
        <v>29</v>
      </c>
      <c r="D363">
        <v>27.8</v>
      </c>
      <c r="E363">
        <v>33.5</v>
      </c>
      <c r="F363">
        <v>32.75</v>
      </c>
      <c r="H363" s="11">
        <v>44635</v>
      </c>
      <c r="I363">
        <v>33.94</v>
      </c>
      <c r="J363" s="9">
        <f t="shared" si="5"/>
        <v>6</v>
      </c>
    </row>
    <row r="364" spans="1:10" x14ac:dyDescent="0.75">
      <c r="A364" s="11">
        <v>44630</v>
      </c>
      <c r="B364">
        <v>31.39</v>
      </c>
      <c r="C364">
        <v>29.47</v>
      </c>
      <c r="D364">
        <v>28.42</v>
      </c>
      <c r="E364">
        <v>34.65</v>
      </c>
      <c r="F364">
        <v>33.96</v>
      </c>
      <c r="H364" s="11">
        <v>44636</v>
      </c>
      <c r="I364">
        <v>34</v>
      </c>
      <c r="J364" s="9">
        <f t="shared" si="5"/>
        <v>6</v>
      </c>
    </row>
    <row r="365" spans="1:10" x14ac:dyDescent="0.75">
      <c r="A365" s="11">
        <v>44631</v>
      </c>
      <c r="B365">
        <v>31.14</v>
      </c>
      <c r="C365">
        <v>29.52</v>
      </c>
      <c r="D365">
        <v>28.55</v>
      </c>
      <c r="E365">
        <v>34.51</v>
      </c>
      <c r="F365">
        <v>33.9</v>
      </c>
      <c r="H365" s="11">
        <v>44637</v>
      </c>
      <c r="I365">
        <v>33</v>
      </c>
      <c r="J365" s="9">
        <f t="shared" si="5"/>
        <v>6</v>
      </c>
    </row>
    <row r="366" spans="1:10" x14ac:dyDescent="0.75">
      <c r="A366" s="11">
        <v>44634</v>
      </c>
      <c r="B366">
        <v>31.3</v>
      </c>
      <c r="C366">
        <v>29.62</v>
      </c>
      <c r="D366">
        <v>28.99</v>
      </c>
      <c r="E366">
        <v>33.9</v>
      </c>
      <c r="F366">
        <v>33.67</v>
      </c>
      <c r="H366" s="11">
        <v>44638</v>
      </c>
      <c r="I366">
        <v>34</v>
      </c>
      <c r="J366" s="9">
        <f t="shared" si="5"/>
        <v>4</v>
      </c>
    </row>
    <row r="367" spans="1:10" x14ac:dyDescent="0.75">
      <c r="A367" s="11">
        <v>44635</v>
      </c>
      <c r="B367">
        <v>31</v>
      </c>
      <c r="C367">
        <v>29.35</v>
      </c>
      <c r="D367">
        <v>28.3</v>
      </c>
      <c r="E367">
        <v>33.5</v>
      </c>
      <c r="F367">
        <v>34</v>
      </c>
      <c r="H367" s="11">
        <v>44641</v>
      </c>
      <c r="I367">
        <v>34.299999999999997</v>
      </c>
      <c r="J367" s="9">
        <f t="shared" si="5"/>
        <v>6</v>
      </c>
    </row>
    <row r="368" spans="1:10" x14ac:dyDescent="0.75">
      <c r="A368" s="11">
        <v>44636</v>
      </c>
      <c r="B368">
        <v>30.7</v>
      </c>
      <c r="C368">
        <v>29.52</v>
      </c>
      <c r="D368">
        <v>28.51</v>
      </c>
      <c r="E368">
        <v>33.5</v>
      </c>
      <c r="F368">
        <v>33</v>
      </c>
      <c r="H368" s="11">
        <v>44642</v>
      </c>
      <c r="I368">
        <v>34.299999999999997</v>
      </c>
      <c r="J368" s="9">
        <f t="shared" si="5"/>
        <v>6</v>
      </c>
    </row>
    <row r="369" spans="1:10" x14ac:dyDescent="0.75">
      <c r="A369" s="11">
        <v>44637</v>
      </c>
      <c r="B369">
        <v>31</v>
      </c>
      <c r="C369">
        <v>29.53</v>
      </c>
      <c r="D369">
        <v>28.99</v>
      </c>
      <c r="E369">
        <v>33.979999999999997</v>
      </c>
      <c r="F369">
        <v>33.1</v>
      </c>
      <c r="H369" s="11">
        <v>44643</v>
      </c>
      <c r="I369">
        <v>32.950000000000003</v>
      </c>
      <c r="J369" s="9">
        <f t="shared" si="5"/>
        <v>6</v>
      </c>
    </row>
    <row r="370" spans="1:10" x14ac:dyDescent="0.75">
      <c r="A370" s="11">
        <v>44638</v>
      </c>
      <c r="B370">
        <v>30.87</v>
      </c>
      <c r="C370">
        <v>28.87</v>
      </c>
      <c r="D370">
        <v>28.65</v>
      </c>
      <c r="E370">
        <v>33.549999999999997</v>
      </c>
      <c r="F370">
        <v>32.9</v>
      </c>
      <c r="H370" s="11">
        <v>44645</v>
      </c>
      <c r="I370">
        <v>33.409999999999997</v>
      </c>
      <c r="J370" s="9">
        <f t="shared" si="5"/>
        <v>7</v>
      </c>
    </row>
    <row r="371" spans="1:10" x14ac:dyDescent="0.75">
      <c r="A371" s="11">
        <v>44641</v>
      </c>
      <c r="B371">
        <v>31</v>
      </c>
      <c r="C371">
        <v>29</v>
      </c>
      <c r="D371">
        <v>28.97</v>
      </c>
      <c r="E371">
        <v>33.65</v>
      </c>
      <c r="F371">
        <v>33</v>
      </c>
      <c r="H371" s="11">
        <v>44648</v>
      </c>
      <c r="I371">
        <v>33.9</v>
      </c>
      <c r="J371" s="9">
        <f t="shared" si="5"/>
        <v>7</v>
      </c>
    </row>
    <row r="372" spans="1:10" x14ac:dyDescent="0.75">
      <c r="A372" s="11">
        <v>44642</v>
      </c>
      <c r="B372">
        <v>30.3</v>
      </c>
      <c r="C372">
        <v>28.6</v>
      </c>
      <c r="D372">
        <v>28</v>
      </c>
      <c r="E372">
        <v>33.25</v>
      </c>
      <c r="F372">
        <v>33</v>
      </c>
      <c r="H372" s="11">
        <v>44649</v>
      </c>
      <c r="I372">
        <v>34.25</v>
      </c>
      <c r="J372" s="9">
        <f t="shared" si="5"/>
        <v>7</v>
      </c>
    </row>
    <row r="373" spans="1:10" x14ac:dyDescent="0.75">
      <c r="A373" s="11">
        <v>44643</v>
      </c>
      <c r="B373">
        <v>29.85</v>
      </c>
      <c r="C373">
        <v>28.15</v>
      </c>
      <c r="D373">
        <v>27.5</v>
      </c>
      <c r="E373">
        <v>32.799999999999997</v>
      </c>
      <c r="F373">
        <v>32.5</v>
      </c>
      <c r="H373" s="11">
        <v>44650</v>
      </c>
      <c r="I373">
        <v>34.25</v>
      </c>
      <c r="J373" s="9">
        <f t="shared" si="5"/>
        <v>7</v>
      </c>
    </row>
    <row r="374" spans="1:10" x14ac:dyDescent="0.75">
      <c r="A374" s="11">
        <v>44645</v>
      </c>
      <c r="B374">
        <v>30.35</v>
      </c>
      <c r="C374">
        <v>28.85</v>
      </c>
      <c r="D374">
        <v>27.8</v>
      </c>
      <c r="E374">
        <v>32.9</v>
      </c>
      <c r="F374">
        <v>32.799999999999997</v>
      </c>
      <c r="H374" s="11">
        <v>44651</v>
      </c>
      <c r="I374">
        <v>34</v>
      </c>
      <c r="J374" s="9">
        <f t="shared" si="5"/>
        <v>6</v>
      </c>
    </row>
    <row r="375" spans="1:10" x14ac:dyDescent="0.75">
      <c r="A375" s="11">
        <v>44648</v>
      </c>
      <c r="B375">
        <v>31.45</v>
      </c>
      <c r="C375">
        <v>29.42</v>
      </c>
      <c r="D375">
        <v>28.8</v>
      </c>
      <c r="E375">
        <v>34.24</v>
      </c>
      <c r="F375">
        <v>33.799999999999997</v>
      </c>
      <c r="H375" s="11">
        <v>44652</v>
      </c>
      <c r="I375">
        <v>33.86</v>
      </c>
      <c r="J375" s="9">
        <f t="shared" si="5"/>
        <v>4</v>
      </c>
    </row>
    <row r="376" spans="1:10" x14ac:dyDescent="0.75">
      <c r="A376" s="11">
        <v>44649</v>
      </c>
      <c r="B376">
        <v>31.1</v>
      </c>
      <c r="C376">
        <v>30</v>
      </c>
      <c r="D376">
        <v>29.3</v>
      </c>
      <c r="E376">
        <v>34.18</v>
      </c>
      <c r="F376">
        <v>33.840000000000003</v>
      </c>
      <c r="H376" s="11">
        <v>44655</v>
      </c>
      <c r="I376">
        <v>35</v>
      </c>
      <c r="J376" s="9">
        <f t="shared" si="5"/>
        <v>6</v>
      </c>
    </row>
    <row r="377" spans="1:10" x14ac:dyDescent="0.75">
      <c r="A377" s="11">
        <v>44650</v>
      </c>
      <c r="B377">
        <v>31.7</v>
      </c>
      <c r="C377">
        <v>30.33</v>
      </c>
      <c r="D377">
        <v>29.4</v>
      </c>
      <c r="E377">
        <v>34.6</v>
      </c>
      <c r="F377">
        <v>33.799999999999997</v>
      </c>
      <c r="H377" s="11">
        <v>44656</v>
      </c>
      <c r="I377">
        <v>34.5</v>
      </c>
      <c r="J377" s="9">
        <f t="shared" si="5"/>
        <v>6</v>
      </c>
    </row>
    <row r="378" spans="1:10" x14ac:dyDescent="0.75">
      <c r="A378" s="11">
        <v>44651</v>
      </c>
      <c r="B378">
        <v>31.9</v>
      </c>
      <c r="C378">
        <v>30.51</v>
      </c>
      <c r="D378">
        <v>29.7</v>
      </c>
      <c r="E378">
        <v>34.700000000000003</v>
      </c>
      <c r="F378">
        <v>34.1</v>
      </c>
      <c r="H378" s="11">
        <v>44657</v>
      </c>
      <c r="I378">
        <v>34.799999999999997</v>
      </c>
      <c r="J378" s="9">
        <f t="shared" si="5"/>
        <v>6</v>
      </c>
    </row>
    <row r="379" spans="1:10" x14ac:dyDescent="0.75">
      <c r="A379" s="11">
        <v>44652</v>
      </c>
      <c r="B379">
        <v>32.090000000000003</v>
      </c>
      <c r="C379">
        <v>30.7</v>
      </c>
      <c r="D379">
        <v>30.19</v>
      </c>
      <c r="E379">
        <v>34.5</v>
      </c>
      <c r="F379">
        <v>34</v>
      </c>
      <c r="H379" s="11">
        <v>44658</v>
      </c>
      <c r="I379">
        <v>34.4</v>
      </c>
      <c r="J379" s="9">
        <f t="shared" si="5"/>
        <v>6</v>
      </c>
    </row>
    <row r="380" spans="1:10" x14ac:dyDescent="0.75">
      <c r="A380" s="11">
        <v>44655</v>
      </c>
      <c r="B380">
        <v>32.6</v>
      </c>
      <c r="C380">
        <v>31.05</v>
      </c>
      <c r="D380">
        <v>30</v>
      </c>
      <c r="E380">
        <v>35</v>
      </c>
      <c r="F380">
        <v>34.299999999999997</v>
      </c>
      <c r="H380" s="11">
        <v>44659</v>
      </c>
      <c r="I380">
        <v>34.799999999999997</v>
      </c>
      <c r="J380" s="9">
        <f t="shared" si="5"/>
        <v>4</v>
      </c>
    </row>
    <row r="381" spans="1:10" x14ac:dyDescent="0.75">
      <c r="A381" s="11">
        <v>44656</v>
      </c>
      <c r="B381">
        <v>32.35</v>
      </c>
      <c r="C381">
        <v>30.69</v>
      </c>
      <c r="D381">
        <v>29.5</v>
      </c>
      <c r="E381">
        <v>34.549999999999997</v>
      </c>
      <c r="F381">
        <v>34.450000000000003</v>
      </c>
      <c r="H381" s="11">
        <v>44662</v>
      </c>
      <c r="I381">
        <v>34.6</v>
      </c>
      <c r="J381" s="9">
        <f t="shared" si="5"/>
        <v>6</v>
      </c>
    </row>
    <row r="382" spans="1:10" x14ac:dyDescent="0.75">
      <c r="A382" s="11">
        <v>44657</v>
      </c>
      <c r="B382">
        <v>31.93</v>
      </c>
      <c r="C382">
        <v>30.52</v>
      </c>
      <c r="D382">
        <v>29.4</v>
      </c>
      <c r="E382">
        <v>33.950000000000003</v>
      </c>
      <c r="F382">
        <v>33.75</v>
      </c>
      <c r="H382" s="11">
        <v>44663</v>
      </c>
      <c r="I382">
        <v>33.5</v>
      </c>
      <c r="J382" s="9">
        <f t="shared" si="5"/>
        <v>6</v>
      </c>
    </row>
    <row r="383" spans="1:10" x14ac:dyDescent="0.75">
      <c r="A383" s="11">
        <v>44658</v>
      </c>
      <c r="B383">
        <v>31.56</v>
      </c>
      <c r="C383">
        <v>30.35</v>
      </c>
      <c r="D383">
        <v>29.3</v>
      </c>
      <c r="E383">
        <v>33.81</v>
      </c>
      <c r="F383">
        <v>33.5</v>
      </c>
      <c r="H383" s="11">
        <v>44664</v>
      </c>
      <c r="I383">
        <v>34</v>
      </c>
      <c r="J383" s="9">
        <f t="shared" si="5"/>
        <v>6</v>
      </c>
    </row>
    <row r="384" spans="1:10" x14ac:dyDescent="0.75">
      <c r="A384" s="11">
        <v>44659</v>
      </c>
      <c r="B384">
        <v>31.29</v>
      </c>
      <c r="C384">
        <v>29.73</v>
      </c>
      <c r="D384">
        <v>28.8</v>
      </c>
      <c r="E384">
        <v>33.770000000000003</v>
      </c>
      <c r="F384">
        <v>33.85</v>
      </c>
      <c r="H384" s="11">
        <v>44669</v>
      </c>
      <c r="I384">
        <v>34.01</v>
      </c>
      <c r="J384" s="9">
        <f t="shared" si="5"/>
        <v>10</v>
      </c>
    </row>
    <row r="385" spans="1:10" x14ac:dyDescent="0.75">
      <c r="A385" s="11">
        <v>44662</v>
      </c>
      <c r="B385">
        <v>31</v>
      </c>
      <c r="C385">
        <v>29.69</v>
      </c>
      <c r="D385">
        <v>28.9</v>
      </c>
      <c r="E385">
        <v>33.9</v>
      </c>
      <c r="F385">
        <v>33.700000000000003</v>
      </c>
      <c r="H385" s="11">
        <v>44670</v>
      </c>
      <c r="I385">
        <v>34</v>
      </c>
      <c r="J385" s="9">
        <f t="shared" si="5"/>
        <v>8</v>
      </c>
    </row>
    <row r="386" spans="1:10" x14ac:dyDescent="0.75">
      <c r="A386" s="11">
        <v>44663</v>
      </c>
      <c r="B386">
        <v>30.8</v>
      </c>
      <c r="C386">
        <v>29.57</v>
      </c>
      <c r="D386">
        <v>28.69</v>
      </c>
      <c r="E386">
        <v>33.69</v>
      </c>
      <c r="F386">
        <v>33.1</v>
      </c>
      <c r="H386" s="11">
        <v>44671</v>
      </c>
      <c r="I386">
        <v>34</v>
      </c>
      <c r="J386" s="9">
        <f t="shared" si="5"/>
        <v>8</v>
      </c>
    </row>
    <row r="387" spans="1:10" x14ac:dyDescent="0.75">
      <c r="A387" s="11">
        <v>44664</v>
      </c>
      <c r="B387">
        <v>30.86</v>
      </c>
      <c r="C387">
        <v>29.9</v>
      </c>
      <c r="D387">
        <v>29.2</v>
      </c>
      <c r="E387">
        <v>33.65</v>
      </c>
      <c r="F387">
        <v>33.5</v>
      </c>
      <c r="H387" s="11">
        <v>44672</v>
      </c>
      <c r="I387">
        <v>34</v>
      </c>
      <c r="J387" s="9">
        <f t="shared" si="5"/>
        <v>8</v>
      </c>
    </row>
    <row r="388" spans="1:10" x14ac:dyDescent="0.75">
      <c r="A388" s="11">
        <v>44669</v>
      </c>
      <c r="B388">
        <v>31.4</v>
      </c>
      <c r="C388">
        <v>30.17</v>
      </c>
      <c r="D388">
        <v>29.7</v>
      </c>
      <c r="E388">
        <v>34.1</v>
      </c>
      <c r="F388">
        <v>33.89</v>
      </c>
      <c r="H388" s="11">
        <v>44673</v>
      </c>
      <c r="I388">
        <v>34</v>
      </c>
      <c r="J388" s="9">
        <f t="shared" ref="J388:J451" si="6">+H388-A388</f>
        <v>4</v>
      </c>
    </row>
    <row r="389" spans="1:10" x14ac:dyDescent="0.75">
      <c r="A389" s="11">
        <v>44670</v>
      </c>
      <c r="B389">
        <v>31</v>
      </c>
      <c r="C389">
        <v>29.92</v>
      </c>
      <c r="D389">
        <v>29.25</v>
      </c>
      <c r="E389">
        <v>34.01</v>
      </c>
      <c r="F389">
        <v>33.5</v>
      </c>
      <c r="H389" s="11">
        <v>44676</v>
      </c>
      <c r="I389">
        <v>33.520000000000003</v>
      </c>
      <c r="J389" s="9">
        <f t="shared" si="6"/>
        <v>6</v>
      </c>
    </row>
    <row r="390" spans="1:10" x14ac:dyDescent="0.75">
      <c r="A390" s="11">
        <v>44671</v>
      </c>
      <c r="B390">
        <v>31.1</v>
      </c>
      <c r="C390">
        <v>29.7</v>
      </c>
      <c r="D390">
        <v>29.7</v>
      </c>
      <c r="E390">
        <v>34.5</v>
      </c>
      <c r="F390">
        <v>33.700000000000003</v>
      </c>
      <c r="H390" s="11">
        <v>44677</v>
      </c>
      <c r="I390">
        <v>33.5</v>
      </c>
      <c r="J390" s="9">
        <f t="shared" si="6"/>
        <v>6</v>
      </c>
    </row>
    <row r="391" spans="1:10" x14ac:dyDescent="0.75">
      <c r="A391" s="11">
        <v>44672</v>
      </c>
      <c r="B391">
        <v>30.61</v>
      </c>
      <c r="C391">
        <v>29</v>
      </c>
      <c r="D391">
        <v>28.55</v>
      </c>
      <c r="E391">
        <v>33.96</v>
      </c>
      <c r="F391">
        <v>33.25</v>
      </c>
      <c r="H391" s="11">
        <v>44678</v>
      </c>
      <c r="I391">
        <v>32.799999999999997</v>
      </c>
      <c r="J391" s="9">
        <f t="shared" si="6"/>
        <v>6</v>
      </c>
    </row>
    <row r="392" spans="1:10" x14ac:dyDescent="0.75">
      <c r="A392" s="11">
        <v>44673</v>
      </c>
      <c r="B392">
        <v>30.02</v>
      </c>
      <c r="C392">
        <v>28.35</v>
      </c>
      <c r="D392">
        <v>28</v>
      </c>
      <c r="E392">
        <v>32.9</v>
      </c>
      <c r="F392">
        <v>32.5</v>
      </c>
      <c r="H392" s="11">
        <v>44679</v>
      </c>
      <c r="I392">
        <v>32.4</v>
      </c>
      <c r="J392" s="9">
        <f t="shared" si="6"/>
        <v>6</v>
      </c>
    </row>
    <row r="393" spans="1:10" x14ac:dyDescent="0.75">
      <c r="A393" s="11">
        <v>44676</v>
      </c>
      <c r="B393">
        <v>30.16</v>
      </c>
      <c r="C393">
        <v>28.79</v>
      </c>
      <c r="D393">
        <v>28.7</v>
      </c>
      <c r="E393">
        <v>33.4</v>
      </c>
      <c r="F393">
        <v>33.39</v>
      </c>
      <c r="H393" s="11">
        <v>44680</v>
      </c>
      <c r="I393">
        <v>32.1</v>
      </c>
      <c r="J393" s="9">
        <f t="shared" si="6"/>
        <v>4</v>
      </c>
    </row>
    <row r="394" spans="1:10" x14ac:dyDescent="0.75">
      <c r="A394" s="11">
        <v>44677</v>
      </c>
      <c r="B394">
        <v>29.8</v>
      </c>
      <c r="C394">
        <v>28.65</v>
      </c>
      <c r="D394">
        <v>28.4</v>
      </c>
      <c r="E394">
        <v>33.409999999999997</v>
      </c>
      <c r="F394">
        <v>33.39</v>
      </c>
      <c r="H394" s="11">
        <v>44683</v>
      </c>
      <c r="I394">
        <v>32</v>
      </c>
      <c r="J394" s="9">
        <f t="shared" si="6"/>
        <v>6</v>
      </c>
    </row>
    <row r="395" spans="1:10" x14ac:dyDescent="0.75">
      <c r="A395" s="11">
        <v>44678</v>
      </c>
      <c r="B395">
        <v>30</v>
      </c>
      <c r="C395">
        <v>28.7</v>
      </c>
      <c r="D395">
        <v>28.5</v>
      </c>
      <c r="E395">
        <v>33.35</v>
      </c>
      <c r="F395">
        <v>33.700000000000003</v>
      </c>
      <c r="H395" s="11">
        <v>44684</v>
      </c>
      <c r="I395">
        <v>32.4</v>
      </c>
      <c r="J395" s="9">
        <f t="shared" si="6"/>
        <v>6</v>
      </c>
    </row>
    <row r="396" spans="1:10" x14ac:dyDescent="0.75">
      <c r="A396" s="11">
        <v>44679</v>
      </c>
      <c r="B396">
        <v>29.4</v>
      </c>
      <c r="C396">
        <v>28.38</v>
      </c>
      <c r="D396">
        <v>28.3</v>
      </c>
      <c r="E396">
        <v>33.200000000000003</v>
      </c>
      <c r="F396">
        <v>33.020000000000003</v>
      </c>
      <c r="H396" s="11">
        <v>44685</v>
      </c>
      <c r="I396">
        <v>32.549999999999997</v>
      </c>
      <c r="J396" s="9">
        <f t="shared" si="6"/>
        <v>6</v>
      </c>
    </row>
    <row r="397" spans="1:10" x14ac:dyDescent="0.75">
      <c r="A397" s="11">
        <v>44680</v>
      </c>
      <c r="B397">
        <v>29</v>
      </c>
      <c r="C397">
        <v>28.01</v>
      </c>
      <c r="D397">
        <v>27.82</v>
      </c>
      <c r="E397">
        <v>33.15</v>
      </c>
      <c r="F397">
        <v>32.83</v>
      </c>
      <c r="H397" s="11">
        <v>44686</v>
      </c>
      <c r="I397">
        <v>33.200000000000003</v>
      </c>
      <c r="J397" s="9">
        <f t="shared" si="6"/>
        <v>6</v>
      </c>
    </row>
    <row r="398" spans="1:10" x14ac:dyDescent="0.75">
      <c r="A398" s="11">
        <v>44683</v>
      </c>
      <c r="B398">
        <v>28.7</v>
      </c>
      <c r="C398">
        <v>27.73</v>
      </c>
      <c r="D398">
        <v>27.3</v>
      </c>
      <c r="E398">
        <v>32.89</v>
      </c>
      <c r="F398">
        <v>33.1</v>
      </c>
      <c r="H398" s="11">
        <v>44687</v>
      </c>
      <c r="I398">
        <v>33.200000000000003</v>
      </c>
      <c r="J398" s="9">
        <f t="shared" si="6"/>
        <v>4</v>
      </c>
    </row>
    <row r="399" spans="1:10" x14ac:dyDescent="0.75">
      <c r="A399" s="11">
        <v>44684</v>
      </c>
      <c r="B399">
        <v>29.25</v>
      </c>
      <c r="C399">
        <v>28.5</v>
      </c>
      <c r="D399">
        <v>28.01</v>
      </c>
      <c r="E399">
        <v>33.35</v>
      </c>
      <c r="F399">
        <v>34.35</v>
      </c>
      <c r="H399" s="11">
        <v>44690</v>
      </c>
      <c r="I399">
        <v>33.200000000000003</v>
      </c>
      <c r="J399" s="9">
        <f t="shared" si="6"/>
        <v>6</v>
      </c>
    </row>
    <row r="400" spans="1:10" x14ac:dyDescent="0.75">
      <c r="A400" s="11">
        <v>44685</v>
      </c>
      <c r="B400">
        <v>29.75</v>
      </c>
      <c r="C400">
        <v>28.56</v>
      </c>
      <c r="D400">
        <v>28</v>
      </c>
      <c r="E400">
        <v>33.229999999999997</v>
      </c>
      <c r="F400">
        <v>34.35</v>
      </c>
      <c r="H400" s="11">
        <v>44691</v>
      </c>
      <c r="I400">
        <v>31.31</v>
      </c>
      <c r="J400" s="9">
        <f t="shared" si="6"/>
        <v>6</v>
      </c>
    </row>
    <row r="401" spans="1:10" x14ac:dyDescent="0.75">
      <c r="A401" s="11">
        <v>44686</v>
      </c>
      <c r="B401">
        <v>29.2</v>
      </c>
      <c r="C401">
        <v>28</v>
      </c>
      <c r="D401">
        <v>27.95</v>
      </c>
      <c r="E401">
        <v>33.119999999999997</v>
      </c>
      <c r="F401">
        <v>33.46</v>
      </c>
      <c r="H401" s="11">
        <v>44692</v>
      </c>
      <c r="I401">
        <v>31.83</v>
      </c>
      <c r="J401" s="9">
        <f t="shared" si="6"/>
        <v>6</v>
      </c>
    </row>
    <row r="402" spans="1:10" x14ac:dyDescent="0.75">
      <c r="A402" s="11">
        <v>44687</v>
      </c>
      <c r="B402">
        <v>28.92</v>
      </c>
      <c r="C402">
        <v>27.25</v>
      </c>
      <c r="D402">
        <v>27.3</v>
      </c>
      <c r="E402">
        <v>32.6</v>
      </c>
      <c r="F402">
        <v>33</v>
      </c>
      <c r="H402" s="11">
        <v>44693</v>
      </c>
      <c r="I402">
        <v>32.200000000000003</v>
      </c>
      <c r="J402" s="9">
        <f t="shared" si="6"/>
        <v>6</v>
      </c>
    </row>
    <row r="403" spans="1:10" x14ac:dyDescent="0.75">
      <c r="A403" s="11">
        <v>44690</v>
      </c>
      <c r="B403">
        <v>28.12</v>
      </c>
      <c r="C403">
        <v>27.23</v>
      </c>
      <c r="D403">
        <v>27.05</v>
      </c>
      <c r="E403">
        <v>32.700000000000003</v>
      </c>
      <c r="F403">
        <v>33</v>
      </c>
      <c r="H403" s="11">
        <v>44694</v>
      </c>
      <c r="I403">
        <v>31.6</v>
      </c>
      <c r="J403" s="9">
        <f t="shared" si="6"/>
        <v>4</v>
      </c>
    </row>
    <row r="404" spans="1:10" x14ac:dyDescent="0.75">
      <c r="A404" s="11">
        <v>44691</v>
      </c>
      <c r="B404">
        <v>28.12</v>
      </c>
      <c r="C404">
        <v>27.09</v>
      </c>
      <c r="D404">
        <v>27.25</v>
      </c>
      <c r="E404">
        <v>32.5</v>
      </c>
      <c r="F404">
        <v>32.799999999999997</v>
      </c>
      <c r="H404" s="11">
        <v>44697</v>
      </c>
      <c r="I404">
        <v>31.8</v>
      </c>
      <c r="J404" s="9">
        <f t="shared" si="6"/>
        <v>6</v>
      </c>
    </row>
    <row r="405" spans="1:10" x14ac:dyDescent="0.75">
      <c r="A405" s="11">
        <v>44692</v>
      </c>
      <c r="B405">
        <v>28.66</v>
      </c>
      <c r="C405">
        <v>27.43</v>
      </c>
      <c r="D405">
        <v>27.31</v>
      </c>
      <c r="E405">
        <v>32.799999999999997</v>
      </c>
      <c r="F405">
        <v>32.75</v>
      </c>
      <c r="H405" s="11">
        <v>44698</v>
      </c>
      <c r="I405">
        <v>31.6</v>
      </c>
      <c r="J405" s="9">
        <f t="shared" si="6"/>
        <v>6</v>
      </c>
    </row>
    <row r="406" spans="1:10" x14ac:dyDescent="0.75">
      <c r="A406" s="11">
        <v>44693</v>
      </c>
      <c r="B406">
        <v>28.12</v>
      </c>
      <c r="C406">
        <v>26.97</v>
      </c>
      <c r="D406">
        <v>27</v>
      </c>
      <c r="E406">
        <v>32.6</v>
      </c>
      <c r="F406">
        <v>32.5</v>
      </c>
      <c r="H406" s="11">
        <v>44700</v>
      </c>
      <c r="I406">
        <v>31</v>
      </c>
      <c r="J406" s="9">
        <f t="shared" si="6"/>
        <v>7</v>
      </c>
    </row>
    <row r="407" spans="1:10" x14ac:dyDescent="0.75">
      <c r="A407" s="11">
        <v>44694</v>
      </c>
      <c r="B407">
        <v>27.73</v>
      </c>
      <c r="C407">
        <v>26.5</v>
      </c>
      <c r="D407">
        <v>26.96</v>
      </c>
      <c r="E407">
        <v>32.049999999999997</v>
      </c>
      <c r="F407">
        <v>32.299999999999997</v>
      </c>
      <c r="H407" s="11">
        <v>44701</v>
      </c>
      <c r="I407">
        <v>29.5</v>
      </c>
      <c r="J407" s="9">
        <f t="shared" si="6"/>
        <v>7</v>
      </c>
    </row>
    <row r="408" spans="1:10" x14ac:dyDescent="0.75">
      <c r="A408" s="11">
        <v>44697</v>
      </c>
      <c r="B408">
        <v>27.7</v>
      </c>
      <c r="C408">
        <v>26.41</v>
      </c>
      <c r="D408">
        <v>26.5</v>
      </c>
      <c r="E408">
        <v>31.7</v>
      </c>
      <c r="F408">
        <v>31.65</v>
      </c>
      <c r="H408" s="11">
        <v>44704</v>
      </c>
      <c r="I408">
        <v>30.42</v>
      </c>
      <c r="J408" s="9">
        <f t="shared" si="6"/>
        <v>7</v>
      </c>
    </row>
    <row r="409" spans="1:10" x14ac:dyDescent="0.75">
      <c r="A409" s="11">
        <v>44698</v>
      </c>
      <c r="B409">
        <v>27.79</v>
      </c>
      <c r="C409">
        <v>26.31</v>
      </c>
      <c r="D409">
        <v>26.49</v>
      </c>
      <c r="E409">
        <v>31.6</v>
      </c>
      <c r="F409">
        <v>31.8</v>
      </c>
      <c r="H409" s="11">
        <v>44705</v>
      </c>
      <c r="I409">
        <v>30</v>
      </c>
      <c r="J409" s="9">
        <f t="shared" si="6"/>
        <v>7</v>
      </c>
    </row>
    <row r="410" spans="1:10" x14ac:dyDescent="0.75">
      <c r="A410" s="11">
        <v>44700</v>
      </c>
      <c r="B410">
        <v>27.4</v>
      </c>
      <c r="C410">
        <v>26.35</v>
      </c>
      <c r="D410">
        <v>26.32</v>
      </c>
      <c r="E410">
        <v>31.8</v>
      </c>
      <c r="F410">
        <v>31.7</v>
      </c>
      <c r="H410" s="11">
        <v>44707</v>
      </c>
      <c r="I410">
        <v>30.5</v>
      </c>
      <c r="J410" s="9">
        <f t="shared" si="6"/>
        <v>7</v>
      </c>
    </row>
    <row r="411" spans="1:10" x14ac:dyDescent="0.75">
      <c r="A411" s="11">
        <v>44701</v>
      </c>
      <c r="B411">
        <v>26.91</v>
      </c>
      <c r="C411">
        <v>25.93</v>
      </c>
      <c r="D411">
        <v>26.09</v>
      </c>
      <c r="E411">
        <v>31.5</v>
      </c>
      <c r="F411">
        <v>31.99</v>
      </c>
      <c r="H411" s="11">
        <v>44708</v>
      </c>
      <c r="I411">
        <v>30.92</v>
      </c>
      <c r="J411" s="9">
        <f t="shared" si="6"/>
        <v>7</v>
      </c>
    </row>
    <row r="412" spans="1:10" x14ac:dyDescent="0.75">
      <c r="A412" s="11">
        <v>44704</v>
      </c>
      <c r="B412">
        <v>27.49</v>
      </c>
      <c r="C412">
        <v>26.16</v>
      </c>
      <c r="D412">
        <v>26.2</v>
      </c>
      <c r="E412">
        <v>31.54</v>
      </c>
      <c r="F412">
        <v>31.85</v>
      </c>
      <c r="H412" s="11">
        <v>44711</v>
      </c>
      <c r="I412">
        <v>30.51</v>
      </c>
      <c r="J412" s="9">
        <f t="shared" si="6"/>
        <v>7</v>
      </c>
    </row>
    <row r="413" spans="1:10" x14ac:dyDescent="0.75">
      <c r="A413" s="11">
        <v>44705</v>
      </c>
      <c r="B413">
        <v>27.1</v>
      </c>
      <c r="C413">
        <v>25.89</v>
      </c>
      <c r="D413">
        <v>26</v>
      </c>
      <c r="E413">
        <v>31.21</v>
      </c>
      <c r="F413">
        <v>31.99</v>
      </c>
      <c r="H413" s="11">
        <v>44712</v>
      </c>
      <c r="I413">
        <v>30.5</v>
      </c>
      <c r="J413" s="9">
        <f t="shared" si="6"/>
        <v>7</v>
      </c>
    </row>
    <row r="414" spans="1:10" x14ac:dyDescent="0.75">
      <c r="A414" s="11">
        <v>44707</v>
      </c>
      <c r="B414">
        <v>27.5</v>
      </c>
      <c r="C414">
        <v>26.24</v>
      </c>
      <c r="D414">
        <v>26.15</v>
      </c>
      <c r="E414">
        <v>31.7</v>
      </c>
      <c r="F414">
        <v>31.8</v>
      </c>
      <c r="H414" s="11">
        <v>44713</v>
      </c>
      <c r="I414">
        <v>30.01</v>
      </c>
      <c r="J414" s="9">
        <f t="shared" si="6"/>
        <v>6</v>
      </c>
    </row>
    <row r="415" spans="1:10" x14ac:dyDescent="0.75">
      <c r="A415" s="11">
        <v>44708</v>
      </c>
      <c r="B415">
        <v>27.55</v>
      </c>
      <c r="C415">
        <v>26.07</v>
      </c>
      <c r="D415">
        <v>26.2</v>
      </c>
      <c r="E415">
        <v>31.9</v>
      </c>
      <c r="F415">
        <v>32.479999999999997</v>
      </c>
      <c r="H415" s="11">
        <v>44714</v>
      </c>
      <c r="I415">
        <v>30.55</v>
      </c>
      <c r="J415" s="9">
        <f t="shared" si="6"/>
        <v>6</v>
      </c>
    </row>
    <row r="416" spans="1:10" x14ac:dyDescent="0.75">
      <c r="A416" s="11">
        <v>44711</v>
      </c>
      <c r="B416">
        <v>27.26</v>
      </c>
      <c r="C416">
        <v>26.42</v>
      </c>
      <c r="D416">
        <v>26.69</v>
      </c>
      <c r="E416">
        <v>32.299999999999997</v>
      </c>
      <c r="F416">
        <v>33.049999999999997</v>
      </c>
      <c r="H416" s="11">
        <v>44715</v>
      </c>
      <c r="I416">
        <v>30.6</v>
      </c>
      <c r="J416" s="9">
        <f t="shared" si="6"/>
        <v>4</v>
      </c>
    </row>
    <row r="417" spans="1:10" x14ac:dyDescent="0.75">
      <c r="A417" s="11">
        <v>44712</v>
      </c>
      <c r="B417">
        <v>27.4</v>
      </c>
      <c r="C417">
        <v>26.21</v>
      </c>
      <c r="D417">
        <v>26.55</v>
      </c>
      <c r="E417">
        <v>32.119999999999997</v>
      </c>
      <c r="F417">
        <v>32.6</v>
      </c>
      <c r="H417" s="11">
        <v>44718</v>
      </c>
      <c r="I417">
        <v>30.5</v>
      </c>
      <c r="J417" s="9">
        <f t="shared" si="6"/>
        <v>6</v>
      </c>
    </row>
    <row r="418" spans="1:10" x14ac:dyDescent="0.75">
      <c r="A418" s="11">
        <v>44713</v>
      </c>
      <c r="B418">
        <v>27.35</v>
      </c>
      <c r="C418">
        <v>26.2</v>
      </c>
      <c r="D418">
        <v>26.4</v>
      </c>
      <c r="E418">
        <v>32</v>
      </c>
      <c r="F418">
        <v>32.4</v>
      </c>
      <c r="H418" s="11">
        <v>44719</v>
      </c>
      <c r="I418">
        <v>30.5</v>
      </c>
      <c r="J418" s="9">
        <f t="shared" si="6"/>
        <v>6</v>
      </c>
    </row>
    <row r="419" spans="1:10" x14ac:dyDescent="0.75">
      <c r="A419" s="11">
        <v>44714</v>
      </c>
      <c r="B419">
        <v>27.35</v>
      </c>
      <c r="C419">
        <v>26.2</v>
      </c>
      <c r="D419">
        <v>26.25</v>
      </c>
      <c r="E419">
        <v>32.4</v>
      </c>
      <c r="F419">
        <v>32.6</v>
      </c>
      <c r="H419" s="11">
        <v>44720</v>
      </c>
      <c r="I419">
        <v>29.9</v>
      </c>
      <c r="J419" s="9">
        <f t="shared" si="6"/>
        <v>6</v>
      </c>
    </row>
    <row r="420" spans="1:10" x14ac:dyDescent="0.75">
      <c r="A420" s="11">
        <v>44715</v>
      </c>
      <c r="B420">
        <v>27.18</v>
      </c>
      <c r="C420">
        <v>25.97</v>
      </c>
      <c r="D420">
        <v>26.35</v>
      </c>
      <c r="E420">
        <v>32.25</v>
      </c>
      <c r="F420">
        <v>32.5</v>
      </c>
      <c r="H420" s="11">
        <v>44721</v>
      </c>
      <c r="I420">
        <v>29</v>
      </c>
      <c r="J420" s="9">
        <f t="shared" si="6"/>
        <v>6</v>
      </c>
    </row>
    <row r="421" spans="1:10" x14ac:dyDescent="0.75">
      <c r="A421" s="11">
        <v>44718</v>
      </c>
      <c r="B421">
        <v>26.9</v>
      </c>
      <c r="C421">
        <v>26</v>
      </c>
      <c r="D421">
        <v>25.9</v>
      </c>
      <c r="E421">
        <v>32</v>
      </c>
      <c r="F421">
        <v>32.79</v>
      </c>
      <c r="H421" s="11">
        <v>44722</v>
      </c>
      <c r="I421">
        <v>28.06</v>
      </c>
      <c r="J421" s="9">
        <f t="shared" si="6"/>
        <v>4</v>
      </c>
    </row>
    <row r="422" spans="1:10" x14ac:dyDescent="0.75">
      <c r="A422" s="11">
        <v>44719</v>
      </c>
      <c r="B422">
        <v>26.75</v>
      </c>
      <c r="C422">
        <v>25.77</v>
      </c>
      <c r="D422">
        <v>25.8</v>
      </c>
      <c r="E422">
        <v>32</v>
      </c>
      <c r="F422">
        <v>31.86</v>
      </c>
      <c r="H422" s="11">
        <v>44725</v>
      </c>
      <c r="I422">
        <v>28</v>
      </c>
      <c r="J422" s="9">
        <f t="shared" si="6"/>
        <v>6</v>
      </c>
    </row>
    <row r="423" spans="1:10" x14ac:dyDescent="0.75">
      <c r="A423" s="11">
        <v>44720</v>
      </c>
      <c r="B423">
        <v>26.11</v>
      </c>
      <c r="C423">
        <v>24.81</v>
      </c>
      <c r="D423">
        <v>25.05</v>
      </c>
      <c r="E423">
        <v>30.8</v>
      </c>
      <c r="F423">
        <v>31.6</v>
      </c>
      <c r="H423" s="11">
        <v>44726</v>
      </c>
      <c r="I423">
        <v>27.2</v>
      </c>
      <c r="J423" s="9">
        <f t="shared" si="6"/>
        <v>6</v>
      </c>
    </row>
    <row r="424" spans="1:10" x14ac:dyDescent="0.75">
      <c r="A424" s="11">
        <v>44721</v>
      </c>
      <c r="B424">
        <v>25.39</v>
      </c>
      <c r="C424">
        <v>24</v>
      </c>
      <c r="D424">
        <v>23.5</v>
      </c>
      <c r="E424">
        <v>29.99</v>
      </c>
      <c r="F424">
        <v>30</v>
      </c>
      <c r="H424" s="11">
        <v>44727</v>
      </c>
      <c r="I424">
        <v>27.2</v>
      </c>
      <c r="J424" s="9">
        <f t="shared" si="6"/>
        <v>6</v>
      </c>
    </row>
    <row r="425" spans="1:10" x14ac:dyDescent="0.75">
      <c r="A425" s="11">
        <v>44722</v>
      </c>
      <c r="B425">
        <v>24.8</v>
      </c>
      <c r="C425">
        <v>23.72</v>
      </c>
      <c r="D425">
        <v>23.75</v>
      </c>
      <c r="E425">
        <v>29.2</v>
      </c>
      <c r="F425">
        <v>29.4</v>
      </c>
      <c r="H425" s="11">
        <v>44728</v>
      </c>
      <c r="I425">
        <v>26.5</v>
      </c>
      <c r="J425" s="9">
        <f t="shared" si="6"/>
        <v>6</v>
      </c>
    </row>
    <row r="426" spans="1:10" x14ac:dyDescent="0.75">
      <c r="A426" s="11">
        <v>44725</v>
      </c>
      <c r="B426">
        <v>24.45</v>
      </c>
      <c r="C426">
        <v>23.07</v>
      </c>
      <c r="D426">
        <v>23</v>
      </c>
      <c r="E426">
        <v>28</v>
      </c>
      <c r="F426">
        <v>28.5</v>
      </c>
      <c r="H426" s="11">
        <v>44733</v>
      </c>
      <c r="I426">
        <v>26.35</v>
      </c>
      <c r="J426" s="9">
        <f t="shared" si="6"/>
        <v>8</v>
      </c>
    </row>
    <row r="427" spans="1:10" x14ac:dyDescent="0.75">
      <c r="A427" s="11">
        <v>44726</v>
      </c>
      <c r="B427">
        <v>23.9</v>
      </c>
      <c r="C427">
        <v>23.09</v>
      </c>
      <c r="D427">
        <v>23</v>
      </c>
      <c r="E427">
        <v>28.4</v>
      </c>
      <c r="F427">
        <v>28.25</v>
      </c>
      <c r="H427" s="11">
        <v>44734</v>
      </c>
      <c r="I427">
        <v>25.75</v>
      </c>
      <c r="J427" s="9">
        <f t="shared" si="6"/>
        <v>8</v>
      </c>
    </row>
    <row r="428" spans="1:10" x14ac:dyDescent="0.75">
      <c r="A428" s="11">
        <v>44727</v>
      </c>
      <c r="B428">
        <v>24.31</v>
      </c>
      <c r="C428">
        <v>23.68</v>
      </c>
      <c r="D428">
        <v>23.52</v>
      </c>
      <c r="E428">
        <v>29</v>
      </c>
      <c r="F428">
        <v>28.6</v>
      </c>
      <c r="H428" s="11">
        <v>44735</v>
      </c>
      <c r="I428">
        <v>25.26</v>
      </c>
      <c r="J428" s="9">
        <f t="shared" si="6"/>
        <v>8</v>
      </c>
    </row>
    <row r="429" spans="1:10" x14ac:dyDescent="0.75">
      <c r="A429" s="11">
        <v>44728</v>
      </c>
      <c r="B429">
        <v>23.8</v>
      </c>
      <c r="C429">
        <v>22.66</v>
      </c>
      <c r="D429">
        <v>22.8</v>
      </c>
      <c r="E429">
        <v>28.68</v>
      </c>
      <c r="F429">
        <v>28.2</v>
      </c>
      <c r="H429" s="11">
        <v>44736</v>
      </c>
      <c r="I429">
        <v>24.99</v>
      </c>
      <c r="J429" s="9">
        <f t="shared" si="6"/>
        <v>8</v>
      </c>
    </row>
    <row r="430" spans="1:10" x14ac:dyDescent="0.75">
      <c r="A430" s="11">
        <v>44733</v>
      </c>
      <c r="B430">
        <v>23.96</v>
      </c>
      <c r="C430">
        <v>22.8</v>
      </c>
      <c r="D430">
        <v>22.78</v>
      </c>
      <c r="E430">
        <v>28.4</v>
      </c>
      <c r="F430">
        <v>28.55</v>
      </c>
      <c r="H430" s="11">
        <v>44739</v>
      </c>
      <c r="I430">
        <v>24</v>
      </c>
      <c r="J430" s="9">
        <f t="shared" si="6"/>
        <v>6</v>
      </c>
    </row>
    <row r="431" spans="1:10" x14ac:dyDescent="0.75">
      <c r="A431" s="11">
        <v>44734</v>
      </c>
      <c r="B431">
        <v>23.6</v>
      </c>
      <c r="C431">
        <v>22.35</v>
      </c>
      <c r="D431">
        <v>22.6</v>
      </c>
      <c r="E431">
        <v>28.12</v>
      </c>
      <c r="F431">
        <v>28.1</v>
      </c>
      <c r="H431" s="11">
        <v>44740</v>
      </c>
      <c r="I431">
        <v>22.9</v>
      </c>
      <c r="J431" s="9">
        <f t="shared" si="6"/>
        <v>6</v>
      </c>
    </row>
    <row r="432" spans="1:10" x14ac:dyDescent="0.75">
      <c r="A432" s="11">
        <v>44735</v>
      </c>
      <c r="B432">
        <v>23</v>
      </c>
      <c r="C432">
        <v>21.79</v>
      </c>
      <c r="D432">
        <v>22.15</v>
      </c>
      <c r="E432">
        <v>27.65</v>
      </c>
      <c r="F432">
        <v>27.9</v>
      </c>
      <c r="H432" s="11">
        <v>44741</v>
      </c>
      <c r="I432">
        <v>23.3</v>
      </c>
      <c r="J432" s="9">
        <f t="shared" si="6"/>
        <v>6</v>
      </c>
    </row>
    <row r="433" spans="1:10" x14ac:dyDescent="0.75">
      <c r="A433" s="11">
        <v>44736</v>
      </c>
      <c r="B433">
        <v>22.14</v>
      </c>
      <c r="C433">
        <v>20.9</v>
      </c>
      <c r="D433">
        <v>20.9</v>
      </c>
      <c r="E433">
        <v>27.3</v>
      </c>
      <c r="F433">
        <v>27</v>
      </c>
      <c r="H433" s="11">
        <v>44742</v>
      </c>
      <c r="I433">
        <v>24.33</v>
      </c>
      <c r="J433" s="9">
        <f t="shared" si="6"/>
        <v>6</v>
      </c>
    </row>
    <row r="434" spans="1:10" x14ac:dyDescent="0.75">
      <c r="A434" s="11">
        <v>44739</v>
      </c>
      <c r="B434">
        <v>21.87</v>
      </c>
      <c r="C434">
        <v>20.239999999999998</v>
      </c>
      <c r="D434">
        <v>20.6</v>
      </c>
      <c r="E434">
        <v>26.78</v>
      </c>
      <c r="F434">
        <v>26.24</v>
      </c>
      <c r="H434" s="11">
        <v>44743</v>
      </c>
      <c r="I434">
        <v>24.85</v>
      </c>
      <c r="J434" s="9">
        <f t="shared" si="6"/>
        <v>4</v>
      </c>
    </row>
    <row r="435" spans="1:10" x14ac:dyDescent="0.75">
      <c r="A435" s="11">
        <v>44740</v>
      </c>
      <c r="B435">
        <v>22</v>
      </c>
      <c r="C435">
        <v>20.87</v>
      </c>
      <c r="D435">
        <v>21.34</v>
      </c>
      <c r="E435">
        <v>26.65</v>
      </c>
      <c r="F435">
        <v>26.3</v>
      </c>
      <c r="H435" s="11">
        <v>44746</v>
      </c>
      <c r="I435">
        <v>24</v>
      </c>
      <c r="J435" s="9">
        <f t="shared" si="6"/>
        <v>6</v>
      </c>
    </row>
    <row r="436" spans="1:10" x14ac:dyDescent="0.75">
      <c r="A436" s="11">
        <v>44741</v>
      </c>
      <c r="B436">
        <v>23</v>
      </c>
      <c r="C436">
        <v>21.8</v>
      </c>
      <c r="D436">
        <v>21.75</v>
      </c>
      <c r="E436">
        <v>26.5</v>
      </c>
      <c r="F436">
        <v>27.3</v>
      </c>
      <c r="H436" s="11">
        <v>44747</v>
      </c>
      <c r="I436">
        <v>22.3</v>
      </c>
      <c r="J436" s="9">
        <f t="shared" si="6"/>
        <v>6</v>
      </c>
    </row>
    <row r="437" spans="1:10" x14ac:dyDescent="0.75">
      <c r="A437" s="11">
        <v>44742</v>
      </c>
      <c r="B437">
        <v>22.81</v>
      </c>
      <c r="C437">
        <v>21.48</v>
      </c>
      <c r="D437">
        <v>21.61</v>
      </c>
      <c r="E437">
        <v>27.4</v>
      </c>
      <c r="F437">
        <v>27.45</v>
      </c>
      <c r="H437" s="11">
        <v>44748</v>
      </c>
      <c r="I437">
        <v>21.95</v>
      </c>
      <c r="J437" s="9">
        <f t="shared" si="6"/>
        <v>6</v>
      </c>
    </row>
    <row r="438" spans="1:10" x14ac:dyDescent="0.75">
      <c r="A438" s="11">
        <v>44743</v>
      </c>
      <c r="B438">
        <v>22.98</v>
      </c>
      <c r="C438">
        <v>21.59</v>
      </c>
      <c r="D438">
        <v>21.75</v>
      </c>
      <c r="E438">
        <v>27.74</v>
      </c>
      <c r="F438">
        <v>28</v>
      </c>
      <c r="H438" s="11">
        <v>44749</v>
      </c>
      <c r="I438">
        <v>21.52</v>
      </c>
      <c r="J438" s="9">
        <f t="shared" si="6"/>
        <v>6</v>
      </c>
    </row>
    <row r="439" spans="1:10" x14ac:dyDescent="0.75">
      <c r="A439" s="11">
        <v>44746</v>
      </c>
      <c r="B439">
        <v>21.6</v>
      </c>
      <c r="C439">
        <v>20.22</v>
      </c>
      <c r="D439">
        <v>20.25</v>
      </c>
      <c r="E439">
        <v>26.1</v>
      </c>
      <c r="F439">
        <v>26.9</v>
      </c>
      <c r="H439" s="11">
        <v>44750</v>
      </c>
      <c r="I439">
        <v>21.6</v>
      </c>
      <c r="J439" s="9">
        <f t="shared" si="6"/>
        <v>4</v>
      </c>
    </row>
    <row r="440" spans="1:10" x14ac:dyDescent="0.75">
      <c r="A440" s="11">
        <v>44747</v>
      </c>
      <c r="B440">
        <v>20.8</v>
      </c>
      <c r="C440">
        <v>19.5</v>
      </c>
      <c r="D440">
        <v>19.600000000000001</v>
      </c>
      <c r="E440">
        <v>25.6</v>
      </c>
      <c r="F440">
        <v>26</v>
      </c>
      <c r="H440" s="11">
        <v>44753</v>
      </c>
      <c r="I440">
        <v>21.5</v>
      </c>
      <c r="J440" s="9">
        <f t="shared" si="6"/>
        <v>6</v>
      </c>
    </row>
    <row r="441" spans="1:10" x14ac:dyDescent="0.75">
      <c r="A441" s="11">
        <v>44748</v>
      </c>
      <c r="B441">
        <v>20.149999999999999</v>
      </c>
      <c r="C441">
        <v>19</v>
      </c>
      <c r="D441">
        <v>19</v>
      </c>
      <c r="E441">
        <v>24.9</v>
      </c>
      <c r="F441">
        <v>25.2</v>
      </c>
      <c r="H441" s="11">
        <v>44754</v>
      </c>
      <c r="I441">
        <v>20.6</v>
      </c>
      <c r="J441" s="9">
        <f t="shared" si="6"/>
        <v>6</v>
      </c>
    </row>
    <row r="442" spans="1:10" x14ac:dyDescent="0.75">
      <c r="A442" s="11">
        <v>44749</v>
      </c>
      <c r="B442">
        <v>20.3</v>
      </c>
      <c r="C442">
        <v>18.98</v>
      </c>
      <c r="D442">
        <v>18.850000000000001</v>
      </c>
      <c r="E442">
        <v>24</v>
      </c>
      <c r="F442">
        <v>24</v>
      </c>
      <c r="H442" s="11">
        <v>44755</v>
      </c>
      <c r="I442">
        <v>20.7</v>
      </c>
      <c r="J442" s="9">
        <f t="shared" si="6"/>
        <v>6</v>
      </c>
    </row>
    <row r="443" spans="1:10" x14ac:dyDescent="0.75">
      <c r="A443" s="11">
        <v>44750</v>
      </c>
      <c r="B443">
        <v>19.61</v>
      </c>
      <c r="C443">
        <v>18.510000000000002</v>
      </c>
      <c r="D443">
        <v>18.600000000000001</v>
      </c>
      <c r="E443">
        <v>23.61</v>
      </c>
      <c r="F443">
        <v>23.9</v>
      </c>
      <c r="H443" s="11">
        <v>44756</v>
      </c>
      <c r="I443">
        <v>20.45</v>
      </c>
      <c r="J443" s="9">
        <f t="shared" si="6"/>
        <v>6</v>
      </c>
    </row>
    <row r="444" spans="1:10" x14ac:dyDescent="0.75">
      <c r="A444" s="11">
        <v>44753</v>
      </c>
      <c r="B444">
        <v>19.600000000000001</v>
      </c>
      <c r="C444">
        <v>18.46</v>
      </c>
      <c r="D444">
        <v>18.649999999999999</v>
      </c>
      <c r="E444">
        <v>23.6</v>
      </c>
      <c r="F444">
        <v>23.51</v>
      </c>
      <c r="H444" s="11">
        <v>44757</v>
      </c>
      <c r="I444">
        <v>20.100000000000001</v>
      </c>
      <c r="J444" s="9">
        <f t="shared" si="6"/>
        <v>4</v>
      </c>
    </row>
    <row r="445" spans="1:10" x14ac:dyDescent="0.75">
      <c r="A445" s="11">
        <v>44754</v>
      </c>
      <c r="B445">
        <v>19.46</v>
      </c>
      <c r="C445">
        <v>17.920000000000002</v>
      </c>
      <c r="D445">
        <v>18</v>
      </c>
      <c r="E445">
        <v>23.25</v>
      </c>
      <c r="F445">
        <v>23</v>
      </c>
      <c r="H445" s="11">
        <v>44760</v>
      </c>
      <c r="I445">
        <v>20</v>
      </c>
      <c r="J445" s="9">
        <f t="shared" si="6"/>
        <v>6</v>
      </c>
    </row>
    <row r="446" spans="1:10" x14ac:dyDescent="0.75">
      <c r="A446" s="11">
        <v>44755</v>
      </c>
      <c r="B446">
        <v>19.32</v>
      </c>
      <c r="C446">
        <v>18.07</v>
      </c>
      <c r="D446">
        <v>18.25</v>
      </c>
      <c r="E446">
        <v>23.25</v>
      </c>
      <c r="F446">
        <v>22.8</v>
      </c>
      <c r="H446" s="11">
        <v>44761</v>
      </c>
      <c r="I446">
        <v>20.04</v>
      </c>
      <c r="J446" s="9">
        <f t="shared" si="6"/>
        <v>6</v>
      </c>
    </row>
    <row r="447" spans="1:10" x14ac:dyDescent="0.75">
      <c r="A447" s="11">
        <v>44756</v>
      </c>
      <c r="B447">
        <v>19.079999999999998</v>
      </c>
      <c r="C447">
        <v>17.93</v>
      </c>
      <c r="D447">
        <v>18.05</v>
      </c>
      <c r="E447">
        <v>23.08</v>
      </c>
      <c r="F447">
        <v>22.7</v>
      </c>
      <c r="H447" s="11">
        <v>44762</v>
      </c>
      <c r="I447">
        <v>19.899999999999999</v>
      </c>
      <c r="J447" s="9">
        <f t="shared" si="6"/>
        <v>6</v>
      </c>
    </row>
    <row r="448" spans="1:10" x14ac:dyDescent="0.75">
      <c r="A448" s="11">
        <v>44757</v>
      </c>
      <c r="B448">
        <v>19.3</v>
      </c>
      <c r="C448">
        <v>17.72</v>
      </c>
      <c r="D448">
        <v>18.079999999999998</v>
      </c>
      <c r="E448">
        <v>22.7</v>
      </c>
      <c r="F448">
        <v>22.25</v>
      </c>
      <c r="H448" s="11">
        <v>44763</v>
      </c>
      <c r="I448">
        <v>19.100000000000001</v>
      </c>
      <c r="J448" s="9">
        <f t="shared" si="6"/>
        <v>6</v>
      </c>
    </row>
    <row r="449" spans="1:10" x14ac:dyDescent="0.75">
      <c r="A449" s="11">
        <v>44760</v>
      </c>
      <c r="B449">
        <v>19.190000000000001</v>
      </c>
      <c r="C449">
        <v>17.809999999999999</v>
      </c>
      <c r="D449">
        <v>17.95</v>
      </c>
      <c r="E449">
        <v>22.55</v>
      </c>
      <c r="F449">
        <v>22</v>
      </c>
      <c r="H449" s="11">
        <v>44764</v>
      </c>
      <c r="I449">
        <v>19.41</v>
      </c>
      <c r="J449" s="9">
        <f t="shared" si="6"/>
        <v>4</v>
      </c>
    </row>
    <row r="450" spans="1:10" x14ac:dyDescent="0.75">
      <c r="A450" s="11">
        <v>44761</v>
      </c>
      <c r="B450">
        <v>19</v>
      </c>
      <c r="C450">
        <v>18.170000000000002</v>
      </c>
      <c r="D450">
        <v>18.350000000000001</v>
      </c>
      <c r="E450">
        <v>22.9</v>
      </c>
      <c r="F450">
        <v>22</v>
      </c>
      <c r="H450" s="11">
        <v>44767</v>
      </c>
      <c r="I450">
        <v>19.2</v>
      </c>
      <c r="J450" s="9">
        <f t="shared" si="6"/>
        <v>6</v>
      </c>
    </row>
    <row r="451" spans="1:10" x14ac:dyDescent="0.75">
      <c r="A451" s="11">
        <v>44762</v>
      </c>
      <c r="B451">
        <v>19</v>
      </c>
      <c r="C451">
        <v>18.05</v>
      </c>
      <c r="D451">
        <v>18</v>
      </c>
      <c r="E451">
        <v>22.95</v>
      </c>
      <c r="F451">
        <v>21.9</v>
      </c>
      <c r="H451" s="11">
        <v>44768</v>
      </c>
      <c r="I451">
        <v>19.89</v>
      </c>
      <c r="J451" s="9">
        <f t="shared" si="6"/>
        <v>6</v>
      </c>
    </row>
    <row r="452" spans="1:10" x14ac:dyDescent="0.75">
      <c r="A452" s="11">
        <v>44763</v>
      </c>
      <c r="B452">
        <v>18.57</v>
      </c>
      <c r="C452">
        <v>17.57</v>
      </c>
      <c r="D452">
        <v>18.25</v>
      </c>
      <c r="E452">
        <v>22.95</v>
      </c>
      <c r="F452">
        <v>20.97</v>
      </c>
      <c r="H452" s="11">
        <v>44769</v>
      </c>
      <c r="I452">
        <v>20.9</v>
      </c>
      <c r="J452" s="9">
        <f t="shared" ref="J452:J515" si="7">+H452-A452</f>
        <v>6</v>
      </c>
    </row>
    <row r="453" spans="1:10" x14ac:dyDescent="0.75">
      <c r="A453" s="11">
        <v>44764</v>
      </c>
      <c r="B453">
        <v>18.18</v>
      </c>
      <c r="C453">
        <v>17.3</v>
      </c>
      <c r="D453">
        <v>17.7</v>
      </c>
      <c r="E453">
        <v>22.45</v>
      </c>
      <c r="F453">
        <v>20.65</v>
      </c>
      <c r="H453" s="11">
        <v>44770</v>
      </c>
      <c r="I453">
        <v>23</v>
      </c>
      <c r="J453" s="9">
        <f t="shared" si="7"/>
        <v>6</v>
      </c>
    </row>
    <row r="454" spans="1:10" x14ac:dyDescent="0.75">
      <c r="A454" s="11">
        <v>44767</v>
      </c>
      <c r="B454">
        <v>18.13</v>
      </c>
      <c r="C454">
        <v>17.52</v>
      </c>
      <c r="D454">
        <v>17.8</v>
      </c>
      <c r="E454">
        <v>22.58</v>
      </c>
      <c r="F454">
        <v>20.7</v>
      </c>
      <c r="H454" s="11">
        <v>44771</v>
      </c>
      <c r="I454">
        <v>23.19</v>
      </c>
      <c r="J454" s="9">
        <f t="shared" si="7"/>
        <v>4</v>
      </c>
    </row>
    <row r="455" spans="1:10" x14ac:dyDescent="0.75">
      <c r="A455" s="11">
        <v>44768</v>
      </c>
      <c r="B455">
        <v>18.760000000000002</v>
      </c>
      <c r="C455">
        <v>17.8</v>
      </c>
      <c r="D455">
        <v>18.2</v>
      </c>
      <c r="E455">
        <v>22.8</v>
      </c>
      <c r="F455">
        <v>21.55</v>
      </c>
      <c r="H455" s="11">
        <v>44774</v>
      </c>
      <c r="I455">
        <v>24.4</v>
      </c>
      <c r="J455" s="9">
        <f t="shared" si="7"/>
        <v>6</v>
      </c>
    </row>
    <row r="456" spans="1:10" x14ac:dyDescent="0.75">
      <c r="A456" s="11">
        <v>44769</v>
      </c>
      <c r="B456">
        <v>19.899999999999999</v>
      </c>
      <c r="C456">
        <v>19.149999999999999</v>
      </c>
      <c r="D456">
        <v>18.920000000000002</v>
      </c>
      <c r="E456">
        <v>24.79</v>
      </c>
      <c r="F456">
        <v>23.4</v>
      </c>
      <c r="H456" s="11">
        <v>44775</v>
      </c>
      <c r="I456">
        <v>24.95</v>
      </c>
      <c r="J456" s="9">
        <f t="shared" si="7"/>
        <v>6</v>
      </c>
    </row>
    <row r="457" spans="1:10" x14ac:dyDescent="0.75">
      <c r="A457" s="11">
        <v>44770</v>
      </c>
      <c r="B457">
        <v>22.8</v>
      </c>
      <c r="C457">
        <v>21.66</v>
      </c>
      <c r="D457">
        <v>21.79</v>
      </c>
      <c r="E457">
        <v>26.75</v>
      </c>
      <c r="F457">
        <v>24.5</v>
      </c>
      <c r="H457" s="11">
        <v>44776</v>
      </c>
      <c r="I457">
        <v>24.81</v>
      </c>
      <c r="J457" s="9">
        <f t="shared" si="7"/>
        <v>6</v>
      </c>
    </row>
    <row r="458" spans="1:10" x14ac:dyDescent="0.75">
      <c r="A458" s="11">
        <v>44771</v>
      </c>
      <c r="B458">
        <v>24.06</v>
      </c>
      <c r="C458">
        <v>22.99</v>
      </c>
      <c r="D458">
        <v>22.99</v>
      </c>
      <c r="E458">
        <v>27.99</v>
      </c>
      <c r="F458">
        <v>25.5</v>
      </c>
      <c r="H458" s="11">
        <v>44777</v>
      </c>
      <c r="I458">
        <v>24.6</v>
      </c>
      <c r="J458" s="9">
        <f t="shared" si="7"/>
        <v>6</v>
      </c>
    </row>
    <row r="459" spans="1:10" x14ac:dyDescent="0.75">
      <c r="A459" s="11">
        <v>44774</v>
      </c>
      <c r="B459">
        <v>24.05</v>
      </c>
      <c r="C459">
        <v>23.1</v>
      </c>
      <c r="D459">
        <v>23</v>
      </c>
      <c r="E459">
        <v>27.8</v>
      </c>
      <c r="F459">
        <v>26.1</v>
      </c>
      <c r="H459" s="11">
        <v>44778</v>
      </c>
      <c r="I459">
        <v>25</v>
      </c>
      <c r="J459" s="9">
        <f t="shared" si="7"/>
        <v>4</v>
      </c>
    </row>
    <row r="460" spans="1:10" x14ac:dyDescent="0.75">
      <c r="A460" s="11">
        <v>44775</v>
      </c>
      <c r="B460">
        <v>23.5</v>
      </c>
      <c r="C460">
        <v>22.36</v>
      </c>
      <c r="D460">
        <v>22.4</v>
      </c>
      <c r="E460">
        <v>26.9</v>
      </c>
      <c r="F460">
        <v>25.5</v>
      </c>
      <c r="H460" s="11">
        <v>44781</v>
      </c>
      <c r="I460">
        <v>25</v>
      </c>
      <c r="J460" s="9">
        <f t="shared" si="7"/>
        <v>6</v>
      </c>
    </row>
    <row r="461" spans="1:10" x14ac:dyDescent="0.75">
      <c r="A461" s="11">
        <v>44776</v>
      </c>
      <c r="B461">
        <v>23.44</v>
      </c>
      <c r="C461">
        <v>21.9</v>
      </c>
      <c r="D461">
        <v>22.75</v>
      </c>
      <c r="E461">
        <v>26.45</v>
      </c>
      <c r="F461">
        <v>25.37</v>
      </c>
      <c r="H461" s="11">
        <v>44782</v>
      </c>
      <c r="I461">
        <v>24</v>
      </c>
      <c r="J461" s="9">
        <f t="shared" si="7"/>
        <v>6</v>
      </c>
    </row>
    <row r="462" spans="1:10" x14ac:dyDescent="0.75">
      <c r="A462" s="11">
        <v>44777</v>
      </c>
      <c r="B462">
        <v>23</v>
      </c>
      <c r="C462">
        <v>21.66</v>
      </c>
      <c r="D462">
        <v>21.9</v>
      </c>
      <c r="E462">
        <v>26.35</v>
      </c>
      <c r="F462">
        <v>25.5</v>
      </c>
      <c r="H462" s="11">
        <v>44783</v>
      </c>
      <c r="I462">
        <v>23.6</v>
      </c>
      <c r="J462" s="9">
        <f t="shared" si="7"/>
        <v>6</v>
      </c>
    </row>
    <row r="463" spans="1:10" x14ac:dyDescent="0.75">
      <c r="A463" s="11">
        <v>44778</v>
      </c>
      <c r="B463">
        <v>23</v>
      </c>
      <c r="C463">
        <v>21.93</v>
      </c>
      <c r="D463">
        <v>22</v>
      </c>
      <c r="E463">
        <v>26.77</v>
      </c>
      <c r="F463">
        <v>25.6</v>
      </c>
      <c r="H463" s="11">
        <v>44784</v>
      </c>
      <c r="I463">
        <v>24</v>
      </c>
      <c r="J463" s="9">
        <f t="shared" si="7"/>
        <v>6</v>
      </c>
    </row>
    <row r="464" spans="1:10" x14ac:dyDescent="0.75">
      <c r="A464" s="11">
        <v>44781</v>
      </c>
      <c r="B464">
        <v>23.63</v>
      </c>
      <c r="C464">
        <v>22.46</v>
      </c>
      <c r="D464">
        <v>22.5</v>
      </c>
      <c r="E464">
        <v>27.5</v>
      </c>
      <c r="F464">
        <v>26</v>
      </c>
      <c r="H464" s="11">
        <v>44785</v>
      </c>
      <c r="I464">
        <v>23.7</v>
      </c>
      <c r="J464" s="9">
        <f t="shared" si="7"/>
        <v>4</v>
      </c>
    </row>
    <row r="465" spans="1:10" x14ac:dyDescent="0.75">
      <c r="A465" s="11">
        <v>44782</v>
      </c>
      <c r="B465">
        <v>22.68</v>
      </c>
      <c r="C465">
        <v>21.82</v>
      </c>
      <c r="D465">
        <v>22.04</v>
      </c>
      <c r="E465">
        <v>26.5</v>
      </c>
      <c r="F465">
        <v>25.12</v>
      </c>
      <c r="H465" s="11">
        <v>44789</v>
      </c>
      <c r="I465">
        <v>24.75</v>
      </c>
      <c r="J465" s="9">
        <f t="shared" si="7"/>
        <v>7</v>
      </c>
    </row>
    <row r="466" spans="1:10" x14ac:dyDescent="0.75">
      <c r="A466" s="11">
        <v>44783</v>
      </c>
      <c r="B466">
        <v>22.27</v>
      </c>
      <c r="C466">
        <v>21.35</v>
      </c>
      <c r="D466">
        <v>21.3</v>
      </c>
      <c r="E466">
        <v>26.3</v>
      </c>
      <c r="F466">
        <v>25</v>
      </c>
      <c r="H466" s="11">
        <v>44790</v>
      </c>
      <c r="I466">
        <v>24.75</v>
      </c>
      <c r="J466" s="9">
        <f t="shared" si="7"/>
        <v>7</v>
      </c>
    </row>
    <row r="467" spans="1:10" x14ac:dyDescent="0.75">
      <c r="A467" s="11">
        <v>44784</v>
      </c>
      <c r="B467">
        <v>22.4</v>
      </c>
      <c r="C467">
        <v>21.57</v>
      </c>
      <c r="D467">
        <v>21.5</v>
      </c>
      <c r="E467">
        <v>26.55</v>
      </c>
      <c r="F467">
        <v>25</v>
      </c>
      <c r="H467" s="11">
        <v>44791</v>
      </c>
      <c r="I467">
        <v>23.6</v>
      </c>
      <c r="J467" s="9">
        <f t="shared" si="7"/>
        <v>7</v>
      </c>
    </row>
    <row r="468" spans="1:10" x14ac:dyDescent="0.75">
      <c r="A468" s="11">
        <v>44785</v>
      </c>
      <c r="B468">
        <v>22.2</v>
      </c>
      <c r="C468">
        <v>21.21</v>
      </c>
      <c r="D468">
        <v>21.5</v>
      </c>
      <c r="E468">
        <v>26</v>
      </c>
      <c r="F468">
        <v>24.99</v>
      </c>
      <c r="H468" s="11">
        <v>44792</v>
      </c>
      <c r="I468">
        <v>23.5</v>
      </c>
      <c r="J468" s="9">
        <f t="shared" si="7"/>
        <v>7</v>
      </c>
    </row>
    <row r="469" spans="1:10" x14ac:dyDescent="0.75">
      <c r="A469" s="11">
        <v>44789</v>
      </c>
      <c r="B469">
        <v>22.69</v>
      </c>
      <c r="C469">
        <v>21.73</v>
      </c>
      <c r="D469">
        <v>21.7</v>
      </c>
      <c r="E469">
        <v>26.1</v>
      </c>
      <c r="F469">
        <v>25.998999999999999</v>
      </c>
      <c r="H469" s="11">
        <v>44795</v>
      </c>
      <c r="I469">
        <v>23.65</v>
      </c>
      <c r="J469" s="9">
        <f t="shared" si="7"/>
        <v>6</v>
      </c>
    </row>
    <row r="470" spans="1:10" x14ac:dyDescent="0.75">
      <c r="A470" s="11">
        <v>44790</v>
      </c>
      <c r="B470">
        <v>22.38</v>
      </c>
      <c r="C470">
        <v>21.195</v>
      </c>
      <c r="D470">
        <v>21.05</v>
      </c>
      <c r="E470">
        <v>25.75</v>
      </c>
      <c r="F470">
        <v>24.401</v>
      </c>
      <c r="H470" s="11">
        <v>44796</v>
      </c>
      <c r="I470">
        <v>24.151</v>
      </c>
      <c r="J470" s="9">
        <f t="shared" si="7"/>
        <v>6</v>
      </c>
    </row>
    <row r="471" spans="1:10" x14ac:dyDescent="0.75">
      <c r="A471" s="11">
        <v>44791</v>
      </c>
      <c r="B471">
        <v>22.158999999999999</v>
      </c>
      <c r="C471">
        <v>21</v>
      </c>
      <c r="D471">
        <v>21.33</v>
      </c>
      <c r="E471">
        <v>25.55</v>
      </c>
      <c r="F471">
        <v>24.006</v>
      </c>
      <c r="H471" s="11">
        <v>44797</v>
      </c>
      <c r="I471">
        <v>24.86</v>
      </c>
      <c r="J471" s="9">
        <f t="shared" si="7"/>
        <v>6</v>
      </c>
    </row>
    <row r="472" spans="1:10" x14ac:dyDescent="0.75">
      <c r="A472" s="11">
        <v>44792</v>
      </c>
      <c r="B472">
        <v>21.89</v>
      </c>
      <c r="C472">
        <v>20.9</v>
      </c>
      <c r="D472">
        <v>21.36</v>
      </c>
      <c r="E472">
        <v>25.3</v>
      </c>
      <c r="F472">
        <v>24</v>
      </c>
      <c r="H472" s="11">
        <v>44798</v>
      </c>
      <c r="I472">
        <v>24.25</v>
      </c>
      <c r="J472" s="9">
        <f t="shared" si="7"/>
        <v>6</v>
      </c>
    </row>
    <row r="473" spans="1:10" x14ac:dyDescent="0.75">
      <c r="A473" s="11">
        <v>44795</v>
      </c>
      <c r="B473">
        <v>22.2</v>
      </c>
      <c r="C473">
        <v>21.33</v>
      </c>
      <c r="D473">
        <v>21.7</v>
      </c>
      <c r="E473">
        <v>26</v>
      </c>
      <c r="F473">
        <v>24.5</v>
      </c>
      <c r="H473" s="11">
        <v>44799</v>
      </c>
      <c r="I473">
        <v>24.89</v>
      </c>
      <c r="J473" s="9">
        <f t="shared" si="7"/>
        <v>4</v>
      </c>
    </row>
    <row r="474" spans="1:10" x14ac:dyDescent="0.75">
      <c r="A474" s="11">
        <v>44796</v>
      </c>
      <c r="B474">
        <v>22.68</v>
      </c>
      <c r="C474">
        <v>21.751000000000001</v>
      </c>
      <c r="D474">
        <v>22.35</v>
      </c>
      <c r="E474">
        <v>26.25</v>
      </c>
      <c r="F474">
        <v>24.5</v>
      </c>
      <c r="H474" s="11">
        <v>44802</v>
      </c>
      <c r="I474">
        <v>24</v>
      </c>
      <c r="J474" s="9">
        <f t="shared" si="7"/>
        <v>6</v>
      </c>
    </row>
    <row r="475" spans="1:10" x14ac:dyDescent="0.75">
      <c r="A475" s="11">
        <v>44797</v>
      </c>
      <c r="B475">
        <v>23.8</v>
      </c>
      <c r="C475">
        <v>22.58</v>
      </c>
      <c r="D475">
        <v>23.15</v>
      </c>
      <c r="E475">
        <v>27.498999999999999</v>
      </c>
      <c r="F475">
        <v>25.5</v>
      </c>
      <c r="H475" s="11">
        <v>44803</v>
      </c>
      <c r="I475">
        <v>24.5</v>
      </c>
      <c r="J475" s="9">
        <f t="shared" si="7"/>
        <v>6</v>
      </c>
    </row>
    <row r="476" spans="1:10" x14ac:dyDescent="0.75">
      <c r="A476" s="11">
        <v>44798</v>
      </c>
      <c r="B476">
        <v>23.56</v>
      </c>
      <c r="C476">
        <v>22.4</v>
      </c>
      <c r="D476">
        <v>23.04</v>
      </c>
      <c r="E476">
        <v>27.3</v>
      </c>
      <c r="F476">
        <v>25.3</v>
      </c>
      <c r="H476" s="11">
        <v>44804</v>
      </c>
      <c r="I476">
        <v>24.55</v>
      </c>
      <c r="J476" s="9">
        <f t="shared" si="7"/>
        <v>6</v>
      </c>
    </row>
    <row r="477" spans="1:10" x14ac:dyDescent="0.75">
      <c r="A477" s="11">
        <v>44799</v>
      </c>
      <c r="B477">
        <v>22.959</v>
      </c>
      <c r="C477">
        <v>21.95</v>
      </c>
      <c r="D477">
        <v>23</v>
      </c>
      <c r="E477">
        <v>27.1</v>
      </c>
      <c r="F477">
        <v>25.15</v>
      </c>
      <c r="H477" s="11">
        <v>44805</v>
      </c>
      <c r="I477">
        <v>24.55</v>
      </c>
      <c r="J477" s="9">
        <f t="shared" si="7"/>
        <v>6</v>
      </c>
    </row>
    <row r="478" spans="1:10" x14ac:dyDescent="0.75">
      <c r="A478" s="11">
        <v>44802</v>
      </c>
      <c r="B478">
        <v>22.8</v>
      </c>
      <c r="C478">
        <v>21.68</v>
      </c>
      <c r="D478">
        <v>22.75</v>
      </c>
      <c r="E478">
        <v>26.65</v>
      </c>
      <c r="F478">
        <v>24.95</v>
      </c>
      <c r="H478" s="11">
        <v>44809</v>
      </c>
      <c r="I478">
        <v>25.3</v>
      </c>
      <c r="J478" s="9">
        <f t="shared" si="7"/>
        <v>7</v>
      </c>
    </row>
    <row r="479" spans="1:10" x14ac:dyDescent="0.75">
      <c r="A479" s="11">
        <v>44803</v>
      </c>
      <c r="B479">
        <v>22.99</v>
      </c>
      <c r="C479">
        <v>21.895</v>
      </c>
      <c r="D479">
        <v>22.6</v>
      </c>
      <c r="E479">
        <v>26.899000000000001</v>
      </c>
      <c r="F479">
        <v>24.7</v>
      </c>
      <c r="H479" s="11">
        <v>44810</v>
      </c>
      <c r="I479">
        <v>25.25</v>
      </c>
      <c r="J479" s="9">
        <f t="shared" si="7"/>
        <v>7</v>
      </c>
    </row>
    <row r="480" spans="1:10" x14ac:dyDescent="0.75">
      <c r="A480" s="11">
        <v>44804</v>
      </c>
      <c r="B480">
        <v>23</v>
      </c>
      <c r="C480">
        <v>22.01</v>
      </c>
      <c r="D480">
        <v>22.35</v>
      </c>
      <c r="E480">
        <v>26.72</v>
      </c>
      <c r="F480">
        <v>24.55</v>
      </c>
      <c r="H480" s="11">
        <v>44811</v>
      </c>
      <c r="I480">
        <v>25.4</v>
      </c>
      <c r="J480" s="9">
        <f t="shared" si="7"/>
        <v>7</v>
      </c>
    </row>
    <row r="481" spans="1:10" x14ac:dyDescent="0.75">
      <c r="A481" s="11">
        <v>44805</v>
      </c>
      <c r="B481">
        <v>23.1</v>
      </c>
      <c r="C481">
        <v>22</v>
      </c>
      <c r="D481">
        <v>22.75</v>
      </c>
      <c r="E481">
        <v>26.79</v>
      </c>
      <c r="F481">
        <v>24.5</v>
      </c>
      <c r="H481" s="11">
        <v>44812</v>
      </c>
      <c r="I481">
        <v>25.6</v>
      </c>
      <c r="J481" s="9">
        <f t="shared" si="7"/>
        <v>7</v>
      </c>
    </row>
    <row r="482" spans="1:10" x14ac:dyDescent="0.75">
      <c r="A482" s="11">
        <v>44809</v>
      </c>
      <c r="B482">
        <v>24</v>
      </c>
      <c r="C482">
        <v>22.812999999999999</v>
      </c>
      <c r="D482">
        <v>23.4</v>
      </c>
      <c r="E482">
        <v>27.2</v>
      </c>
      <c r="F482">
        <v>25</v>
      </c>
      <c r="H482" s="11">
        <v>44813</v>
      </c>
      <c r="I482">
        <v>25</v>
      </c>
      <c r="J482" s="9">
        <f t="shared" si="7"/>
        <v>4</v>
      </c>
    </row>
    <row r="483" spans="1:10" x14ac:dyDescent="0.75">
      <c r="A483" s="11">
        <v>44810</v>
      </c>
      <c r="B483">
        <v>23.821000000000002</v>
      </c>
      <c r="C483">
        <v>22.69</v>
      </c>
      <c r="D483">
        <v>23.25</v>
      </c>
      <c r="E483">
        <v>27.25</v>
      </c>
      <c r="F483">
        <v>24.99</v>
      </c>
      <c r="H483" s="11">
        <v>44816</v>
      </c>
      <c r="I483">
        <v>25.55</v>
      </c>
      <c r="J483" s="9">
        <f t="shared" si="7"/>
        <v>6</v>
      </c>
    </row>
    <row r="484" spans="1:10" x14ac:dyDescent="0.75">
      <c r="A484" s="11">
        <v>44811</v>
      </c>
      <c r="B484">
        <v>23.56</v>
      </c>
      <c r="C484">
        <v>22.83</v>
      </c>
      <c r="D484">
        <v>23.2</v>
      </c>
      <c r="E484">
        <v>27.3</v>
      </c>
      <c r="F484">
        <v>25</v>
      </c>
      <c r="H484" s="11">
        <v>44817</v>
      </c>
      <c r="I484">
        <v>25.6</v>
      </c>
      <c r="J484" s="9">
        <f t="shared" si="7"/>
        <v>6</v>
      </c>
    </row>
    <row r="485" spans="1:10" x14ac:dyDescent="0.75">
      <c r="A485" s="11">
        <v>44812</v>
      </c>
      <c r="B485">
        <v>23.8</v>
      </c>
      <c r="C485">
        <v>22.77</v>
      </c>
      <c r="D485">
        <v>23.201000000000001</v>
      </c>
      <c r="E485">
        <v>27.3</v>
      </c>
      <c r="F485">
        <v>25.25</v>
      </c>
      <c r="H485" s="11">
        <v>44818</v>
      </c>
      <c r="I485">
        <v>25.25</v>
      </c>
      <c r="J485" s="9">
        <f t="shared" si="7"/>
        <v>6</v>
      </c>
    </row>
    <row r="486" spans="1:10" x14ac:dyDescent="0.75">
      <c r="A486" s="11">
        <v>44813</v>
      </c>
      <c r="B486">
        <v>23.75</v>
      </c>
      <c r="C486">
        <v>22.8</v>
      </c>
      <c r="D486">
        <v>23.56</v>
      </c>
      <c r="E486">
        <v>27.498999999999999</v>
      </c>
      <c r="F486">
        <v>25.8</v>
      </c>
      <c r="H486" s="11">
        <v>44819</v>
      </c>
      <c r="I486">
        <v>25.25</v>
      </c>
      <c r="J486" s="9">
        <f t="shared" si="7"/>
        <v>6</v>
      </c>
    </row>
    <row r="487" spans="1:10" x14ac:dyDescent="0.75">
      <c r="A487" s="11">
        <v>44816</v>
      </c>
      <c r="B487">
        <v>24</v>
      </c>
      <c r="C487">
        <v>23</v>
      </c>
      <c r="D487">
        <v>23.66</v>
      </c>
      <c r="E487">
        <v>27.75</v>
      </c>
      <c r="F487">
        <v>25.13</v>
      </c>
      <c r="H487" s="11">
        <v>44820</v>
      </c>
      <c r="I487">
        <v>25.25</v>
      </c>
      <c r="J487" s="9">
        <f t="shared" si="7"/>
        <v>4</v>
      </c>
    </row>
    <row r="488" spans="1:10" x14ac:dyDescent="0.75">
      <c r="A488" s="11">
        <v>44817</v>
      </c>
      <c r="B488">
        <v>23.54</v>
      </c>
      <c r="C488">
        <v>22.58</v>
      </c>
      <c r="D488">
        <v>23.100999999999999</v>
      </c>
      <c r="E488">
        <v>27.1</v>
      </c>
      <c r="F488">
        <v>25</v>
      </c>
      <c r="H488" s="11">
        <v>44823</v>
      </c>
      <c r="I488">
        <v>24.995000000000001</v>
      </c>
      <c r="J488" s="9">
        <f t="shared" si="7"/>
        <v>6</v>
      </c>
    </row>
    <row r="489" spans="1:10" x14ac:dyDescent="0.75">
      <c r="A489" s="11">
        <v>44818</v>
      </c>
      <c r="B489">
        <v>23.5</v>
      </c>
      <c r="C489">
        <v>22.37</v>
      </c>
      <c r="D489">
        <v>23</v>
      </c>
      <c r="E489">
        <v>26.5</v>
      </c>
      <c r="F489">
        <v>24.71</v>
      </c>
      <c r="H489" s="11">
        <v>44824</v>
      </c>
      <c r="I489">
        <v>24.5</v>
      </c>
      <c r="J489" s="9">
        <f t="shared" si="7"/>
        <v>6</v>
      </c>
    </row>
    <row r="490" spans="1:10" x14ac:dyDescent="0.75">
      <c r="A490" s="11">
        <v>44819</v>
      </c>
      <c r="B490">
        <v>22.9</v>
      </c>
      <c r="C490">
        <v>22.09</v>
      </c>
      <c r="D490">
        <v>22.6</v>
      </c>
      <c r="E490">
        <v>26.2</v>
      </c>
      <c r="F490">
        <v>24.3</v>
      </c>
      <c r="H490" s="11">
        <v>44825</v>
      </c>
      <c r="I490">
        <v>24.3</v>
      </c>
      <c r="J490" s="9">
        <f t="shared" si="7"/>
        <v>6</v>
      </c>
    </row>
    <row r="491" spans="1:10" x14ac:dyDescent="0.75">
      <c r="A491" s="11">
        <v>44820</v>
      </c>
      <c r="B491">
        <v>22.69</v>
      </c>
      <c r="C491">
        <v>21.59</v>
      </c>
      <c r="D491">
        <v>22.4</v>
      </c>
      <c r="E491">
        <v>25.8</v>
      </c>
      <c r="F491">
        <v>23.8</v>
      </c>
      <c r="H491" s="11">
        <v>44826</v>
      </c>
      <c r="I491">
        <v>23.81</v>
      </c>
      <c r="J491" s="9">
        <f t="shared" si="7"/>
        <v>6</v>
      </c>
    </row>
    <row r="492" spans="1:10" x14ac:dyDescent="0.75">
      <c r="A492" s="11">
        <v>44823</v>
      </c>
      <c r="B492">
        <v>22.754000000000001</v>
      </c>
      <c r="C492">
        <v>21.8</v>
      </c>
      <c r="D492">
        <v>22.4</v>
      </c>
      <c r="E492">
        <v>26.38</v>
      </c>
      <c r="F492">
        <v>24.2</v>
      </c>
      <c r="H492" s="11">
        <v>44827</v>
      </c>
      <c r="I492">
        <v>23</v>
      </c>
      <c r="J492" s="9">
        <f t="shared" si="7"/>
        <v>4</v>
      </c>
    </row>
    <row r="493" spans="1:10" x14ac:dyDescent="0.75">
      <c r="A493" s="11">
        <v>44824</v>
      </c>
      <c r="B493">
        <v>22.559000000000001</v>
      </c>
      <c r="C493">
        <v>21.6</v>
      </c>
      <c r="D493">
        <v>22.2</v>
      </c>
      <c r="E493">
        <v>26.3</v>
      </c>
      <c r="F493">
        <v>24.1</v>
      </c>
      <c r="H493" s="11">
        <v>44830</v>
      </c>
      <c r="I493">
        <v>23.1</v>
      </c>
      <c r="J493" s="9">
        <f t="shared" si="7"/>
        <v>6</v>
      </c>
    </row>
    <row r="494" spans="1:10" x14ac:dyDescent="0.75">
      <c r="A494" s="11">
        <v>44825</v>
      </c>
      <c r="B494">
        <v>22.31</v>
      </c>
      <c r="C494">
        <v>21.35</v>
      </c>
      <c r="D494">
        <v>21.8</v>
      </c>
      <c r="E494">
        <v>25.771000000000001</v>
      </c>
      <c r="F494">
        <v>24.285</v>
      </c>
      <c r="H494" s="11">
        <v>44831</v>
      </c>
      <c r="I494">
        <v>21.11</v>
      </c>
      <c r="J494" s="9">
        <f t="shared" si="7"/>
        <v>6</v>
      </c>
    </row>
    <row r="495" spans="1:10" x14ac:dyDescent="0.75">
      <c r="A495" s="11">
        <v>44826</v>
      </c>
      <c r="B495">
        <v>21.92</v>
      </c>
      <c r="C495">
        <v>21</v>
      </c>
      <c r="D495">
        <v>21.469000000000001</v>
      </c>
      <c r="E495">
        <v>26</v>
      </c>
      <c r="F495">
        <v>24.2</v>
      </c>
      <c r="H495" s="11">
        <v>44832</v>
      </c>
      <c r="I495">
        <v>21.75</v>
      </c>
      <c r="J495" s="9">
        <f t="shared" si="7"/>
        <v>6</v>
      </c>
    </row>
    <row r="496" spans="1:10" x14ac:dyDescent="0.75">
      <c r="A496" s="11">
        <v>44827</v>
      </c>
      <c r="B496">
        <v>21.09</v>
      </c>
      <c r="C496">
        <v>20.3</v>
      </c>
      <c r="D496">
        <v>21</v>
      </c>
      <c r="E496">
        <v>25.8</v>
      </c>
      <c r="F496">
        <v>23.85</v>
      </c>
      <c r="H496" s="11">
        <v>44833</v>
      </c>
      <c r="I496">
        <v>21.2</v>
      </c>
      <c r="J496" s="9">
        <f t="shared" si="7"/>
        <v>6</v>
      </c>
    </row>
    <row r="497" spans="1:10" x14ac:dyDescent="0.75">
      <c r="A497" s="11">
        <v>44830</v>
      </c>
      <c r="B497">
        <v>20.591999999999999</v>
      </c>
      <c r="C497">
        <v>19.7</v>
      </c>
      <c r="D497">
        <v>20.5</v>
      </c>
      <c r="E497">
        <v>24.65</v>
      </c>
      <c r="F497">
        <v>23</v>
      </c>
      <c r="H497" s="11">
        <v>44834</v>
      </c>
      <c r="I497">
        <v>20.39</v>
      </c>
      <c r="J497" s="9">
        <f t="shared" si="7"/>
        <v>4</v>
      </c>
    </row>
    <row r="498" spans="1:10" x14ac:dyDescent="0.75">
      <c r="A498" s="11">
        <v>44831</v>
      </c>
      <c r="B498">
        <v>19.399999999999999</v>
      </c>
      <c r="C498">
        <v>18.46</v>
      </c>
      <c r="D498">
        <v>19.149999999999999</v>
      </c>
      <c r="E498">
        <v>23.4</v>
      </c>
      <c r="F498">
        <v>21.5</v>
      </c>
      <c r="H498" s="11">
        <v>44837</v>
      </c>
      <c r="I498">
        <v>21</v>
      </c>
      <c r="J498" s="9">
        <f t="shared" si="7"/>
        <v>6</v>
      </c>
    </row>
    <row r="499" spans="1:10" x14ac:dyDescent="0.75">
      <c r="A499" s="11">
        <v>44832</v>
      </c>
      <c r="B499">
        <v>20.2</v>
      </c>
      <c r="C499">
        <v>19.39</v>
      </c>
      <c r="D499">
        <v>20.39</v>
      </c>
      <c r="E499">
        <v>24.3</v>
      </c>
      <c r="F499">
        <v>22.5</v>
      </c>
      <c r="H499" s="11">
        <v>44838</v>
      </c>
      <c r="I499">
        <v>22</v>
      </c>
      <c r="J499" s="9">
        <f t="shared" si="7"/>
        <v>6</v>
      </c>
    </row>
    <row r="500" spans="1:10" x14ac:dyDescent="0.75">
      <c r="A500" s="11">
        <v>44833</v>
      </c>
      <c r="B500">
        <v>19.7</v>
      </c>
      <c r="C500">
        <v>18.899999999999999</v>
      </c>
      <c r="D500">
        <v>20</v>
      </c>
      <c r="E500">
        <v>24.05</v>
      </c>
      <c r="F500">
        <v>21.8</v>
      </c>
      <c r="H500" s="11">
        <v>44839</v>
      </c>
      <c r="I500">
        <v>21.2</v>
      </c>
      <c r="J500" s="9">
        <f t="shared" si="7"/>
        <v>6</v>
      </c>
    </row>
    <row r="501" spans="1:10" x14ac:dyDescent="0.75">
      <c r="A501" s="11">
        <v>44834</v>
      </c>
      <c r="B501">
        <v>19.100000000000001</v>
      </c>
      <c r="C501">
        <v>18.2</v>
      </c>
      <c r="D501">
        <v>18.649999999999999</v>
      </c>
      <c r="E501">
        <v>23.2</v>
      </c>
      <c r="F501">
        <v>22</v>
      </c>
      <c r="H501" s="11">
        <v>44840</v>
      </c>
      <c r="I501">
        <v>21.5</v>
      </c>
      <c r="J501" s="9">
        <f t="shared" si="7"/>
        <v>6</v>
      </c>
    </row>
    <row r="502" spans="1:10" x14ac:dyDescent="0.75">
      <c r="A502" s="11">
        <v>44837</v>
      </c>
      <c r="B502">
        <v>20.3</v>
      </c>
      <c r="C502">
        <v>19.41</v>
      </c>
      <c r="D502">
        <v>19.7</v>
      </c>
      <c r="E502">
        <v>24.79</v>
      </c>
      <c r="F502">
        <v>23</v>
      </c>
      <c r="H502" s="11">
        <v>44845</v>
      </c>
      <c r="I502">
        <v>20.86</v>
      </c>
      <c r="J502" s="9">
        <f t="shared" si="7"/>
        <v>8</v>
      </c>
    </row>
    <row r="503" spans="1:10" x14ac:dyDescent="0.75">
      <c r="A503" s="11">
        <v>44838</v>
      </c>
      <c r="B503">
        <v>20.65</v>
      </c>
      <c r="C503">
        <v>19.399999999999999</v>
      </c>
      <c r="D503">
        <v>20</v>
      </c>
      <c r="E503">
        <v>24.9</v>
      </c>
      <c r="F503">
        <v>22.998999999999999</v>
      </c>
      <c r="H503" s="11">
        <v>44846</v>
      </c>
      <c r="I503">
        <v>20.25</v>
      </c>
      <c r="J503" s="9">
        <f t="shared" si="7"/>
        <v>8</v>
      </c>
    </row>
    <row r="504" spans="1:10" x14ac:dyDescent="0.75">
      <c r="A504" s="11">
        <v>44839</v>
      </c>
      <c r="B504">
        <v>20</v>
      </c>
      <c r="C504">
        <v>19.170000000000002</v>
      </c>
      <c r="D504">
        <v>19.25</v>
      </c>
      <c r="E504">
        <v>23.9</v>
      </c>
      <c r="F504">
        <v>21.9</v>
      </c>
      <c r="H504" s="11">
        <v>44847</v>
      </c>
      <c r="I504">
        <v>20.600999999999999</v>
      </c>
      <c r="J504" s="9">
        <f t="shared" si="7"/>
        <v>8</v>
      </c>
    </row>
    <row r="505" spans="1:10" x14ac:dyDescent="0.75">
      <c r="A505" s="11">
        <v>44840</v>
      </c>
      <c r="B505">
        <v>20</v>
      </c>
      <c r="C505">
        <v>18.989999999999998</v>
      </c>
      <c r="D505">
        <v>19.5</v>
      </c>
      <c r="E505">
        <v>23.9</v>
      </c>
      <c r="F505">
        <v>21.998999999999999</v>
      </c>
      <c r="H505" s="11">
        <v>44848</v>
      </c>
      <c r="I505">
        <v>20.7</v>
      </c>
      <c r="J505" s="9">
        <f t="shared" si="7"/>
        <v>8</v>
      </c>
    </row>
    <row r="506" spans="1:10" x14ac:dyDescent="0.75">
      <c r="A506" s="11">
        <v>44845</v>
      </c>
      <c r="B506">
        <v>19.742999999999999</v>
      </c>
      <c r="C506">
        <v>18.809999999999999</v>
      </c>
      <c r="D506">
        <v>19.23</v>
      </c>
      <c r="E506">
        <v>23.7</v>
      </c>
      <c r="F506">
        <v>21.5</v>
      </c>
      <c r="H506" s="11">
        <v>44851</v>
      </c>
      <c r="I506">
        <v>21</v>
      </c>
      <c r="J506" s="9">
        <f t="shared" si="7"/>
        <v>6</v>
      </c>
    </row>
    <row r="507" spans="1:10" x14ac:dyDescent="0.75">
      <c r="A507" s="11">
        <v>44846</v>
      </c>
      <c r="B507">
        <v>19.649999999999999</v>
      </c>
      <c r="C507">
        <v>18.91</v>
      </c>
      <c r="D507">
        <v>19.2</v>
      </c>
      <c r="E507">
        <v>23.4</v>
      </c>
      <c r="F507">
        <v>21</v>
      </c>
      <c r="H507" s="11">
        <v>44852</v>
      </c>
      <c r="I507">
        <v>20.52</v>
      </c>
      <c r="J507" s="9">
        <f t="shared" si="7"/>
        <v>6</v>
      </c>
    </row>
    <row r="508" spans="1:10" x14ac:dyDescent="0.75">
      <c r="A508" s="11">
        <v>44847</v>
      </c>
      <c r="B508">
        <v>19.649999999999999</v>
      </c>
      <c r="C508">
        <v>18.8</v>
      </c>
      <c r="D508">
        <v>19.189</v>
      </c>
      <c r="E508">
        <v>23.5</v>
      </c>
      <c r="F508">
        <v>21.2</v>
      </c>
      <c r="H508" s="11">
        <v>44853</v>
      </c>
      <c r="I508">
        <v>20</v>
      </c>
      <c r="J508" s="9">
        <f t="shared" si="7"/>
        <v>6</v>
      </c>
    </row>
    <row r="509" spans="1:10" x14ac:dyDescent="0.75">
      <c r="A509" s="11">
        <v>44848</v>
      </c>
      <c r="B509">
        <v>19.149999999999999</v>
      </c>
      <c r="C509">
        <v>18.311</v>
      </c>
      <c r="D509">
        <v>18.850000000000001</v>
      </c>
      <c r="E509">
        <v>23.1</v>
      </c>
      <c r="F509">
        <v>20.8</v>
      </c>
      <c r="H509" s="11">
        <v>44854</v>
      </c>
      <c r="I509">
        <v>21.2</v>
      </c>
      <c r="J509" s="9">
        <f t="shared" si="7"/>
        <v>6</v>
      </c>
    </row>
    <row r="510" spans="1:10" x14ac:dyDescent="0.75">
      <c r="A510" s="11">
        <v>44851</v>
      </c>
      <c r="B510">
        <v>19.221</v>
      </c>
      <c r="C510">
        <v>18.402999999999999</v>
      </c>
      <c r="D510">
        <v>19</v>
      </c>
      <c r="E510">
        <v>23.23</v>
      </c>
      <c r="F510">
        <v>21.49</v>
      </c>
      <c r="H510" s="11">
        <v>44855</v>
      </c>
      <c r="I510">
        <v>21.548999999999999</v>
      </c>
      <c r="J510" s="9">
        <f t="shared" si="7"/>
        <v>4</v>
      </c>
    </row>
    <row r="511" spans="1:10" x14ac:dyDescent="0.75">
      <c r="A511" s="11">
        <v>44852</v>
      </c>
      <c r="B511">
        <v>19.350000000000001</v>
      </c>
      <c r="C511">
        <v>18.5</v>
      </c>
      <c r="D511">
        <v>19</v>
      </c>
      <c r="E511">
        <v>23.3</v>
      </c>
      <c r="F511">
        <v>21.3</v>
      </c>
      <c r="H511" s="11">
        <v>44858</v>
      </c>
      <c r="I511">
        <v>22.89</v>
      </c>
      <c r="J511" s="9">
        <f t="shared" si="7"/>
        <v>6</v>
      </c>
    </row>
    <row r="512" spans="1:10" x14ac:dyDescent="0.75">
      <c r="A512" s="11">
        <v>44853</v>
      </c>
      <c r="B512">
        <v>19.28</v>
      </c>
      <c r="C512">
        <v>18.420999999999999</v>
      </c>
      <c r="D512">
        <v>18.850000000000001</v>
      </c>
      <c r="E512">
        <v>23.15</v>
      </c>
      <c r="F512">
        <v>21.148</v>
      </c>
      <c r="H512" s="11">
        <v>44859</v>
      </c>
      <c r="I512">
        <v>23.05</v>
      </c>
      <c r="J512" s="9">
        <f t="shared" si="7"/>
        <v>6</v>
      </c>
    </row>
    <row r="513" spans="1:10" x14ac:dyDescent="0.75">
      <c r="A513" s="11">
        <v>44854</v>
      </c>
      <c r="B513">
        <v>19.997</v>
      </c>
      <c r="C513">
        <v>18.57</v>
      </c>
      <c r="D513">
        <v>19.3</v>
      </c>
      <c r="E513">
        <v>23.5</v>
      </c>
      <c r="F513">
        <v>21.4</v>
      </c>
      <c r="H513" s="11">
        <v>44860</v>
      </c>
      <c r="I513">
        <v>22.088000000000001</v>
      </c>
      <c r="J513" s="9">
        <f t="shared" si="7"/>
        <v>6</v>
      </c>
    </row>
    <row r="514" spans="1:10" x14ac:dyDescent="0.75">
      <c r="A514" s="11">
        <v>44855</v>
      </c>
      <c r="B514">
        <v>19.82</v>
      </c>
      <c r="C514">
        <v>19.100000000000001</v>
      </c>
      <c r="D514">
        <v>19.899999999999999</v>
      </c>
      <c r="E514">
        <v>24</v>
      </c>
      <c r="F514">
        <v>22.15</v>
      </c>
      <c r="H514" s="11">
        <v>44861</v>
      </c>
      <c r="I514">
        <v>22.6</v>
      </c>
      <c r="J514" s="9">
        <f t="shared" si="7"/>
        <v>6</v>
      </c>
    </row>
    <row r="515" spans="1:10" x14ac:dyDescent="0.75">
      <c r="A515" s="11">
        <v>44858</v>
      </c>
      <c r="B515">
        <v>20.95</v>
      </c>
      <c r="C515">
        <v>19.850000000000001</v>
      </c>
      <c r="D515">
        <v>21</v>
      </c>
      <c r="E515">
        <v>25</v>
      </c>
      <c r="F515">
        <v>23.1</v>
      </c>
      <c r="H515" s="11">
        <v>44862</v>
      </c>
      <c r="I515">
        <v>22.6</v>
      </c>
      <c r="J515" s="9">
        <f t="shared" si="7"/>
        <v>4</v>
      </c>
    </row>
    <row r="516" spans="1:10" x14ac:dyDescent="0.75">
      <c r="A516" s="11">
        <v>44859</v>
      </c>
      <c r="B516">
        <v>21.31</v>
      </c>
      <c r="C516">
        <v>20.361000000000001</v>
      </c>
      <c r="D516">
        <v>21.35</v>
      </c>
      <c r="E516">
        <v>25.98</v>
      </c>
      <c r="F516">
        <v>23.25</v>
      </c>
      <c r="H516" s="11">
        <v>44865</v>
      </c>
      <c r="I516">
        <v>22.5</v>
      </c>
      <c r="J516" s="9">
        <f t="shared" ref="J516:J579" si="8">+H516-A516</f>
        <v>6</v>
      </c>
    </row>
    <row r="517" spans="1:10" x14ac:dyDescent="0.75">
      <c r="A517" s="11">
        <v>44860</v>
      </c>
      <c r="B517">
        <v>20.3</v>
      </c>
      <c r="C517">
        <v>20.02</v>
      </c>
      <c r="D517">
        <v>21.2</v>
      </c>
      <c r="E517">
        <v>25.4</v>
      </c>
      <c r="F517">
        <v>23</v>
      </c>
      <c r="H517" s="11">
        <v>44866</v>
      </c>
      <c r="I517">
        <v>23</v>
      </c>
      <c r="J517" s="9">
        <f t="shared" si="8"/>
        <v>6</v>
      </c>
    </row>
    <row r="518" spans="1:10" x14ac:dyDescent="0.75">
      <c r="A518" s="11">
        <v>44861</v>
      </c>
      <c r="B518">
        <v>20.75</v>
      </c>
      <c r="C518">
        <v>19.800999999999998</v>
      </c>
      <c r="D518">
        <v>20.9</v>
      </c>
      <c r="E518">
        <v>25.2</v>
      </c>
      <c r="F518">
        <v>22.5</v>
      </c>
      <c r="H518" s="11">
        <v>44867</v>
      </c>
      <c r="I518">
        <v>22.78</v>
      </c>
      <c r="J518" s="9">
        <f t="shared" si="8"/>
        <v>6</v>
      </c>
    </row>
    <row r="519" spans="1:10" x14ac:dyDescent="0.75">
      <c r="A519" s="11">
        <v>44862</v>
      </c>
      <c r="B519">
        <v>20.55</v>
      </c>
      <c r="C519">
        <v>19.66</v>
      </c>
      <c r="D519">
        <v>21</v>
      </c>
      <c r="E519">
        <v>25.4</v>
      </c>
      <c r="F519">
        <v>22.901</v>
      </c>
      <c r="H519" s="11">
        <v>44868</v>
      </c>
      <c r="I519">
        <v>22.8</v>
      </c>
      <c r="J519" s="9">
        <f t="shared" si="8"/>
        <v>6</v>
      </c>
    </row>
    <row r="520" spans="1:10" x14ac:dyDescent="0.75">
      <c r="A520" s="11">
        <v>44865</v>
      </c>
      <c r="B520">
        <v>20.021000000000001</v>
      </c>
      <c r="C520">
        <v>19.63</v>
      </c>
      <c r="D520">
        <v>20.6</v>
      </c>
      <c r="E520">
        <v>25.25</v>
      </c>
      <c r="F520">
        <v>23</v>
      </c>
      <c r="H520" s="11">
        <v>44869</v>
      </c>
      <c r="I520">
        <v>23</v>
      </c>
      <c r="J520" s="9">
        <f t="shared" si="8"/>
        <v>4</v>
      </c>
    </row>
    <row r="521" spans="1:10" x14ac:dyDescent="0.75">
      <c r="A521" s="11">
        <v>44866</v>
      </c>
      <c r="B521">
        <v>21.023</v>
      </c>
      <c r="C521">
        <v>20.25</v>
      </c>
      <c r="D521">
        <v>21</v>
      </c>
      <c r="E521">
        <v>26.2</v>
      </c>
      <c r="F521">
        <v>23.5</v>
      </c>
      <c r="H521" s="11">
        <v>44872</v>
      </c>
      <c r="I521">
        <v>23</v>
      </c>
      <c r="J521" s="9">
        <f t="shared" si="8"/>
        <v>6</v>
      </c>
    </row>
    <row r="522" spans="1:10" x14ac:dyDescent="0.75">
      <c r="A522" s="11">
        <v>44867</v>
      </c>
      <c r="B522">
        <v>20.75</v>
      </c>
      <c r="C522">
        <v>19.920000000000002</v>
      </c>
      <c r="D522">
        <v>20.9</v>
      </c>
      <c r="E522">
        <v>26.1</v>
      </c>
      <c r="F522">
        <v>23.001999999999999</v>
      </c>
      <c r="H522" s="11">
        <v>44873</v>
      </c>
      <c r="I522">
        <v>23.6</v>
      </c>
      <c r="J522" s="9">
        <f t="shared" si="8"/>
        <v>6</v>
      </c>
    </row>
    <row r="523" spans="1:10" x14ac:dyDescent="0.75">
      <c r="A523" s="11">
        <v>44868</v>
      </c>
      <c r="B523">
        <v>20.62</v>
      </c>
      <c r="C523">
        <v>19.899999999999999</v>
      </c>
      <c r="D523">
        <v>20.8</v>
      </c>
      <c r="E523">
        <v>26</v>
      </c>
      <c r="F523">
        <v>23.7</v>
      </c>
      <c r="H523" s="11">
        <v>44874</v>
      </c>
      <c r="I523">
        <v>23.4</v>
      </c>
      <c r="J523" s="9">
        <f t="shared" si="8"/>
        <v>6</v>
      </c>
    </row>
    <row r="524" spans="1:10" x14ac:dyDescent="0.75">
      <c r="A524" s="11">
        <v>44869</v>
      </c>
      <c r="B524">
        <v>20.65</v>
      </c>
      <c r="C524">
        <v>19.751000000000001</v>
      </c>
      <c r="D524">
        <v>21</v>
      </c>
      <c r="E524">
        <v>25.9</v>
      </c>
      <c r="F524">
        <v>23.85</v>
      </c>
      <c r="H524" s="11">
        <v>44875</v>
      </c>
      <c r="I524">
        <v>23.401</v>
      </c>
      <c r="J524" s="9">
        <f t="shared" si="8"/>
        <v>6</v>
      </c>
    </row>
    <row r="525" spans="1:10" x14ac:dyDescent="0.75">
      <c r="A525" s="11">
        <v>44872</v>
      </c>
      <c r="B525">
        <v>21.2</v>
      </c>
      <c r="C525">
        <v>20.5</v>
      </c>
      <c r="D525">
        <v>21.3</v>
      </c>
      <c r="E525">
        <v>26.37</v>
      </c>
      <c r="F525">
        <v>24.87</v>
      </c>
      <c r="H525" s="11">
        <v>44876</v>
      </c>
      <c r="I525">
        <v>22.9</v>
      </c>
      <c r="J525" s="9">
        <f t="shared" si="8"/>
        <v>4</v>
      </c>
    </row>
    <row r="526" spans="1:10" x14ac:dyDescent="0.75">
      <c r="A526" s="11">
        <v>44873</v>
      </c>
      <c r="B526">
        <v>21.5</v>
      </c>
      <c r="C526">
        <v>20.7</v>
      </c>
      <c r="D526">
        <v>21.65</v>
      </c>
      <c r="E526">
        <v>27</v>
      </c>
      <c r="F526">
        <v>25.37</v>
      </c>
      <c r="H526" s="11">
        <v>44879</v>
      </c>
      <c r="I526">
        <v>24.4</v>
      </c>
      <c r="J526" s="9">
        <f t="shared" si="8"/>
        <v>6</v>
      </c>
    </row>
    <row r="527" spans="1:10" x14ac:dyDescent="0.75">
      <c r="A527" s="11">
        <v>44874</v>
      </c>
      <c r="B527">
        <v>21.25</v>
      </c>
      <c r="C527">
        <v>20.350000000000001</v>
      </c>
      <c r="D527">
        <v>21.3</v>
      </c>
      <c r="E527">
        <v>26.7</v>
      </c>
      <c r="F527">
        <v>25.24</v>
      </c>
      <c r="H527" s="11">
        <v>44880</v>
      </c>
      <c r="I527">
        <v>25</v>
      </c>
      <c r="J527" s="9">
        <f t="shared" si="8"/>
        <v>6</v>
      </c>
    </row>
    <row r="528" spans="1:10" x14ac:dyDescent="0.75">
      <c r="A528" s="11">
        <v>44875</v>
      </c>
      <c r="B528">
        <v>21.55</v>
      </c>
      <c r="C528">
        <v>20.748999999999999</v>
      </c>
      <c r="D528">
        <v>22</v>
      </c>
      <c r="E528">
        <v>27</v>
      </c>
      <c r="F528">
        <v>25.85</v>
      </c>
      <c r="H528" s="11">
        <v>44881</v>
      </c>
      <c r="I528">
        <v>26</v>
      </c>
      <c r="J528" s="9">
        <f t="shared" si="8"/>
        <v>6</v>
      </c>
    </row>
    <row r="529" spans="1:10" x14ac:dyDescent="0.75">
      <c r="A529" s="11">
        <v>44876</v>
      </c>
      <c r="B529">
        <v>21.4</v>
      </c>
      <c r="C529">
        <v>20.698</v>
      </c>
      <c r="D529">
        <v>22.1</v>
      </c>
      <c r="E529">
        <v>27.2</v>
      </c>
      <c r="F529">
        <v>25.4</v>
      </c>
      <c r="H529" s="11">
        <v>44882</v>
      </c>
      <c r="I529">
        <v>25.8</v>
      </c>
      <c r="J529" s="9">
        <f t="shared" si="8"/>
        <v>6</v>
      </c>
    </row>
    <row r="530" spans="1:10" x14ac:dyDescent="0.75">
      <c r="A530" s="11">
        <v>44879</v>
      </c>
      <c r="B530">
        <v>22.1</v>
      </c>
      <c r="C530">
        <v>21.23</v>
      </c>
      <c r="D530">
        <v>22.998999999999999</v>
      </c>
      <c r="E530">
        <v>28</v>
      </c>
      <c r="F530">
        <v>26.5</v>
      </c>
      <c r="H530" s="11">
        <v>44883</v>
      </c>
      <c r="I530">
        <v>25</v>
      </c>
      <c r="J530" s="9">
        <f t="shared" si="8"/>
        <v>4</v>
      </c>
    </row>
    <row r="531" spans="1:10" x14ac:dyDescent="0.75">
      <c r="A531" s="11">
        <v>44880</v>
      </c>
      <c r="B531">
        <v>23</v>
      </c>
      <c r="C531">
        <v>22.414999999999999</v>
      </c>
      <c r="D531">
        <v>23.3</v>
      </c>
      <c r="E531">
        <v>28.7</v>
      </c>
      <c r="F531">
        <v>26.5</v>
      </c>
      <c r="H531" s="11">
        <v>44887</v>
      </c>
      <c r="I531">
        <v>25.8</v>
      </c>
      <c r="J531" s="9">
        <f t="shared" si="8"/>
        <v>7</v>
      </c>
    </row>
    <row r="532" spans="1:10" x14ac:dyDescent="0.75">
      <c r="A532" s="11">
        <v>44881</v>
      </c>
      <c r="B532">
        <v>23.5</v>
      </c>
      <c r="C532">
        <v>22.9</v>
      </c>
      <c r="D532">
        <v>23.411000000000001</v>
      </c>
      <c r="E532">
        <v>28.7</v>
      </c>
      <c r="F532">
        <v>26.5</v>
      </c>
      <c r="H532" s="11">
        <v>44888</v>
      </c>
      <c r="I532">
        <v>25.8</v>
      </c>
      <c r="J532" s="9">
        <f t="shared" si="8"/>
        <v>7</v>
      </c>
    </row>
    <row r="533" spans="1:10" x14ac:dyDescent="0.75">
      <c r="A533" s="11">
        <v>44882</v>
      </c>
      <c r="B533">
        <v>22.988</v>
      </c>
      <c r="C533">
        <v>22.22</v>
      </c>
      <c r="D533">
        <v>23.2</v>
      </c>
      <c r="E533">
        <v>29</v>
      </c>
      <c r="F533">
        <v>26</v>
      </c>
      <c r="H533" s="11">
        <v>44889</v>
      </c>
      <c r="I533">
        <v>26.4</v>
      </c>
      <c r="J533" s="9">
        <f t="shared" si="8"/>
        <v>7</v>
      </c>
    </row>
    <row r="534" spans="1:10" x14ac:dyDescent="0.75">
      <c r="A534" s="11">
        <v>44883</v>
      </c>
      <c r="B534">
        <v>22.007000000000001</v>
      </c>
      <c r="C534">
        <v>21.248999999999999</v>
      </c>
      <c r="D534">
        <v>22.9</v>
      </c>
      <c r="E534">
        <v>27.9</v>
      </c>
      <c r="F534">
        <v>25.5</v>
      </c>
      <c r="H534" s="11">
        <v>44890</v>
      </c>
      <c r="I534">
        <v>26.399000000000001</v>
      </c>
      <c r="J534" s="9">
        <f t="shared" si="8"/>
        <v>7</v>
      </c>
    </row>
    <row r="535" spans="1:10" x14ac:dyDescent="0.75">
      <c r="A535" s="11">
        <v>44887</v>
      </c>
      <c r="B535">
        <v>22.22</v>
      </c>
      <c r="C535">
        <v>21.78</v>
      </c>
      <c r="D535">
        <v>22.9</v>
      </c>
      <c r="E535">
        <v>28.65</v>
      </c>
      <c r="F535">
        <v>25.3</v>
      </c>
      <c r="H535" s="11">
        <v>44893</v>
      </c>
      <c r="I535">
        <v>26.76</v>
      </c>
      <c r="J535" s="9">
        <f t="shared" si="8"/>
        <v>6</v>
      </c>
    </row>
    <row r="536" spans="1:10" x14ac:dyDescent="0.75">
      <c r="A536" s="11">
        <v>44888</v>
      </c>
      <c r="B536">
        <v>22.901</v>
      </c>
      <c r="C536">
        <v>22.13</v>
      </c>
      <c r="D536">
        <v>23.599</v>
      </c>
      <c r="E536">
        <v>28.5</v>
      </c>
      <c r="F536">
        <v>26.3</v>
      </c>
      <c r="H536" s="11">
        <v>44894</v>
      </c>
      <c r="I536">
        <v>27</v>
      </c>
      <c r="J536" s="9">
        <f t="shared" si="8"/>
        <v>6</v>
      </c>
    </row>
    <row r="537" spans="1:10" x14ac:dyDescent="0.75">
      <c r="A537" s="11">
        <v>44889</v>
      </c>
      <c r="B537">
        <v>23.3</v>
      </c>
      <c r="C537">
        <v>22.4</v>
      </c>
      <c r="D537">
        <v>23.45</v>
      </c>
      <c r="E537">
        <v>29.3</v>
      </c>
      <c r="F537">
        <v>26.498999999999999</v>
      </c>
      <c r="H537" s="11">
        <v>44895</v>
      </c>
      <c r="I537">
        <v>27</v>
      </c>
      <c r="J537" s="9">
        <f t="shared" si="8"/>
        <v>6</v>
      </c>
    </row>
    <row r="538" spans="1:10" x14ac:dyDescent="0.75">
      <c r="A538" s="11">
        <v>44890</v>
      </c>
      <c r="B538">
        <v>23.24</v>
      </c>
      <c r="C538">
        <v>22.3</v>
      </c>
      <c r="D538">
        <v>23.35</v>
      </c>
      <c r="E538">
        <v>29.6</v>
      </c>
      <c r="F538">
        <v>26.5</v>
      </c>
      <c r="H538" s="11">
        <v>44896</v>
      </c>
      <c r="I538">
        <v>27.65</v>
      </c>
      <c r="J538" s="9">
        <f t="shared" si="8"/>
        <v>6</v>
      </c>
    </row>
    <row r="539" spans="1:10" x14ac:dyDescent="0.75">
      <c r="A539" s="11">
        <v>44893</v>
      </c>
      <c r="B539">
        <v>23.4</v>
      </c>
      <c r="C539">
        <v>22.5</v>
      </c>
      <c r="D539">
        <v>23.4</v>
      </c>
      <c r="E539">
        <v>28.998000000000001</v>
      </c>
      <c r="F539">
        <v>26.38</v>
      </c>
      <c r="H539" s="11">
        <v>44897</v>
      </c>
      <c r="I539">
        <v>27.58</v>
      </c>
      <c r="J539" s="9">
        <f t="shared" si="8"/>
        <v>4</v>
      </c>
    </row>
    <row r="540" spans="1:10" x14ac:dyDescent="0.75">
      <c r="A540" s="11">
        <v>44894</v>
      </c>
      <c r="B540">
        <v>24</v>
      </c>
      <c r="C540">
        <v>23.16</v>
      </c>
      <c r="D540">
        <v>23.66</v>
      </c>
      <c r="E540">
        <v>29.69</v>
      </c>
      <c r="F540">
        <v>27</v>
      </c>
      <c r="H540" s="11">
        <v>44900</v>
      </c>
      <c r="I540">
        <v>27.15</v>
      </c>
      <c r="J540" s="9">
        <f t="shared" si="8"/>
        <v>6</v>
      </c>
    </row>
    <row r="541" spans="1:10" x14ac:dyDescent="0.75">
      <c r="A541" s="11">
        <v>44895</v>
      </c>
      <c r="B541">
        <v>24.3</v>
      </c>
      <c r="C541">
        <v>23.8</v>
      </c>
      <c r="D541">
        <v>24.6</v>
      </c>
      <c r="E541">
        <v>30.2</v>
      </c>
      <c r="F541">
        <v>27.85</v>
      </c>
      <c r="H541" s="11">
        <v>44901</v>
      </c>
      <c r="I541">
        <v>27.51</v>
      </c>
      <c r="J541" s="9">
        <f t="shared" si="8"/>
        <v>6</v>
      </c>
    </row>
    <row r="542" spans="1:10" x14ac:dyDescent="0.75">
      <c r="A542" s="11">
        <v>44896</v>
      </c>
      <c r="B542">
        <v>24.7</v>
      </c>
      <c r="C542">
        <v>23.93</v>
      </c>
      <c r="D542">
        <v>24.9</v>
      </c>
      <c r="E542">
        <v>30.748999999999999</v>
      </c>
      <c r="F542">
        <v>28.2</v>
      </c>
      <c r="H542" s="11">
        <v>44902</v>
      </c>
      <c r="I542">
        <v>27.978999999999999</v>
      </c>
      <c r="J542" s="9">
        <f t="shared" si="8"/>
        <v>6</v>
      </c>
    </row>
    <row r="543" spans="1:10" x14ac:dyDescent="0.75">
      <c r="A543" s="11">
        <v>44897</v>
      </c>
      <c r="B543">
        <v>24.728999999999999</v>
      </c>
      <c r="C543">
        <v>23.7</v>
      </c>
      <c r="D543">
        <v>25.1</v>
      </c>
      <c r="E543">
        <v>30.6</v>
      </c>
      <c r="F543">
        <v>28.01</v>
      </c>
      <c r="H543" s="11">
        <v>44907</v>
      </c>
      <c r="I543">
        <v>28.5</v>
      </c>
      <c r="J543" s="9">
        <f t="shared" si="8"/>
        <v>10</v>
      </c>
    </row>
    <row r="544" spans="1:10" x14ac:dyDescent="0.75">
      <c r="A544" s="11">
        <v>44900</v>
      </c>
      <c r="B544">
        <v>24.23</v>
      </c>
      <c r="C544">
        <v>23.33</v>
      </c>
      <c r="D544">
        <v>24.995000000000001</v>
      </c>
      <c r="E544">
        <v>30</v>
      </c>
      <c r="F544">
        <v>27.51</v>
      </c>
      <c r="H544" s="11">
        <v>44908</v>
      </c>
      <c r="I544">
        <v>27</v>
      </c>
      <c r="J544" s="9">
        <f t="shared" si="8"/>
        <v>8</v>
      </c>
    </row>
    <row r="545" spans="1:10" x14ac:dyDescent="0.75">
      <c r="A545" s="11">
        <v>44901</v>
      </c>
      <c r="B545">
        <v>23.78</v>
      </c>
      <c r="C545">
        <v>22.79</v>
      </c>
      <c r="D545">
        <v>23.7</v>
      </c>
      <c r="E545">
        <v>29.6</v>
      </c>
      <c r="F545">
        <v>27.2</v>
      </c>
      <c r="H545" s="11">
        <v>44909</v>
      </c>
      <c r="I545">
        <v>29</v>
      </c>
      <c r="J545" s="9">
        <f t="shared" si="8"/>
        <v>8</v>
      </c>
    </row>
    <row r="546" spans="1:10" x14ac:dyDescent="0.75">
      <c r="A546" s="11">
        <v>44902</v>
      </c>
      <c r="B546">
        <v>23.95</v>
      </c>
      <c r="C546">
        <v>23.178000000000001</v>
      </c>
      <c r="D546">
        <v>24.16</v>
      </c>
      <c r="E546">
        <v>30.349</v>
      </c>
      <c r="F546">
        <v>27.5</v>
      </c>
      <c r="H546" s="11">
        <v>44910</v>
      </c>
      <c r="I546">
        <v>29</v>
      </c>
      <c r="J546" s="9">
        <f t="shared" si="8"/>
        <v>8</v>
      </c>
    </row>
    <row r="547" spans="1:10" x14ac:dyDescent="0.75">
      <c r="A547" s="11">
        <v>44907</v>
      </c>
      <c r="B547">
        <v>24.89</v>
      </c>
      <c r="C547">
        <v>23.76</v>
      </c>
      <c r="D547">
        <v>24.5</v>
      </c>
      <c r="E547">
        <v>31</v>
      </c>
      <c r="F547">
        <v>27.99</v>
      </c>
      <c r="H547" s="11">
        <v>44911</v>
      </c>
      <c r="I547">
        <v>28.998999999999999</v>
      </c>
      <c r="J547" s="9">
        <f t="shared" si="8"/>
        <v>4</v>
      </c>
    </row>
    <row r="548" spans="1:10" x14ac:dyDescent="0.75">
      <c r="A548" s="11">
        <v>44908</v>
      </c>
      <c r="B548">
        <v>25.099</v>
      </c>
      <c r="C548">
        <v>24.035</v>
      </c>
      <c r="D548">
        <v>25.199000000000002</v>
      </c>
      <c r="E548">
        <v>31.5</v>
      </c>
      <c r="F548">
        <v>28.201000000000001</v>
      </c>
      <c r="H548" s="11">
        <v>44914</v>
      </c>
      <c r="I548">
        <v>29.25</v>
      </c>
      <c r="J548" s="9">
        <f t="shared" si="8"/>
        <v>6</v>
      </c>
    </row>
    <row r="549" spans="1:10" x14ac:dyDescent="0.75">
      <c r="A549" s="11">
        <v>44909</v>
      </c>
      <c r="B549">
        <v>24.81</v>
      </c>
      <c r="C549">
        <v>23.86</v>
      </c>
      <c r="D549">
        <v>24.51</v>
      </c>
      <c r="E549">
        <v>31.5</v>
      </c>
      <c r="F549">
        <v>28.649000000000001</v>
      </c>
      <c r="H549" s="11">
        <v>44915</v>
      </c>
      <c r="I549">
        <v>30.37</v>
      </c>
      <c r="J549" s="9">
        <f t="shared" si="8"/>
        <v>6</v>
      </c>
    </row>
    <row r="550" spans="1:10" x14ac:dyDescent="0.75">
      <c r="A550" s="11">
        <v>44910</v>
      </c>
      <c r="B550">
        <v>25.3</v>
      </c>
      <c r="C550">
        <v>24.39</v>
      </c>
      <c r="D550">
        <v>25.05</v>
      </c>
      <c r="E550">
        <v>31.64</v>
      </c>
      <c r="F550">
        <v>28.95</v>
      </c>
      <c r="H550" s="11">
        <v>44916</v>
      </c>
      <c r="I550">
        <v>29.95</v>
      </c>
      <c r="J550" s="9">
        <f t="shared" si="8"/>
        <v>6</v>
      </c>
    </row>
    <row r="551" spans="1:10" x14ac:dyDescent="0.75">
      <c r="A551" s="11">
        <v>44911</v>
      </c>
      <c r="B551">
        <v>26</v>
      </c>
      <c r="C551">
        <v>24.881</v>
      </c>
      <c r="D551">
        <v>25.75</v>
      </c>
      <c r="E551">
        <v>32.299999999999997</v>
      </c>
      <c r="F551">
        <v>29.45</v>
      </c>
      <c r="H551" s="11">
        <v>44917</v>
      </c>
      <c r="I551">
        <v>28.7</v>
      </c>
      <c r="J551" s="9">
        <f t="shared" si="8"/>
        <v>6</v>
      </c>
    </row>
    <row r="552" spans="1:10" x14ac:dyDescent="0.75">
      <c r="A552" s="11">
        <v>44914</v>
      </c>
      <c r="B552">
        <v>27</v>
      </c>
      <c r="C552">
        <v>25.7</v>
      </c>
      <c r="D552">
        <v>27.15</v>
      </c>
      <c r="E552">
        <v>33.299999999999997</v>
      </c>
      <c r="F552">
        <v>30</v>
      </c>
      <c r="H552" s="11">
        <v>44918</v>
      </c>
      <c r="I552">
        <v>28.5</v>
      </c>
      <c r="J552" s="9">
        <f t="shared" si="8"/>
        <v>4</v>
      </c>
    </row>
    <row r="553" spans="1:10" x14ac:dyDescent="0.75">
      <c r="A553" s="11">
        <v>44915</v>
      </c>
      <c r="B553">
        <v>26.9</v>
      </c>
      <c r="C553">
        <v>25.69</v>
      </c>
      <c r="D553">
        <v>26.71</v>
      </c>
      <c r="E553">
        <v>33.299999999999997</v>
      </c>
      <c r="F553">
        <v>29.85</v>
      </c>
      <c r="H553" s="11">
        <v>44921</v>
      </c>
      <c r="I553">
        <v>29</v>
      </c>
      <c r="J553" s="9">
        <f t="shared" si="8"/>
        <v>6</v>
      </c>
    </row>
    <row r="554" spans="1:10" x14ac:dyDescent="0.75">
      <c r="A554" s="11">
        <v>44916</v>
      </c>
      <c r="B554">
        <v>27.838999999999999</v>
      </c>
      <c r="C554">
        <v>26.7</v>
      </c>
      <c r="D554">
        <v>27.89</v>
      </c>
      <c r="E554">
        <v>34.49</v>
      </c>
      <c r="F554">
        <v>31.37</v>
      </c>
      <c r="H554" s="11">
        <v>44922</v>
      </c>
      <c r="I554">
        <v>28.45</v>
      </c>
      <c r="J554" s="9">
        <f t="shared" si="8"/>
        <v>6</v>
      </c>
    </row>
    <row r="555" spans="1:10" x14ac:dyDescent="0.75">
      <c r="A555" s="11">
        <v>44917</v>
      </c>
      <c r="B555">
        <v>26.300999999999998</v>
      </c>
      <c r="C555">
        <v>25.4</v>
      </c>
      <c r="D555">
        <v>27.15</v>
      </c>
      <c r="E555">
        <v>33.5</v>
      </c>
      <c r="F555">
        <v>31.2</v>
      </c>
      <c r="H555" s="11">
        <v>44923</v>
      </c>
      <c r="I555">
        <v>28</v>
      </c>
      <c r="J555" s="9">
        <f t="shared" si="8"/>
        <v>6</v>
      </c>
    </row>
    <row r="556" spans="1:10" x14ac:dyDescent="0.75">
      <c r="A556" s="11">
        <v>44918</v>
      </c>
      <c r="B556">
        <v>25.2</v>
      </c>
      <c r="C556">
        <v>25.43</v>
      </c>
      <c r="D556">
        <v>27</v>
      </c>
      <c r="E556">
        <v>33.299999999999997</v>
      </c>
      <c r="F556">
        <v>30.48</v>
      </c>
      <c r="H556" s="11">
        <v>44924</v>
      </c>
      <c r="I556">
        <v>26.92</v>
      </c>
      <c r="J556" s="9">
        <f t="shared" si="8"/>
        <v>6</v>
      </c>
    </row>
    <row r="557" spans="1:10" x14ac:dyDescent="0.75">
      <c r="A557" s="11">
        <v>44921</v>
      </c>
      <c r="B557">
        <v>26.584</v>
      </c>
      <c r="C557">
        <v>25.4</v>
      </c>
      <c r="D557">
        <v>27.15</v>
      </c>
      <c r="E557">
        <v>33.85</v>
      </c>
      <c r="F557">
        <v>31.4</v>
      </c>
      <c r="H557" s="11">
        <v>44925</v>
      </c>
      <c r="I557">
        <v>27.15</v>
      </c>
      <c r="J557" s="9">
        <f t="shared" si="8"/>
        <v>4</v>
      </c>
    </row>
    <row r="558" spans="1:10" x14ac:dyDescent="0.75">
      <c r="A558" s="11">
        <v>44922</v>
      </c>
      <c r="B558">
        <v>26.4</v>
      </c>
      <c r="C558">
        <v>25.15</v>
      </c>
      <c r="D558">
        <v>26.2</v>
      </c>
      <c r="E558">
        <v>34</v>
      </c>
      <c r="F558">
        <v>30.2</v>
      </c>
      <c r="H558" s="11">
        <v>44928</v>
      </c>
      <c r="I558">
        <v>27.75</v>
      </c>
      <c r="J558" s="9">
        <f t="shared" si="8"/>
        <v>6</v>
      </c>
    </row>
    <row r="559" spans="1:10" x14ac:dyDescent="0.75">
      <c r="A559" s="11">
        <v>44923</v>
      </c>
      <c r="B559">
        <v>26.7</v>
      </c>
      <c r="C559">
        <v>24.31</v>
      </c>
      <c r="D559">
        <v>25.611000000000001</v>
      </c>
      <c r="E559">
        <v>33.299999999999997</v>
      </c>
      <c r="F559">
        <v>30.1</v>
      </c>
      <c r="H559" s="11">
        <v>44929</v>
      </c>
      <c r="I559">
        <v>28.5</v>
      </c>
      <c r="J559" s="9">
        <f t="shared" si="8"/>
        <v>6</v>
      </c>
    </row>
    <row r="560" spans="1:10" x14ac:dyDescent="0.75">
      <c r="A560" s="11">
        <v>44924</v>
      </c>
      <c r="B560">
        <v>25.2</v>
      </c>
      <c r="C560">
        <v>24.02</v>
      </c>
      <c r="D560">
        <v>26.25</v>
      </c>
      <c r="E560">
        <v>33.950000000000003</v>
      </c>
      <c r="F560">
        <v>30.3</v>
      </c>
      <c r="H560" s="11">
        <v>44930</v>
      </c>
      <c r="I560">
        <v>29.5</v>
      </c>
      <c r="J560" s="9">
        <f t="shared" si="8"/>
        <v>6</v>
      </c>
    </row>
    <row r="561" spans="1:10" x14ac:dyDescent="0.75">
      <c r="A561" s="11">
        <v>44925</v>
      </c>
      <c r="B561">
        <v>27.199000000000002</v>
      </c>
      <c r="C561">
        <v>24.131</v>
      </c>
      <c r="D561">
        <v>26.75</v>
      </c>
      <c r="E561">
        <v>34.799999999999997</v>
      </c>
      <c r="F561">
        <v>31.3</v>
      </c>
      <c r="H561" s="11">
        <v>44931</v>
      </c>
      <c r="I561">
        <v>30.088999999999999</v>
      </c>
      <c r="J561" s="9">
        <f t="shared" si="8"/>
        <v>6</v>
      </c>
    </row>
    <row r="562" spans="1:10" x14ac:dyDescent="0.75">
      <c r="A562" s="11">
        <v>44928</v>
      </c>
      <c r="B562">
        <v>26.2</v>
      </c>
      <c r="C562">
        <v>24.43</v>
      </c>
      <c r="D562">
        <v>26.8</v>
      </c>
      <c r="E562">
        <v>34.799999999999997</v>
      </c>
      <c r="F562">
        <v>32</v>
      </c>
      <c r="H562" s="11">
        <v>44932</v>
      </c>
      <c r="I562">
        <v>28.803000000000001</v>
      </c>
      <c r="J562" s="9">
        <f t="shared" si="8"/>
        <v>4</v>
      </c>
    </row>
    <row r="563" spans="1:10" x14ac:dyDescent="0.75">
      <c r="A563" s="11">
        <v>44929</v>
      </c>
      <c r="B563">
        <v>26.31</v>
      </c>
      <c r="C563">
        <v>25.065000000000001</v>
      </c>
      <c r="D563">
        <v>27.198</v>
      </c>
      <c r="E563">
        <v>34.4</v>
      </c>
      <c r="F563">
        <v>31.798999999999999</v>
      </c>
      <c r="H563" s="11">
        <v>44935</v>
      </c>
      <c r="I563">
        <v>30</v>
      </c>
      <c r="J563" s="9">
        <f t="shared" si="8"/>
        <v>6</v>
      </c>
    </row>
    <row r="564" spans="1:10" x14ac:dyDescent="0.75">
      <c r="A564" s="11">
        <v>44930</v>
      </c>
      <c r="B564">
        <v>27.82</v>
      </c>
      <c r="C564">
        <v>25.8</v>
      </c>
      <c r="D564">
        <v>27.8</v>
      </c>
      <c r="E564">
        <v>35</v>
      </c>
      <c r="F564">
        <v>31.67</v>
      </c>
      <c r="H564" s="11">
        <v>44936</v>
      </c>
      <c r="I564">
        <v>29.9</v>
      </c>
      <c r="J564" s="9">
        <f t="shared" si="8"/>
        <v>6</v>
      </c>
    </row>
    <row r="565" spans="1:10" x14ac:dyDescent="0.75">
      <c r="A565" s="11">
        <v>44931</v>
      </c>
      <c r="B565">
        <v>27</v>
      </c>
      <c r="C565">
        <v>25.6</v>
      </c>
      <c r="D565">
        <v>26.8</v>
      </c>
      <c r="E565">
        <v>32.299999999999997</v>
      </c>
      <c r="F565">
        <v>29.5</v>
      </c>
      <c r="H565" s="11">
        <v>44937</v>
      </c>
      <c r="I565">
        <v>31</v>
      </c>
      <c r="J565" s="9">
        <f t="shared" si="8"/>
        <v>6</v>
      </c>
    </row>
    <row r="566" spans="1:10" x14ac:dyDescent="0.75">
      <c r="A566" s="11">
        <v>44932</v>
      </c>
      <c r="B566">
        <v>26.8</v>
      </c>
      <c r="C566">
        <v>25.576000000000001</v>
      </c>
      <c r="D566">
        <v>26.701000000000001</v>
      </c>
      <c r="E566">
        <v>31.8</v>
      </c>
      <c r="F566">
        <v>30</v>
      </c>
      <c r="H566" s="11">
        <v>44938</v>
      </c>
      <c r="I566">
        <v>32</v>
      </c>
      <c r="J566" s="9">
        <f t="shared" si="8"/>
        <v>6</v>
      </c>
    </row>
    <row r="567" spans="1:10" x14ac:dyDescent="0.75">
      <c r="A567" s="11">
        <v>44935</v>
      </c>
      <c r="B567">
        <v>27.8</v>
      </c>
      <c r="C567">
        <v>26.451000000000001</v>
      </c>
      <c r="D567">
        <v>27.5</v>
      </c>
      <c r="E567">
        <v>32.200000000000003</v>
      </c>
      <c r="F567">
        <v>29.9</v>
      </c>
      <c r="H567" s="11">
        <v>44939</v>
      </c>
      <c r="I567">
        <v>31.3</v>
      </c>
      <c r="J567" s="9">
        <f t="shared" si="8"/>
        <v>4</v>
      </c>
    </row>
    <row r="568" spans="1:10" x14ac:dyDescent="0.75">
      <c r="A568" s="11">
        <v>44936</v>
      </c>
      <c r="B568">
        <v>28.4</v>
      </c>
      <c r="C568">
        <v>26.8</v>
      </c>
      <c r="D568">
        <v>27.7</v>
      </c>
      <c r="E568">
        <v>32.700000000000003</v>
      </c>
      <c r="F568">
        <v>30.088999999999999</v>
      </c>
      <c r="H568" s="11">
        <v>44942</v>
      </c>
      <c r="I568">
        <v>32.5</v>
      </c>
      <c r="J568" s="9">
        <f t="shared" si="8"/>
        <v>6</v>
      </c>
    </row>
    <row r="569" spans="1:10" x14ac:dyDescent="0.75">
      <c r="A569" s="11">
        <v>44937</v>
      </c>
      <c r="B569">
        <v>29</v>
      </c>
      <c r="C569">
        <v>28.06</v>
      </c>
      <c r="D569">
        <v>28.65</v>
      </c>
      <c r="E569">
        <v>33.54</v>
      </c>
      <c r="F569">
        <v>30.4</v>
      </c>
      <c r="H569" s="11">
        <v>44943</v>
      </c>
      <c r="I569">
        <v>33.799999999999997</v>
      </c>
      <c r="J569" s="9">
        <f t="shared" si="8"/>
        <v>6</v>
      </c>
    </row>
    <row r="570" spans="1:10" x14ac:dyDescent="0.75">
      <c r="A570" s="11">
        <v>44938</v>
      </c>
      <c r="B570">
        <v>29.45</v>
      </c>
      <c r="C570">
        <v>28.36</v>
      </c>
      <c r="D570">
        <v>29</v>
      </c>
      <c r="E570">
        <v>33.450000000000003</v>
      </c>
      <c r="F570">
        <v>30.5</v>
      </c>
      <c r="H570" s="11">
        <v>44944</v>
      </c>
      <c r="I570">
        <v>36.4</v>
      </c>
      <c r="J570" s="9">
        <f t="shared" si="8"/>
        <v>6</v>
      </c>
    </row>
    <row r="571" spans="1:10" x14ac:dyDescent="0.75">
      <c r="A571" s="11">
        <v>44939</v>
      </c>
      <c r="B571">
        <v>29.4</v>
      </c>
      <c r="C571">
        <v>28.35</v>
      </c>
      <c r="D571">
        <v>29.2</v>
      </c>
      <c r="E571">
        <v>33.1</v>
      </c>
      <c r="F571">
        <v>30.1</v>
      </c>
      <c r="H571" s="11">
        <v>44945</v>
      </c>
      <c r="I571">
        <v>36.14</v>
      </c>
      <c r="J571" s="9">
        <f t="shared" si="8"/>
        <v>6</v>
      </c>
    </row>
    <row r="572" spans="1:10" x14ac:dyDescent="0.75">
      <c r="A572" s="11">
        <v>44942</v>
      </c>
      <c r="B572">
        <v>30.85</v>
      </c>
      <c r="C572">
        <v>29.420999999999999</v>
      </c>
      <c r="D572">
        <v>30</v>
      </c>
      <c r="E572">
        <v>33.549999999999997</v>
      </c>
      <c r="F572">
        <v>30.8</v>
      </c>
      <c r="H572" s="11">
        <v>44946</v>
      </c>
      <c r="I572">
        <v>34.92</v>
      </c>
      <c r="J572" s="9">
        <f t="shared" si="8"/>
        <v>4</v>
      </c>
    </row>
    <row r="573" spans="1:10" x14ac:dyDescent="0.75">
      <c r="A573" s="11">
        <v>44943</v>
      </c>
      <c r="B573">
        <v>31.4</v>
      </c>
      <c r="C573">
        <v>30.2</v>
      </c>
      <c r="D573">
        <v>30.2</v>
      </c>
      <c r="E573">
        <v>33.75</v>
      </c>
      <c r="F573">
        <v>31.65</v>
      </c>
      <c r="H573" s="11">
        <v>44949</v>
      </c>
      <c r="I573">
        <v>35.950000000000003</v>
      </c>
      <c r="J573" s="9">
        <f t="shared" si="8"/>
        <v>6</v>
      </c>
    </row>
    <row r="574" spans="1:10" x14ac:dyDescent="0.75">
      <c r="A574" s="11">
        <v>44944</v>
      </c>
      <c r="B574">
        <v>32.299999999999997</v>
      </c>
      <c r="C574">
        <v>31.05</v>
      </c>
      <c r="D574">
        <v>30.42</v>
      </c>
      <c r="E574">
        <v>34.799999999999997</v>
      </c>
      <c r="F574">
        <v>32.5</v>
      </c>
      <c r="H574" s="11">
        <v>44950</v>
      </c>
      <c r="I574">
        <v>35.5</v>
      </c>
      <c r="J574" s="9">
        <f t="shared" si="8"/>
        <v>6</v>
      </c>
    </row>
    <row r="575" spans="1:10" x14ac:dyDescent="0.75">
      <c r="A575" s="11">
        <v>44945</v>
      </c>
      <c r="B575">
        <v>31.38</v>
      </c>
      <c r="C575">
        <v>30.25</v>
      </c>
      <c r="D575">
        <v>30</v>
      </c>
      <c r="E575">
        <v>34.15</v>
      </c>
      <c r="F575">
        <v>31</v>
      </c>
      <c r="H575" s="11">
        <v>44951</v>
      </c>
      <c r="I575">
        <v>35.4</v>
      </c>
      <c r="J575" s="9">
        <f t="shared" si="8"/>
        <v>6</v>
      </c>
    </row>
    <row r="576" spans="1:10" x14ac:dyDescent="0.75">
      <c r="A576" s="11">
        <v>44946</v>
      </c>
      <c r="B576">
        <v>31.25</v>
      </c>
      <c r="C576">
        <v>30.66</v>
      </c>
      <c r="D576">
        <v>29.97</v>
      </c>
      <c r="E576">
        <v>33.9</v>
      </c>
      <c r="F576">
        <v>31.5</v>
      </c>
      <c r="H576" s="11">
        <v>44952</v>
      </c>
      <c r="I576">
        <v>35.299999999999997</v>
      </c>
      <c r="J576" s="9">
        <f t="shared" si="8"/>
        <v>6</v>
      </c>
    </row>
    <row r="577" spans="1:10" x14ac:dyDescent="0.75">
      <c r="A577" s="11">
        <v>44949</v>
      </c>
      <c r="B577">
        <v>31.85</v>
      </c>
      <c r="C577">
        <v>30.99</v>
      </c>
      <c r="D577">
        <v>30.55</v>
      </c>
      <c r="E577">
        <v>34.35</v>
      </c>
      <c r="F577">
        <v>31.45</v>
      </c>
      <c r="H577" s="11">
        <v>44953</v>
      </c>
      <c r="I577">
        <v>35.520000000000003</v>
      </c>
      <c r="J577" s="9">
        <f t="shared" si="8"/>
        <v>4</v>
      </c>
    </row>
    <row r="578" spans="1:10" x14ac:dyDescent="0.75">
      <c r="A578" s="11">
        <v>44950</v>
      </c>
      <c r="B578">
        <v>32.1</v>
      </c>
      <c r="C578">
        <v>31.2</v>
      </c>
      <c r="D578">
        <v>30.5</v>
      </c>
      <c r="E578">
        <v>34.299999999999997</v>
      </c>
      <c r="F578">
        <v>31.6</v>
      </c>
      <c r="H578" s="11">
        <v>44956</v>
      </c>
      <c r="I578">
        <v>35.4</v>
      </c>
      <c r="J578" s="9">
        <f t="shared" si="8"/>
        <v>6</v>
      </c>
    </row>
    <row r="579" spans="1:10" x14ac:dyDescent="0.75">
      <c r="A579" s="11">
        <v>44951</v>
      </c>
      <c r="B579">
        <v>32.18</v>
      </c>
      <c r="C579">
        <v>31.75</v>
      </c>
      <c r="D579">
        <v>30.8</v>
      </c>
      <c r="E579">
        <v>34.25</v>
      </c>
      <c r="F579">
        <v>31.001000000000001</v>
      </c>
      <c r="H579" s="11">
        <v>44957</v>
      </c>
      <c r="I579">
        <v>35.700000000000003</v>
      </c>
      <c r="J579" s="9">
        <f t="shared" si="8"/>
        <v>6</v>
      </c>
    </row>
    <row r="580" spans="1:10" x14ac:dyDescent="0.75">
      <c r="A580" s="11">
        <v>44952</v>
      </c>
      <c r="B580">
        <v>32</v>
      </c>
      <c r="C580">
        <v>31.55</v>
      </c>
      <c r="D580">
        <v>30.8</v>
      </c>
      <c r="E580">
        <v>34</v>
      </c>
      <c r="F580">
        <v>31.2</v>
      </c>
      <c r="H580" s="11">
        <v>44958</v>
      </c>
      <c r="I580">
        <v>35.252000000000002</v>
      </c>
      <c r="J580" s="9">
        <f t="shared" ref="J580:J643" si="9">+H580-A580</f>
        <v>6</v>
      </c>
    </row>
    <row r="581" spans="1:10" x14ac:dyDescent="0.75">
      <c r="A581" s="11">
        <v>44953</v>
      </c>
      <c r="B581">
        <v>32.79</v>
      </c>
      <c r="C581">
        <v>31.9</v>
      </c>
      <c r="D581">
        <v>31.9</v>
      </c>
      <c r="E581">
        <v>34.6</v>
      </c>
      <c r="F581">
        <v>31.5</v>
      </c>
      <c r="H581" s="11">
        <v>44959</v>
      </c>
      <c r="I581">
        <v>36</v>
      </c>
      <c r="J581" s="9">
        <f t="shared" si="9"/>
        <v>6</v>
      </c>
    </row>
    <row r="582" spans="1:10" x14ac:dyDescent="0.75">
      <c r="A582" s="11">
        <v>44956</v>
      </c>
      <c r="B582">
        <v>32.5</v>
      </c>
      <c r="C582">
        <v>32.011000000000003</v>
      </c>
      <c r="D582">
        <v>31.3</v>
      </c>
      <c r="E582">
        <v>34.011000000000003</v>
      </c>
      <c r="F582">
        <v>31.3</v>
      </c>
      <c r="H582" s="11">
        <v>44960</v>
      </c>
      <c r="I582">
        <v>34.99</v>
      </c>
      <c r="J582" s="9">
        <f t="shared" si="9"/>
        <v>4</v>
      </c>
    </row>
    <row r="583" spans="1:10" x14ac:dyDescent="0.75">
      <c r="A583" s="11">
        <v>44957</v>
      </c>
      <c r="B583">
        <v>32.590000000000003</v>
      </c>
      <c r="C583">
        <v>31.95</v>
      </c>
      <c r="D583">
        <v>31.45</v>
      </c>
      <c r="E583">
        <v>34.4</v>
      </c>
      <c r="F583">
        <v>31.2</v>
      </c>
      <c r="H583" s="11">
        <v>44963</v>
      </c>
      <c r="I583">
        <v>33.700000000000003</v>
      </c>
      <c r="J583" s="9">
        <f t="shared" si="9"/>
        <v>6</v>
      </c>
    </row>
    <row r="584" spans="1:10" x14ac:dyDescent="0.75">
      <c r="A584" s="11">
        <v>44958</v>
      </c>
      <c r="B584">
        <v>33.1</v>
      </c>
      <c r="C584">
        <v>32.01</v>
      </c>
      <c r="D584">
        <v>31.3</v>
      </c>
      <c r="E584">
        <v>34.6</v>
      </c>
      <c r="F584">
        <v>31.09</v>
      </c>
      <c r="H584" s="11">
        <v>44964</v>
      </c>
      <c r="I584">
        <v>33.729999999999997</v>
      </c>
      <c r="J584" s="9">
        <f t="shared" si="9"/>
        <v>6</v>
      </c>
    </row>
    <row r="585" spans="1:10" x14ac:dyDescent="0.75">
      <c r="A585" s="11">
        <v>44959</v>
      </c>
      <c r="B585">
        <v>33.14</v>
      </c>
      <c r="C585">
        <v>32.200000000000003</v>
      </c>
      <c r="D585">
        <v>31.74</v>
      </c>
      <c r="E585">
        <v>34.9</v>
      </c>
      <c r="F585">
        <v>31.5</v>
      </c>
      <c r="H585" s="11">
        <v>44965</v>
      </c>
      <c r="I585">
        <v>33.75</v>
      </c>
      <c r="J585" s="9">
        <f t="shared" si="9"/>
        <v>6</v>
      </c>
    </row>
    <row r="586" spans="1:10" x14ac:dyDescent="0.75">
      <c r="A586" s="11">
        <v>44960</v>
      </c>
      <c r="B586">
        <v>32.03</v>
      </c>
      <c r="C586">
        <v>31.09</v>
      </c>
      <c r="D586">
        <v>30.701000000000001</v>
      </c>
      <c r="E586">
        <v>34.15</v>
      </c>
      <c r="F586">
        <v>30.9</v>
      </c>
      <c r="H586" s="11">
        <v>44966</v>
      </c>
      <c r="I586">
        <v>33.450000000000003</v>
      </c>
      <c r="J586" s="9">
        <f t="shared" si="9"/>
        <v>6</v>
      </c>
    </row>
    <row r="587" spans="1:10" x14ac:dyDescent="0.75">
      <c r="A587" s="11">
        <v>44963</v>
      </c>
      <c r="B587">
        <v>30.7</v>
      </c>
      <c r="C587">
        <v>29.81</v>
      </c>
      <c r="D587">
        <v>29.6</v>
      </c>
      <c r="E587">
        <v>33.1</v>
      </c>
      <c r="F587">
        <v>29.5</v>
      </c>
      <c r="H587" s="11">
        <v>44967</v>
      </c>
      <c r="I587">
        <v>33.5</v>
      </c>
      <c r="J587" s="9">
        <f t="shared" si="9"/>
        <v>4</v>
      </c>
    </row>
    <row r="588" spans="1:10" x14ac:dyDescent="0.75">
      <c r="A588" s="11">
        <v>44964</v>
      </c>
      <c r="B588">
        <v>30.48</v>
      </c>
      <c r="C588">
        <v>29.6</v>
      </c>
      <c r="D588">
        <v>29.5</v>
      </c>
      <c r="E588">
        <v>33.299999999999997</v>
      </c>
      <c r="F588">
        <v>29.6</v>
      </c>
      <c r="H588" s="11">
        <v>44970</v>
      </c>
      <c r="I588">
        <v>33.049999999999997</v>
      </c>
      <c r="J588" s="9">
        <f t="shared" si="9"/>
        <v>6</v>
      </c>
    </row>
    <row r="589" spans="1:10" x14ac:dyDescent="0.75">
      <c r="A589" s="11">
        <v>44965</v>
      </c>
      <c r="B589">
        <v>30.2</v>
      </c>
      <c r="C589">
        <v>29.62</v>
      </c>
      <c r="D589">
        <v>29.32</v>
      </c>
      <c r="E589">
        <v>33.14</v>
      </c>
      <c r="F589">
        <v>29.548999999999999</v>
      </c>
      <c r="H589" s="11">
        <v>44971</v>
      </c>
      <c r="I589">
        <v>32.6</v>
      </c>
      <c r="J589" s="9">
        <f t="shared" si="9"/>
        <v>6</v>
      </c>
    </row>
    <row r="590" spans="1:10" x14ac:dyDescent="0.75">
      <c r="A590" s="11">
        <v>44966</v>
      </c>
      <c r="B590">
        <v>30</v>
      </c>
      <c r="C590">
        <v>29.7</v>
      </c>
      <c r="D590">
        <v>29.45</v>
      </c>
      <c r="E590">
        <v>32.9</v>
      </c>
      <c r="F590">
        <v>29.5</v>
      </c>
      <c r="H590" s="11">
        <v>44972</v>
      </c>
      <c r="I590">
        <v>31.95</v>
      </c>
      <c r="J590" s="9">
        <f t="shared" si="9"/>
        <v>6</v>
      </c>
    </row>
    <row r="591" spans="1:10" x14ac:dyDescent="0.75">
      <c r="A591" s="11">
        <v>44967</v>
      </c>
      <c r="B591">
        <v>29.51</v>
      </c>
      <c r="C591">
        <v>29.347999999999999</v>
      </c>
      <c r="D591">
        <v>29</v>
      </c>
      <c r="E591">
        <v>32.5</v>
      </c>
      <c r="F591">
        <v>29.44</v>
      </c>
      <c r="H591" s="11">
        <v>44973</v>
      </c>
      <c r="I591">
        <v>31.45</v>
      </c>
      <c r="J591" s="9">
        <f t="shared" si="9"/>
        <v>6</v>
      </c>
    </row>
    <row r="592" spans="1:10" x14ac:dyDescent="0.75">
      <c r="A592" s="11">
        <v>44970</v>
      </c>
      <c r="B592">
        <v>29.3</v>
      </c>
      <c r="C592">
        <v>29.05</v>
      </c>
      <c r="D592">
        <v>28.8</v>
      </c>
      <c r="E592">
        <v>32.5</v>
      </c>
      <c r="F592">
        <v>29</v>
      </c>
      <c r="H592" s="11">
        <v>44974</v>
      </c>
      <c r="I592">
        <v>30.55</v>
      </c>
      <c r="J592" s="9">
        <f t="shared" si="9"/>
        <v>4</v>
      </c>
    </row>
    <row r="593" spans="1:10" x14ac:dyDescent="0.75">
      <c r="A593" s="11">
        <v>44971</v>
      </c>
      <c r="B593">
        <v>29.02</v>
      </c>
      <c r="C593">
        <v>28.9</v>
      </c>
      <c r="D593">
        <v>28.7</v>
      </c>
      <c r="E593">
        <v>32.35</v>
      </c>
      <c r="F593">
        <v>28.798999999999999</v>
      </c>
      <c r="H593" s="11">
        <v>44979</v>
      </c>
      <c r="I593">
        <v>31</v>
      </c>
      <c r="J593" s="9">
        <f t="shared" si="9"/>
        <v>8</v>
      </c>
    </row>
    <row r="594" spans="1:10" x14ac:dyDescent="0.75">
      <c r="A594" s="11">
        <v>44972</v>
      </c>
      <c r="B594">
        <v>28.699000000000002</v>
      </c>
      <c r="C594">
        <v>28.428999999999998</v>
      </c>
      <c r="D594">
        <v>28.01</v>
      </c>
      <c r="E594">
        <v>31.9</v>
      </c>
      <c r="F594">
        <v>27.78</v>
      </c>
      <c r="H594" s="11">
        <v>44980</v>
      </c>
      <c r="I594">
        <v>32.399000000000001</v>
      </c>
      <c r="J594" s="9">
        <f t="shared" si="9"/>
        <v>8</v>
      </c>
    </row>
    <row r="595" spans="1:10" x14ac:dyDescent="0.75">
      <c r="A595" s="11">
        <v>44973</v>
      </c>
      <c r="B595">
        <v>27.79</v>
      </c>
      <c r="C595">
        <v>27.55</v>
      </c>
      <c r="D595">
        <v>27.5</v>
      </c>
      <c r="E595">
        <v>30.75</v>
      </c>
      <c r="F595">
        <v>27.4</v>
      </c>
      <c r="H595" s="11">
        <v>44981</v>
      </c>
      <c r="I595">
        <v>31.6</v>
      </c>
      <c r="J595" s="9">
        <f t="shared" si="9"/>
        <v>8</v>
      </c>
    </row>
    <row r="596" spans="1:10" x14ac:dyDescent="0.75">
      <c r="A596" s="11">
        <v>44974</v>
      </c>
      <c r="B596">
        <v>26.54</v>
      </c>
      <c r="C596">
        <v>26.518999999999998</v>
      </c>
      <c r="D596">
        <v>26.35</v>
      </c>
      <c r="E596">
        <v>29.65</v>
      </c>
      <c r="F596">
        <v>26.69</v>
      </c>
      <c r="H596" s="11">
        <v>44984</v>
      </c>
      <c r="I596">
        <v>32.83</v>
      </c>
      <c r="J596" s="9">
        <f t="shared" si="9"/>
        <v>10</v>
      </c>
    </row>
    <row r="597" spans="1:10" x14ac:dyDescent="0.75">
      <c r="A597" s="11">
        <v>44979</v>
      </c>
      <c r="B597">
        <v>27.51</v>
      </c>
      <c r="C597">
        <v>27.303000000000001</v>
      </c>
      <c r="D597">
        <v>27.6</v>
      </c>
      <c r="E597">
        <v>31.2</v>
      </c>
      <c r="F597">
        <v>27.937999999999999</v>
      </c>
      <c r="H597" s="11">
        <v>44985</v>
      </c>
      <c r="I597">
        <v>32.700000000000003</v>
      </c>
      <c r="J597" s="9">
        <f t="shared" si="9"/>
        <v>6</v>
      </c>
    </row>
    <row r="598" spans="1:10" x14ac:dyDescent="0.75">
      <c r="A598" s="11">
        <v>44980</v>
      </c>
      <c r="B598">
        <v>28.89</v>
      </c>
      <c r="C598">
        <v>28.65</v>
      </c>
      <c r="D598">
        <v>28.5</v>
      </c>
      <c r="E598">
        <v>32.149000000000001</v>
      </c>
      <c r="F598">
        <v>28.55</v>
      </c>
      <c r="H598" s="11">
        <v>44986</v>
      </c>
      <c r="I598">
        <v>31</v>
      </c>
      <c r="J598" s="9">
        <f t="shared" si="9"/>
        <v>6</v>
      </c>
    </row>
    <row r="599" spans="1:10" x14ac:dyDescent="0.75">
      <c r="A599" s="11">
        <v>44981</v>
      </c>
      <c r="B599">
        <v>28.01</v>
      </c>
      <c r="C599">
        <v>27.875</v>
      </c>
      <c r="D599">
        <v>27.8</v>
      </c>
      <c r="E599">
        <v>31.4</v>
      </c>
      <c r="F599">
        <v>28.3</v>
      </c>
      <c r="H599" s="11">
        <v>44987</v>
      </c>
      <c r="I599">
        <v>30</v>
      </c>
      <c r="J599" s="9">
        <f t="shared" si="9"/>
        <v>6</v>
      </c>
    </row>
    <row r="600" spans="1:10" x14ac:dyDescent="0.75">
      <c r="A600" s="11">
        <v>44984</v>
      </c>
      <c r="B600">
        <v>28.8</v>
      </c>
      <c r="C600">
        <v>28.85</v>
      </c>
      <c r="D600">
        <v>28.4</v>
      </c>
      <c r="E600">
        <v>32</v>
      </c>
      <c r="F600">
        <v>28.9</v>
      </c>
      <c r="H600" s="11">
        <v>44988</v>
      </c>
      <c r="I600">
        <v>30.7</v>
      </c>
      <c r="J600" s="9">
        <f t="shared" si="9"/>
        <v>4</v>
      </c>
    </row>
    <row r="601" spans="1:10" x14ac:dyDescent="0.75">
      <c r="A601" s="11">
        <v>44985</v>
      </c>
      <c r="B601">
        <v>28.5</v>
      </c>
      <c r="C601">
        <v>28.56</v>
      </c>
      <c r="D601">
        <v>28.001000000000001</v>
      </c>
      <c r="E601">
        <v>31.93</v>
      </c>
      <c r="F601">
        <v>28.6</v>
      </c>
      <c r="H601" s="11">
        <v>44991</v>
      </c>
      <c r="I601">
        <v>31.5</v>
      </c>
      <c r="J601" s="9">
        <f t="shared" si="9"/>
        <v>6</v>
      </c>
    </row>
    <row r="602" spans="1:10" x14ac:dyDescent="0.75">
      <c r="A602" s="11">
        <v>44986</v>
      </c>
      <c r="B602">
        <v>27.5</v>
      </c>
      <c r="C602">
        <v>27.3</v>
      </c>
      <c r="D602">
        <v>27.888999999999999</v>
      </c>
      <c r="E602">
        <v>30.600999999999999</v>
      </c>
      <c r="F602">
        <v>28.2</v>
      </c>
      <c r="H602" s="11">
        <v>44992</v>
      </c>
      <c r="I602">
        <v>31.2</v>
      </c>
      <c r="J602" s="9">
        <f t="shared" si="9"/>
        <v>6</v>
      </c>
    </row>
    <row r="603" spans="1:10" x14ac:dyDescent="0.75">
      <c r="A603" s="11">
        <v>44987</v>
      </c>
      <c r="B603">
        <v>27.1</v>
      </c>
      <c r="C603">
        <v>26.69</v>
      </c>
      <c r="D603">
        <v>26.5</v>
      </c>
      <c r="E603">
        <v>29.7</v>
      </c>
      <c r="F603">
        <v>27</v>
      </c>
      <c r="H603" s="11">
        <v>44993</v>
      </c>
      <c r="I603">
        <v>30.35</v>
      </c>
      <c r="J603" s="9">
        <f t="shared" si="9"/>
        <v>6</v>
      </c>
    </row>
    <row r="604" spans="1:10" x14ac:dyDescent="0.75">
      <c r="A604" s="11">
        <v>44988</v>
      </c>
      <c r="B604">
        <v>26.69</v>
      </c>
      <c r="C604">
        <v>26.56</v>
      </c>
      <c r="D604">
        <v>26.5</v>
      </c>
      <c r="E604">
        <v>29.9</v>
      </c>
      <c r="F604">
        <v>27.199000000000002</v>
      </c>
      <c r="H604" s="11">
        <v>44994</v>
      </c>
      <c r="I604">
        <v>29.75</v>
      </c>
      <c r="J604" s="9">
        <f t="shared" si="9"/>
        <v>6</v>
      </c>
    </row>
    <row r="605" spans="1:10" x14ac:dyDescent="0.75">
      <c r="A605" s="11">
        <v>44991</v>
      </c>
      <c r="B605">
        <v>27.5</v>
      </c>
      <c r="C605">
        <v>27.7</v>
      </c>
      <c r="D605">
        <v>27.5</v>
      </c>
      <c r="E605">
        <v>31</v>
      </c>
      <c r="F605">
        <v>27.8</v>
      </c>
      <c r="H605" s="11">
        <v>44995</v>
      </c>
      <c r="I605">
        <v>29.11</v>
      </c>
      <c r="J605" s="9">
        <f t="shared" si="9"/>
        <v>4</v>
      </c>
    </row>
    <row r="606" spans="1:10" x14ac:dyDescent="0.75">
      <c r="A606" s="11">
        <v>44992</v>
      </c>
      <c r="B606">
        <v>27.1</v>
      </c>
      <c r="C606">
        <v>26.9</v>
      </c>
      <c r="D606">
        <v>26.9</v>
      </c>
      <c r="E606">
        <v>30.6</v>
      </c>
      <c r="F606">
        <v>27.8</v>
      </c>
      <c r="H606" s="11">
        <v>44998</v>
      </c>
      <c r="I606">
        <v>28.99</v>
      </c>
      <c r="J606" s="9">
        <f t="shared" si="9"/>
        <v>6</v>
      </c>
    </row>
    <row r="607" spans="1:10" x14ac:dyDescent="0.75">
      <c r="A607" s="11">
        <v>44993</v>
      </c>
      <c r="B607">
        <v>26.6</v>
      </c>
      <c r="C607">
        <v>26.45</v>
      </c>
      <c r="D607">
        <v>26.25</v>
      </c>
      <c r="E607">
        <v>30.004999999999999</v>
      </c>
      <c r="F607">
        <v>26.9</v>
      </c>
      <c r="H607" s="11">
        <v>44999</v>
      </c>
      <c r="I607">
        <v>29</v>
      </c>
      <c r="J607" s="9">
        <f t="shared" si="9"/>
        <v>6</v>
      </c>
    </row>
    <row r="608" spans="1:10" x14ac:dyDescent="0.75">
      <c r="A608" s="11">
        <v>44994</v>
      </c>
      <c r="B608">
        <v>26.100999999999999</v>
      </c>
      <c r="C608">
        <v>26.1</v>
      </c>
      <c r="D608">
        <v>25.95</v>
      </c>
      <c r="E608">
        <v>29.77</v>
      </c>
      <c r="F608">
        <v>26.361000000000001</v>
      </c>
      <c r="H608" s="11">
        <v>45000</v>
      </c>
      <c r="I608">
        <v>28.5</v>
      </c>
      <c r="J608" s="9">
        <f t="shared" si="9"/>
        <v>6</v>
      </c>
    </row>
    <row r="609" spans="1:10" x14ac:dyDescent="0.75">
      <c r="A609" s="11">
        <v>44995</v>
      </c>
      <c r="B609">
        <v>25.5</v>
      </c>
      <c r="C609">
        <v>25.15</v>
      </c>
      <c r="D609">
        <v>24.8</v>
      </c>
      <c r="E609">
        <v>29.2</v>
      </c>
      <c r="F609">
        <v>26.298999999999999</v>
      </c>
      <c r="H609" s="11">
        <v>45001</v>
      </c>
      <c r="I609">
        <v>28.5</v>
      </c>
      <c r="J609" s="9">
        <f t="shared" si="9"/>
        <v>6</v>
      </c>
    </row>
    <row r="610" spans="1:10" x14ac:dyDescent="0.75">
      <c r="A610" s="11">
        <v>44998</v>
      </c>
      <c r="B610">
        <v>25.248999999999999</v>
      </c>
      <c r="C610">
        <v>24.902000000000001</v>
      </c>
      <c r="D610">
        <v>24.65</v>
      </c>
      <c r="E610">
        <v>28.6</v>
      </c>
      <c r="F610">
        <v>25.25</v>
      </c>
      <c r="H610" s="11">
        <v>45002</v>
      </c>
      <c r="I610">
        <v>28.398</v>
      </c>
      <c r="J610" s="9">
        <f t="shared" si="9"/>
        <v>4</v>
      </c>
    </row>
    <row r="611" spans="1:10" x14ac:dyDescent="0.75">
      <c r="A611" s="11">
        <v>44999</v>
      </c>
      <c r="B611">
        <v>25.15</v>
      </c>
      <c r="C611">
        <v>24.83</v>
      </c>
      <c r="D611">
        <v>24.949000000000002</v>
      </c>
      <c r="E611">
        <v>28.7</v>
      </c>
      <c r="F611">
        <v>25.3</v>
      </c>
      <c r="H611" s="11">
        <v>45005</v>
      </c>
      <c r="I611">
        <v>28.998999999999999</v>
      </c>
      <c r="J611" s="9">
        <f t="shared" si="9"/>
        <v>6</v>
      </c>
    </row>
    <row r="612" spans="1:10" x14ac:dyDescent="0.75">
      <c r="A612" s="11">
        <v>45000</v>
      </c>
      <c r="B612">
        <v>24.64</v>
      </c>
      <c r="C612">
        <v>24.32</v>
      </c>
      <c r="D612">
        <v>24.16</v>
      </c>
      <c r="E612">
        <v>28.35</v>
      </c>
      <c r="F612">
        <v>24.66</v>
      </c>
      <c r="H612" s="11">
        <v>45006</v>
      </c>
      <c r="I612">
        <v>30</v>
      </c>
      <c r="J612" s="9">
        <f t="shared" si="9"/>
        <v>6</v>
      </c>
    </row>
    <row r="613" spans="1:10" x14ac:dyDescent="0.75">
      <c r="A613" s="11">
        <v>45001</v>
      </c>
      <c r="B613">
        <v>25.25</v>
      </c>
      <c r="C613">
        <v>25.15</v>
      </c>
      <c r="D613">
        <v>24.7</v>
      </c>
      <c r="E613">
        <v>29.2</v>
      </c>
      <c r="F613">
        <v>25.8</v>
      </c>
      <c r="H613" s="11">
        <v>45007</v>
      </c>
      <c r="I613">
        <v>28</v>
      </c>
      <c r="J613" s="9">
        <f t="shared" si="9"/>
        <v>6</v>
      </c>
    </row>
    <row r="614" spans="1:10" x14ac:dyDescent="0.75">
      <c r="A614" s="11">
        <v>45002</v>
      </c>
      <c r="B614">
        <v>24.9</v>
      </c>
      <c r="C614">
        <v>24.75</v>
      </c>
      <c r="D614">
        <v>24.1</v>
      </c>
      <c r="E614">
        <v>28.65</v>
      </c>
      <c r="F614">
        <v>25.7</v>
      </c>
      <c r="H614" s="11">
        <v>45008</v>
      </c>
      <c r="I614">
        <v>26.6</v>
      </c>
      <c r="J614" s="9">
        <f t="shared" si="9"/>
        <v>6</v>
      </c>
    </row>
    <row r="615" spans="1:10" x14ac:dyDescent="0.75">
      <c r="A615" s="11">
        <v>45005</v>
      </c>
      <c r="B615">
        <v>24.98</v>
      </c>
      <c r="C615">
        <v>24.72</v>
      </c>
      <c r="D615">
        <v>24.3</v>
      </c>
      <c r="E615">
        <v>28.62</v>
      </c>
      <c r="F615">
        <v>25.25</v>
      </c>
      <c r="H615" s="11">
        <v>45012</v>
      </c>
      <c r="I615">
        <v>27</v>
      </c>
      <c r="J615" s="9">
        <f t="shared" si="9"/>
        <v>7</v>
      </c>
    </row>
    <row r="616" spans="1:10" x14ac:dyDescent="0.75">
      <c r="A616" s="11">
        <v>45006</v>
      </c>
      <c r="B616">
        <v>25.45</v>
      </c>
      <c r="C616">
        <v>25.021000000000001</v>
      </c>
      <c r="D616">
        <v>24.481000000000002</v>
      </c>
      <c r="E616">
        <v>29.02</v>
      </c>
      <c r="F616">
        <v>26.199000000000002</v>
      </c>
      <c r="H616" s="11">
        <v>45013</v>
      </c>
      <c r="I616">
        <v>26.26</v>
      </c>
      <c r="J616" s="9">
        <f t="shared" si="9"/>
        <v>7</v>
      </c>
    </row>
    <row r="617" spans="1:10" x14ac:dyDescent="0.75">
      <c r="A617" s="11">
        <v>45007</v>
      </c>
      <c r="B617">
        <v>24.1</v>
      </c>
      <c r="C617">
        <v>23.7</v>
      </c>
      <c r="D617">
        <v>23.85</v>
      </c>
      <c r="E617">
        <v>27.7</v>
      </c>
      <c r="F617">
        <v>25.25</v>
      </c>
      <c r="H617" s="11">
        <v>45014</v>
      </c>
      <c r="I617">
        <v>28</v>
      </c>
      <c r="J617" s="9">
        <f t="shared" si="9"/>
        <v>7</v>
      </c>
    </row>
    <row r="618" spans="1:10" x14ac:dyDescent="0.75">
      <c r="A618" s="11">
        <v>45008</v>
      </c>
      <c r="B618">
        <v>23.94</v>
      </c>
      <c r="C618">
        <v>23.49</v>
      </c>
      <c r="D618">
        <v>23.05</v>
      </c>
      <c r="E618">
        <v>26.85</v>
      </c>
      <c r="F618">
        <v>23.92</v>
      </c>
      <c r="H618" s="11">
        <v>45015</v>
      </c>
      <c r="I618">
        <v>28.98</v>
      </c>
      <c r="J618" s="9">
        <f t="shared" si="9"/>
        <v>7</v>
      </c>
    </row>
    <row r="619" spans="1:10" x14ac:dyDescent="0.75">
      <c r="A619" s="11">
        <v>45012</v>
      </c>
      <c r="B619">
        <v>23.7</v>
      </c>
      <c r="C619">
        <v>23.399000000000001</v>
      </c>
      <c r="D619">
        <v>22.55</v>
      </c>
      <c r="E619">
        <v>26.3</v>
      </c>
      <c r="F619">
        <v>23.75</v>
      </c>
      <c r="H619" s="11">
        <v>45016</v>
      </c>
      <c r="I619">
        <v>29.5</v>
      </c>
      <c r="J619" s="9">
        <f t="shared" si="9"/>
        <v>4</v>
      </c>
    </row>
    <row r="620" spans="1:10" x14ac:dyDescent="0.75">
      <c r="A620" s="11">
        <v>45013</v>
      </c>
      <c r="B620">
        <v>23.8</v>
      </c>
      <c r="C620">
        <v>23.55</v>
      </c>
      <c r="D620">
        <v>23.3</v>
      </c>
      <c r="E620">
        <v>26.7</v>
      </c>
      <c r="F620">
        <v>24</v>
      </c>
      <c r="H620" s="11">
        <v>45019</v>
      </c>
      <c r="I620">
        <v>29.98</v>
      </c>
      <c r="J620" s="9">
        <f t="shared" si="9"/>
        <v>6</v>
      </c>
    </row>
    <row r="621" spans="1:10" x14ac:dyDescent="0.75">
      <c r="A621" s="11">
        <v>45014</v>
      </c>
      <c r="B621">
        <v>25.22</v>
      </c>
      <c r="C621">
        <v>25</v>
      </c>
      <c r="D621">
        <v>24.19</v>
      </c>
      <c r="E621">
        <v>28.879000000000001</v>
      </c>
      <c r="F621">
        <v>25.15</v>
      </c>
      <c r="H621" s="11">
        <v>45020</v>
      </c>
      <c r="I621">
        <v>29</v>
      </c>
      <c r="J621" s="9">
        <f t="shared" si="9"/>
        <v>6</v>
      </c>
    </row>
    <row r="622" spans="1:10" x14ac:dyDescent="0.75">
      <c r="A622" s="11">
        <v>45015</v>
      </c>
      <c r="B622">
        <v>25.89</v>
      </c>
      <c r="C622">
        <v>25.9</v>
      </c>
      <c r="D622">
        <v>25.29</v>
      </c>
      <c r="E622">
        <v>29.5</v>
      </c>
      <c r="F622">
        <v>25.78</v>
      </c>
      <c r="H622" s="11">
        <v>45021</v>
      </c>
      <c r="I622">
        <v>28.25</v>
      </c>
      <c r="J622" s="9">
        <f t="shared" si="9"/>
        <v>6</v>
      </c>
    </row>
    <row r="623" spans="1:10" x14ac:dyDescent="0.75">
      <c r="A623" s="11">
        <v>45016</v>
      </c>
      <c r="B623">
        <v>25.611000000000001</v>
      </c>
      <c r="C623">
        <v>25.6</v>
      </c>
      <c r="D623">
        <v>25</v>
      </c>
      <c r="E623">
        <v>29.3</v>
      </c>
      <c r="F623">
        <v>25.8</v>
      </c>
      <c r="H623" s="11">
        <v>45026</v>
      </c>
      <c r="I623">
        <v>28.748999999999999</v>
      </c>
      <c r="J623" s="9">
        <f t="shared" si="9"/>
        <v>10</v>
      </c>
    </row>
    <row r="624" spans="1:10" x14ac:dyDescent="0.75">
      <c r="A624" s="11">
        <v>45019</v>
      </c>
      <c r="B624">
        <v>26.3</v>
      </c>
      <c r="C624">
        <v>26.1</v>
      </c>
      <c r="D624">
        <v>25.5</v>
      </c>
      <c r="E624">
        <v>29.65</v>
      </c>
      <c r="F624">
        <v>26.3</v>
      </c>
      <c r="H624" s="11">
        <v>45027</v>
      </c>
      <c r="I624">
        <v>28.25</v>
      </c>
      <c r="J624" s="9">
        <f t="shared" si="9"/>
        <v>8</v>
      </c>
    </row>
    <row r="625" spans="1:10" x14ac:dyDescent="0.75">
      <c r="A625" s="11">
        <v>45020</v>
      </c>
      <c r="B625">
        <v>25.5</v>
      </c>
      <c r="C625">
        <v>25.19</v>
      </c>
      <c r="D625">
        <v>25.3</v>
      </c>
      <c r="E625">
        <v>29.85</v>
      </c>
      <c r="F625">
        <v>26.15</v>
      </c>
      <c r="H625" s="11">
        <v>45028</v>
      </c>
      <c r="I625">
        <v>29.25</v>
      </c>
      <c r="J625" s="9">
        <f t="shared" si="9"/>
        <v>8</v>
      </c>
    </row>
    <row r="626" spans="1:10" x14ac:dyDescent="0.75">
      <c r="A626" s="11">
        <v>45021</v>
      </c>
      <c r="B626">
        <v>25.2</v>
      </c>
      <c r="C626">
        <v>24.95</v>
      </c>
      <c r="D626">
        <v>24.5</v>
      </c>
      <c r="E626">
        <v>29.75</v>
      </c>
      <c r="F626">
        <v>25.4</v>
      </c>
      <c r="H626" s="11">
        <v>45029</v>
      </c>
      <c r="I626">
        <v>29.5</v>
      </c>
      <c r="J626" s="9">
        <f t="shared" si="9"/>
        <v>8</v>
      </c>
    </row>
    <row r="627" spans="1:10" x14ac:dyDescent="0.75">
      <c r="A627" s="11">
        <v>45026</v>
      </c>
      <c r="B627">
        <v>25.25</v>
      </c>
      <c r="C627">
        <v>25.17</v>
      </c>
      <c r="D627">
        <v>24.6</v>
      </c>
      <c r="E627">
        <v>29.9</v>
      </c>
      <c r="F627">
        <v>25.5</v>
      </c>
      <c r="H627" s="11">
        <v>45030</v>
      </c>
      <c r="I627">
        <v>28.3</v>
      </c>
      <c r="J627" s="9">
        <f t="shared" si="9"/>
        <v>4</v>
      </c>
    </row>
    <row r="628" spans="1:10" x14ac:dyDescent="0.75">
      <c r="A628" s="11">
        <v>45027</v>
      </c>
      <c r="B628">
        <v>25.68</v>
      </c>
      <c r="C628">
        <v>25.39</v>
      </c>
      <c r="D628">
        <v>24.689</v>
      </c>
      <c r="E628">
        <v>29.201000000000001</v>
      </c>
      <c r="F628">
        <v>25.35</v>
      </c>
      <c r="H628" s="11">
        <v>45033</v>
      </c>
      <c r="I628">
        <v>28.4</v>
      </c>
      <c r="J628" s="9">
        <f t="shared" si="9"/>
        <v>6</v>
      </c>
    </row>
    <row r="629" spans="1:10" x14ac:dyDescent="0.75">
      <c r="A629" s="11">
        <v>45028</v>
      </c>
      <c r="B629">
        <v>26.1</v>
      </c>
      <c r="C629">
        <v>25.89</v>
      </c>
      <c r="D629">
        <v>24.85</v>
      </c>
      <c r="E629">
        <v>29.95</v>
      </c>
      <c r="F629">
        <v>26.1</v>
      </c>
      <c r="H629" s="11">
        <v>45034</v>
      </c>
      <c r="I629">
        <v>27.498999999999999</v>
      </c>
      <c r="J629" s="9">
        <f t="shared" si="9"/>
        <v>6</v>
      </c>
    </row>
    <row r="630" spans="1:10" x14ac:dyDescent="0.75">
      <c r="A630" s="11">
        <v>45029</v>
      </c>
      <c r="B630">
        <v>26.15</v>
      </c>
      <c r="C630">
        <v>26</v>
      </c>
      <c r="D630">
        <v>24.98</v>
      </c>
      <c r="E630">
        <v>29.9</v>
      </c>
      <c r="F630">
        <v>26.3</v>
      </c>
      <c r="H630" s="11">
        <v>45035</v>
      </c>
      <c r="I630">
        <v>24.9</v>
      </c>
      <c r="J630" s="9">
        <f t="shared" si="9"/>
        <v>6</v>
      </c>
    </row>
    <row r="631" spans="1:10" x14ac:dyDescent="0.75">
      <c r="A631" s="11">
        <v>45030</v>
      </c>
      <c r="B631">
        <v>25.719000000000001</v>
      </c>
      <c r="C631">
        <v>25.15</v>
      </c>
      <c r="D631">
        <v>24.3</v>
      </c>
      <c r="E631">
        <v>29</v>
      </c>
      <c r="F631">
        <v>25.9</v>
      </c>
      <c r="H631" s="11">
        <v>45036</v>
      </c>
      <c r="I631">
        <v>25</v>
      </c>
      <c r="J631" s="9">
        <f t="shared" si="9"/>
        <v>6</v>
      </c>
    </row>
    <row r="632" spans="1:10" x14ac:dyDescent="0.75">
      <c r="A632" s="11">
        <v>45033</v>
      </c>
      <c r="B632">
        <v>25.998999999999999</v>
      </c>
      <c r="C632">
        <v>25.12</v>
      </c>
      <c r="D632">
        <v>24.5</v>
      </c>
      <c r="E632">
        <v>28.8</v>
      </c>
      <c r="F632">
        <v>25.81</v>
      </c>
      <c r="H632" s="11">
        <v>45037</v>
      </c>
      <c r="I632">
        <v>25.5</v>
      </c>
      <c r="J632" s="9">
        <f t="shared" si="9"/>
        <v>4</v>
      </c>
    </row>
    <row r="633" spans="1:10" x14ac:dyDescent="0.75">
      <c r="A633" s="11">
        <v>45034</v>
      </c>
      <c r="B633">
        <v>24.95</v>
      </c>
      <c r="C633">
        <v>24.3</v>
      </c>
      <c r="D633">
        <v>23.951000000000001</v>
      </c>
      <c r="E633">
        <v>28.6</v>
      </c>
      <c r="F633">
        <v>24.85</v>
      </c>
      <c r="H633" s="11">
        <v>45040</v>
      </c>
      <c r="I633">
        <v>24.5</v>
      </c>
      <c r="J633" s="9">
        <f t="shared" si="9"/>
        <v>6</v>
      </c>
    </row>
    <row r="634" spans="1:10" x14ac:dyDescent="0.75">
      <c r="A634" s="11">
        <v>45035</v>
      </c>
      <c r="B634">
        <v>23</v>
      </c>
      <c r="C634">
        <v>22.17</v>
      </c>
      <c r="D634">
        <v>22.26</v>
      </c>
      <c r="E634">
        <v>26.7</v>
      </c>
      <c r="F634">
        <v>23.49</v>
      </c>
      <c r="H634" s="11">
        <v>45041</v>
      </c>
      <c r="I634">
        <v>24.9</v>
      </c>
      <c r="J634" s="9">
        <f t="shared" si="9"/>
        <v>6</v>
      </c>
    </row>
    <row r="635" spans="1:10" x14ac:dyDescent="0.75">
      <c r="A635" s="11">
        <v>45036</v>
      </c>
      <c r="B635">
        <v>22.86</v>
      </c>
      <c r="C635">
        <v>22.138999999999999</v>
      </c>
      <c r="D635">
        <v>22</v>
      </c>
      <c r="E635">
        <v>27</v>
      </c>
      <c r="F635">
        <v>23.5</v>
      </c>
      <c r="H635" s="11">
        <v>45042</v>
      </c>
      <c r="I635">
        <v>23.8</v>
      </c>
      <c r="J635" s="9">
        <f t="shared" si="9"/>
        <v>6</v>
      </c>
    </row>
    <row r="636" spans="1:10" x14ac:dyDescent="0.75">
      <c r="A636" s="11">
        <v>45037</v>
      </c>
      <c r="B636">
        <v>22.1</v>
      </c>
      <c r="C636">
        <v>21.379000000000001</v>
      </c>
      <c r="D636">
        <v>21.4</v>
      </c>
      <c r="E636">
        <v>26.3</v>
      </c>
      <c r="F636">
        <v>23</v>
      </c>
      <c r="H636" s="11">
        <v>45043</v>
      </c>
      <c r="I636">
        <v>24.7</v>
      </c>
      <c r="J636" s="9">
        <f t="shared" si="9"/>
        <v>6</v>
      </c>
    </row>
    <row r="637" spans="1:10" x14ac:dyDescent="0.75">
      <c r="A637" s="11">
        <v>45040</v>
      </c>
      <c r="B637">
        <v>22.498999999999999</v>
      </c>
      <c r="C637">
        <v>20.57</v>
      </c>
      <c r="D637">
        <v>21.06</v>
      </c>
      <c r="E637">
        <v>26.7</v>
      </c>
      <c r="F637">
        <v>22.65</v>
      </c>
      <c r="H637" s="11">
        <v>45044</v>
      </c>
      <c r="I637">
        <v>25.65</v>
      </c>
      <c r="J637" s="9">
        <f t="shared" si="9"/>
        <v>4</v>
      </c>
    </row>
    <row r="638" spans="1:10" x14ac:dyDescent="0.75">
      <c r="A638" s="11">
        <v>45041</v>
      </c>
      <c r="B638">
        <v>21.6</v>
      </c>
      <c r="C638">
        <v>20.61</v>
      </c>
      <c r="D638">
        <v>20.6</v>
      </c>
      <c r="E638">
        <v>26</v>
      </c>
      <c r="F638">
        <v>22.5</v>
      </c>
      <c r="H638" s="11">
        <v>45048</v>
      </c>
      <c r="I638">
        <v>25.8</v>
      </c>
      <c r="J638" s="9">
        <f t="shared" si="9"/>
        <v>7</v>
      </c>
    </row>
    <row r="639" spans="1:10" x14ac:dyDescent="0.75">
      <c r="A639" s="11">
        <v>45042</v>
      </c>
      <c r="B639">
        <v>21.6</v>
      </c>
      <c r="C639">
        <v>20.777999999999999</v>
      </c>
      <c r="D639">
        <v>21.15</v>
      </c>
      <c r="E639">
        <v>26.2</v>
      </c>
      <c r="F639">
        <v>22.998999999999999</v>
      </c>
      <c r="H639" s="11">
        <v>45049</v>
      </c>
      <c r="I639">
        <v>25.8</v>
      </c>
      <c r="J639" s="9">
        <f t="shared" si="9"/>
        <v>7</v>
      </c>
    </row>
    <row r="640" spans="1:10" x14ac:dyDescent="0.75">
      <c r="A640" s="11">
        <v>45043</v>
      </c>
      <c r="B640">
        <v>21.24</v>
      </c>
      <c r="C640">
        <v>20.38</v>
      </c>
      <c r="D640">
        <v>21.98</v>
      </c>
      <c r="E640">
        <v>25.9</v>
      </c>
      <c r="F640">
        <v>22.5</v>
      </c>
      <c r="H640" s="11">
        <v>45050</v>
      </c>
      <c r="I640">
        <v>25.506</v>
      </c>
      <c r="J640" s="9">
        <f t="shared" si="9"/>
        <v>7</v>
      </c>
    </row>
    <row r="641" spans="1:10" x14ac:dyDescent="0.75">
      <c r="A641" s="11">
        <v>45044</v>
      </c>
      <c r="B641">
        <v>21.52</v>
      </c>
      <c r="C641">
        <v>20.6</v>
      </c>
      <c r="D641">
        <v>21.5</v>
      </c>
      <c r="E641">
        <v>25.8</v>
      </c>
      <c r="F641">
        <v>23.939</v>
      </c>
      <c r="H641" s="11">
        <v>45051</v>
      </c>
      <c r="I641">
        <v>26</v>
      </c>
      <c r="J641" s="9">
        <f t="shared" si="9"/>
        <v>7</v>
      </c>
    </row>
    <row r="642" spans="1:10" x14ac:dyDescent="0.75">
      <c r="A642" s="11">
        <v>45048</v>
      </c>
      <c r="B642">
        <v>22.2</v>
      </c>
      <c r="C642">
        <v>20.80649</v>
      </c>
      <c r="D642">
        <v>22.3</v>
      </c>
      <c r="E642">
        <v>26.8</v>
      </c>
      <c r="F642">
        <v>24.69</v>
      </c>
      <c r="H642" s="11">
        <v>45054</v>
      </c>
      <c r="I642">
        <v>26.95</v>
      </c>
      <c r="J642" s="9">
        <f t="shared" si="9"/>
        <v>6</v>
      </c>
    </row>
    <row r="643" spans="1:10" x14ac:dyDescent="0.75">
      <c r="A643" s="11">
        <v>45049</v>
      </c>
      <c r="B643">
        <v>22.09</v>
      </c>
      <c r="C643">
        <v>21.524999999999999</v>
      </c>
      <c r="D643">
        <v>22.1</v>
      </c>
      <c r="E643">
        <v>27.1</v>
      </c>
      <c r="F643">
        <v>24.9</v>
      </c>
      <c r="H643" s="11">
        <v>45055</v>
      </c>
      <c r="I643">
        <v>26.98</v>
      </c>
      <c r="J643" s="9">
        <f t="shared" si="9"/>
        <v>6</v>
      </c>
    </row>
    <row r="644" spans="1:10" x14ac:dyDescent="0.75">
      <c r="A644" s="11">
        <v>45050</v>
      </c>
      <c r="B644">
        <v>21.72</v>
      </c>
      <c r="C644">
        <v>21.423960000000001</v>
      </c>
      <c r="D644">
        <v>22.15</v>
      </c>
      <c r="E644">
        <v>27.3</v>
      </c>
      <c r="F644">
        <v>24.599</v>
      </c>
      <c r="H644" s="11">
        <v>45056</v>
      </c>
      <c r="I644">
        <v>27.8</v>
      </c>
      <c r="J644" s="9">
        <f t="shared" ref="J644:J707" si="10">+H644-A644</f>
        <v>6</v>
      </c>
    </row>
    <row r="645" spans="1:10" x14ac:dyDescent="0.75">
      <c r="A645" s="11">
        <v>45051</v>
      </c>
      <c r="B645">
        <v>21.7</v>
      </c>
      <c r="C645">
        <v>20.954999999999998</v>
      </c>
      <c r="D645">
        <v>22.001000000000001</v>
      </c>
      <c r="E645">
        <v>27.3</v>
      </c>
      <c r="F645">
        <v>23.611999999999998</v>
      </c>
      <c r="H645" s="11">
        <v>45057</v>
      </c>
      <c r="I645">
        <v>27.75</v>
      </c>
      <c r="J645" s="9">
        <f t="shared" si="10"/>
        <v>6</v>
      </c>
    </row>
    <row r="646" spans="1:10" x14ac:dyDescent="0.75">
      <c r="A646" s="11">
        <v>45054</v>
      </c>
      <c r="B646">
        <v>21.79</v>
      </c>
      <c r="C646">
        <v>20.8</v>
      </c>
      <c r="D646">
        <v>21.9</v>
      </c>
      <c r="E646">
        <v>27.5</v>
      </c>
      <c r="F646">
        <v>24.38</v>
      </c>
      <c r="H646" s="11">
        <v>45058</v>
      </c>
      <c r="I646">
        <v>28.94</v>
      </c>
      <c r="J646" s="9">
        <f t="shared" si="10"/>
        <v>4</v>
      </c>
    </row>
    <row r="647" spans="1:10" x14ac:dyDescent="0.75">
      <c r="A647" s="11">
        <v>45055</v>
      </c>
      <c r="B647">
        <v>21.89</v>
      </c>
      <c r="C647">
        <v>21.074999999999999</v>
      </c>
      <c r="D647">
        <v>21.901</v>
      </c>
      <c r="E647">
        <v>28</v>
      </c>
      <c r="F647">
        <v>25</v>
      </c>
      <c r="H647" s="11">
        <v>45061</v>
      </c>
      <c r="I647">
        <v>27.98</v>
      </c>
      <c r="J647" s="9">
        <f t="shared" si="10"/>
        <v>6</v>
      </c>
    </row>
    <row r="648" spans="1:10" x14ac:dyDescent="0.75">
      <c r="A648" s="11">
        <v>45056</v>
      </c>
      <c r="B648">
        <v>22.021000000000001</v>
      </c>
      <c r="C648">
        <v>20.62</v>
      </c>
      <c r="D648">
        <v>22.7</v>
      </c>
      <c r="E648">
        <v>28.4</v>
      </c>
      <c r="F648">
        <v>25.25</v>
      </c>
      <c r="H648" s="11">
        <v>45062</v>
      </c>
      <c r="I648">
        <v>27.7</v>
      </c>
      <c r="J648" s="9">
        <f t="shared" si="10"/>
        <v>6</v>
      </c>
    </row>
    <row r="649" spans="1:10" x14ac:dyDescent="0.75">
      <c r="A649" s="11">
        <v>45057</v>
      </c>
      <c r="B649">
        <v>22.39</v>
      </c>
      <c r="C649">
        <v>21.8</v>
      </c>
      <c r="D649">
        <v>22.56</v>
      </c>
      <c r="E649">
        <v>28.3</v>
      </c>
      <c r="F649">
        <v>25.1</v>
      </c>
      <c r="H649" s="11">
        <v>45063</v>
      </c>
      <c r="I649">
        <v>27.5</v>
      </c>
      <c r="J649" s="9">
        <f t="shared" si="10"/>
        <v>6</v>
      </c>
    </row>
    <row r="650" spans="1:10" x14ac:dyDescent="0.75">
      <c r="A650" s="11">
        <v>45058</v>
      </c>
      <c r="B650">
        <v>22.785</v>
      </c>
      <c r="C650">
        <v>22.092089999999999</v>
      </c>
      <c r="D650">
        <v>23.74</v>
      </c>
      <c r="E650">
        <v>28.39</v>
      </c>
      <c r="F650">
        <v>24.23</v>
      </c>
      <c r="H650" s="11">
        <v>45064</v>
      </c>
      <c r="I650">
        <v>26.9</v>
      </c>
      <c r="J650" s="9">
        <f t="shared" si="10"/>
        <v>6</v>
      </c>
    </row>
    <row r="651" spans="1:10" x14ac:dyDescent="0.75">
      <c r="A651" s="11">
        <v>45061</v>
      </c>
      <c r="B651">
        <v>23.3</v>
      </c>
      <c r="C651">
        <v>22.8</v>
      </c>
      <c r="D651">
        <v>23.8</v>
      </c>
      <c r="E651">
        <v>28.9</v>
      </c>
      <c r="F651">
        <v>24.7</v>
      </c>
      <c r="H651" s="11">
        <v>45065</v>
      </c>
      <c r="I651">
        <v>27.010999999999999</v>
      </c>
      <c r="J651" s="9">
        <f t="shared" si="10"/>
        <v>4</v>
      </c>
    </row>
    <row r="652" spans="1:10" x14ac:dyDescent="0.75">
      <c r="A652" s="11">
        <v>45062</v>
      </c>
      <c r="B652">
        <v>23.61</v>
      </c>
      <c r="C652">
        <v>23.37143</v>
      </c>
      <c r="D652">
        <v>23.6</v>
      </c>
      <c r="E652">
        <v>28.5</v>
      </c>
      <c r="F652">
        <v>25</v>
      </c>
      <c r="H652" s="11">
        <v>45068</v>
      </c>
      <c r="I652">
        <v>27.29</v>
      </c>
      <c r="J652" s="9">
        <f t="shared" si="10"/>
        <v>6</v>
      </c>
    </row>
    <row r="653" spans="1:10" x14ac:dyDescent="0.75">
      <c r="A653" s="11">
        <v>45063</v>
      </c>
      <c r="B653">
        <v>23.510999999999999</v>
      </c>
      <c r="C653">
        <v>22.8</v>
      </c>
      <c r="D653">
        <v>23.7</v>
      </c>
      <c r="E653">
        <v>27.815000000000001</v>
      </c>
      <c r="F653">
        <v>25.05</v>
      </c>
      <c r="H653" s="11">
        <v>45069</v>
      </c>
      <c r="I653">
        <v>27.158000000000001</v>
      </c>
      <c r="J653" s="9">
        <f t="shared" si="10"/>
        <v>6</v>
      </c>
    </row>
    <row r="654" spans="1:10" x14ac:dyDescent="0.75">
      <c r="A654" s="11">
        <v>45064</v>
      </c>
      <c r="B654">
        <v>22.707999999999998</v>
      </c>
      <c r="C654">
        <v>21.71</v>
      </c>
      <c r="D654">
        <v>22.7</v>
      </c>
      <c r="E654">
        <v>27.2</v>
      </c>
      <c r="F654">
        <v>24.26</v>
      </c>
      <c r="H654" s="11">
        <v>45070</v>
      </c>
      <c r="I654">
        <v>27.3</v>
      </c>
      <c r="J654" s="9">
        <f t="shared" si="10"/>
        <v>6</v>
      </c>
    </row>
    <row r="655" spans="1:10" x14ac:dyDescent="0.75">
      <c r="A655" s="11">
        <v>45065</v>
      </c>
      <c r="B655">
        <v>23.2</v>
      </c>
      <c r="C655">
        <v>22.19</v>
      </c>
      <c r="D655">
        <v>23.1</v>
      </c>
      <c r="E655">
        <v>27.6</v>
      </c>
      <c r="F655">
        <v>24.7</v>
      </c>
      <c r="H655" s="11">
        <v>45075</v>
      </c>
      <c r="I655">
        <v>28.31</v>
      </c>
      <c r="J655" s="9">
        <f t="shared" si="10"/>
        <v>10</v>
      </c>
    </row>
    <row r="656" spans="1:10" x14ac:dyDescent="0.75">
      <c r="A656" s="11">
        <v>45068</v>
      </c>
      <c r="B656">
        <v>23.3</v>
      </c>
      <c r="C656">
        <v>22.22</v>
      </c>
      <c r="D656">
        <v>23.5</v>
      </c>
      <c r="E656">
        <v>27.76</v>
      </c>
      <c r="F656">
        <v>24.951000000000001</v>
      </c>
      <c r="H656" s="11">
        <v>45076</v>
      </c>
      <c r="I656">
        <v>28.49</v>
      </c>
      <c r="J656" s="9">
        <f t="shared" si="10"/>
        <v>8</v>
      </c>
    </row>
    <row r="657" spans="1:10" x14ac:dyDescent="0.75">
      <c r="A657" s="11">
        <v>45069</v>
      </c>
      <c r="B657">
        <v>23.2</v>
      </c>
      <c r="C657">
        <v>22.16</v>
      </c>
      <c r="D657">
        <v>23.11</v>
      </c>
      <c r="E657">
        <v>28.699000000000002</v>
      </c>
      <c r="F657">
        <v>25.52</v>
      </c>
      <c r="H657" s="11">
        <v>45077</v>
      </c>
      <c r="I657">
        <v>29</v>
      </c>
      <c r="J657" s="9">
        <f t="shared" si="10"/>
        <v>8</v>
      </c>
    </row>
    <row r="658" spans="1:10" x14ac:dyDescent="0.75">
      <c r="A658" s="11">
        <v>45070</v>
      </c>
      <c r="B658">
        <v>22.661000000000001</v>
      </c>
      <c r="C658">
        <v>22.04</v>
      </c>
      <c r="D658">
        <v>23.3</v>
      </c>
      <c r="E658">
        <v>28.1</v>
      </c>
      <c r="F658">
        <v>25</v>
      </c>
      <c r="H658" s="11">
        <v>45078</v>
      </c>
      <c r="I658">
        <v>27.4</v>
      </c>
      <c r="J658" s="9">
        <f t="shared" si="10"/>
        <v>8</v>
      </c>
    </row>
    <row r="659" spans="1:10" x14ac:dyDescent="0.75">
      <c r="A659" s="11">
        <v>45075</v>
      </c>
      <c r="B659">
        <v>23.24</v>
      </c>
      <c r="C659">
        <v>22.09</v>
      </c>
      <c r="D659">
        <v>23.4</v>
      </c>
      <c r="E659">
        <v>29</v>
      </c>
      <c r="F659">
        <v>24.45</v>
      </c>
      <c r="H659" s="11">
        <v>45079</v>
      </c>
      <c r="I659">
        <v>27.75</v>
      </c>
      <c r="J659" s="9">
        <f t="shared" si="10"/>
        <v>4</v>
      </c>
    </row>
    <row r="660" spans="1:10" x14ac:dyDescent="0.75">
      <c r="A660" s="11">
        <v>45076</v>
      </c>
      <c r="B660">
        <v>23.24</v>
      </c>
      <c r="C660">
        <v>22.02</v>
      </c>
      <c r="D660">
        <v>23.2</v>
      </c>
      <c r="E660">
        <v>28.89</v>
      </c>
      <c r="F660">
        <v>24.71</v>
      </c>
      <c r="H660" s="11">
        <v>45082</v>
      </c>
      <c r="I660">
        <v>27.99</v>
      </c>
      <c r="J660" s="9">
        <f t="shared" si="10"/>
        <v>6</v>
      </c>
    </row>
    <row r="661" spans="1:10" x14ac:dyDescent="0.75">
      <c r="A661" s="11">
        <v>45077</v>
      </c>
      <c r="B661">
        <v>23.39</v>
      </c>
      <c r="C661">
        <v>21.81</v>
      </c>
      <c r="D661">
        <v>23.5</v>
      </c>
      <c r="E661">
        <v>28.46</v>
      </c>
      <c r="F661">
        <v>25.510999999999999</v>
      </c>
      <c r="H661" s="11">
        <v>45083</v>
      </c>
      <c r="I661">
        <v>29</v>
      </c>
      <c r="J661" s="9">
        <f t="shared" si="10"/>
        <v>6</v>
      </c>
    </row>
    <row r="662" spans="1:10" x14ac:dyDescent="0.75">
      <c r="A662" s="11">
        <v>45078</v>
      </c>
      <c r="B662">
        <v>23.071999999999999</v>
      </c>
      <c r="C662">
        <v>21.99</v>
      </c>
      <c r="D662">
        <v>22.8</v>
      </c>
      <c r="E662">
        <v>29.1</v>
      </c>
      <c r="F662">
        <v>26.838999999999999</v>
      </c>
      <c r="H662" s="11">
        <v>45084</v>
      </c>
      <c r="I662">
        <v>29.4</v>
      </c>
      <c r="J662" s="9">
        <f t="shared" si="10"/>
        <v>6</v>
      </c>
    </row>
    <row r="663" spans="1:10" x14ac:dyDescent="0.75">
      <c r="A663" s="11">
        <v>45079</v>
      </c>
      <c r="B663">
        <v>23.55</v>
      </c>
      <c r="C663">
        <v>21.79</v>
      </c>
      <c r="D663">
        <v>22.95</v>
      </c>
      <c r="E663">
        <v>29.4</v>
      </c>
      <c r="F663">
        <v>26.7</v>
      </c>
      <c r="H663" s="11">
        <v>45085</v>
      </c>
      <c r="I663">
        <v>28.913</v>
      </c>
      <c r="J663" s="9">
        <f t="shared" si="10"/>
        <v>6</v>
      </c>
    </row>
    <row r="664" spans="1:10" x14ac:dyDescent="0.75">
      <c r="A664" s="11">
        <v>45082</v>
      </c>
      <c r="B664">
        <v>24.48</v>
      </c>
      <c r="C664">
        <v>21.420999999999999</v>
      </c>
      <c r="D664">
        <v>23.15</v>
      </c>
      <c r="E664">
        <v>29.5</v>
      </c>
      <c r="F664">
        <v>26.004000000000001</v>
      </c>
      <c r="H664" s="11">
        <v>45086</v>
      </c>
      <c r="I664">
        <v>28.600999999999999</v>
      </c>
      <c r="J664" s="9">
        <f t="shared" si="10"/>
        <v>4</v>
      </c>
    </row>
    <row r="665" spans="1:10" x14ac:dyDescent="0.75">
      <c r="A665" s="11">
        <v>45083</v>
      </c>
      <c r="B665">
        <v>24.6</v>
      </c>
      <c r="C665">
        <v>22.87</v>
      </c>
      <c r="D665">
        <v>24.3</v>
      </c>
      <c r="E665">
        <v>31.35</v>
      </c>
      <c r="F665">
        <v>27.75</v>
      </c>
      <c r="H665" s="11">
        <v>45089</v>
      </c>
      <c r="I665">
        <v>29</v>
      </c>
      <c r="J665" s="9">
        <f t="shared" si="10"/>
        <v>6</v>
      </c>
    </row>
    <row r="666" spans="1:10" x14ac:dyDescent="0.75">
      <c r="A666" s="11">
        <v>45084</v>
      </c>
      <c r="B666">
        <v>25.4</v>
      </c>
      <c r="C666">
        <v>23.5</v>
      </c>
      <c r="D666">
        <v>24.811</v>
      </c>
      <c r="E666">
        <v>32.479999999999997</v>
      </c>
      <c r="F666">
        <v>27.600999999999999</v>
      </c>
      <c r="H666" s="11">
        <v>45090</v>
      </c>
      <c r="I666">
        <v>30.6</v>
      </c>
      <c r="J666" s="9">
        <f t="shared" si="10"/>
        <v>6</v>
      </c>
    </row>
    <row r="667" spans="1:10" x14ac:dyDescent="0.75">
      <c r="A667" s="11">
        <v>45085</v>
      </c>
      <c r="B667">
        <v>26</v>
      </c>
      <c r="C667">
        <v>23.355</v>
      </c>
      <c r="D667">
        <v>25.8</v>
      </c>
      <c r="E667">
        <v>32.1</v>
      </c>
      <c r="F667">
        <v>28.15</v>
      </c>
      <c r="H667" s="11">
        <v>45091</v>
      </c>
      <c r="I667">
        <v>30.024000000000001</v>
      </c>
      <c r="J667" s="9">
        <f t="shared" si="10"/>
        <v>6</v>
      </c>
    </row>
    <row r="668" spans="1:10" x14ac:dyDescent="0.75">
      <c r="A668" s="11">
        <v>45086</v>
      </c>
      <c r="B668">
        <v>25.5</v>
      </c>
      <c r="C668">
        <v>23.14</v>
      </c>
      <c r="D668">
        <v>25.202000000000002</v>
      </c>
      <c r="E668">
        <v>32</v>
      </c>
      <c r="F668">
        <v>27.7</v>
      </c>
      <c r="H668" s="11">
        <v>45092</v>
      </c>
      <c r="I668">
        <v>30.001000000000001</v>
      </c>
      <c r="J668" s="9">
        <f t="shared" si="10"/>
        <v>6</v>
      </c>
    </row>
    <row r="669" spans="1:10" x14ac:dyDescent="0.75">
      <c r="A669" s="11">
        <v>45089</v>
      </c>
      <c r="B669">
        <v>26.5</v>
      </c>
      <c r="C669">
        <v>23.65</v>
      </c>
      <c r="D669">
        <v>26.3</v>
      </c>
      <c r="E669">
        <v>32.6</v>
      </c>
      <c r="F669">
        <v>28.5</v>
      </c>
      <c r="H669" s="11">
        <v>45093</v>
      </c>
      <c r="I669">
        <v>30.64</v>
      </c>
      <c r="J669" s="9">
        <f t="shared" si="10"/>
        <v>4</v>
      </c>
    </row>
    <row r="670" spans="1:10" x14ac:dyDescent="0.75">
      <c r="A670" s="11">
        <v>45090</v>
      </c>
      <c r="B670">
        <v>26.49</v>
      </c>
      <c r="C670">
        <v>23.7</v>
      </c>
      <c r="D670">
        <v>26.908999999999999</v>
      </c>
      <c r="E670">
        <v>31.91</v>
      </c>
      <c r="F670">
        <v>29.2</v>
      </c>
      <c r="H670" s="11">
        <v>45098</v>
      </c>
      <c r="I670">
        <v>31.5</v>
      </c>
      <c r="J670" s="9">
        <f t="shared" si="10"/>
        <v>8</v>
      </c>
    </row>
    <row r="671" spans="1:10" x14ac:dyDescent="0.75">
      <c r="A671" s="11">
        <v>45091</v>
      </c>
      <c r="B671">
        <v>26.062000000000001</v>
      </c>
      <c r="C671">
        <v>23.65</v>
      </c>
      <c r="D671">
        <v>26.6</v>
      </c>
      <c r="E671">
        <v>31.4</v>
      </c>
      <c r="F671">
        <v>28.5</v>
      </c>
      <c r="H671" s="11">
        <v>45099</v>
      </c>
      <c r="I671">
        <v>32.5</v>
      </c>
      <c r="J671" s="9">
        <f t="shared" si="10"/>
        <v>8</v>
      </c>
    </row>
    <row r="672" spans="1:10" x14ac:dyDescent="0.75">
      <c r="A672" s="11">
        <v>45092</v>
      </c>
      <c r="B672">
        <v>26.6</v>
      </c>
      <c r="C672">
        <v>23.81</v>
      </c>
      <c r="D672">
        <v>26.649000000000001</v>
      </c>
      <c r="E672">
        <v>31.77</v>
      </c>
      <c r="F672">
        <v>28.8</v>
      </c>
      <c r="H672" s="11">
        <v>45100</v>
      </c>
      <c r="I672">
        <v>32.43</v>
      </c>
      <c r="J672" s="9">
        <f t="shared" si="10"/>
        <v>8</v>
      </c>
    </row>
    <row r="673" spans="1:10" x14ac:dyDescent="0.75">
      <c r="A673" s="11">
        <v>45093</v>
      </c>
      <c r="B673">
        <v>26.1</v>
      </c>
      <c r="C673">
        <v>23.71</v>
      </c>
      <c r="D673">
        <v>26.498000000000001</v>
      </c>
      <c r="E673">
        <v>32</v>
      </c>
      <c r="F673">
        <v>28.5</v>
      </c>
      <c r="H673" s="11">
        <v>45103</v>
      </c>
      <c r="I673">
        <v>33.011000000000003</v>
      </c>
      <c r="J673" s="9">
        <f t="shared" si="10"/>
        <v>10</v>
      </c>
    </row>
    <row r="674" spans="1:10" x14ac:dyDescent="0.75">
      <c r="A674" s="11">
        <v>45098</v>
      </c>
      <c r="B674">
        <v>27.4</v>
      </c>
      <c r="C674">
        <v>26</v>
      </c>
      <c r="D674">
        <v>27.26</v>
      </c>
      <c r="E674">
        <v>33</v>
      </c>
      <c r="F674">
        <v>29.8</v>
      </c>
      <c r="H674" s="11">
        <v>45104</v>
      </c>
      <c r="I674">
        <v>33.296999999999997</v>
      </c>
      <c r="J674" s="9">
        <f t="shared" si="10"/>
        <v>6</v>
      </c>
    </row>
    <row r="675" spans="1:10" x14ac:dyDescent="0.75">
      <c r="A675" s="11">
        <v>45099</v>
      </c>
      <c r="B675">
        <v>28.58</v>
      </c>
      <c r="C675">
        <v>26.599630000000001</v>
      </c>
      <c r="D675">
        <v>28.3</v>
      </c>
      <c r="E675">
        <v>33.68</v>
      </c>
      <c r="F675">
        <v>30.7</v>
      </c>
      <c r="H675" s="11">
        <v>45105</v>
      </c>
      <c r="I675">
        <v>35</v>
      </c>
      <c r="J675" s="9">
        <f t="shared" si="10"/>
        <v>6</v>
      </c>
    </row>
    <row r="676" spans="1:10" x14ac:dyDescent="0.75">
      <c r="A676" s="11">
        <v>45100</v>
      </c>
      <c r="B676">
        <v>28.445</v>
      </c>
      <c r="C676">
        <v>25.808389999999999</v>
      </c>
      <c r="D676">
        <v>28.699000000000002</v>
      </c>
      <c r="E676">
        <v>33.65</v>
      </c>
      <c r="F676">
        <v>30.7</v>
      </c>
      <c r="H676" s="11">
        <v>45106</v>
      </c>
      <c r="I676">
        <v>33.950000000000003</v>
      </c>
      <c r="J676" s="9">
        <f t="shared" si="10"/>
        <v>6</v>
      </c>
    </row>
    <row r="677" spans="1:10" x14ac:dyDescent="0.75">
      <c r="A677" s="11">
        <v>45103</v>
      </c>
      <c r="B677">
        <v>29.85</v>
      </c>
      <c r="C677">
        <v>28.26</v>
      </c>
      <c r="D677">
        <v>29.95</v>
      </c>
      <c r="E677">
        <v>34.99</v>
      </c>
      <c r="F677">
        <v>31.8</v>
      </c>
      <c r="H677" s="11">
        <v>45107</v>
      </c>
      <c r="I677">
        <v>34.5</v>
      </c>
      <c r="J677" s="9">
        <f t="shared" si="10"/>
        <v>4</v>
      </c>
    </row>
    <row r="678" spans="1:10" x14ac:dyDescent="0.75">
      <c r="A678" s="11">
        <v>45104</v>
      </c>
      <c r="B678">
        <v>29.43</v>
      </c>
      <c r="C678">
        <v>28.06</v>
      </c>
      <c r="D678">
        <v>29.7</v>
      </c>
      <c r="E678">
        <v>34.590000000000003</v>
      </c>
      <c r="F678">
        <v>31.4</v>
      </c>
      <c r="H678" s="11">
        <v>45110</v>
      </c>
      <c r="I678">
        <v>36.700000000000003</v>
      </c>
      <c r="J678" s="9">
        <f t="shared" si="10"/>
        <v>6</v>
      </c>
    </row>
    <row r="679" spans="1:10" x14ac:dyDescent="0.75">
      <c r="A679" s="11">
        <v>45105</v>
      </c>
      <c r="B679">
        <v>30.88</v>
      </c>
      <c r="C679">
        <v>28.78</v>
      </c>
      <c r="D679">
        <v>30.12</v>
      </c>
      <c r="E679">
        <v>35</v>
      </c>
      <c r="F679">
        <v>31.411999999999999</v>
      </c>
      <c r="H679" s="11">
        <v>45111</v>
      </c>
      <c r="I679">
        <v>35.948</v>
      </c>
      <c r="J679" s="9">
        <f t="shared" si="10"/>
        <v>6</v>
      </c>
    </row>
    <row r="680" spans="1:10" x14ac:dyDescent="0.75">
      <c r="A680" s="11">
        <v>45106</v>
      </c>
      <c r="B680">
        <v>30.65</v>
      </c>
      <c r="C680">
        <v>28.94</v>
      </c>
      <c r="D680">
        <v>30.83</v>
      </c>
      <c r="E680">
        <v>35.1</v>
      </c>
      <c r="F680">
        <v>31.7</v>
      </c>
      <c r="H680" s="11">
        <v>45112</v>
      </c>
      <c r="I680">
        <v>36.072000000000003</v>
      </c>
      <c r="J680" s="9">
        <f t="shared" si="10"/>
        <v>6</v>
      </c>
    </row>
    <row r="681" spans="1:10" x14ac:dyDescent="0.75">
      <c r="A681" s="11">
        <v>45107</v>
      </c>
      <c r="B681">
        <v>31</v>
      </c>
      <c r="C681">
        <v>29.47</v>
      </c>
      <c r="D681">
        <v>31.15</v>
      </c>
      <c r="E681">
        <v>36.200000000000003</v>
      </c>
      <c r="F681">
        <v>32.4</v>
      </c>
      <c r="H681" s="11">
        <v>45113</v>
      </c>
      <c r="I681">
        <v>34.19</v>
      </c>
      <c r="J681" s="9">
        <f t="shared" si="10"/>
        <v>6</v>
      </c>
    </row>
    <row r="682" spans="1:10" x14ac:dyDescent="0.75">
      <c r="A682" s="11">
        <v>45110</v>
      </c>
      <c r="B682">
        <v>32.587000000000003</v>
      </c>
      <c r="C682">
        <v>30.62</v>
      </c>
      <c r="D682">
        <v>32.299999999999997</v>
      </c>
      <c r="E682">
        <v>36.85</v>
      </c>
      <c r="F682">
        <v>33.200000000000003</v>
      </c>
      <c r="H682" s="11">
        <v>45114</v>
      </c>
      <c r="I682">
        <v>33.4</v>
      </c>
      <c r="J682" s="9">
        <f t="shared" si="10"/>
        <v>4</v>
      </c>
    </row>
    <row r="683" spans="1:10" x14ac:dyDescent="0.75">
      <c r="A683" s="11">
        <v>45111</v>
      </c>
      <c r="B683">
        <v>32.597999999999999</v>
      </c>
      <c r="C683">
        <v>30.71</v>
      </c>
      <c r="D683">
        <v>32.5</v>
      </c>
      <c r="E683">
        <v>37</v>
      </c>
      <c r="F683">
        <v>33</v>
      </c>
      <c r="H683" s="11">
        <v>45117</v>
      </c>
      <c r="I683">
        <v>34.74</v>
      </c>
      <c r="J683" s="9">
        <f t="shared" si="10"/>
        <v>6</v>
      </c>
    </row>
    <row r="684" spans="1:10" x14ac:dyDescent="0.75">
      <c r="A684" s="11">
        <v>45112</v>
      </c>
      <c r="B684">
        <v>32.4</v>
      </c>
      <c r="C684">
        <v>30.16</v>
      </c>
      <c r="D684">
        <v>32.43</v>
      </c>
      <c r="E684">
        <v>36.799999999999997</v>
      </c>
      <c r="F684">
        <v>33</v>
      </c>
      <c r="H684" s="11">
        <v>45118</v>
      </c>
      <c r="I684">
        <v>35.5</v>
      </c>
      <c r="J684" s="9">
        <f t="shared" si="10"/>
        <v>6</v>
      </c>
    </row>
    <row r="685" spans="1:10" x14ac:dyDescent="0.75">
      <c r="A685" s="11">
        <v>45113</v>
      </c>
      <c r="B685">
        <v>30.1</v>
      </c>
      <c r="C685">
        <v>28.29</v>
      </c>
      <c r="D685">
        <v>30.29</v>
      </c>
      <c r="E685">
        <v>33.299999999999997</v>
      </c>
      <c r="F685">
        <v>29.95</v>
      </c>
      <c r="H685" s="11">
        <v>45119</v>
      </c>
      <c r="I685">
        <v>35.4</v>
      </c>
      <c r="J685" s="9">
        <f t="shared" si="10"/>
        <v>6</v>
      </c>
    </row>
    <row r="686" spans="1:10" x14ac:dyDescent="0.75">
      <c r="A686" s="11">
        <v>45114</v>
      </c>
      <c r="B686">
        <v>29.797999999999998</v>
      </c>
      <c r="C686">
        <v>28.15</v>
      </c>
      <c r="D686">
        <v>30</v>
      </c>
      <c r="E686">
        <v>32.85</v>
      </c>
      <c r="F686">
        <v>29.725999999999999</v>
      </c>
      <c r="H686" s="11">
        <v>45120</v>
      </c>
      <c r="I686">
        <v>35.5</v>
      </c>
      <c r="J686" s="9">
        <f t="shared" si="10"/>
        <v>6</v>
      </c>
    </row>
    <row r="687" spans="1:10" x14ac:dyDescent="0.75">
      <c r="A687" s="11">
        <v>45117</v>
      </c>
      <c r="B687">
        <v>30.44</v>
      </c>
      <c r="C687">
        <v>29.34</v>
      </c>
      <c r="D687">
        <v>30.23</v>
      </c>
      <c r="E687">
        <v>33.700000000000003</v>
      </c>
      <c r="F687">
        <v>30.887</v>
      </c>
      <c r="H687" s="11">
        <v>45121</v>
      </c>
      <c r="I687">
        <v>35.323</v>
      </c>
      <c r="J687" s="9">
        <f t="shared" si="10"/>
        <v>4</v>
      </c>
    </row>
    <row r="688" spans="1:10" x14ac:dyDescent="0.75">
      <c r="A688" s="11">
        <v>45118</v>
      </c>
      <c r="B688">
        <v>33.5</v>
      </c>
      <c r="C688">
        <v>30.14</v>
      </c>
      <c r="D688">
        <v>31.5</v>
      </c>
      <c r="E688">
        <v>34.9</v>
      </c>
      <c r="F688">
        <v>31</v>
      </c>
      <c r="H688" s="11">
        <v>45124</v>
      </c>
      <c r="I688">
        <v>35.503</v>
      </c>
      <c r="J688" s="9">
        <f t="shared" si="10"/>
        <v>6</v>
      </c>
    </row>
    <row r="689" spans="1:10" x14ac:dyDescent="0.75">
      <c r="A689" s="11">
        <v>45119</v>
      </c>
      <c r="B689">
        <v>31.7</v>
      </c>
      <c r="C689">
        <v>29.72</v>
      </c>
      <c r="D689">
        <v>31.7</v>
      </c>
      <c r="E689">
        <v>33.9</v>
      </c>
      <c r="F689">
        <v>30.89</v>
      </c>
      <c r="H689" s="11">
        <v>45125</v>
      </c>
      <c r="I689">
        <v>35.200000000000003</v>
      </c>
      <c r="J689" s="9">
        <f t="shared" si="10"/>
        <v>6</v>
      </c>
    </row>
    <row r="690" spans="1:10" x14ac:dyDescent="0.75">
      <c r="A690" s="11">
        <v>45120</v>
      </c>
      <c r="B690">
        <v>30.800999999999998</v>
      </c>
      <c r="C690">
        <v>29.324590000000001</v>
      </c>
      <c r="D690">
        <v>31.001000000000001</v>
      </c>
      <c r="E690">
        <v>33.799999999999997</v>
      </c>
      <c r="F690">
        <v>30.9</v>
      </c>
      <c r="H690" s="11">
        <v>45126</v>
      </c>
      <c r="I690">
        <v>35.299999999999997</v>
      </c>
      <c r="J690" s="9">
        <f t="shared" si="10"/>
        <v>6</v>
      </c>
    </row>
    <row r="691" spans="1:10" x14ac:dyDescent="0.75">
      <c r="A691" s="11">
        <v>45121</v>
      </c>
      <c r="B691">
        <v>30.39</v>
      </c>
      <c r="C691">
        <v>28.81</v>
      </c>
      <c r="D691">
        <v>30.8</v>
      </c>
      <c r="E691">
        <v>33.25</v>
      </c>
      <c r="F691">
        <v>30.1</v>
      </c>
      <c r="H691" s="11">
        <v>45127</v>
      </c>
      <c r="I691">
        <v>35.1</v>
      </c>
      <c r="J691" s="9">
        <f t="shared" si="10"/>
        <v>6</v>
      </c>
    </row>
    <row r="692" spans="1:10" x14ac:dyDescent="0.75">
      <c r="A692" s="11">
        <v>45124</v>
      </c>
      <c r="B692">
        <v>30.42</v>
      </c>
      <c r="C692">
        <v>28.9</v>
      </c>
      <c r="D692">
        <v>31.65</v>
      </c>
      <c r="E692">
        <v>33.302</v>
      </c>
      <c r="F692">
        <v>30.35</v>
      </c>
      <c r="H692" s="11">
        <v>45128</v>
      </c>
      <c r="I692">
        <v>35.15</v>
      </c>
      <c r="J692" s="9">
        <f t="shared" si="10"/>
        <v>4</v>
      </c>
    </row>
    <row r="693" spans="1:10" x14ac:dyDescent="0.75">
      <c r="A693" s="11">
        <v>45125</v>
      </c>
      <c r="B693">
        <v>30.056000000000001</v>
      </c>
      <c r="C693">
        <v>28.7</v>
      </c>
      <c r="D693">
        <v>31.87</v>
      </c>
      <c r="E693">
        <v>33.340000000000003</v>
      </c>
      <c r="F693">
        <v>30.15</v>
      </c>
      <c r="H693" s="11">
        <v>45131</v>
      </c>
      <c r="I693">
        <v>36.5</v>
      </c>
      <c r="J693" s="9">
        <f t="shared" si="10"/>
        <v>6</v>
      </c>
    </row>
    <row r="694" spans="1:10" x14ac:dyDescent="0.75">
      <c r="A694" s="11">
        <v>45126</v>
      </c>
      <c r="B694">
        <v>30.55</v>
      </c>
      <c r="C694">
        <v>28.48</v>
      </c>
      <c r="D694">
        <v>31.45</v>
      </c>
      <c r="E694">
        <v>33.200000000000003</v>
      </c>
      <c r="F694">
        <v>29.75</v>
      </c>
      <c r="H694" s="11">
        <v>45132</v>
      </c>
      <c r="I694">
        <v>36.6</v>
      </c>
      <c r="J694" s="9">
        <f t="shared" si="10"/>
        <v>6</v>
      </c>
    </row>
    <row r="695" spans="1:10" x14ac:dyDescent="0.75">
      <c r="A695" s="11">
        <v>45127</v>
      </c>
      <c r="B695">
        <v>30.6</v>
      </c>
      <c r="C695">
        <v>28.81</v>
      </c>
      <c r="D695">
        <v>30.97</v>
      </c>
      <c r="E695">
        <v>32.701000000000001</v>
      </c>
      <c r="F695">
        <v>30.2</v>
      </c>
      <c r="H695" s="11">
        <v>45133</v>
      </c>
      <c r="I695">
        <v>34.600999999999999</v>
      </c>
      <c r="J695" s="9">
        <f t="shared" si="10"/>
        <v>6</v>
      </c>
    </row>
    <row r="696" spans="1:10" x14ac:dyDescent="0.75">
      <c r="A696" s="11">
        <v>45128</v>
      </c>
      <c r="B696">
        <v>30.59</v>
      </c>
      <c r="C696">
        <v>29.27</v>
      </c>
      <c r="D696">
        <v>31.16</v>
      </c>
      <c r="E696">
        <v>33.549999999999997</v>
      </c>
      <c r="F696">
        <v>30.37</v>
      </c>
      <c r="H696" s="11">
        <v>45134</v>
      </c>
      <c r="I696">
        <v>35.6</v>
      </c>
      <c r="J696" s="9">
        <f t="shared" si="10"/>
        <v>6</v>
      </c>
    </row>
    <row r="697" spans="1:10" x14ac:dyDescent="0.75">
      <c r="A697" s="11">
        <v>45131</v>
      </c>
      <c r="B697">
        <v>31</v>
      </c>
      <c r="C697">
        <v>29.75</v>
      </c>
      <c r="D697">
        <v>31.8</v>
      </c>
      <c r="E697">
        <v>34.200000000000003</v>
      </c>
      <c r="F697">
        <v>30.780999999999999</v>
      </c>
      <c r="H697" s="11">
        <v>45135</v>
      </c>
      <c r="I697">
        <v>35.795000000000002</v>
      </c>
      <c r="J697" s="9">
        <f t="shared" si="10"/>
        <v>4</v>
      </c>
    </row>
    <row r="698" spans="1:10" x14ac:dyDescent="0.75">
      <c r="A698" s="11">
        <v>45132</v>
      </c>
      <c r="B698">
        <v>31.5</v>
      </c>
      <c r="C698">
        <v>30.14</v>
      </c>
      <c r="D698">
        <v>31.8</v>
      </c>
      <c r="E698">
        <v>34.6</v>
      </c>
      <c r="F698">
        <v>30.3</v>
      </c>
      <c r="H698" s="11">
        <v>45138</v>
      </c>
      <c r="I698">
        <v>36.33</v>
      </c>
      <c r="J698" s="9">
        <f t="shared" si="10"/>
        <v>6</v>
      </c>
    </row>
    <row r="699" spans="1:10" x14ac:dyDescent="0.75">
      <c r="A699" s="11">
        <v>45133</v>
      </c>
      <c r="B699">
        <v>31.27</v>
      </c>
      <c r="C699">
        <v>29.85</v>
      </c>
      <c r="D699">
        <v>30.68</v>
      </c>
      <c r="E699">
        <v>33.4</v>
      </c>
      <c r="F699">
        <v>29.530999999999999</v>
      </c>
      <c r="H699" s="11">
        <v>45139</v>
      </c>
      <c r="I699">
        <v>36.5</v>
      </c>
      <c r="J699" s="9">
        <f t="shared" si="10"/>
        <v>6</v>
      </c>
    </row>
    <row r="700" spans="1:10" x14ac:dyDescent="0.75">
      <c r="A700" s="11">
        <v>45134</v>
      </c>
      <c r="B700">
        <v>31.39</v>
      </c>
      <c r="C700">
        <v>29.83</v>
      </c>
      <c r="D700">
        <v>30.751999999999999</v>
      </c>
      <c r="E700">
        <v>33.4</v>
      </c>
      <c r="F700">
        <v>30.4</v>
      </c>
      <c r="H700" s="11">
        <v>45140</v>
      </c>
      <c r="I700">
        <v>36.950000000000003</v>
      </c>
      <c r="J700" s="9">
        <f t="shared" si="10"/>
        <v>6</v>
      </c>
    </row>
    <row r="701" spans="1:10" x14ac:dyDescent="0.75">
      <c r="A701" s="11">
        <v>45135</v>
      </c>
      <c r="B701">
        <v>31.72</v>
      </c>
      <c r="C701">
        <v>30.38</v>
      </c>
      <c r="D701">
        <v>31.55</v>
      </c>
      <c r="E701">
        <v>34.6</v>
      </c>
      <c r="F701">
        <v>30.6</v>
      </c>
      <c r="H701" s="11">
        <v>45141</v>
      </c>
      <c r="I701">
        <v>37.049999999999997</v>
      </c>
      <c r="J701" s="9">
        <f t="shared" si="10"/>
        <v>6</v>
      </c>
    </row>
    <row r="702" spans="1:10" x14ac:dyDescent="0.75">
      <c r="A702" s="11">
        <v>45138</v>
      </c>
      <c r="B702">
        <v>32.299999999999997</v>
      </c>
      <c r="C702">
        <v>30.7</v>
      </c>
      <c r="D702">
        <v>32</v>
      </c>
      <c r="E702">
        <v>34.4</v>
      </c>
      <c r="F702">
        <v>31.001000000000001</v>
      </c>
      <c r="H702" s="11">
        <v>45142</v>
      </c>
      <c r="I702">
        <v>37.44</v>
      </c>
      <c r="J702" s="9">
        <f t="shared" si="10"/>
        <v>4</v>
      </c>
    </row>
    <row r="703" spans="1:10" x14ac:dyDescent="0.75">
      <c r="A703" s="11">
        <v>45139</v>
      </c>
      <c r="B703">
        <v>32.85</v>
      </c>
      <c r="C703">
        <v>30.8</v>
      </c>
      <c r="D703">
        <v>31.690999999999999</v>
      </c>
      <c r="E703">
        <v>35.340000000000003</v>
      </c>
      <c r="F703">
        <v>31.35</v>
      </c>
      <c r="H703" s="11">
        <v>45145</v>
      </c>
      <c r="I703">
        <v>36</v>
      </c>
      <c r="J703" s="9">
        <f t="shared" si="10"/>
        <v>6</v>
      </c>
    </row>
    <row r="704" spans="1:10" x14ac:dyDescent="0.75">
      <c r="A704" s="11">
        <v>45140</v>
      </c>
      <c r="B704">
        <v>32.799999999999997</v>
      </c>
      <c r="C704">
        <v>31.26</v>
      </c>
      <c r="D704">
        <v>31.773</v>
      </c>
      <c r="E704">
        <v>35.479999999999997</v>
      </c>
      <c r="F704">
        <v>31.31</v>
      </c>
      <c r="H704" s="11">
        <v>45146</v>
      </c>
      <c r="I704">
        <v>37.851999999999997</v>
      </c>
      <c r="J704" s="9">
        <f t="shared" si="10"/>
        <v>6</v>
      </c>
    </row>
    <row r="705" spans="1:10" x14ac:dyDescent="0.75">
      <c r="A705" s="11">
        <v>45141</v>
      </c>
      <c r="B705">
        <v>32.700000000000003</v>
      </c>
      <c r="C705">
        <v>31.35</v>
      </c>
      <c r="D705">
        <v>32</v>
      </c>
      <c r="E705">
        <v>35.399000000000001</v>
      </c>
      <c r="F705">
        <v>31.79</v>
      </c>
      <c r="H705" s="11">
        <v>45147</v>
      </c>
      <c r="I705">
        <v>37.5</v>
      </c>
      <c r="J705" s="9">
        <f t="shared" si="10"/>
        <v>6</v>
      </c>
    </row>
    <row r="706" spans="1:10" x14ac:dyDescent="0.75">
      <c r="A706" s="11">
        <v>45142</v>
      </c>
      <c r="B706">
        <v>33.1</v>
      </c>
      <c r="C706">
        <v>31.59</v>
      </c>
      <c r="D706">
        <v>32.25</v>
      </c>
      <c r="E706">
        <v>36.4</v>
      </c>
      <c r="F706">
        <v>31.771000000000001</v>
      </c>
      <c r="H706" s="11">
        <v>45148</v>
      </c>
      <c r="I706">
        <v>40</v>
      </c>
      <c r="J706" s="9">
        <f t="shared" si="10"/>
        <v>6</v>
      </c>
    </row>
    <row r="707" spans="1:10" x14ac:dyDescent="0.75">
      <c r="A707" s="11">
        <v>45145</v>
      </c>
      <c r="B707">
        <v>32.6</v>
      </c>
      <c r="C707">
        <v>32.880000000000003</v>
      </c>
      <c r="D707">
        <v>32.869999999999997</v>
      </c>
      <c r="E707">
        <v>36.6</v>
      </c>
      <c r="F707">
        <v>32.85</v>
      </c>
      <c r="H707" s="11">
        <v>45149</v>
      </c>
      <c r="I707">
        <v>38.179000000000002</v>
      </c>
      <c r="J707" s="9">
        <f t="shared" si="10"/>
        <v>4</v>
      </c>
    </row>
    <row r="708" spans="1:10" x14ac:dyDescent="0.75">
      <c r="A708" s="11">
        <v>45146</v>
      </c>
      <c r="B708">
        <v>33.65</v>
      </c>
      <c r="C708">
        <v>32.700000000000003</v>
      </c>
      <c r="D708">
        <v>33</v>
      </c>
      <c r="E708">
        <v>36.500999999999998</v>
      </c>
      <c r="F708">
        <v>32.85</v>
      </c>
      <c r="H708" s="11">
        <v>45152</v>
      </c>
      <c r="I708">
        <v>33.799999999999997</v>
      </c>
      <c r="J708" s="9">
        <f t="shared" ref="J708:J758" si="11">+H708-A708</f>
        <v>6</v>
      </c>
    </row>
    <row r="709" spans="1:10" x14ac:dyDescent="0.75">
      <c r="A709" s="11">
        <v>45147</v>
      </c>
      <c r="B709">
        <v>31.79</v>
      </c>
      <c r="C709">
        <v>32.770000000000003</v>
      </c>
      <c r="D709">
        <v>33.5</v>
      </c>
      <c r="E709">
        <v>37.4</v>
      </c>
      <c r="F709">
        <v>33</v>
      </c>
      <c r="H709" s="11">
        <v>45153</v>
      </c>
      <c r="I709">
        <v>32.799999999999997</v>
      </c>
      <c r="J709" s="9">
        <f t="shared" si="11"/>
        <v>6</v>
      </c>
    </row>
    <row r="710" spans="1:10" x14ac:dyDescent="0.75">
      <c r="A710" s="11">
        <v>45148</v>
      </c>
      <c r="B710">
        <v>34.4</v>
      </c>
      <c r="C710">
        <v>33.340000000000003</v>
      </c>
      <c r="D710">
        <v>33.75</v>
      </c>
      <c r="E710">
        <v>37</v>
      </c>
      <c r="F710">
        <v>33.299999999999997</v>
      </c>
      <c r="H710" s="11">
        <v>45154</v>
      </c>
      <c r="I710">
        <v>34</v>
      </c>
      <c r="J710" s="9">
        <f t="shared" si="11"/>
        <v>6</v>
      </c>
    </row>
    <row r="711" spans="1:10" x14ac:dyDescent="0.75">
      <c r="A711" s="11">
        <v>45149</v>
      </c>
      <c r="B711">
        <v>34.1</v>
      </c>
      <c r="C711">
        <v>32.64</v>
      </c>
      <c r="D711">
        <v>33.69</v>
      </c>
      <c r="E711">
        <v>36.5</v>
      </c>
      <c r="F711">
        <v>31.39</v>
      </c>
      <c r="H711" s="11">
        <v>45155</v>
      </c>
      <c r="I711">
        <v>34.100999999999999</v>
      </c>
      <c r="J711" s="9">
        <f t="shared" si="11"/>
        <v>6</v>
      </c>
    </row>
    <row r="712" spans="1:10" x14ac:dyDescent="0.75">
      <c r="A712" s="11">
        <v>45152</v>
      </c>
      <c r="B712">
        <v>30</v>
      </c>
      <c r="C712">
        <v>28.5</v>
      </c>
      <c r="D712">
        <v>30.91</v>
      </c>
      <c r="E712">
        <v>33.1</v>
      </c>
      <c r="F712">
        <v>28.9</v>
      </c>
      <c r="H712" s="11">
        <v>45156</v>
      </c>
      <c r="I712">
        <v>35</v>
      </c>
      <c r="J712" s="9">
        <f t="shared" si="11"/>
        <v>4</v>
      </c>
    </row>
    <row r="713" spans="1:10" x14ac:dyDescent="0.75">
      <c r="A713" s="11">
        <v>45153</v>
      </c>
      <c r="B713">
        <v>29.72</v>
      </c>
      <c r="C713">
        <v>27.87</v>
      </c>
      <c r="D713">
        <v>30</v>
      </c>
      <c r="E713">
        <v>32.15</v>
      </c>
      <c r="F713">
        <v>29.7</v>
      </c>
      <c r="H713" s="11">
        <v>45160</v>
      </c>
      <c r="I713">
        <v>36</v>
      </c>
      <c r="J713" s="9">
        <f t="shared" si="11"/>
        <v>7</v>
      </c>
    </row>
    <row r="714" spans="1:10" x14ac:dyDescent="0.75">
      <c r="A714" s="11">
        <v>45154</v>
      </c>
      <c r="B714">
        <v>31.2</v>
      </c>
      <c r="C714">
        <v>28.9</v>
      </c>
      <c r="D714">
        <v>29.9</v>
      </c>
      <c r="E714">
        <v>34</v>
      </c>
      <c r="F714">
        <v>29.5</v>
      </c>
      <c r="H714" s="11">
        <v>45161</v>
      </c>
      <c r="I714">
        <v>36.299999999999997</v>
      </c>
      <c r="J714" s="9">
        <f t="shared" si="11"/>
        <v>7</v>
      </c>
    </row>
    <row r="715" spans="1:10" x14ac:dyDescent="0.75">
      <c r="A715" s="11">
        <v>45155</v>
      </c>
      <c r="B715">
        <v>31.2</v>
      </c>
      <c r="C715">
        <v>30.36</v>
      </c>
      <c r="D715">
        <v>31.5</v>
      </c>
      <c r="E715">
        <v>34.700000000000003</v>
      </c>
      <c r="F715">
        <v>30.5</v>
      </c>
      <c r="H715" s="11">
        <v>45162</v>
      </c>
      <c r="I715">
        <v>38</v>
      </c>
      <c r="J715" s="9">
        <f t="shared" si="11"/>
        <v>7</v>
      </c>
    </row>
    <row r="716" spans="1:10" x14ac:dyDescent="0.75">
      <c r="A716" s="11">
        <v>45156</v>
      </c>
      <c r="B716">
        <v>32.49</v>
      </c>
      <c r="C716">
        <v>31.68</v>
      </c>
      <c r="D716">
        <v>32.04</v>
      </c>
      <c r="E716">
        <v>35.4</v>
      </c>
      <c r="F716">
        <v>35</v>
      </c>
      <c r="H716" s="11">
        <v>45163</v>
      </c>
      <c r="I716">
        <v>38</v>
      </c>
      <c r="J716" s="9">
        <f t="shared" si="11"/>
        <v>7</v>
      </c>
    </row>
    <row r="717" spans="1:10" x14ac:dyDescent="0.75">
      <c r="A717" s="11">
        <v>45160</v>
      </c>
      <c r="B717">
        <v>33.25</v>
      </c>
      <c r="C717">
        <v>32.590000000000003</v>
      </c>
      <c r="D717">
        <v>34</v>
      </c>
      <c r="E717">
        <v>35.85</v>
      </c>
      <c r="F717">
        <v>33.299999999999997</v>
      </c>
      <c r="H717" s="11">
        <v>45166</v>
      </c>
      <c r="I717">
        <v>38</v>
      </c>
      <c r="J717" s="9">
        <f t="shared" si="11"/>
        <v>6</v>
      </c>
    </row>
    <row r="718" spans="1:10" x14ac:dyDescent="0.75">
      <c r="A718" s="11">
        <v>45161</v>
      </c>
      <c r="B718">
        <v>32.75</v>
      </c>
      <c r="C718">
        <v>32.75</v>
      </c>
      <c r="D718">
        <v>33.1</v>
      </c>
      <c r="E718">
        <v>35.4</v>
      </c>
      <c r="F718">
        <v>33</v>
      </c>
      <c r="H718" s="11">
        <v>45167</v>
      </c>
      <c r="I718">
        <v>39.200000000000003</v>
      </c>
      <c r="J718" s="9">
        <f t="shared" si="11"/>
        <v>6</v>
      </c>
    </row>
    <row r="719" spans="1:10" x14ac:dyDescent="0.75">
      <c r="A719" s="11">
        <v>45162</v>
      </c>
      <c r="B719">
        <v>32.909999999999997</v>
      </c>
      <c r="C719">
        <v>32.799999999999997</v>
      </c>
      <c r="D719">
        <v>33</v>
      </c>
      <c r="E719">
        <v>36.450000000000003</v>
      </c>
      <c r="F719">
        <v>32.75</v>
      </c>
      <c r="H719" s="11">
        <v>45168</v>
      </c>
      <c r="I719">
        <v>38.5</v>
      </c>
      <c r="J719" s="9">
        <f t="shared" si="11"/>
        <v>6</v>
      </c>
    </row>
    <row r="720" spans="1:10" x14ac:dyDescent="0.75">
      <c r="A720" s="11">
        <v>45163</v>
      </c>
      <c r="B720">
        <v>32.6</v>
      </c>
      <c r="C720">
        <v>33.69</v>
      </c>
      <c r="D720">
        <v>33.799999999999997</v>
      </c>
      <c r="E720">
        <v>36.69</v>
      </c>
      <c r="F720">
        <v>33.1</v>
      </c>
      <c r="H720" s="11">
        <v>45169</v>
      </c>
      <c r="I720">
        <v>37</v>
      </c>
      <c r="J720" s="9">
        <f t="shared" si="11"/>
        <v>6</v>
      </c>
    </row>
    <row r="721" spans="1:10" x14ac:dyDescent="0.75">
      <c r="A721" s="11">
        <v>45166</v>
      </c>
      <c r="B721">
        <v>34.700000000000003</v>
      </c>
      <c r="C721">
        <v>34.700000000000003</v>
      </c>
      <c r="D721">
        <v>34.950000000000003</v>
      </c>
      <c r="E721">
        <v>37.89</v>
      </c>
      <c r="F721">
        <v>34.700000000000003</v>
      </c>
      <c r="H721" s="11">
        <v>45170</v>
      </c>
      <c r="I721">
        <v>37</v>
      </c>
      <c r="J721" s="9">
        <f t="shared" si="11"/>
        <v>4</v>
      </c>
    </row>
    <row r="722" spans="1:10" x14ac:dyDescent="0.75">
      <c r="A722" s="11">
        <v>45167</v>
      </c>
      <c r="B722">
        <v>35.200000000000003</v>
      </c>
      <c r="C722">
        <v>35.28</v>
      </c>
      <c r="D722">
        <v>35.25</v>
      </c>
      <c r="E722">
        <v>37.799999999999997</v>
      </c>
      <c r="F722">
        <v>35.200000000000003</v>
      </c>
      <c r="H722" s="11">
        <v>45173</v>
      </c>
      <c r="I722">
        <v>37</v>
      </c>
      <c r="J722" s="9">
        <f t="shared" si="11"/>
        <v>6</v>
      </c>
    </row>
    <row r="723" spans="1:10" x14ac:dyDescent="0.75">
      <c r="A723" s="11">
        <v>45168</v>
      </c>
      <c r="B723">
        <v>34</v>
      </c>
      <c r="C723">
        <v>34.409999999999997</v>
      </c>
      <c r="D723">
        <v>34.5</v>
      </c>
      <c r="E723">
        <v>37.799999999999997</v>
      </c>
      <c r="F723">
        <v>34.430999999999997</v>
      </c>
      <c r="H723" s="11">
        <v>45174</v>
      </c>
      <c r="I723">
        <v>36.5</v>
      </c>
      <c r="J723" s="9">
        <f t="shared" si="11"/>
        <v>6</v>
      </c>
    </row>
    <row r="724" spans="1:10" x14ac:dyDescent="0.75">
      <c r="A724" s="11">
        <v>45169</v>
      </c>
      <c r="B724">
        <v>34</v>
      </c>
      <c r="C724">
        <v>33.67</v>
      </c>
      <c r="D724">
        <v>33.5</v>
      </c>
      <c r="E724">
        <v>36.6</v>
      </c>
      <c r="F724">
        <v>33.590000000000003</v>
      </c>
      <c r="H724" s="11">
        <v>45175</v>
      </c>
      <c r="I724">
        <v>34.57</v>
      </c>
      <c r="J724" s="9">
        <f t="shared" si="11"/>
        <v>6</v>
      </c>
    </row>
    <row r="725" spans="1:10" x14ac:dyDescent="0.75">
      <c r="A725" s="11">
        <v>45170</v>
      </c>
      <c r="B725">
        <v>34.29</v>
      </c>
      <c r="C725">
        <v>33.17</v>
      </c>
      <c r="D725">
        <v>33.5</v>
      </c>
      <c r="E725">
        <v>36.29</v>
      </c>
      <c r="F725">
        <v>33.25</v>
      </c>
      <c r="H725" s="11">
        <v>45176</v>
      </c>
      <c r="I725">
        <v>35.15</v>
      </c>
      <c r="J725" s="9">
        <f t="shared" si="11"/>
        <v>6</v>
      </c>
    </row>
    <row r="726" spans="1:10" x14ac:dyDescent="0.75">
      <c r="A726" s="11">
        <v>45173</v>
      </c>
      <c r="B726">
        <v>34</v>
      </c>
      <c r="C726">
        <v>32.93</v>
      </c>
      <c r="D726">
        <v>33.299999999999997</v>
      </c>
      <c r="E726">
        <v>36.5</v>
      </c>
      <c r="F726">
        <v>33</v>
      </c>
      <c r="H726" s="11">
        <v>45177</v>
      </c>
      <c r="I726">
        <v>34.69</v>
      </c>
      <c r="J726" s="9">
        <f t="shared" si="11"/>
        <v>4</v>
      </c>
    </row>
    <row r="727" spans="1:10" x14ac:dyDescent="0.75">
      <c r="A727" s="11">
        <v>45174</v>
      </c>
      <c r="B727">
        <v>32.520000000000003</v>
      </c>
      <c r="C727">
        <v>32.200000000000003</v>
      </c>
      <c r="D727">
        <v>33.5</v>
      </c>
      <c r="E727">
        <v>35.200000000000003</v>
      </c>
      <c r="F727">
        <v>32.15</v>
      </c>
      <c r="H727" s="11">
        <v>45180</v>
      </c>
      <c r="I727">
        <v>34.25</v>
      </c>
      <c r="J727" s="9">
        <f t="shared" si="11"/>
        <v>6</v>
      </c>
    </row>
    <row r="728" spans="1:10" x14ac:dyDescent="0.75">
      <c r="A728" s="11">
        <v>45175</v>
      </c>
      <c r="B728">
        <v>32.39</v>
      </c>
      <c r="C728">
        <v>32.01</v>
      </c>
      <c r="D728">
        <v>31.9</v>
      </c>
      <c r="E728">
        <v>35</v>
      </c>
      <c r="F728">
        <v>32</v>
      </c>
      <c r="H728" s="11">
        <v>45181</v>
      </c>
      <c r="I728">
        <v>33.4</v>
      </c>
      <c r="J728" s="9">
        <f t="shared" si="11"/>
        <v>6</v>
      </c>
    </row>
    <row r="729" spans="1:10" x14ac:dyDescent="0.75">
      <c r="A729" s="11">
        <v>45176</v>
      </c>
      <c r="B729">
        <v>31.8</v>
      </c>
      <c r="C729">
        <v>31.84</v>
      </c>
      <c r="D729">
        <v>31.9</v>
      </c>
      <c r="E729">
        <v>34.28</v>
      </c>
      <c r="F729">
        <v>31.5</v>
      </c>
      <c r="H729" s="11">
        <v>45182</v>
      </c>
      <c r="I729">
        <v>34.100999999999999</v>
      </c>
      <c r="J729" s="9">
        <f t="shared" si="11"/>
        <v>6</v>
      </c>
    </row>
    <row r="730" spans="1:10" x14ac:dyDescent="0.75">
      <c r="A730" s="11">
        <v>45177</v>
      </c>
      <c r="B730">
        <v>31.51</v>
      </c>
      <c r="C730">
        <v>30.97</v>
      </c>
      <c r="D730">
        <v>31.7</v>
      </c>
      <c r="E730">
        <v>33.75</v>
      </c>
      <c r="F730">
        <v>30.6</v>
      </c>
      <c r="H730" s="11">
        <v>45183</v>
      </c>
      <c r="I730">
        <v>34.799999999999997</v>
      </c>
      <c r="J730" s="9">
        <f t="shared" si="11"/>
        <v>6</v>
      </c>
    </row>
    <row r="731" spans="1:10" x14ac:dyDescent="0.75">
      <c r="A731" s="11">
        <v>45180</v>
      </c>
      <c r="B731">
        <v>31.29</v>
      </c>
      <c r="C731">
        <v>30.75</v>
      </c>
      <c r="D731">
        <v>30.75</v>
      </c>
      <c r="E731">
        <v>33.99</v>
      </c>
      <c r="F731">
        <v>30.89</v>
      </c>
      <c r="H731" s="11">
        <v>45184</v>
      </c>
      <c r="I731">
        <v>34.57</v>
      </c>
      <c r="J731" s="9">
        <f t="shared" si="11"/>
        <v>4</v>
      </c>
    </row>
    <row r="732" spans="1:10" x14ac:dyDescent="0.75">
      <c r="A732" s="11">
        <v>45181</v>
      </c>
      <c r="B732">
        <v>31.98</v>
      </c>
      <c r="C732">
        <v>30.96</v>
      </c>
      <c r="D732">
        <v>30.8</v>
      </c>
      <c r="E732">
        <v>34.200000000000003</v>
      </c>
      <c r="F732">
        <v>31.48</v>
      </c>
      <c r="H732" s="11">
        <v>45187</v>
      </c>
      <c r="I732">
        <v>34.011000000000003</v>
      </c>
      <c r="J732" s="9">
        <f t="shared" si="11"/>
        <v>6</v>
      </c>
    </row>
    <row r="733" spans="1:10" x14ac:dyDescent="0.75">
      <c r="A733" s="11">
        <v>45182</v>
      </c>
      <c r="B733">
        <v>31.5</v>
      </c>
      <c r="C733">
        <v>31.05</v>
      </c>
      <c r="D733">
        <v>31.73</v>
      </c>
      <c r="E733">
        <v>33.79</v>
      </c>
      <c r="F733">
        <v>31</v>
      </c>
      <c r="H733" s="11">
        <v>45188</v>
      </c>
      <c r="I733">
        <v>33.51</v>
      </c>
      <c r="J733" s="9">
        <f t="shared" si="11"/>
        <v>6</v>
      </c>
    </row>
    <row r="734" spans="1:10" x14ac:dyDescent="0.75">
      <c r="A734" s="11">
        <v>45183</v>
      </c>
      <c r="B734">
        <v>31.54</v>
      </c>
      <c r="C734">
        <v>31.07</v>
      </c>
      <c r="D734">
        <v>31.72</v>
      </c>
      <c r="E734">
        <v>34.4</v>
      </c>
      <c r="F734">
        <v>31</v>
      </c>
      <c r="H734" s="11">
        <v>45189</v>
      </c>
      <c r="I734">
        <v>33.002000000000002</v>
      </c>
      <c r="J734" s="9">
        <f t="shared" si="11"/>
        <v>6</v>
      </c>
    </row>
    <row r="735" spans="1:10" x14ac:dyDescent="0.75">
      <c r="A735" s="11">
        <v>45184</v>
      </c>
      <c r="B735">
        <v>31</v>
      </c>
      <c r="C735">
        <v>30.824999999999999</v>
      </c>
      <c r="D735">
        <v>31.1</v>
      </c>
      <c r="E735">
        <v>33.85</v>
      </c>
      <c r="F735">
        <v>31.59</v>
      </c>
      <c r="H735" s="11">
        <v>45190</v>
      </c>
      <c r="I735">
        <v>32.61</v>
      </c>
      <c r="J735" s="9">
        <f t="shared" si="11"/>
        <v>6</v>
      </c>
    </row>
    <row r="736" spans="1:10" x14ac:dyDescent="0.75">
      <c r="A736" s="11">
        <v>45187</v>
      </c>
      <c r="B736">
        <v>31.26</v>
      </c>
      <c r="C736">
        <v>31.19</v>
      </c>
      <c r="D736">
        <v>30.82</v>
      </c>
      <c r="E736">
        <v>34.6</v>
      </c>
      <c r="F736">
        <v>30.91</v>
      </c>
      <c r="H736" s="11">
        <v>45191</v>
      </c>
      <c r="I736">
        <v>32.9</v>
      </c>
      <c r="J736" s="9">
        <f t="shared" si="11"/>
        <v>4</v>
      </c>
    </row>
    <row r="737" spans="1:10" x14ac:dyDescent="0.75">
      <c r="A737" s="11">
        <v>45188</v>
      </c>
      <c r="B737">
        <v>31.23</v>
      </c>
      <c r="C737">
        <v>30.68</v>
      </c>
      <c r="D737">
        <v>30.65</v>
      </c>
      <c r="E737">
        <v>33.01</v>
      </c>
      <c r="F737">
        <v>30.95</v>
      </c>
      <c r="H737" s="11">
        <v>45194</v>
      </c>
      <c r="I737">
        <v>32.5</v>
      </c>
      <c r="J737" s="9">
        <f t="shared" si="11"/>
        <v>6</v>
      </c>
    </row>
    <row r="738" spans="1:10" x14ac:dyDescent="0.75">
      <c r="A738" s="11">
        <v>45189</v>
      </c>
      <c r="B738">
        <v>30.79</v>
      </c>
      <c r="C738">
        <v>30.14</v>
      </c>
      <c r="D738">
        <v>30.2</v>
      </c>
      <c r="E738">
        <v>32.75</v>
      </c>
      <c r="F738">
        <v>30</v>
      </c>
      <c r="H738" s="11">
        <v>45195</v>
      </c>
      <c r="I738">
        <v>32.700000000000003</v>
      </c>
      <c r="J738" s="9">
        <f t="shared" si="11"/>
        <v>6</v>
      </c>
    </row>
    <row r="739" spans="1:10" x14ac:dyDescent="0.75">
      <c r="A739" s="11">
        <v>45190</v>
      </c>
      <c r="B739">
        <v>29.84</v>
      </c>
      <c r="C739">
        <v>29.4</v>
      </c>
      <c r="D739">
        <v>28.92</v>
      </c>
      <c r="E739">
        <v>31.77</v>
      </c>
      <c r="F739">
        <v>29.1</v>
      </c>
      <c r="H739" s="11">
        <v>45196</v>
      </c>
      <c r="I739">
        <v>33</v>
      </c>
      <c r="J739" s="9">
        <f t="shared" si="11"/>
        <v>6</v>
      </c>
    </row>
    <row r="740" spans="1:10" x14ac:dyDescent="0.75">
      <c r="A740" s="11">
        <v>45191</v>
      </c>
      <c r="B740">
        <v>29.5</v>
      </c>
      <c r="C740">
        <v>29.39</v>
      </c>
      <c r="D740">
        <v>29.5</v>
      </c>
      <c r="E740">
        <v>31.5</v>
      </c>
      <c r="F740">
        <v>29.4</v>
      </c>
      <c r="H740" s="11">
        <v>45197</v>
      </c>
      <c r="I740">
        <v>32.200000000000003</v>
      </c>
      <c r="J740" s="9">
        <f t="shared" si="11"/>
        <v>6</v>
      </c>
    </row>
    <row r="741" spans="1:10" x14ac:dyDescent="0.75">
      <c r="A741" s="11">
        <v>45194</v>
      </c>
      <c r="B741">
        <v>30.67</v>
      </c>
      <c r="C741">
        <v>29.893000000000001</v>
      </c>
      <c r="D741">
        <v>29.07</v>
      </c>
      <c r="E741">
        <v>31.9</v>
      </c>
      <c r="F741">
        <v>29.55</v>
      </c>
      <c r="H741" s="11">
        <v>45198</v>
      </c>
      <c r="I741">
        <v>32</v>
      </c>
      <c r="J741" s="9">
        <f t="shared" si="11"/>
        <v>4</v>
      </c>
    </row>
    <row r="742" spans="1:10" x14ac:dyDescent="0.75">
      <c r="A742" s="11">
        <v>45195</v>
      </c>
      <c r="B742">
        <v>30.01</v>
      </c>
      <c r="C742">
        <v>30.38</v>
      </c>
      <c r="D742">
        <v>29.7</v>
      </c>
      <c r="E742">
        <v>33.56</v>
      </c>
      <c r="F742">
        <v>29.5</v>
      </c>
      <c r="H742" s="11">
        <v>45201</v>
      </c>
      <c r="I742">
        <v>31.001000000000001</v>
      </c>
      <c r="J742" s="9">
        <f t="shared" si="11"/>
        <v>6</v>
      </c>
    </row>
    <row r="743" spans="1:10" x14ac:dyDescent="0.75">
      <c r="A743" s="11">
        <v>45196</v>
      </c>
      <c r="B743">
        <v>30.4</v>
      </c>
      <c r="C743">
        <v>30.46</v>
      </c>
      <c r="D743">
        <v>29.5</v>
      </c>
      <c r="E743">
        <v>32.049999999999997</v>
      </c>
      <c r="F743">
        <v>29.5</v>
      </c>
      <c r="H743" s="11">
        <v>45202</v>
      </c>
      <c r="I743">
        <v>30.9</v>
      </c>
      <c r="J743" s="9">
        <f t="shared" si="11"/>
        <v>6</v>
      </c>
    </row>
    <row r="744" spans="1:10" x14ac:dyDescent="0.75">
      <c r="A744" s="11">
        <v>45197</v>
      </c>
      <c r="B744">
        <v>30.33</v>
      </c>
      <c r="C744">
        <v>29.9</v>
      </c>
      <c r="D744">
        <v>29.5</v>
      </c>
      <c r="E744">
        <v>32</v>
      </c>
      <c r="F744">
        <v>29.65</v>
      </c>
      <c r="H744" s="11">
        <v>45203</v>
      </c>
      <c r="I744">
        <v>30</v>
      </c>
      <c r="J744" s="9">
        <f t="shared" si="11"/>
        <v>6</v>
      </c>
    </row>
    <row r="745" spans="1:10" x14ac:dyDescent="0.75">
      <c r="A745" s="11">
        <v>45198</v>
      </c>
      <c r="B745">
        <v>29.2</v>
      </c>
      <c r="C745">
        <v>29.23</v>
      </c>
      <c r="D745">
        <v>28.5</v>
      </c>
      <c r="E745">
        <v>30.75</v>
      </c>
      <c r="F745">
        <v>28.25</v>
      </c>
      <c r="H745" s="11">
        <v>45204</v>
      </c>
      <c r="I745">
        <v>29</v>
      </c>
      <c r="J745" s="9">
        <f t="shared" si="11"/>
        <v>6</v>
      </c>
    </row>
    <row r="746" spans="1:10" x14ac:dyDescent="0.75">
      <c r="A746" s="11">
        <v>45201</v>
      </c>
      <c r="B746">
        <v>28.01</v>
      </c>
      <c r="C746">
        <v>28.51</v>
      </c>
      <c r="D746">
        <v>28.498999999999999</v>
      </c>
      <c r="E746">
        <v>29.5</v>
      </c>
      <c r="F746">
        <v>28.3</v>
      </c>
      <c r="H746" s="11">
        <v>45205</v>
      </c>
      <c r="I746">
        <v>29</v>
      </c>
      <c r="J746" s="9">
        <f t="shared" si="11"/>
        <v>4</v>
      </c>
    </row>
    <row r="747" spans="1:10" x14ac:dyDescent="0.75">
      <c r="A747" s="11">
        <v>45202</v>
      </c>
      <c r="B747">
        <v>28.1</v>
      </c>
      <c r="C747">
        <v>28.01</v>
      </c>
      <c r="D747">
        <v>27.2</v>
      </c>
      <c r="E747">
        <v>29.4</v>
      </c>
      <c r="F747">
        <v>27.5</v>
      </c>
      <c r="H747" s="11">
        <v>45208</v>
      </c>
      <c r="I747">
        <v>29</v>
      </c>
      <c r="J747" s="9">
        <f t="shared" si="11"/>
        <v>6</v>
      </c>
    </row>
    <row r="748" spans="1:10" x14ac:dyDescent="0.75">
      <c r="A748" s="11">
        <v>45203</v>
      </c>
      <c r="B748">
        <v>27.92</v>
      </c>
      <c r="C748">
        <v>27.73</v>
      </c>
      <c r="D748">
        <v>27.35</v>
      </c>
      <c r="E748">
        <v>29.35</v>
      </c>
      <c r="F748">
        <v>26.81</v>
      </c>
      <c r="H748" s="11">
        <v>45209</v>
      </c>
      <c r="I748">
        <v>29.5</v>
      </c>
      <c r="J748" s="9">
        <f t="shared" si="11"/>
        <v>6</v>
      </c>
    </row>
    <row r="749" spans="1:10" x14ac:dyDescent="0.75">
      <c r="A749" s="11">
        <v>45204</v>
      </c>
      <c r="B749">
        <v>26.78</v>
      </c>
      <c r="C749">
        <v>26.75</v>
      </c>
      <c r="D749">
        <v>26.26</v>
      </c>
      <c r="E749">
        <v>28</v>
      </c>
      <c r="F749">
        <v>26.5</v>
      </c>
      <c r="H749" s="11">
        <v>45210</v>
      </c>
      <c r="I749">
        <v>29.55</v>
      </c>
      <c r="J749" s="9">
        <f t="shared" si="11"/>
        <v>6</v>
      </c>
    </row>
    <row r="750" spans="1:10" x14ac:dyDescent="0.75">
      <c r="A750" s="11">
        <v>45205</v>
      </c>
      <c r="B750">
        <v>25.62</v>
      </c>
      <c r="C750">
        <v>26.146000000000001</v>
      </c>
      <c r="D750">
        <v>24.5</v>
      </c>
      <c r="E750">
        <v>27.15</v>
      </c>
      <c r="F750">
        <v>26.3</v>
      </c>
      <c r="H750" s="11">
        <v>45211</v>
      </c>
      <c r="I750">
        <v>29.5</v>
      </c>
      <c r="J750" s="9">
        <f t="shared" si="11"/>
        <v>6</v>
      </c>
    </row>
    <row r="751" spans="1:10" x14ac:dyDescent="0.75">
      <c r="A751" s="11">
        <v>45208</v>
      </c>
      <c r="B751">
        <v>26.78</v>
      </c>
      <c r="C751">
        <v>26.42</v>
      </c>
      <c r="D751">
        <v>25.3</v>
      </c>
      <c r="E751">
        <v>27.7</v>
      </c>
      <c r="F751">
        <v>26</v>
      </c>
      <c r="H751" s="11">
        <v>45216</v>
      </c>
      <c r="I751">
        <v>29</v>
      </c>
      <c r="J751" s="9">
        <f t="shared" si="11"/>
        <v>8</v>
      </c>
    </row>
    <row r="752" spans="1:10" x14ac:dyDescent="0.75">
      <c r="A752" s="11">
        <v>45209</v>
      </c>
      <c r="B752">
        <v>26.945</v>
      </c>
      <c r="C752">
        <v>26.82</v>
      </c>
      <c r="D752">
        <v>26.751000000000001</v>
      </c>
      <c r="E752">
        <v>29.35</v>
      </c>
      <c r="F752">
        <v>26.2</v>
      </c>
      <c r="H752" s="11">
        <v>45217</v>
      </c>
      <c r="I752">
        <v>29.7</v>
      </c>
      <c r="J752" s="9">
        <f t="shared" si="11"/>
        <v>8</v>
      </c>
    </row>
    <row r="753" spans="1:10" x14ac:dyDescent="0.75">
      <c r="A753" s="11">
        <v>45210</v>
      </c>
      <c r="B753">
        <v>26.7</v>
      </c>
      <c r="C753">
        <v>26.92</v>
      </c>
      <c r="D753">
        <v>25.4</v>
      </c>
      <c r="E753">
        <v>29.49</v>
      </c>
      <c r="F753">
        <v>26.8</v>
      </c>
      <c r="H753" s="11">
        <v>45218</v>
      </c>
      <c r="I753">
        <v>29.02</v>
      </c>
      <c r="J753" s="9">
        <f t="shared" si="11"/>
        <v>8</v>
      </c>
    </row>
    <row r="754" spans="1:10" x14ac:dyDescent="0.75">
      <c r="A754" s="11">
        <v>45211</v>
      </c>
      <c r="B754">
        <v>26.94</v>
      </c>
      <c r="C754">
        <v>26.82</v>
      </c>
      <c r="D754">
        <v>26.26</v>
      </c>
      <c r="E754">
        <v>29.65</v>
      </c>
      <c r="F754">
        <v>27.1</v>
      </c>
      <c r="H754" s="11">
        <v>45219</v>
      </c>
      <c r="I754">
        <v>30.9</v>
      </c>
      <c r="J754" s="9">
        <f t="shared" si="11"/>
        <v>8</v>
      </c>
    </row>
    <row r="755" spans="1:10" x14ac:dyDescent="0.75">
      <c r="A755" s="11">
        <v>45216</v>
      </c>
      <c r="B755">
        <v>27.48</v>
      </c>
      <c r="C755">
        <v>27.42</v>
      </c>
      <c r="D755">
        <v>26.99</v>
      </c>
      <c r="E755">
        <v>30.8</v>
      </c>
      <c r="F755">
        <v>26</v>
      </c>
      <c r="H755" s="11">
        <v>45222</v>
      </c>
      <c r="I755">
        <v>31</v>
      </c>
      <c r="J755" s="9">
        <f t="shared" si="11"/>
        <v>6</v>
      </c>
    </row>
    <row r="756" spans="1:10" x14ac:dyDescent="0.75">
      <c r="A756" s="11">
        <v>45217</v>
      </c>
      <c r="B756">
        <v>27.72</v>
      </c>
      <c r="C756">
        <v>27.8</v>
      </c>
      <c r="D756">
        <v>26.8</v>
      </c>
      <c r="E756">
        <v>30.7</v>
      </c>
      <c r="F756">
        <v>26.15</v>
      </c>
      <c r="H756" s="11">
        <v>45223</v>
      </c>
      <c r="I756">
        <v>29</v>
      </c>
      <c r="J756" s="9">
        <f t="shared" si="11"/>
        <v>6</v>
      </c>
    </row>
    <row r="757" spans="1:10" x14ac:dyDescent="0.75">
      <c r="A757" s="11">
        <v>45218</v>
      </c>
      <c r="B757">
        <v>27.49</v>
      </c>
      <c r="C757">
        <v>27.55</v>
      </c>
      <c r="D757">
        <v>26.45</v>
      </c>
      <c r="E757">
        <v>31</v>
      </c>
      <c r="F757">
        <v>26.7</v>
      </c>
      <c r="H757" s="11">
        <v>45224</v>
      </c>
      <c r="I757">
        <v>28.5</v>
      </c>
      <c r="J757" s="9">
        <f t="shared" si="11"/>
        <v>6</v>
      </c>
    </row>
    <row r="758" spans="1:10" x14ac:dyDescent="0.75">
      <c r="A758" s="11">
        <v>45219</v>
      </c>
      <c r="B758">
        <v>27.7</v>
      </c>
      <c r="C758">
        <v>28.23</v>
      </c>
      <c r="D758">
        <v>26.91</v>
      </c>
      <c r="E758">
        <v>30.998999999999999</v>
      </c>
      <c r="F758">
        <v>27</v>
      </c>
      <c r="H758" s="11">
        <v>45225</v>
      </c>
      <c r="I758">
        <v>30.45</v>
      </c>
      <c r="J758" s="9">
        <f t="shared" si="11"/>
        <v>6</v>
      </c>
    </row>
    <row r="759" spans="1:10" x14ac:dyDescent="0.75">
      <c r="A759" s="11">
        <v>45222</v>
      </c>
      <c r="B759">
        <v>26.31</v>
      </c>
      <c r="C759">
        <v>24.3</v>
      </c>
      <c r="D759">
        <v>25.19</v>
      </c>
      <c r="E759">
        <v>29.69</v>
      </c>
      <c r="F759">
        <v>26</v>
      </c>
    </row>
    <row r="760" spans="1:10" x14ac:dyDescent="0.75">
      <c r="A760" s="11">
        <v>45223</v>
      </c>
      <c r="B760">
        <v>27.1</v>
      </c>
      <c r="C760">
        <v>26</v>
      </c>
      <c r="D760">
        <v>25.25</v>
      </c>
      <c r="E760">
        <v>30.65</v>
      </c>
      <c r="F760">
        <v>25.51</v>
      </c>
    </row>
    <row r="761" spans="1:10" x14ac:dyDescent="0.75">
      <c r="A761" s="11">
        <v>45224</v>
      </c>
      <c r="B761">
        <v>27.04</v>
      </c>
      <c r="C761">
        <v>26.15</v>
      </c>
      <c r="D761">
        <v>26.38</v>
      </c>
      <c r="E761">
        <v>29.5</v>
      </c>
      <c r="F761">
        <v>25.75</v>
      </c>
    </row>
    <row r="762" spans="1:10" x14ac:dyDescent="0.75">
      <c r="A762" s="11">
        <v>45225</v>
      </c>
      <c r="B762">
        <v>27.43</v>
      </c>
      <c r="C762">
        <v>25.55</v>
      </c>
      <c r="D762">
        <v>25.26</v>
      </c>
      <c r="E762">
        <v>29.7</v>
      </c>
      <c r="F762">
        <v>25.8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26BB-21A2-4885-A012-BB4FDD3DBF4F}">
  <dimension ref="A1:G761"/>
  <sheetViews>
    <sheetView workbookViewId="0">
      <pane ySplit="1" topLeftCell="A2" activePane="bottomLeft" state="frozen"/>
      <selection pane="bottomLeft"/>
    </sheetView>
  </sheetViews>
  <sheetFormatPr baseColWidth="10" defaultRowHeight="14.75" x14ac:dyDescent="0.75"/>
  <sheetData>
    <row r="1" spans="1:7" x14ac:dyDescent="0.75">
      <c r="A1" t="s">
        <v>23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75">
      <c r="A2" s="11">
        <v>44089</v>
      </c>
      <c r="B2">
        <v>53.75</v>
      </c>
      <c r="C2">
        <v>50</v>
      </c>
      <c r="D2">
        <v>45</v>
      </c>
      <c r="E2">
        <v>50.6</v>
      </c>
      <c r="F2">
        <v>45</v>
      </c>
      <c r="G2">
        <v>41</v>
      </c>
    </row>
    <row r="3" spans="1:7" x14ac:dyDescent="0.75">
      <c r="A3" s="11">
        <v>44090</v>
      </c>
      <c r="B3">
        <v>51</v>
      </c>
      <c r="C3">
        <v>48.1</v>
      </c>
      <c r="D3">
        <v>42.99</v>
      </c>
      <c r="E3">
        <v>48.5</v>
      </c>
      <c r="F3">
        <v>42.75</v>
      </c>
      <c r="G3">
        <v>41</v>
      </c>
    </row>
    <row r="4" spans="1:7" x14ac:dyDescent="0.75">
      <c r="A4" s="11">
        <v>44091</v>
      </c>
      <c r="B4">
        <v>48.01</v>
      </c>
      <c r="C4">
        <v>46.25</v>
      </c>
      <c r="D4">
        <v>41.5</v>
      </c>
      <c r="E4">
        <v>48</v>
      </c>
      <c r="F4">
        <v>40.6</v>
      </c>
      <c r="G4">
        <v>40.299999999999997</v>
      </c>
    </row>
    <row r="5" spans="1:7" x14ac:dyDescent="0.75">
      <c r="A5" s="11">
        <v>44092</v>
      </c>
      <c r="B5">
        <v>48.45</v>
      </c>
      <c r="C5">
        <v>46.89</v>
      </c>
      <c r="D5">
        <v>41</v>
      </c>
      <c r="E5">
        <v>47.1</v>
      </c>
      <c r="F5">
        <v>40.6</v>
      </c>
      <c r="G5">
        <v>40.799999999999997</v>
      </c>
    </row>
    <row r="6" spans="1:7" x14ac:dyDescent="0.75">
      <c r="A6" s="11">
        <v>44095</v>
      </c>
      <c r="B6">
        <v>47</v>
      </c>
      <c r="C6">
        <v>45.75</v>
      </c>
      <c r="D6">
        <v>40.49</v>
      </c>
      <c r="E6">
        <v>45.91</v>
      </c>
      <c r="F6">
        <v>39</v>
      </c>
      <c r="G6">
        <v>39</v>
      </c>
    </row>
    <row r="7" spans="1:7" x14ac:dyDescent="0.75">
      <c r="A7" s="11">
        <v>44096</v>
      </c>
      <c r="B7">
        <v>47</v>
      </c>
      <c r="C7">
        <v>45.33</v>
      </c>
      <c r="D7">
        <v>39.299999999999997</v>
      </c>
      <c r="E7">
        <v>46.9</v>
      </c>
      <c r="F7">
        <v>39.1</v>
      </c>
      <c r="G7">
        <v>40.6</v>
      </c>
    </row>
    <row r="8" spans="1:7" x14ac:dyDescent="0.75">
      <c r="A8" s="11">
        <v>44097</v>
      </c>
      <c r="B8">
        <v>47.1</v>
      </c>
      <c r="C8">
        <v>46.3</v>
      </c>
      <c r="D8">
        <v>40.4</v>
      </c>
      <c r="E8">
        <v>47</v>
      </c>
      <c r="F8">
        <v>40.200000000000003</v>
      </c>
      <c r="G8">
        <v>38.1</v>
      </c>
    </row>
    <row r="9" spans="1:7" x14ac:dyDescent="0.75">
      <c r="A9" s="11">
        <v>44098</v>
      </c>
      <c r="B9">
        <v>47.8</v>
      </c>
      <c r="C9">
        <v>45.7</v>
      </c>
      <c r="D9">
        <v>41</v>
      </c>
      <c r="E9">
        <v>47</v>
      </c>
      <c r="F9">
        <v>42.01</v>
      </c>
      <c r="G9">
        <v>41.5</v>
      </c>
    </row>
    <row r="10" spans="1:7" x14ac:dyDescent="0.75">
      <c r="A10" s="11">
        <v>44099</v>
      </c>
      <c r="B10">
        <v>48</v>
      </c>
      <c r="C10">
        <v>45.29</v>
      </c>
      <c r="D10">
        <v>41.25</v>
      </c>
      <c r="E10">
        <v>47</v>
      </c>
      <c r="F10">
        <v>42.5</v>
      </c>
      <c r="G10">
        <v>42</v>
      </c>
    </row>
    <row r="11" spans="1:7" x14ac:dyDescent="0.75">
      <c r="A11" s="11">
        <v>44102</v>
      </c>
      <c r="B11">
        <v>48.3</v>
      </c>
      <c r="C11">
        <v>44.85</v>
      </c>
      <c r="D11">
        <v>41</v>
      </c>
      <c r="E11">
        <v>45.6</v>
      </c>
      <c r="F11">
        <v>42</v>
      </c>
      <c r="G11">
        <v>41.6</v>
      </c>
    </row>
    <row r="12" spans="1:7" x14ac:dyDescent="0.75">
      <c r="A12" s="11">
        <v>44103</v>
      </c>
      <c r="B12">
        <v>47.5</v>
      </c>
      <c r="C12">
        <v>44.47</v>
      </c>
      <c r="D12">
        <v>40.9</v>
      </c>
      <c r="E12">
        <v>45.15</v>
      </c>
      <c r="F12">
        <v>42</v>
      </c>
      <c r="G12">
        <v>42</v>
      </c>
    </row>
    <row r="13" spans="1:7" x14ac:dyDescent="0.75">
      <c r="A13" s="11">
        <v>44104</v>
      </c>
      <c r="B13">
        <v>47.9</v>
      </c>
      <c r="C13">
        <v>44.71</v>
      </c>
      <c r="D13">
        <v>40.78</v>
      </c>
      <c r="E13">
        <v>46.45</v>
      </c>
      <c r="F13">
        <v>43.99</v>
      </c>
      <c r="G13">
        <v>42.05</v>
      </c>
    </row>
    <row r="14" spans="1:7" x14ac:dyDescent="0.75">
      <c r="A14" s="11">
        <v>44105</v>
      </c>
      <c r="B14">
        <v>48.32</v>
      </c>
      <c r="C14">
        <v>44.4</v>
      </c>
      <c r="D14">
        <v>40.25</v>
      </c>
      <c r="E14">
        <v>46.5</v>
      </c>
      <c r="F14">
        <v>43.9</v>
      </c>
      <c r="G14">
        <v>42.2</v>
      </c>
    </row>
    <row r="15" spans="1:7" x14ac:dyDescent="0.75">
      <c r="A15" s="11">
        <v>44106</v>
      </c>
      <c r="B15">
        <v>47.32</v>
      </c>
      <c r="C15">
        <v>43.99</v>
      </c>
      <c r="D15">
        <v>39.700000000000003</v>
      </c>
      <c r="E15">
        <v>45.8</v>
      </c>
      <c r="F15">
        <v>42</v>
      </c>
      <c r="G15">
        <v>39.75</v>
      </c>
    </row>
    <row r="16" spans="1:7" x14ac:dyDescent="0.75">
      <c r="A16" s="11">
        <v>44109</v>
      </c>
      <c r="B16">
        <v>47.99</v>
      </c>
      <c r="C16">
        <v>43.45</v>
      </c>
      <c r="D16">
        <v>39.39</v>
      </c>
      <c r="E16">
        <v>44</v>
      </c>
      <c r="F16">
        <v>41.75</v>
      </c>
      <c r="G16">
        <v>39.799999999999997</v>
      </c>
    </row>
    <row r="17" spans="1:7" x14ac:dyDescent="0.75">
      <c r="A17" s="11">
        <v>44110</v>
      </c>
      <c r="B17">
        <v>47.6</v>
      </c>
      <c r="C17">
        <v>44</v>
      </c>
      <c r="D17">
        <v>40.1</v>
      </c>
      <c r="E17">
        <v>44</v>
      </c>
      <c r="F17">
        <v>41.78</v>
      </c>
      <c r="G17">
        <v>39.950000000000003</v>
      </c>
    </row>
    <row r="18" spans="1:7" x14ac:dyDescent="0.75">
      <c r="A18" s="11">
        <v>44111</v>
      </c>
      <c r="B18">
        <v>47.7</v>
      </c>
      <c r="C18">
        <v>44.5</v>
      </c>
      <c r="D18">
        <v>40.299999999999997</v>
      </c>
      <c r="E18">
        <v>44</v>
      </c>
      <c r="F18">
        <v>40.97</v>
      </c>
      <c r="G18">
        <v>40.5</v>
      </c>
    </row>
    <row r="19" spans="1:7" x14ac:dyDescent="0.75">
      <c r="A19" s="11">
        <v>44112</v>
      </c>
      <c r="B19">
        <v>48.75</v>
      </c>
      <c r="C19">
        <v>44.8</v>
      </c>
      <c r="D19">
        <v>40.270000000000003</v>
      </c>
      <c r="E19">
        <v>44.39</v>
      </c>
      <c r="F19">
        <v>41</v>
      </c>
      <c r="G19">
        <v>41</v>
      </c>
    </row>
    <row r="20" spans="1:7" x14ac:dyDescent="0.75">
      <c r="A20" s="11">
        <v>44113</v>
      </c>
      <c r="B20">
        <v>48.6</v>
      </c>
      <c r="C20">
        <v>45.02</v>
      </c>
      <c r="D20">
        <v>40.700000000000003</v>
      </c>
      <c r="E20">
        <v>45</v>
      </c>
      <c r="F20">
        <v>41.59</v>
      </c>
      <c r="G20">
        <v>41.5</v>
      </c>
    </row>
    <row r="21" spans="1:7" x14ac:dyDescent="0.75">
      <c r="A21" s="11">
        <v>44117</v>
      </c>
      <c r="B21">
        <v>48.4</v>
      </c>
      <c r="C21">
        <v>45.01</v>
      </c>
      <c r="D21">
        <v>40.57</v>
      </c>
      <c r="E21">
        <v>45</v>
      </c>
      <c r="F21">
        <v>41.4</v>
      </c>
      <c r="G21">
        <v>41.5</v>
      </c>
    </row>
    <row r="22" spans="1:7" x14ac:dyDescent="0.75">
      <c r="A22" s="11">
        <v>44118</v>
      </c>
      <c r="B22">
        <v>48.4</v>
      </c>
      <c r="C22">
        <v>45.5</v>
      </c>
      <c r="D22">
        <v>40.51</v>
      </c>
      <c r="E22">
        <v>45</v>
      </c>
      <c r="F22">
        <v>40.1</v>
      </c>
      <c r="G22">
        <v>41</v>
      </c>
    </row>
    <row r="23" spans="1:7" x14ac:dyDescent="0.75">
      <c r="A23" s="11">
        <v>44119</v>
      </c>
      <c r="B23">
        <v>46.46</v>
      </c>
      <c r="C23">
        <v>44.5</v>
      </c>
      <c r="D23">
        <v>38.9</v>
      </c>
      <c r="E23">
        <v>45.1</v>
      </c>
      <c r="F23">
        <v>39.450000000000003</v>
      </c>
      <c r="G23">
        <v>39.5</v>
      </c>
    </row>
    <row r="24" spans="1:7" x14ac:dyDescent="0.75">
      <c r="A24" s="11">
        <v>44120</v>
      </c>
      <c r="B24">
        <v>47</v>
      </c>
      <c r="C24">
        <v>44.3</v>
      </c>
      <c r="D24">
        <v>38.799999999999997</v>
      </c>
      <c r="E24">
        <v>44.9</v>
      </c>
      <c r="F24">
        <v>38.159999999999997</v>
      </c>
      <c r="G24">
        <v>38.5</v>
      </c>
    </row>
    <row r="25" spans="1:7" x14ac:dyDescent="0.75">
      <c r="A25" s="11">
        <v>44123</v>
      </c>
      <c r="B25">
        <v>45.1</v>
      </c>
      <c r="C25">
        <v>43.8</v>
      </c>
      <c r="D25">
        <v>38.01</v>
      </c>
      <c r="E25">
        <v>43.4</v>
      </c>
      <c r="F25">
        <v>38</v>
      </c>
      <c r="G25">
        <v>37.5</v>
      </c>
    </row>
    <row r="26" spans="1:7" x14ac:dyDescent="0.75">
      <c r="A26" s="11">
        <v>44124</v>
      </c>
      <c r="B26">
        <v>44.5</v>
      </c>
      <c r="C26">
        <v>41.7</v>
      </c>
      <c r="D26">
        <v>37</v>
      </c>
      <c r="E26">
        <v>42.65</v>
      </c>
      <c r="F26">
        <v>37</v>
      </c>
      <c r="G26">
        <v>37</v>
      </c>
    </row>
    <row r="27" spans="1:7" x14ac:dyDescent="0.75">
      <c r="A27" s="11">
        <v>44125</v>
      </c>
      <c r="B27">
        <v>44.3</v>
      </c>
      <c r="C27">
        <v>40.549999999999997</v>
      </c>
      <c r="D27">
        <v>36.299999999999997</v>
      </c>
      <c r="E27">
        <v>43</v>
      </c>
      <c r="F27">
        <v>37</v>
      </c>
      <c r="G27">
        <v>36</v>
      </c>
    </row>
    <row r="28" spans="1:7" x14ac:dyDescent="0.75">
      <c r="A28" s="11">
        <v>44126</v>
      </c>
      <c r="B28">
        <v>48</v>
      </c>
      <c r="C28">
        <v>41.5</v>
      </c>
      <c r="D28">
        <v>37.200000000000003</v>
      </c>
      <c r="E28">
        <v>43.5</v>
      </c>
      <c r="F28">
        <v>37</v>
      </c>
      <c r="G28">
        <v>36.5</v>
      </c>
    </row>
    <row r="29" spans="1:7" x14ac:dyDescent="0.75">
      <c r="A29" s="11">
        <v>44127</v>
      </c>
      <c r="B29">
        <v>49</v>
      </c>
      <c r="C29">
        <v>42.5</v>
      </c>
      <c r="D29">
        <v>37.75</v>
      </c>
      <c r="E29">
        <v>45.5</v>
      </c>
      <c r="F29">
        <v>37.549999999999997</v>
      </c>
      <c r="G29">
        <v>36.6</v>
      </c>
    </row>
    <row r="30" spans="1:7" x14ac:dyDescent="0.75">
      <c r="A30" s="11">
        <v>44130</v>
      </c>
      <c r="B30">
        <v>47</v>
      </c>
      <c r="C30">
        <v>40.5</v>
      </c>
      <c r="D30">
        <v>36.479999999999997</v>
      </c>
      <c r="E30">
        <v>44.5</v>
      </c>
      <c r="F30">
        <v>38.200000000000003</v>
      </c>
      <c r="G30">
        <v>36</v>
      </c>
    </row>
    <row r="31" spans="1:7" x14ac:dyDescent="0.75">
      <c r="A31" s="11">
        <v>44131</v>
      </c>
      <c r="B31">
        <v>45</v>
      </c>
      <c r="C31">
        <v>40.5</v>
      </c>
      <c r="D31">
        <v>35.770000000000003</v>
      </c>
      <c r="E31">
        <v>44.45</v>
      </c>
      <c r="F31">
        <v>37.5</v>
      </c>
      <c r="G31">
        <v>35.1</v>
      </c>
    </row>
    <row r="32" spans="1:7" x14ac:dyDescent="0.75">
      <c r="A32" s="11">
        <v>44132</v>
      </c>
      <c r="B32">
        <v>48</v>
      </c>
      <c r="C32">
        <v>40.5</v>
      </c>
      <c r="D32">
        <v>36</v>
      </c>
      <c r="E32">
        <v>40</v>
      </c>
      <c r="F32">
        <v>36.6</v>
      </c>
      <c r="G32">
        <v>35.15</v>
      </c>
    </row>
    <row r="33" spans="1:7" x14ac:dyDescent="0.75">
      <c r="A33" s="11">
        <v>44133</v>
      </c>
      <c r="B33">
        <v>46.7</v>
      </c>
      <c r="C33">
        <v>39.58</v>
      </c>
      <c r="D33">
        <v>35.58</v>
      </c>
      <c r="E33">
        <v>41</v>
      </c>
      <c r="F33">
        <v>36.799999999999997</v>
      </c>
      <c r="G33">
        <v>35.799999999999997</v>
      </c>
    </row>
    <row r="34" spans="1:7" x14ac:dyDescent="0.75">
      <c r="A34" s="11">
        <v>44134</v>
      </c>
      <c r="B34">
        <v>46.5</v>
      </c>
      <c r="C34">
        <v>39.85</v>
      </c>
      <c r="D34">
        <v>35.18</v>
      </c>
      <c r="E34">
        <v>41.5</v>
      </c>
      <c r="F34">
        <v>36.85</v>
      </c>
      <c r="G34">
        <v>36</v>
      </c>
    </row>
    <row r="35" spans="1:7" x14ac:dyDescent="0.75">
      <c r="A35" s="11">
        <v>44137</v>
      </c>
      <c r="B35">
        <v>44.83</v>
      </c>
      <c r="C35">
        <v>40.47</v>
      </c>
      <c r="D35">
        <v>35.4</v>
      </c>
      <c r="E35">
        <v>40.94</v>
      </c>
      <c r="F35">
        <v>37.25</v>
      </c>
      <c r="G35">
        <v>36.35</v>
      </c>
    </row>
    <row r="36" spans="1:7" x14ac:dyDescent="0.75">
      <c r="A36" s="11">
        <v>44138</v>
      </c>
      <c r="B36">
        <v>44.76</v>
      </c>
      <c r="C36">
        <v>41.15</v>
      </c>
      <c r="D36">
        <v>36.1</v>
      </c>
      <c r="E36">
        <v>42</v>
      </c>
      <c r="F36">
        <v>37.5</v>
      </c>
      <c r="G36">
        <f>+AVERAGE(G35,G37)</f>
        <v>36.924999999999997</v>
      </c>
    </row>
    <row r="37" spans="1:7" x14ac:dyDescent="0.75">
      <c r="A37" s="11">
        <v>44139</v>
      </c>
      <c r="B37">
        <v>45.5</v>
      </c>
      <c r="C37">
        <v>40.92</v>
      </c>
      <c r="D37">
        <v>36.82</v>
      </c>
      <c r="E37">
        <v>43</v>
      </c>
      <c r="F37">
        <v>37.6</v>
      </c>
      <c r="G37">
        <v>37.5</v>
      </c>
    </row>
    <row r="38" spans="1:7" x14ac:dyDescent="0.75">
      <c r="A38" s="11">
        <v>44140</v>
      </c>
      <c r="B38">
        <v>46.5</v>
      </c>
      <c r="C38">
        <v>40.65</v>
      </c>
      <c r="D38">
        <v>37.69</v>
      </c>
      <c r="E38">
        <v>44.3</v>
      </c>
      <c r="F38">
        <v>39.299999999999997</v>
      </c>
      <c r="G38">
        <v>37.5</v>
      </c>
    </row>
    <row r="39" spans="1:7" x14ac:dyDescent="0.75">
      <c r="A39" s="11">
        <v>44141</v>
      </c>
      <c r="B39">
        <v>45.6</v>
      </c>
      <c r="C39">
        <v>40.5</v>
      </c>
      <c r="D39">
        <v>37.700000000000003</v>
      </c>
      <c r="E39">
        <f>+AVERAGE(E38,E40)</f>
        <v>44.15</v>
      </c>
      <c r="F39">
        <f>+AVERAGE(F38,F40)</f>
        <v>39.25</v>
      </c>
      <c r="G39">
        <f>+AVERAGE(G38,G40)</f>
        <v>37.700000000000003</v>
      </c>
    </row>
    <row r="40" spans="1:7" x14ac:dyDescent="0.75">
      <c r="A40" s="11">
        <v>44144</v>
      </c>
      <c r="B40">
        <v>46</v>
      </c>
      <c r="C40">
        <v>41.64</v>
      </c>
      <c r="D40">
        <v>38.270000000000003</v>
      </c>
      <c r="E40">
        <v>44</v>
      </c>
      <c r="F40">
        <v>39.200000000000003</v>
      </c>
      <c r="G40">
        <v>37.9</v>
      </c>
    </row>
    <row r="41" spans="1:7" x14ac:dyDescent="0.75">
      <c r="A41" s="11">
        <v>44145</v>
      </c>
      <c r="B41">
        <v>46.49</v>
      </c>
      <c r="C41">
        <v>41.5</v>
      </c>
      <c r="D41">
        <v>38.4</v>
      </c>
      <c r="E41">
        <v>43.01</v>
      </c>
      <c r="F41">
        <v>39.49</v>
      </c>
      <c r="G41">
        <v>38</v>
      </c>
    </row>
    <row r="42" spans="1:7" x14ac:dyDescent="0.75">
      <c r="A42" s="11">
        <v>44146</v>
      </c>
      <c r="B42">
        <v>46.2</v>
      </c>
      <c r="C42">
        <v>41.9</v>
      </c>
      <c r="D42">
        <v>38.75</v>
      </c>
      <c r="E42">
        <v>43.5</v>
      </c>
      <c r="F42">
        <v>39.1</v>
      </c>
      <c r="G42">
        <v>38</v>
      </c>
    </row>
    <row r="43" spans="1:7" x14ac:dyDescent="0.75">
      <c r="A43" s="11">
        <v>44147</v>
      </c>
      <c r="B43">
        <v>46.25</v>
      </c>
      <c r="C43">
        <v>42.25</v>
      </c>
      <c r="D43">
        <v>38.450000000000003</v>
      </c>
      <c r="E43">
        <v>43</v>
      </c>
      <c r="F43">
        <v>40</v>
      </c>
      <c r="G43">
        <v>38.25</v>
      </c>
    </row>
    <row r="44" spans="1:7" x14ac:dyDescent="0.75">
      <c r="A44" s="11">
        <v>44148</v>
      </c>
      <c r="B44">
        <v>46.25</v>
      </c>
      <c r="C44">
        <v>42.5</v>
      </c>
      <c r="D44">
        <v>38.880000000000003</v>
      </c>
      <c r="E44">
        <v>44.65</v>
      </c>
      <c r="F44">
        <v>40</v>
      </c>
      <c r="G44">
        <v>39</v>
      </c>
    </row>
    <row r="45" spans="1:7" x14ac:dyDescent="0.75">
      <c r="A45" s="11">
        <v>44151</v>
      </c>
      <c r="B45">
        <v>46.01</v>
      </c>
      <c r="C45">
        <v>42.84</v>
      </c>
      <c r="D45">
        <v>39.130000000000003</v>
      </c>
      <c r="E45">
        <v>44.5</v>
      </c>
      <c r="F45">
        <v>40.1</v>
      </c>
      <c r="G45">
        <v>39.25</v>
      </c>
    </row>
    <row r="46" spans="1:7" x14ac:dyDescent="0.75">
      <c r="A46" s="11">
        <v>44152</v>
      </c>
      <c r="B46">
        <v>45.7</v>
      </c>
      <c r="C46">
        <v>41.69</v>
      </c>
      <c r="D46">
        <v>38.450000000000003</v>
      </c>
      <c r="E46">
        <v>42.92</v>
      </c>
      <c r="F46">
        <v>39.340000000000003</v>
      </c>
      <c r="G46">
        <v>39</v>
      </c>
    </row>
    <row r="47" spans="1:7" x14ac:dyDescent="0.75">
      <c r="A47" s="11">
        <v>44153</v>
      </c>
      <c r="B47">
        <v>45.5</v>
      </c>
      <c r="C47">
        <v>41.41</v>
      </c>
      <c r="D47">
        <v>38.15</v>
      </c>
      <c r="E47">
        <v>42.54</v>
      </c>
      <c r="F47">
        <v>39.200000000000003</v>
      </c>
      <c r="G47">
        <v>38</v>
      </c>
    </row>
    <row r="48" spans="1:7" x14ac:dyDescent="0.75">
      <c r="A48" s="11">
        <v>44154</v>
      </c>
      <c r="B48">
        <v>44.5</v>
      </c>
      <c r="C48">
        <v>40.9</v>
      </c>
      <c r="D48">
        <v>37.299999999999997</v>
      </c>
      <c r="E48">
        <v>41.53</v>
      </c>
      <c r="F48">
        <v>37.9</v>
      </c>
      <c r="G48">
        <v>37.5</v>
      </c>
    </row>
    <row r="49" spans="1:7" x14ac:dyDescent="0.75">
      <c r="A49" s="11">
        <v>44155</v>
      </c>
      <c r="B49">
        <v>44.01</v>
      </c>
      <c r="C49">
        <v>40.85</v>
      </c>
      <c r="D49">
        <v>37.65</v>
      </c>
      <c r="E49">
        <v>42</v>
      </c>
      <c r="F49">
        <v>37.9</v>
      </c>
      <c r="G49">
        <v>37.5</v>
      </c>
    </row>
    <row r="50" spans="1:7" x14ac:dyDescent="0.75">
      <c r="A50" s="11">
        <v>44159</v>
      </c>
      <c r="B50">
        <v>44.31</v>
      </c>
      <c r="C50">
        <v>41.2</v>
      </c>
      <c r="D50">
        <v>37.549999999999997</v>
      </c>
      <c r="E50">
        <v>41.5</v>
      </c>
      <c r="F50">
        <v>38.5</v>
      </c>
      <c r="G50">
        <v>37.299999999999997</v>
      </c>
    </row>
    <row r="51" spans="1:7" x14ac:dyDescent="0.75">
      <c r="A51" s="11">
        <v>44160</v>
      </c>
      <c r="B51">
        <v>45</v>
      </c>
      <c r="C51">
        <v>40.799999999999997</v>
      </c>
      <c r="D51">
        <v>37.25</v>
      </c>
      <c r="E51">
        <v>41.6</v>
      </c>
      <c r="F51">
        <v>38</v>
      </c>
      <c r="G51">
        <v>37.700000000000003</v>
      </c>
    </row>
    <row r="52" spans="1:7" x14ac:dyDescent="0.75">
      <c r="A52" s="11">
        <v>44161</v>
      </c>
      <c r="B52">
        <v>45.1</v>
      </c>
      <c r="C52">
        <v>41.2</v>
      </c>
      <c r="D52">
        <v>37.4</v>
      </c>
      <c r="E52">
        <v>41.5</v>
      </c>
      <c r="F52">
        <v>37.5</v>
      </c>
      <c r="G52">
        <v>37</v>
      </c>
    </row>
    <row r="53" spans="1:7" x14ac:dyDescent="0.75">
      <c r="A53" s="11">
        <v>44162</v>
      </c>
      <c r="B53">
        <v>45.1</v>
      </c>
      <c r="C53">
        <v>41.49</v>
      </c>
      <c r="D53">
        <v>37.83</v>
      </c>
      <c r="E53">
        <v>41.5</v>
      </c>
      <c r="F53">
        <v>38</v>
      </c>
      <c r="G53">
        <v>37</v>
      </c>
    </row>
    <row r="54" spans="1:7" x14ac:dyDescent="0.75">
      <c r="A54" s="11">
        <v>44165</v>
      </c>
      <c r="B54">
        <v>44.16</v>
      </c>
      <c r="C54">
        <v>40.700000000000003</v>
      </c>
      <c r="D54">
        <v>36.700000000000003</v>
      </c>
      <c r="E54">
        <v>41.9</v>
      </c>
      <c r="F54">
        <v>38</v>
      </c>
      <c r="G54">
        <v>37.49</v>
      </c>
    </row>
    <row r="55" spans="1:7" x14ac:dyDescent="0.75">
      <c r="A55" s="11">
        <v>44166</v>
      </c>
      <c r="B55">
        <v>44.22</v>
      </c>
      <c r="C55">
        <v>40.68</v>
      </c>
      <c r="D55">
        <v>36.6</v>
      </c>
      <c r="E55">
        <v>41.6</v>
      </c>
      <c r="F55">
        <v>37.4</v>
      </c>
      <c r="G55">
        <v>36.25</v>
      </c>
    </row>
    <row r="56" spans="1:7" x14ac:dyDescent="0.75">
      <c r="A56" s="11">
        <v>44167</v>
      </c>
      <c r="B56">
        <v>44</v>
      </c>
      <c r="C56">
        <v>40.61</v>
      </c>
      <c r="D56">
        <v>36.299999999999997</v>
      </c>
      <c r="E56">
        <v>40.799999999999997</v>
      </c>
      <c r="F56">
        <v>37.5</v>
      </c>
      <c r="G56">
        <v>36</v>
      </c>
    </row>
    <row r="57" spans="1:7" x14ac:dyDescent="0.75">
      <c r="A57" s="11">
        <v>44168</v>
      </c>
      <c r="B57">
        <v>44</v>
      </c>
      <c r="C57">
        <v>40.5</v>
      </c>
      <c r="D57">
        <v>36.36</v>
      </c>
      <c r="E57">
        <v>40.6</v>
      </c>
      <c r="F57">
        <v>37.200000000000003</v>
      </c>
      <c r="G57">
        <v>36.5</v>
      </c>
    </row>
    <row r="58" spans="1:7" x14ac:dyDescent="0.75">
      <c r="A58" s="11">
        <v>44169</v>
      </c>
      <c r="B58">
        <v>43.7</v>
      </c>
      <c r="C58">
        <v>39.94</v>
      </c>
      <c r="D58">
        <v>35.99</v>
      </c>
      <c r="E58">
        <v>40.5</v>
      </c>
      <c r="F58">
        <v>37</v>
      </c>
      <c r="G58">
        <f>+AVERAGE(G57,G59)</f>
        <v>35.954999999999998</v>
      </c>
    </row>
    <row r="59" spans="1:7" x14ac:dyDescent="0.75">
      <c r="A59" s="11">
        <v>44174</v>
      </c>
      <c r="B59">
        <v>43.5</v>
      </c>
      <c r="C59">
        <v>40</v>
      </c>
      <c r="D59">
        <v>35.700000000000003</v>
      </c>
      <c r="E59">
        <v>39.700000000000003</v>
      </c>
      <c r="F59">
        <v>35.6</v>
      </c>
      <c r="G59">
        <v>35.409999999999997</v>
      </c>
    </row>
    <row r="60" spans="1:7" x14ac:dyDescent="0.75">
      <c r="A60" s="11">
        <v>44175</v>
      </c>
      <c r="B60">
        <v>43.5</v>
      </c>
      <c r="C60">
        <v>40.6</v>
      </c>
      <c r="D60">
        <v>36.700000000000003</v>
      </c>
      <c r="E60">
        <v>40.5</v>
      </c>
      <c r="F60">
        <v>36.799999999999997</v>
      </c>
      <c r="G60">
        <v>35.6</v>
      </c>
    </row>
    <row r="61" spans="1:7" x14ac:dyDescent="0.75">
      <c r="A61" s="11">
        <v>44176</v>
      </c>
      <c r="B61">
        <v>43.69</v>
      </c>
      <c r="C61">
        <v>40.79</v>
      </c>
      <c r="D61">
        <v>37</v>
      </c>
      <c r="E61">
        <v>40.9</v>
      </c>
      <c r="F61">
        <v>37.549999999999997</v>
      </c>
      <c r="G61">
        <v>35.549999999999997</v>
      </c>
    </row>
    <row r="62" spans="1:7" x14ac:dyDescent="0.75">
      <c r="A62" s="11">
        <v>44179</v>
      </c>
      <c r="B62">
        <v>44.3</v>
      </c>
      <c r="C62">
        <v>41.5</v>
      </c>
      <c r="D62">
        <v>37.1</v>
      </c>
      <c r="E62">
        <v>41</v>
      </c>
      <c r="F62">
        <v>38.5</v>
      </c>
      <c r="G62">
        <v>36.049999999999997</v>
      </c>
    </row>
    <row r="63" spans="1:7" x14ac:dyDescent="0.75">
      <c r="A63" s="11">
        <v>44180</v>
      </c>
      <c r="B63">
        <v>43.9</v>
      </c>
      <c r="C63">
        <v>40.659999999999997</v>
      </c>
      <c r="D63">
        <v>36.69</v>
      </c>
      <c r="E63">
        <v>40.700000000000003</v>
      </c>
      <c r="F63">
        <v>37.6</v>
      </c>
      <c r="G63">
        <v>35.6</v>
      </c>
    </row>
    <row r="64" spans="1:7" x14ac:dyDescent="0.75">
      <c r="A64" s="11">
        <v>44181</v>
      </c>
      <c r="B64">
        <v>43.48</v>
      </c>
      <c r="C64">
        <v>40.799999999999997</v>
      </c>
      <c r="D64">
        <v>36.6</v>
      </c>
      <c r="E64">
        <v>41.35</v>
      </c>
      <c r="F64">
        <v>37.57</v>
      </c>
      <c r="G64">
        <v>36.25</v>
      </c>
    </row>
    <row r="65" spans="1:7" x14ac:dyDescent="0.75">
      <c r="A65" s="11">
        <v>44182</v>
      </c>
      <c r="B65">
        <v>43.47</v>
      </c>
      <c r="C65">
        <v>41.01</v>
      </c>
      <c r="D65">
        <v>36.9</v>
      </c>
      <c r="E65">
        <v>41.4</v>
      </c>
      <c r="F65">
        <v>37.799999999999997</v>
      </c>
      <c r="G65">
        <v>35.909999999999997</v>
      </c>
    </row>
    <row r="66" spans="1:7" x14ac:dyDescent="0.75">
      <c r="A66" s="11">
        <v>44183</v>
      </c>
      <c r="B66">
        <v>43.5</v>
      </c>
      <c r="C66">
        <v>41.4</v>
      </c>
      <c r="D66">
        <v>37.11</v>
      </c>
      <c r="E66">
        <v>43</v>
      </c>
      <c r="F66">
        <v>38.5</v>
      </c>
      <c r="G66">
        <v>36.200000000000003</v>
      </c>
    </row>
    <row r="67" spans="1:7" x14ac:dyDescent="0.75">
      <c r="A67" s="11">
        <v>44186</v>
      </c>
      <c r="B67">
        <v>44.38</v>
      </c>
      <c r="C67">
        <v>41.15</v>
      </c>
      <c r="D67">
        <v>37.75</v>
      </c>
      <c r="E67">
        <v>42.97</v>
      </c>
      <c r="F67">
        <v>37.799999999999997</v>
      </c>
      <c r="G67">
        <v>37.99</v>
      </c>
    </row>
    <row r="68" spans="1:7" x14ac:dyDescent="0.75">
      <c r="A68" s="11">
        <v>44187</v>
      </c>
      <c r="B68">
        <v>43.51</v>
      </c>
      <c r="C68">
        <v>41.25</v>
      </c>
      <c r="D68">
        <v>37.549999999999997</v>
      </c>
      <c r="E68">
        <v>41.5</v>
      </c>
      <c r="F68">
        <v>38.5</v>
      </c>
      <c r="G68">
        <v>36.81</v>
      </c>
    </row>
    <row r="69" spans="1:7" x14ac:dyDescent="0.75">
      <c r="A69" s="11">
        <v>44188</v>
      </c>
      <c r="B69">
        <v>44</v>
      </c>
      <c r="C69">
        <v>41.3</v>
      </c>
      <c r="D69">
        <v>37.25</v>
      </c>
      <c r="E69">
        <v>42.1</v>
      </c>
      <c r="F69">
        <v>38.9</v>
      </c>
      <c r="G69">
        <v>36.1</v>
      </c>
    </row>
    <row r="70" spans="1:7" x14ac:dyDescent="0.75">
      <c r="A70" s="11">
        <v>44193</v>
      </c>
      <c r="B70">
        <v>44</v>
      </c>
      <c r="C70">
        <v>41.89</v>
      </c>
      <c r="D70">
        <v>37.1</v>
      </c>
      <c r="E70">
        <v>42</v>
      </c>
      <c r="F70">
        <v>38.4</v>
      </c>
      <c r="G70">
        <v>37.049999999999997</v>
      </c>
    </row>
    <row r="71" spans="1:7" x14ac:dyDescent="0.75">
      <c r="A71" s="11">
        <v>44194</v>
      </c>
      <c r="B71">
        <v>44.78</v>
      </c>
      <c r="C71">
        <v>41.19</v>
      </c>
      <c r="D71">
        <v>36.99</v>
      </c>
      <c r="E71">
        <v>41.5</v>
      </c>
      <c r="F71">
        <v>38.130000000000003</v>
      </c>
      <c r="G71">
        <v>37.5</v>
      </c>
    </row>
    <row r="72" spans="1:7" x14ac:dyDescent="0.75">
      <c r="A72" s="11">
        <v>44195</v>
      </c>
      <c r="B72">
        <v>44.9</v>
      </c>
      <c r="C72">
        <v>41.59</v>
      </c>
      <c r="D72">
        <v>37.1</v>
      </c>
      <c r="E72">
        <v>41.6</v>
      </c>
      <c r="F72">
        <v>38.979999999999997</v>
      </c>
      <c r="G72">
        <v>37.700000000000003</v>
      </c>
    </row>
    <row r="73" spans="1:7" x14ac:dyDescent="0.75">
      <c r="A73" s="11">
        <v>44200</v>
      </c>
      <c r="B73">
        <v>43.11</v>
      </c>
      <c r="C73">
        <v>40.5</v>
      </c>
      <c r="D73">
        <v>36.450000000000003</v>
      </c>
      <c r="E73">
        <v>40.65</v>
      </c>
      <c r="F73">
        <v>37.659999999999997</v>
      </c>
      <c r="G73">
        <v>36.200000000000003</v>
      </c>
    </row>
    <row r="74" spans="1:7" x14ac:dyDescent="0.75">
      <c r="A74" s="11">
        <v>44201</v>
      </c>
      <c r="B74">
        <v>42.8</v>
      </c>
      <c r="C74">
        <v>40.270000000000003</v>
      </c>
      <c r="D74">
        <v>36.1</v>
      </c>
      <c r="E74">
        <v>40</v>
      </c>
      <c r="F74">
        <v>37.299999999999997</v>
      </c>
      <c r="G74">
        <v>36</v>
      </c>
    </row>
    <row r="75" spans="1:7" x14ac:dyDescent="0.75">
      <c r="A75" s="11">
        <v>44202</v>
      </c>
      <c r="B75">
        <v>43.85</v>
      </c>
      <c r="C75">
        <v>40.950000000000003</v>
      </c>
      <c r="D75">
        <v>36.549999999999997</v>
      </c>
      <c r="E75">
        <v>40.299999999999997</v>
      </c>
      <c r="F75">
        <v>37.200000000000003</v>
      </c>
      <c r="G75">
        <v>35.61</v>
      </c>
    </row>
    <row r="76" spans="1:7" x14ac:dyDescent="0.75">
      <c r="A76" s="11">
        <v>44203</v>
      </c>
      <c r="B76">
        <v>43</v>
      </c>
      <c r="C76">
        <v>40.6</v>
      </c>
      <c r="D76">
        <v>36.299999999999997</v>
      </c>
      <c r="E76">
        <v>40.799999999999997</v>
      </c>
      <c r="F76">
        <v>38.25</v>
      </c>
      <c r="G76">
        <v>36.49</v>
      </c>
    </row>
    <row r="77" spans="1:7" x14ac:dyDescent="0.75">
      <c r="A77" s="11">
        <v>44204</v>
      </c>
      <c r="B77">
        <v>43</v>
      </c>
      <c r="C77">
        <v>40.46</v>
      </c>
      <c r="D77">
        <v>36.22</v>
      </c>
      <c r="E77">
        <v>41</v>
      </c>
      <c r="F77">
        <v>39.5</v>
      </c>
      <c r="G77">
        <v>36</v>
      </c>
    </row>
    <row r="78" spans="1:7" x14ac:dyDescent="0.75">
      <c r="A78" s="11">
        <v>44207</v>
      </c>
      <c r="B78">
        <v>43.1</v>
      </c>
      <c r="C78">
        <v>40.270000000000003</v>
      </c>
      <c r="D78">
        <v>36</v>
      </c>
      <c r="E78">
        <v>40.549999999999997</v>
      </c>
      <c r="F78">
        <v>37.5</v>
      </c>
      <c r="G78">
        <v>36</v>
      </c>
    </row>
    <row r="79" spans="1:7" x14ac:dyDescent="0.75">
      <c r="A79" s="11">
        <v>44208</v>
      </c>
      <c r="B79">
        <v>43.01</v>
      </c>
      <c r="C79">
        <v>40.35</v>
      </c>
      <c r="D79">
        <v>35.61</v>
      </c>
      <c r="E79">
        <v>40.15</v>
      </c>
      <c r="F79">
        <v>37.049999999999997</v>
      </c>
      <c r="G79">
        <v>35</v>
      </c>
    </row>
    <row r="80" spans="1:7" x14ac:dyDescent="0.75">
      <c r="A80" s="11">
        <v>44209</v>
      </c>
      <c r="B80">
        <v>42.2</v>
      </c>
      <c r="C80">
        <v>39.36</v>
      </c>
      <c r="D80">
        <v>35.340000000000003</v>
      </c>
      <c r="E80">
        <v>40.299999999999997</v>
      </c>
      <c r="F80">
        <v>36.5</v>
      </c>
      <c r="G80">
        <v>35.6</v>
      </c>
    </row>
    <row r="81" spans="1:7" x14ac:dyDescent="0.75">
      <c r="A81" s="11">
        <v>44210</v>
      </c>
      <c r="B81">
        <v>41.66</v>
      </c>
      <c r="C81">
        <v>39</v>
      </c>
      <c r="D81">
        <v>34.450000000000003</v>
      </c>
      <c r="E81">
        <v>39.6</v>
      </c>
      <c r="F81">
        <v>35.99</v>
      </c>
      <c r="G81">
        <v>34.950000000000003</v>
      </c>
    </row>
    <row r="82" spans="1:7" x14ac:dyDescent="0.75">
      <c r="A82" s="11">
        <v>44211</v>
      </c>
      <c r="B82">
        <v>42</v>
      </c>
      <c r="C82">
        <v>39.090000000000003</v>
      </c>
      <c r="D82">
        <v>34.9</v>
      </c>
      <c r="E82">
        <v>39.5</v>
      </c>
      <c r="F82">
        <v>37</v>
      </c>
      <c r="G82">
        <v>35</v>
      </c>
    </row>
    <row r="83" spans="1:7" x14ac:dyDescent="0.75">
      <c r="A83" s="11">
        <v>44214</v>
      </c>
      <c r="B83">
        <v>42</v>
      </c>
      <c r="C83">
        <v>39.68</v>
      </c>
      <c r="D83">
        <v>34.799999999999997</v>
      </c>
      <c r="E83">
        <v>40</v>
      </c>
      <c r="F83">
        <v>36.31</v>
      </c>
      <c r="G83">
        <v>34.299999999999997</v>
      </c>
    </row>
    <row r="84" spans="1:7" x14ac:dyDescent="0.75">
      <c r="A84" s="11">
        <v>44215</v>
      </c>
      <c r="B84">
        <v>43.1</v>
      </c>
      <c r="C84">
        <v>39.950000000000003</v>
      </c>
      <c r="D84">
        <v>35.6</v>
      </c>
      <c r="E84">
        <v>40</v>
      </c>
      <c r="F84">
        <v>37</v>
      </c>
      <c r="G84">
        <v>35.65</v>
      </c>
    </row>
    <row r="85" spans="1:7" x14ac:dyDescent="0.75">
      <c r="A85" s="11">
        <v>44216</v>
      </c>
      <c r="B85">
        <v>42.87</v>
      </c>
      <c r="C85">
        <v>40.119999999999997</v>
      </c>
      <c r="D85">
        <v>35.89</v>
      </c>
      <c r="E85">
        <v>40.89</v>
      </c>
      <c r="F85">
        <v>37.9</v>
      </c>
      <c r="G85">
        <v>35.1</v>
      </c>
    </row>
    <row r="86" spans="1:7" x14ac:dyDescent="0.75">
      <c r="A86" s="11">
        <v>44217</v>
      </c>
      <c r="B86">
        <v>43.05</v>
      </c>
      <c r="C86">
        <v>39.9</v>
      </c>
      <c r="D86">
        <v>35.51</v>
      </c>
      <c r="E86">
        <v>40.5</v>
      </c>
      <c r="F86">
        <v>37.5</v>
      </c>
      <c r="G86">
        <v>36</v>
      </c>
    </row>
    <row r="87" spans="1:7" x14ac:dyDescent="0.75">
      <c r="A87" s="11">
        <v>44218</v>
      </c>
      <c r="B87">
        <v>43.5</v>
      </c>
      <c r="C87">
        <v>40.5</v>
      </c>
      <c r="D87">
        <v>36.299999999999997</v>
      </c>
      <c r="E87">
        <v>42</v>
      </c>
      <c r="F87">
        <v>38</v>
      </c>
      <c r="G87">
        <v>34.299999999999997</v>
      </c>
    </row>
    <row r="88" spans="1:7" x14ac:dyDescent="0.75">
      <c r="A88" s="11">
        <v>44221</v>
      </c>
      <c r="B88">
        <v>43.37</v>
      </c>
      <c r="C88">
        <v>40.4</v>
      </c>
      <c r="D88">
        <v>35.96</v>
      </c>
      <c r="E88">
        <v>41.15</v>
      </c>
      <c r="F88">
        <v>38.200000000000003</v>
      </c>
      <c r="G88">
        <v>36.299999999999997</v>
      </c>
    </row>
    <row r="89" spans="1:7" x14ac:dyDescent="0.75">
      <c r="A89" s="11">
        <v>44222</v>
      </c>
      <c r="B89">
        <v>43.15</v>
      </c>
      <c r="C89">
        <v>40.4</v>
      </c>
      <c r="D89">
        <v>36.11</v>
      </c>
      <c r="E89">
        <v>41.7</v>
      </c>
      <c r="F89">
        <v>38.18</v>
      </c>
      <c r="G89">
        <v>36.4</v>
      </c>
    </row>
    <row r="90" spans="1:7" x14ac:dyDescent="0.75">
      <c r="A90" s="11">
        <v>44223</v>
      </c>
      <c r="B90">
        <v>43</v>
      </c>
      <c r="C90">
        <v>40.299999999999997</v>
      </c>
      <c r="D90">
        <v>35.799999999999997</v>
      </c>
      <c r="E90">
        <v>41.35</v>
      </c>
      <c r="F90">
        <v>38</v>
      </c>
      <c r="G90">
        <v>35.5</v>
      </c>
    </row>
    <row r="91" spans="1:7" x14ac:dyDescent="0.75">
      <c r="A91" s="11">
        <v>44224</v>
      </c>
      <c r="B91">
        <v>43</v>
      </c>
      <c r="C91">
        <v>40.04</v>
      </c>
      <c r="D91">
        <v>35.75</v>
      </c>
      <c r="E91">
        <v>41.48</v>
      </c>
      <c r="F91">
        <v>38</v>
      </c>
      <c r="G91">
        <v>35</v>
      </c>
    </row>
    <row r="92" spans="1:7" x14ac:dyDescent="0.75">
      <c r="A92" s="11">
        <v>44225</v>
      </c>
      <c r="B92">
        <v>43</v>
      </c>
      <c r="C92">
        <v>40.04</v>
      </c>
      <c r="D92">
        <v>35.700000000000003</v>
      </c>
      <c r="E92">
        <v>40.700000000000003</v>
      </c>
      <c r="F92">
        <v>38</v>
      </c>
      <c r="G92">
        <v>35</v>
      </c>
    </row>
    <row r="93" spans="1:7" x14ac:dyDescent="0.75">
      <c r="A93" s="11">
        <v>44228</v>
      </c>
      <c r="B93">
        <v>43</v>
      </c>
      <c r="C93">
        <v>40.4</v>
      </c>
      <c r="D93">
        <v>35.75</v>
      </c>
      <c r="E93">
        <v>40.700000000000003</v>
      </c>
      <c r="F93">
        <v>36.42</v>
      </c>
      <c r="G93">
        <v>35</v>
      </c>
    </row>
    <row r="94" spans="1:7" x14ac:dyDescent="0.75">
      <c r="A94" s="11">
        <v>44229</v>
      </c>
      <c r="B94">
        <v>42.75</v>
      </c>
      <c r="C94">
        <v>39.94</v>
      </c>
      <c r="D94">
        <v>35.89</v>
      </c>
      <c r="E94">
        <v>40.75</v>
      </c>
      <c r="F94">
        <v>36.51</v>
      </c>
      <c r="G94">
        <v>35.5</v>
      </c>
    </row>
    <row r="95" spans="1:7" x14ac:dyDescent="0.75">
      <c r="A95" s="11">
        <v>44230</v>
      </c>
      <c r="B95">
        <v>42.25</v>
      </c>
      <c r="C95">
        <v>39.61</v>
      </c>
      <c r="D95">
        <v>35.549999999999997</v>
      </c>
      <c r="E95">
        <v>40.799999999999997</v>
      </c>
      <c r="F95">
        <v>36.9</v>
      </c>
      <c r="G95">
        <v>35.25</v>
      </c>
    </row>
    <row r="96" spans="1:7" x14ac:dyDescent="0.75">
      <c r="A96" s="11">
        <v>44231</v>
      </c>
      <c r="B96">
        <v>42.75</v>
      </c>
      <c r="C96">
        <v>39.72</v>
      </c>
      <c r="D96">
        <v>35.299999999999997</v>
      </c>
      <c r="E96">
        <v>40.700000000000003</v>
      </c>
      <c r="F96">
        <v>37.35</v>
      </c>
      <c r="G96">
        <v>35.4</v>
      </c>
    </row>
    <row r="97" spans="1:7" x14ac:dyDescent="0.75">
      <c r="A97" s="11">
        <v>44232</v>
      </c>
      <c r="B97">
        <v>43.52</v>
      </c>
      <c r="C97">
        <v>39.979999999999997</v>
      </c>
      <c r="D97">
        <v>35.549999999999997</v>
      </c>
      <c r="E97">
        <v>40.75</v>
      </c>
      <c r="F97">
        <v>37.4</v>
      </c>
      <c r="G97">
        <v>35.9</v>
      </c>
    </row>
    <row r="98" spans="1:7" x14ac:dyDescent="0.75">
      <c r="A98" s="11">
        <v>44235</v>
      </c>
      <c r="B98">
        <v>43.52</v>
      </c>
      <c r="C98">
        <v>39.979999999999997</v>
      </c>
      <c r="D98">
        <v>35.549999999999997</v>
      </c>
      <c r="E98">
        <v>40.75</v>
      </c>
      <c r="F98">
        <v>37.4</v>
      </c>
      <c r="G98">
        <v>35.9</v>
      </c>
    </row>
    <row r="99" spans="1:7" x14ac:dyDescent="0.75">
      <c r="A99" s="11">
        <v>44236</v>
      </c>
      <c r="B99">
        <v>42.8</v>
      </c>
      <c r="C99">
        <v>39.89</v>
      </c>
      <c r="D99">
        <v>35.200000000000003</v>
      </c>
      <c r="E99">
        <v>40.799999999999997</v>
      </c>
      <c r="F99">
        <v>37.4</v>
      </c>
      <c r="G99">
        <v>35.01</v>
      </c>
    </row>
    <row r="100" spans="1:7" x14ac:dyDescent="0.75">
      <c r="A100" s="11">
        <v>44237</v>
      </c>
      <c r="B100">
        <v>42.8</v>
      </c>
      <c r="C100">
        <v>39.659999999999997</v>
      </c>
      <c r="D100">
        <v>35.06</v>
      </c>
      <c r="E100">
        <v>41</v>
      </c>
      <c r="F100">
        <v>37</v>
      </c>
      <c r="G100">
        <v>35.549999999999997</v>
      </c>
    </row>
    <row r="101" spans="1:7" x14ac:dyDescent="0.75">
      <c r="A101" s="11">
        <v>44238</v>
      </c>
      <c r="B101">
        <v>42.55</v>
      </c>
      <c r="C101">
        <v>39.58</v>
      </c>
      <c r="D101">
        <v>34.950000000000003</v>
      </c>
      <c r="E101">
        <v>40.950000000000003</v>
      </c>
      <c r="F101">
        <v>37.5</v>
      </c>
      <c r="G101">
        <v>35</v>
      </c>
    </row>
    <row r="102" spans="1:7" x14ac:dyDescent="0.75">
      <c r="A102" s="11">
        <v>44239</v>
      </c>
      <c r="B102">
        <v>43.2</v>
      </c>
      <c r="C102">
        <v>39.799999999999997</v>
      </c>
      <c r="D102">
        <v>34.81</v>
      </c>
      <c r="E102">
        <v>41.1</v>
      </c>
      <c r="F102">
        <v>37.4</v>
      </c>
      <c r="G102">
        <v>34</v>
      </c>
    </row>
    <row r="103" spans="1:7" x14ac:dyDescent="0.75">
      <c r="A103" s="11">
        <v>44244</v>
      </c>
      <c r="B103">
        <v>42.4</v>
      </c>
      <c r="C103">
        <v>39.229999999999997</v>
      </c>
      <c r="D103">
        <v>34.01</v>
      </c>
      <c r="E103">
        <v>40</v>
      </c>
      <c r="F103">
        <v>36.5</v>
      </c>
      <c r="G103">
        <v>34.25</v>
      </c>
    </row>
    <row r="104" spans="1:7" x14ac:dyDescent="0.75">
      <c r="A104" s="11">
        <v>44245</v>
      </c>
      <c r="B104">
        <v>42.2</v>
      </c>
      <c r="C104">
        <v>39.049999999999997</v>
      </c>
      <c r="D104">
        <v>34.090000000000003</v>
      </c>
      <c r="E104">
        <v>40</v>
      </c>
      <c r="F104">
        <v>37.25</v>
      </c>
      <c r="G104">
        <v>34.49</v>
      </c>
    </row>
    <row r="105" spans="1:7" x14ac:dyDescent="0.75">
      <c r="A105" s="11">
        <v>44246</v>
      </c>
      <c r="B105">
        <v>42.21</v>
      </c>
      <c r="C105">
        <v>38.6</v>
      </c>
      <c r="D105">
        <v>33.799999999999997</v>
      </c>
      <c r="E105">
        <v>39.799999999999997</v>
      </c>
      <c r="F105">
        <v>36.700000000000003</v>
      </c>
      <c r="G105">
        <v>34.15</v>
      </c>
    </row>
    <row r="106" spans="1:7" x14ac:dyDescent="0.75">
      <c r="A106" s="11">
        <v>44249</v>
      </c>
      <c r="B106">
        <v>42.4</v>
      </c>
      <c r="C106">
        <v>38.42</v>
      </c>
      <c r="D106">
        <v>33.5</v>
      </c>
      <c r="E106">
        <v>39.5</v>
      </c>
      <c r="F106">
        <v>36</v>
      </c>
      <c r="G106">
        <v>34.4</v>
      </c>
    </row>
    <row r="107" spans="1:7" x14ac:dyDescent="0.75">
      <c r="A107" s="11">
        <v>44250</v>
      </c>
      <c r="B107">
        <v>41.8</v>
      </c>
      <c r="C107">
        <v>37.79</v>
      </c>
      <c r="D107">
        <v>33</v>
      </c>
      <c r="E107">
        <v>38.9</v>
      </c>
      <c r="F107">
        <v>35.75</v>
      </c>
      <c r="G107">
        <v>33.5</v>
      </c>
    </row>
    <row r="108" spans="1:7" x14ac:dyDescent="0.75">
      <c r="A108" s="11">
        <v>44251</v>
      </c>
      <c r="B108">
        <v>41.5</v>
      </c>
      <c r="C108">
        <v>38.11</v>
      </c>
      <c r="D108">
        <v>33.5</v>
      </c>
      <c r="E108">
        <v>39.25</v>
      </c>
      <c r="F108">
        <v>36.6</v>
      </c>
      <c r="G108">
        <v>34</v>
      </c>
    </row>
    <row r="109" spans="1:7" x14ac:dyDescent="0.75">
      <c r="A109" s="11">
        <v>44252</v>
      </c>
      <c r="B109">
        <v>42</v>
      </c>
      <c r="C109">
        <v>38.01</v>
      </c>
      <c r="D109">
        <v>33.4</v>
      </c>
      <c r="E109">
        <v>38.9</v>
      </c>
      <c r="F109">
        <v>36.229999999999997</v>
      </c>
      <c r="G109">
        <v>34</v>
      </c>
    </row>
    <row r="110" spans="1:7" x14ac:dyDescent="0.75">
      <c r="A110" s="11">
        <v>44253</v>
      </c>
      <c r="B110">
        <v>41.5</v>
      </c>
      <c r="C110">
        <v>37.630000000000003</v>
      </c>
      <c r="D110">
        <v>33.31</v>
      </c>
      <c r="E110">
        <v>38.4</v>
      </c>
      <c r="F110">
        <v>35.75</v>
      </c>
      <c r="G110">
        <v>34.5</v>
      </c>
    </row>
    <row r="111" spans="1:7" x14ac:dyDescent="0.75">
      <c r="A111" s="11">
        <v>44256</v>
      </c>
      <c r="B111">
        <v>41.5</v>
      </c>
      <c r="C111">
        <v>37.79</v>
      </c>
      <c r="D111">
        <v>33.520000000000003</v>
      </c>
      <c r="E111">
        <v>38.6</v>
      </c>
      <c r="F111">
        <v>36</v>
      </c>
      <c r="G111">
        <v>33.5</v>
      </c>
    </row>
    <row r="112" spans="1:7" x14ac:dyDescent="0.75">
      <c r="A112" s="11">
        <v>44257</v>
      </c>
      <c r="B112">
        <v>41</v>
      </c>
      <c r="C112">
        <v>36.96</v>
      </c>
      <c r="D112">
        <v>32.86</v>
      </c>
      <c r="E112">
        <v>38</v>
      </c>
      <c r="F112">
        <v>35.65</v>
      </c>
      <c r="G112">
        <v>33.35</v>
      </c>
    </row>
    <row r="113" spans="1:7" x14ac:dyDescent="0.75">
      <c r="A113" s="11">
        <v>44258</v>
      </c>
      <c r="B113">
        <v>40.75</v>
      </c>
      <c r="C113">
        <v>37</v>
      </c>
      <c r="D113">
        <v>32.590000000000003</v>
      </c>
      <c r="E113">
        <v>37.85</v>
      </c>
      <c r="F113">
        <v>35.5</v>
      </c>
      <c r="G113">
        <v>32.01</v>
      </c>
    </row>
    <row r="114" spans="1:7" x14ac:dyDescent="0.75">
      <c r="A114" s="11">
        <v>44259</v>
      </c>
      <c r="B114">
        <v>40.4</v>
      </c>
      <c r="C114">
        <v>36.979999999999997</v>
      </c>
      <c r="D114">
        <v>32.799999999999997</v>
      </c>
      <c r="E114">
        <v>38</v>
      </c>
      <c r="F114">
        <v>35.5</v>
      </c>
      <c r="G114">
        <f>+AVERAGE(G113,G115)</f>
        <v>32.254999999999995</v>
      </c>
    </row>
    <row r="115" spans="1:7" x14ac:dyDescent="0.75">
      <c r="A115" s="11">
        <v>44260</v>
      </c>
      <c r="B115">
        <v>38.5</v>
      </c>
      <c r="C115">
        <v>36.08</v>
      </c>
      <c r="D115">
        <v>31.9</v>
      </c>
      <c r="E115">
        <v>37.5</v>
      </c>
      <c r="F115">
        <v>35.200000000000003</v>
      </c>
      <c r="G115">
        <v>32.5</v>
      </c>
    </row>
    <row r="116" spans="1:7" x14ac:dyDescent="0.75">
      <c r="A116" s="11">
        <v>44263</v>
      </c>
      <c r="B116">
        <v>38.5</v>
      </c>
      <c r="C116">
        <v>36.08</v>
      </c>
      <c r="D116">
        <v>31.9</v>
      </c>
      <c r="E116">
        <v>37.5</v>
      </c>
      <c r="F116">
        <v>35.200000000000003</v>
      </c>
      <c r="G116">
        <v>32.5</v>
      </c>
    </row>
    <row r="117" spans="1:7" x14ac:dyDescent="0.75">
      <c r="A117" s="11">
        <v>44264</v>
      </c>
      <c r="B117">
        <v>38.299999999999997</v>
      </c>
      <c r="C117">
        <v>35.26</v>
      </c>
      <c r="D117">
        <v>31.25</v>
      </c>
      <c r="E117">
        <v>36.5</v>
      </c>
      <c r="F117">
        <v>34.25</v>
      </c>
      <c r="G117">
        <f>+AVERAGE(G116,G118)</f>
        <v>32</v>
      </c>
    </row>
    <row r="118" spans="1:7" x14ac:dyDescent="0.75">
      <c r="A118" s="11">
        <v>44265</v>
      </c>
      <c r="B118">
        <v>37</v>
      </c>
      <c r="C118">
        <v>34.39</v>
      </c>
      <c r="D118">
        <v>30.68</v>
      </c>
      <c r="E118">
        <v>36.5</v>
      </c>
      <c r="F118">
        <v>33.75</v>
      </c>
      <c r="G118">
        <v>31.5</v>
      </c>
    </row>
    <row r="119" spans="1:7" x14ac:dyDescent="0.75">
      <c r="A119" s="11">
        <v>44266</v>
      </c>
      <c r="B119">
        <v>37.200000000000003</v>
      </c>
      <c r="C119">
        <v>34.65</v>
      </c>
      <c r="D119">
        <v>30.95</v>
      </c>
      <c r="E119">
        <v>36.799999999999997</v>
      </c>
      <c r="F119">
        <v>34.6</v>
      </c>
      <c r="G119">
        <v>30.25</v>
      </c>
    </row>
    <row r="120" spans="1:7" x14ac:dyDescent="0.75">
      <c r="A120" s="11">
        <v>44267</v>
      </c>
      <c r="B120">
        <v>37.799999999999997</v>
      </c>
      <c r="C120">
        <v>35.31</v>
      </c>
      <c r="D120">
        <v>31.35</v>
      </c>
      <c r="E120">
        <v>37.5</v>
      </c>
      <c r="F120">
        <v>35.35</v>
      </c>
      <c r="G120">
        <v>31.2</v>
      </c>
    </row>
    <row r="121" spans="1:7" x14ac:dyDescent="0.75">
      <c r="A121" s="11">
        <v>44270</v>
      </c>
      <c r="B121">
        <v>38.700000000000003</v>
      </c>
      <c r="C121">
        <v>35.950000000000003</v>
      </c>
      <c r="D121">
        <v>32.06</v>
      </c>
      <c r="E121">
        <v>38.6</v>
      </c>
      <c r="F121">
        <v>36.799999999999997</v>
      </c>
      <c r="G121">
        <v>32.5</v>
      </c>
    </row>
    <row r="122" spans="1:7" x14ac:dyDescent="0.75">
      <c r="A122" s="11">
        <v>44271</v>
      </c>
      <c r="B122">
        <v>39.99</v>
      </c>
      <c r="C122">
        <v>36.299999999999997</v>
      </c>
      <c r="D122">
        <v>32.18</v>
      </c>
      <c r="E122">
        <v>38.75</v>
      </c>
      <c r="F122">
        <v>37</v>
      </c>
      <c r="G122">
        <v>32.5</v>
      </c>
    </row>
    <row r="123" spans="1:7" x14ac:dyDescent="0.75">
      <c r="A123" s="11">
        <v>44272</v>
      </c>
      <c r="B123">
        <v>39.85</v>
      </c>
      <c r="C123">
        <v>36.880000000000003</v>
      </c>
      <c r="D123">
        <v>32.799999999999997</v>
      </c>
      <c r="E123">
        <v>39</v>
      </c>
      <c r="F123">
        <v>36.450000000000003</v>
      </c>
      <c r="G123">
        <v>32.5</v>
      </c>
    </row>
    <row r="124" spans="1:7" x14ac:dyDescent="0.75">
      <c r="A124" s="11">
        <v>44273</v>
      </c>
      <c r="B124">
        <v>39.79</v>
      </c>
      <c r="C124">
        <v>36.61</v>
      </c>
      <c r="D124">
        <v>32.4</v>
      </c>
      <c r="E124">
        <v>39.299999999999997</v>
      </c>
      <c r="F124">
        <v>37.9</v>
      </c>
      <c r="G124">
        <v>32</v>
      </c>
    </row>
    <row r="125" spans="1:7" x14ac:dyDescent="0.75">
      <c r="A125" s="11">
        <v>44274</v>
      </c>
      <c r="B125">
        <v>39.6</v>
      </c>
      <c r="C125">
        <v>36.950000000000003</v>
      </c>
      <c r="D125">
        <v>33.090000000000003</v>
      </c>
      <c r="E125">
        <v>39.5</v>
      </c>
      <c r="F125">
        <v>38</v>
      </c>
      <c r="G125">
        <v>32.75</v>
      </c>
    </row>
    <row r="126" spans="1:7" x14ac:dyDescent="0.75">
      <c r="A126" s="11">
        <v>44277</v>
      </c>
      <c r="B126">
        <v>40</v>
      </c>
      <c r="C126">
        <v>37.549999999999997</v>
      </c>
      <c r="D126">
        <v>33.51</v>
      </c>
      <c r="E126">
        <v>40.200000000000003</v>
      </c>
      <c r="F126">
        <v>38</v>
      </c>
      <c r="G126">
        <v>33.01</v>
      </c>
    </row>
    <row r="127" spans="1:7" x14ac:dyDescent="0.75">
      <c r="A127" s="11">
        <v>44278</v>
      </c>
      <c r="B127">
        <v>40</v>
      </c>
      <c r="C127">
        <v>37.08</v>
      </c>
      <c r="D127">
        <v>33.090000000000003</v>
      </c>
      <c r="E127">
        <v>40.1</v>
      </c>
      <c r="F127">
        <v>38.119999999999997</v>
      </c>
      <c r="G127">
        <v>33.75</v>
      </c>
    </row>
    <row r="128" spans="1:7" x14ac:dyDescent="0.75">
      <c r="A128" s="11">
        <v>44280</v>
      </c>
      <c r="B128">
        <v>38.81</v>
      </c>
      <c r="C128">
        <v>36.299999999999997</v>
      </c>
      <c r="D128">
        <v>32.14</v>
      </c>
      <c r="E128">
        <v>39</v>
      </c>
      <c r="F128">
        <v>37</v>
      </c>
      <c r="G128">
        <v>32.71</v>
      </c>
    </row>
    <row r="129" spans="1:7" x14ac:dyDescent="0.75">
      <c r="A129" s="11">
        <v>44281</v>
      </c>
      <c r="B129">
        <v>39.1</v>
      </c>
      <c r="C129">
        <v>36.21</v>
      </c>
      <c r="D129">
        <v>32.11</v>
      </c>
      <c r="E129">
        <v>39.5</v>
      </c>
      <c r="F129">
        <v>37.200000000000003</v>
      </c>
      <c r="G129">
        <v>32.9</v>
      </c>
    </row>
    <row r="130" spans="1:7" x14ac:dyDescent="0.75">
      <c r="A130" s="11">
        <v>44284</v>
      </c>
      <c r="B130">
        <v>38.11</v>
      </c>
      <c r="C130">
        <v>35.65</v>
      </c>
      <c r="D130">
        <v>31.6</v>
      </c>
      <c r="E130">
        <v>39</v>
      </c>
      <c r="F130">
        <v>36.75</v>
      </c>
      <c r="G130">
        <v>33.200000000000003</v>
      </c>
    </row>
    <row r="131" spans="1:7" x14ac:dyDescent="0.75">
      <c r="A131" s="11">
        <v>44285</v>
      </c>
      <c r="B131">
        <v>38.1</v>
      </c>
      <c r="C131">
        <v>35.090000000000003</v>
      </c>
      <c r="D131">
        <v>31.3</v>
      </c>
      <c r="E131">
        <v>38.6</v>
      </c>
      <c r="F131">
        <v>35.75</v>
      </c>
      <c r="G131">
        <v>32.5</v>
      </c>
    </row>
    <row r="132" spans="1:7" x14ac:dyDescent="0.75">
      <c r="A132" s="11">
        <v>44286</v>
      </c>
      <c r="B132">
        <v>38.85</v>
      </c>
      <c r="C132">
        <v>35.01</v>
      </c>
      <c r="D132">
        <v>31.3</v>
      </c>
      <c r="E132">
        <v>38.6</v>
      </c>
      <c r="F132">
        <v>36</v>
      </c>
      <c r="G132">
        <f>+AVERAGE(G131,G133)</f>
        <v>32.25</v>
      </c>
    </row>
    <row r="133" spans="1:7" x14ac:dyDescent="0.75">
      <c r="A133" s="11">
        <v>44291</v>
      </c>
      <c r="B133">
        <v>38.840000000000003</v>
      </c>
      <c r="C133">
        <v>35.35</v>
      </c>
      <c r="D133">
        <v>31.5</v>
      </c>
      <c r="E133">
        <v>38.36</v>
      </c>
      <c r="F133">
        <v>35.82</v>
      </c>
      <c r="G133">
        <v>32</v>
      </c>
    </row>
    <row r="134" spans="1:7" x14ac:dyDescent="0.75">
      <c r="A134" s="11">
        <v>44292</v>
      </c>
      <c r="B134">
        <v>38.700000000000003</v>
      </c>
      <c r="C134">
        <v>35.4</v>
      </c>
      <c r="D134">
        <v>31.5</v>
      </c>
      <c r="E134">
        <v>38.5</v>
      </c>
      <c r="F134">
        <v>36.200000000000003</v>
      </c>
      <c r="G134">
        <v>32</v>
      </c>
    </row>
    <row r="135" spans="1:7" x14ac:dyDescent="0.75">
      <c r="A135" s="11">
        <v>44293</v>
      </c>
      <c r="B135">
        <v>37.9</v>
      </c>
      <c r="C135">
        <v>35.29</v>
      </c>
      <c r="D135">
        <v>31.12</v>
      </c>
      <c r="E135">
        <v>38.4</v>
      </c>
      <c r="F135">
        <v>36.5</v>
      </c>
      <c r="G135">
        <v>31.28</v>
      </c>
    </row>
    <row r="136" spans="1:7" x14ac:dyDescent="0.75">
      <c r="A136" s="11">
        <v>44294</v>
      </c>
      <c r="B136">
        <v>37.51</v>
      </c>
      <c r="C136">
        <v>35.380000000000003</v>
      </c>
      <c r="D136">
        <v>31.13</v>
      </c>
      <c r="E136">
        <v>38.700000000000003</v>
      </c>
      <c r="F136">
        <v>36.1</v>
      </c>
      <c r="G136">
        <v>32</v>
      </c>
    </row>
    <row r="137" spans="1:7" x14ac:dyDescent="0.75">
      <c r="A137" s="11">
        <v>44295</v>
      </c>
      <c r="B137">
        <v>37.770000000000003</v>
      </c>
      <c r="C137">
        <v>35.15</v>
      </c>
      <c r="D137">
        <v>31.1</v>
      </c>
      <c r="E137">
        <v>38.700000000000003</v>
      </c>
      <c r="F137">
        <v>36.25</v>
      </c>
      <c r="G137">
        <v>31.6</v>
      </c>
    </row>
    <row r="138" spans="1:7" x14ac:dyDescent="0.75">
      <c r="A138" s="11">
        <v>44298</v>
      </c>
      <c r="B138">
        <v>38.79</v>
      </c>
      <c r="C138">
        <v>35.92</v>
      </c>
      <c r="D138">
        <v>31.9</v>
      </c>
      <c r="E138">
        <f>+AVERAGE(E137,E139)</f>
        <v>38.950000000000003</v>
      </c>
      <c r="F138">
        <v>36.700000000000003</v>
      </c>
      <c r="G138">
        <v>32.25</v>
      </c>
    </row>
    <row r="139" spans="1:7" x14ac:dyDescent="0.75">
      <c r="A139" s="11">
        <v>44299</v>
      </c>
      <c r="B139">
        <v>39.9</v>
      </c>
      <c r="C139">
        <v>36.39</v>
      </c>
      <c r="D139">
        <v>32.1</v>
      </c>
      <c r="E139">
        <v>39.200000000000003</v>
      </c>
      <c r="F139">
        <v>36.32</v>
      </c>
      <c r="G139">
        <v>32</v>
      </c>
    </row>
    <row r="140" spans="1:7" x14ac:dyDescent="0.75">
      <c r="A140" s="11">
        <v>44300</v>
      </c>
      <c r="B140">
        <v>39.200000000000003</v>
      </c>
      <c r="C140">
        <v>36.1</v>
      </c>
      <c r="D140">
        <v>32.15</v>
      </c>
      <c r="E140">
        <v>39</v>
      </c>
      <c r="F140">
        <v>37.1</v>
      </c>
      <c r="G140">
        <v>32</v>
      </c>
    </row>
    <row r="141" spans="1:7" x14ac:dyDescent="0.75">
      <c r="A141" s="11">
        <v>44301</v>
      </c>
      <c r="B141">
        <v>39</v>
      </c>
      <c r="C141">
        <v>35.979999999999997</v>
      </c>
      <c r="D141">
        <v>32.049999999999997</v>
      </c>
      <c r="E141">
        <v>38.99</v>
      </c>
      <c r="F141">
        <v>36</v>
      </c>
      <c r="G141">
        <f>+AVERAGE(G140,G142)</f>
        <v>32</v>
      </c>
    </row>
    <row r="142" spans="1:7" x14ac:dyDescent="0.75">
      <c r="A142" s="11">
        <v>44302</v>
      </c>
      <c r="B142">
        <v>38.909999999999997</v>
      </c>
      <c r="C142">
        <v>36.4</v>
      </c>
      <c r="D142">
        <v>32.299999999999997</v>
      </c>
      <c r="E142">
        <v>38.9</v>
      </c>
      <c r="F142">
        <v>36.700000000000003</v>
      </c>
      <c r="G142">
        <v>32</v>
      </c>
    </row>
    <row r="143" spans="1:7" x14ac:dyDescent="0.75">
      <c r="A143" s="11">
        <v>44305</v>
      </c>
      <c r="B143">
        <v>39.31</v>
      </c>
      <c r="C143">
        <v>36.49</v>
      </c>
      <c r="D143">
        <v>32.299999999999997</v>
      </c>
      <c r="E143">
        <v>39</v>
      </c>
      <c r="F143">
        <v>36.409999999999997</v>
      </c>
      <c r="G143">
        <v>32.25</v>
      </c>
    </row>
    <row r="144" spans="1:7" x14ac:dyDescent="0.75">
      <c r="A144" s="11">
        <v>44306</v>
      </c>
      <c r="B144">
        <v>39.35</v>
      </c>
      <c r="C144">
        <v>36.200000000000003</v>
      </c>
      <c r="D144">
        <v>32.1</v>
      </c>
      <c r="E144">
        <v>38.799999999999997</v>
      </c>
      <c r="F144">
        <v>36.1</v>
      </c>
      <c r="G144">
        <v>32.5</v>
      </c>
    </row>
    <row r="145" spans="1:7" x14ac:dyDescent="0.75">
      <c r="A145" s="11">
        <v>44307</v>
      </c>
      <c r="B145">
        <v>39</v>
      </c>
      <c r="C145">
        <v>36.630000000000003</v>
      </c>
      <c r="D145">
        <v>32.49</v>
      </c>
      <c r="E145">
        <v>38.409999999999997</v>
      </c>
      <c r="F145">
        <v>36.200000000000003</v>
      </c>
      <c r="G145">
        <f>+AVERAGE(G144,G146)</f>
        <v>32.515000000000001</v>
      </c>
    </row>
    <row r="146" spans="1:7" x14ac:dyDescent="0.75">
      <c r="A146" s="11">
        <v>44308</v>
      </c>
      <c r="B146">
        <v>39.799999999999997</v>
      </c>
      <c r="C146">
        <v>36.700000000000003</v>
      </c>
      <c r="D146">
        <v>32.450000000000003</v>
      </c>
      <c r="E146">
        <v>38.51</v>
      </c>
      <c r="F146">
        <v>36.9</v>
      </c>
      <c r="G146">
        <v>32.53</v>
      </c>
    </row>
    <row r="147" spans="1:7" x14ac:dyDescent="0.75">
      <c r="A147" s="11">
        <v>44309</v>
      </c>
      <c r="B147">
        <v>39.75</v>
      </c>
      <c r="C147">
        <v>36.659999999999997</v>
      </c>
      <c r="D147">
        <v>32.35</v>
      </c>
      <c r="E147">
        <v>38.9</v>
      </c>
      <c r="F147">
        <v>36.5</v>
      </c>
      <c r="G147">
        <v>31.9</v>
      </c>
    </row>
    <row r="148" spans="1:7" x14ac:dyDescent="0.75">
      <c r="A148" s="11">
        <v>44312</v>
      </c>
      <c r="B148">
        <v>39.5</v>
      </c>
      <c r="C148">
        <v>36.85</v>
      </c>
      <c r="D148">
        <v>32.32</v>
      </c>
      <c r="E148">
        <v>38.5</v>
      </c>
      <c r="F148">
        <v>36.6</v>
      </c>
      <c r="G148">
        <v>32</v>
      </c>
    </row>
    <row r="149" spans="1:7" x14ac:dyDescent="0.75">
      <c r="A149" s="11">
        <v>44313</v>
      </c>
      <c r="B149">
        <v>39.4</v>
      </c>
      <c r="C149">
        <v>37.14</v>
      </c>
      <c r="D149">
        <v>32.5</v>
      </c>
      <c r="E149">
        <v>39.5</v>
      </c>
      <c r="F149">
        <v>37.4</v>
      </c>
      <c r="G149">
        <v>33.15</v>
      </c>
    </row>
    <row r="150" spans="1:7" x14ac:dyDescent="0.75">
      <c r="A150" s="11">
        <v>44314</v>
      </c>
      <c r="B150">
        <v>39.25</v>
      </c>
      <c r="C150">
        <v>36.96</v>
      </c>
      <c r="D150">
        <v>32.54</v>
      </c>
      <c r="E150">
        <v>38.9</v>
      </c>
      <c r="F150">
        <v>37.200000000000003</v>
      </c>
      <c r="G150">
        <v>32.5</v>
      </c>
    </row>
    <row r="151" spans="1:7" x14ac:dyDescent="0.75">
      <c r="A151" s="11">
        <v>44315</v>
      </c>
      <c r="B151">
        <v>39.700000000000003</v>
      </c>
      <c r="C151">
        <v>36.75</v>
      </c>
      <c r="D151">
        <v>32.450000000000003</v>
      </c>
      <c r="E151">
        <v>39</v>
      </c>
      <c r="F151">
        <v>36.340000000000003</v>
      </c>
      <c r="G151">
        <v>32.700000000000003</v>
      </c>
    </row>
    <row r="152" spans="1:7" x14ac:dyDescent="0.75">
      <c r="A152" s="11">
        <v>44316</v>
      </c>
      <c r="B152">
        <v>39</v>
      </c>
      <c r="C152">
        <v>37.21</v>
      </c>
      <c r="D152">
        <v>32.799999999999997</v>
      </c>
      <c r="E152">
        <v>40.5</v>
      </c>
      <c r="F152">
        <v>35.9</v>
      </c>
      <c r="G152">
        <v>33.32</v>
      </c>
    </row>
    <row r="153" spans="1:7" x14ac:dyDescent="0.75">
      <c r="A153" s="11">
        <v>44319</v>
      </c>
      <c r="B153">
        <v>38.75</v>
      </c>
      <c r="C153">
        <v>37.07</v>
      </c>
      <c r="D153">
        <v>32.65</v>
      </c>
      <c r="E153">
        <v>39.78</v>
      </c>
      <c r="F153">
        <v>35.909999999999997</v>
      </c>
      <c r="G153">
        <v>32.83</v>
      </c>
    </row>
    <row r="154" spans="1:7" x14ac:dyDescent="0.75">
      <c r="A154" s="11">
        <v>44320</v>
      </c>
      <c r="B154">
        <v>39.61</v>
      </c>
      <c r="C154">
        <v>37.049999999999997</v>
      </c>
      <c r="D154">
        <v>32.6</v>
      </c>
      <c r="E154">
        <v>38.299999999999997</v>
      </c>
      <c r="F154">
        <v>35.9</v>
      </c>
      <c r="G154">
        <v>32.4</v>
      </c>
    </row>
    <row r="155" spans="1:7" x14ac:dyDescent="0.75">
      <c r="A155" s="11">
        <v>44321</v>
      </c>
      <c r="B155">
        <v>39.56</v>
      </c>
      <c r="C155">
        <v>36.82</v>
      </c>
      <c r="D155">
        <v>32.299999999999997</v>
      </c>
      <c r="E155">
        <v>38.65</v>
      </c>
      <c r="F155">
        <v>36.4</v>
      </c>
      <c r="G155">
        <v>33</v>
      </c>
    </row>
    <row r="156" spans="1:7" x14ac:dyDescent="0.75">
      <c r="A156" s="11">
        <v>44322</v>
      </c>
      <c r="B156">
        <v>39.200000000000003</v>
      </c>
      <c r="C156">
        <v>36.53</v>
      </c>
      <c r="D156">
        <v>32.200000000000003</v>
      </c>
      <c r="E156">
        <v>38.799999999999997</v>
      </c>
      <c r="F156">
        <v>36.1</v>
      </c>
      <c r="G156">
        <f>+AVERAGE(G155,G157)</f>
        <v>32.805</v>
      </c>
    </row>
    <row r="157" spans="1:7" x14ac:dyDescent="0.75">
      <c r="A157" s="11">
        <v>44323</v>
      </c>
      <c r="B157">
        <v>38.799999999999997</v>
      </c>
      <c r="C157">
        <v>36.32</v>
      </c>
      <c r="D157">
        <v>31.91</v>
      </c>
      <c r="E157">
        <v>38.6</v>
      </c>
      <c r="F157">
        <v>36.1</v>
      </c>
      <c r="G157">
        <v>32.61</v>
      </c>
    </row>
    <row r="158" spans="1:7" x14ac:dyDescent="0.75">
      <c r="A158" s="11">
        <v>44326</v>
      </c>
      <c r="B158">
        <v>39.5</v>
      </c>
      <c r="C158">
        <v>36.479999999999997</v>
      </c>
      <c r="D158">
        <v>31.85</v>
      </c>
      <c r="E158">
        <v>38.74</v>
      </c>
      <c r="F158">
        <v>36.200000000000003</v>
      </c>
      <c r="G158">
        <v>34.200000000000003</v>
      </c>
    </row>
    <row r="159" spans="1:7" x14ac:dyDescent="0.75">
      <c r="A159" s="11">
        <v>44327</v>
      </c>
      <c r="B159">
        <v>38.82</v>
      </c>
      <c r="C159">
        <v>35.9</v>
      </c>
      <c r="D159">
        <v>31.5</v>
      </c>
      <c r="E159">
        <v>37.92</v>
      </c>
      <c r="F159">
        <v>35.46</v>
      </c>
      <c r="G159">
        <f>+AVERAGE(G158,G160)</f>
        <v>33.344999999999999</v>
      </c>
    </row>
    <row r="160" spans="1:7" x14ac:dyDescent="0.75">
      <c r="A160" s="11">
        <v>44328</v>
      </c>
      <c r="B160">
        <v>39.19</v>
      </c>
      <c r="C160">
        <v>36.4</v>
      </c>
      <c r="D160">
        <v>31.74</v>
      </c>
      <c r="E160">
        <v>38.9</v>
      </c>
      <c r="F160">
        <v>35.799999999999997</v>
      </c>
      <c r="G160">
        <v>32.49</v>
      </c>
    </row>
    <row r="161" spans="1:7" x14ac:dyDescent="0.75">
      <c r="A161" s="11">
        <v>44329</v>
      </c>
      <c r="B161">
        <v>38.71</v>
      </c>
      <c r="C161">
        <v>36.450000000000003</v>
      </c>
      <c r="D161">
        <v>31.86</v>
      </c>
      <c r="E161">
        <v>38.49</v>
      </c>
      <c r="F161">
        <v>35.81</v>
      </c>
      <c r="G161">
        <v>32.298999999999999</v>
      </c>
    </row>
    <row r="162" spans="1:7" x14ac:dyDescent="0.75">
      <c r="A162" s="11">
        <v>44330</v>
      </c>
      <c r="B162">
        <v>39.5</v>
      </c>
      <c r="C162">
        <v>37.450000000000003</v>
      </c>
      <c r="D162">
        <v>33.1</v>
      </c>
      <c r="E162">
        <v>39.5</v>
      </c>
      <c r="F162">
        <v>37</v>
      </c>
      <c r="G162">
        <v>32.1</v>
      </c>
    </row>
    <row r="163" spans="1:7" x14ac:dyDescent="0.75">
      <c r="A163" s="11">
        <v>44333</v>
      </c>
      <c r="B163">
        <v>40.700000000000003</v>
      </c>
      <c r="C163">
        <v>38.380000000000003</v>
      </c>
      <c r="D163">
        <v>33.89</v>
      </c>
      <c r="E163">
        <v>40.299999999999997</v>
      </c>
      <c r="F163">
        <v>37.85</v>
      </c>
      <c r="G163">
        <v>33.22</v>
      </c>
    </row>
    <row r="164" spans="1:7" x14ac:dyDescent="0.75">
      <c r="A164" s="11">
        <v>44334</v>
      </c>
      <c r="B164">
        <v>40.700000000000003</v>
      </c>
      <c r="C164">
        <v>38.380000000000003</v>
      </c>
      <c r="D164">
        <v>33.89</v>
      </c>
      <c r="E164">
        <v>40.299999999999997</v>
      </c>
      <c r="F164">
        <v>37.85</v>
      </c>
      <c r="G164">
        <v>33.22</v>
      </c>
    </row>
    <row r="165" spans="1:7" x14ac:dyDescent="0.75">
      <c r="A165" s="11">
        <v>44335</v>
      </c>
      <c r="B165">
        <v>40.1</v>
      </c>
      <c r="C165">
        <v>37.9</v>
      </c>
      <c r="D165">
        <v>33.950000000000003</v>
      </c>
      <c r="E165">
        <v>40</v>
      </c>
      <c r="F165">
        <v>38.9</v>
      </c>
      <c r="G165">
        <v>33.11</v>
      </c>
    </row>
    <row r="166" spans="1:7" x14ac:dyDescent="0.75">
      <c r="A166" s="11">
        <v>44336</v>
      </c>
      <c r="B166">
        <v>40.299999999999997</v>
      </c>
      <c r="C166">
        <v>37.99</v>
      </c>
      <c r="D166">
        <v>33.9</v>
      </c>
      <c r="E166">
        <v>40.299999999999997</v>
      </c>
      <c r="F166">
        <v>38</v>
      </c>
      <c r="G166">
        <v>34</v>
      </c>
    </row>
    <row r="167" spans="1:7" x14ac:dyDescent="0.75">
      <c r="A167" s="11">
        <v>44337</v>
      </c>
      <c r="B167">
        <v>40.299999999999997</v>
      </c>
      <c r="C167">
        <v>37.5</v>
      </c>
      <c r="D167">
        <v>33.75</v>
      </c>
      <c r="E167">
        <v>40.950000000000003</v>
      </c>
      <c r="F167">
        <v>37.75</v>
      </c>
      <c r="G167">
        <v>33.32</v>
      </c>
    </row>
    <row r="168" spans="1:7" x14ac:dyDescent="0.75">
      <c r="A168" s="11">
        <v>44342</v>
      </c>
      <c r="B168">
        <v>40.6</v>
      </c>
      <c r="C168">
        <v>38.75</v>
      </c>
      <c r="D168">
        <v>34.299999999999997</v>
      </c>
      <c r="E168">
        <v>41</v>
      </c>
      <c r="F168">
        <v>38.5</v>
      </c>
      <c r="G168">
        <v>34</v>
      </c>
    </row>
    <row r="169" spans="1:7" x14ac:dyDescent="0.75">
      <c r="A169" s="11">
        <v>44343</v>
      </c>
      <c r="B169">
        <v>41</v>
      </c>
      <c r="C169">
        <v>38.71</v>
      </c>
      <c r="D169">
        <v>34.72</v>
      </c>
      <c r="E169">
        <v>41.4</v>
      </c>
      <c r="F169">
        <v>38.5</v>
      </c>
      <c r="G169">
        <v>34.1</v>
      </c>
    </row>
    <row r="170" spans="1:7" x14ac:dyDescent="0.75">
      <c r="A170" s="11">
        <v>44344</v>
      </c>
      <c r="B170">
        <v>40.01</v>
      </c>
      <c r="C170">
        <v>38.549999999999997</v>
      </c>
      <c r="D170">
        <v>34.450000000000003</v>
      </c>
      <c r="E170">
        <v>42</v>
      </c>
      <c r="F170">
        <v>38.299999999999997</v>
      </c>
      <c r="G170">
        <v>34.75</v>
      </c>
    </row>
    <row r="171" spans="1:7" x14ac:dyDescent="0.75">
      <c r="A171" s="11">
        <v>44347</v>
      </c>
      <c r="B171">
        <v>40.5</v>
      </c>
      <c r="C171">
        <v>38.58</v>
      </c>
      <c r="D171">
        <v>34.39</v>
      </c>
      <c r="E171">
        <v>41.9</v>
      </c>
      <c r="F171">
        <v>38</v>
      </c>
      <c r="G171">
        <v>35.24</v>
      </c>
    </row>
    <row r="172" spans="1:7" x14ac:dyDescent="0.75">
      <c r="A172" s="11">
        <v>44348</v>
      </c>
      <c r="B172">
        <v>40.799999999999997</v>
      </c>
      <c r="C172">
        <v>38.799999999999997</v>
      </c>
      <c r="D172">
        <v>34.68</v>
      </c>
      <c r="E172">
        <v>41</v>
      </c>
      <c r="F172">
        <v>38.22</v>
      </c>
      <c r="G172">
        <v>35</v>
      </c>
    </row>
    <row r="173" spans="1:7" x14ac:dyDescent="0.75">
      <c r="A173" s="11">
        <v>44349</v>
      </c>
      <c r="B173">
        <v>41.9</v>
      </c>
      <c r="C173">
        <v>39.51</v>
      </c>
      <c r="D173">
        <v>35.200000000000003</v>
      </c>
      <c r="E173">
        <v>41.5</v>
      </c>
      <c r="F173">
        <v>38.85</v>
      </c>
      <c r="G173">
        <v>34.799999999999997</v>
      </c>
    </row>
    <row r="174" spans="1:7" x14ac:dyDescent="0.75">
      <c r="A174" s="11">
        <v>44350</v>
      </c>
      <c r="B174">
        <v>41.8</v>
      </c>
      <c r="C174">
        <v>38.86</v>
      </c>
      <c r="D174">
        <v>34.75</v>
      </c>
      <c r="E174">
        <v>42</v>
      </c>
      <c r="F174">
        <v>38.44</v>
      </c>
      <c r="G174">
        <v>35.15</v>
      </c>
    </row>
    <row r="175" spans="1:7" x14ac:dyDescent="0.75">
      <c r="A175" s="11">
        <v>44351</v>
      </c>
      <c r="B175">
        <v>41.73</v>
      </c>
      <c r="C175">
        <v>39.119999999999997</v>
      </c>
      <c r="D175">
        <v>34.58</v>
      </c>
      <c r="E175">
        <v>41.03</v>
      </c>
      <c r="F175">
        <v>38</v>
      </c>
      <c r="G175">
        <v>35.1</v>
      </c>
    </row>
    <row r="176" spans="1:7" x14ac:dyDescent="0.75">
      <c r="A176" s="11">
        <v>44354</v>
      </c>
      <c r="B176">
        <v>42.35</v>
      </c>
      <c r="C176">
        <v>39.53</v>
      </c>
      <c r="D176">
        <v>34.9</v>
      </c>
      <c r="E176">
        <v>40.909999999999997</v>
      </c>
      <c r="F176">
        <v>38.049999999999997</v>
      </c>
      <c r="G176">
        <v>35.4</v>
      </c>
    </row>
    <row r="177" spans="1:7" x14ac:dyDescent="0.75">
      <c r="A177" s="11">
        <v>44355</v>
      </c>
      <c r="B177">
        <v>42.5</v>
      </c>
      <c r="C177">
        <v>39.96</v>
      </c>
      <c r="D177">
        <v>35.299999999999997</v>
      </c>
      <c r="E177">
        <v>41.25</v>
      </c>
      <c r="F177">
        <v>38.700000000000003</v>
      </c>
      <c r="G177">
        <v>35.799999999999997</v>
      </c>
    </row>
    <row r="178" spans="1:7" x14ac:dyDescent="0.75">
      <c r="A178" s="11">
        <v>44356</v>
      </c>
      <c r="B178">
        <v>44</v>
      </c>
      <c r="C178">
        <v>40.47</v>
      </c>
      <c r="D178">
        <v>36</v>
      </c>
      <c r="E178">
        <v>42</v>
      </c>
      <c r="F178">
        <v>39.5</v>
      </c>
      <c r="G178">
        <v>35.979999999999997</v>
      </c>
    </row>
    <row r="179" spans="1:7" x14ac:dyDescent="0.75">
      <c r="A179" s="11">
        <v>44357</v>
      </c>
      <c r="B179">
        <v>44</v>
      </c>
      <c r="C179">
        <v>40.46</v>
      </c>
      <c r="D179">
        <v>36</v>
      </c>
      <c r="E179">
        <v>41.56</v>
      </c>
      <c r="F179">
        <v>39.6</v>
      </c>
      <c r="G179">
        <v>36</v>
      </c>
    </row>
    <row r="180" spans="1:7" x14ac:dyDescent="0.75">
      <c r="A180" s="11">
        <v>44358</v>
      </c>
      <c r="B180">
        <v>44.9</v>
      </c>
      <c r="C180">
        <v>40.6</v>
      </c>
      <c r="D180">
        <v>36.090000000000003</v>
      </c>
      <c r="E180">
        <v>42.15</v>
      </c>
      <c r="F180">
        <v>40.4</v>
      </c>
      <c r="G180">
        <v>36.5</v>
      </c>
    </row>
    <row r="181" spans="1:7" x14ac:dyDescent="0.75">
      <c r="A181" s="11">
        <v>44361</v>
      </c>
      <c r="B181">
        <v>45.25</v>
      </c>
      <c r="C181">
        <v>40.619999999999997</v>
      </c>
      <c r="D181">
        <v>35.99</v>
      </c>
      <c r="E181">
        <v>42.2</v>
      </c>
      <c r="F181">
        <v>40</v>
      </c>
      <c r="G181">
        <v>36.479999999999997</v>
      </c>
    </row>
    <row r="182" spans="1:7" x14ac:dyDescent="0.75">
      <c r="A182" s="11">
        <v>44362</v>
      </c>
      <c r="B182">
        <v>44</v>
      </c>
      <c r="C182">
        <v>40.33</v>
      </c>
      <c r="D182">
        <v>35.700000000000003</v>
      </c>
      <c r="E182">
        <v>41.5</v>
      </c>
      <c r="F182">
        <v>39.9</v>
      </c>
      <c r="G182">
        <v>36.950000000000003</v>
      </c>
    </row>
    <row r="183" spans="1:7" x14ac:dyDescent="0.75">
      <c r="A183" s="11">
        <v>44363</v>
      </c>
      <c r="B183">
        <v>43.5</v>
      </c>
      <c r="C183">
        <v>40.08</v>
      </c>
      <c r="D183">
        <v>35.799999999999997</v>
      </c>
      <c r="E183">
        <v>41.9</v>
      </c>
      <c r="F183">
        <v>39.75</v>
      </c>
      <c r="G183">
        <v>36</v>
      </c>
    </row>
    <row r="184" spans="1:7" x14ac:dyDescent="0.75">
      <c r="A184" s="11">
        <v>44364</v>
      </c>
      <c r="B184">
        <v>43.1</v>
      </c>
      <c r="C184">
        <v>39.68</v>
      </c>
      <c r="D184">
        <v>35.4</v>
      </c>
      <c r="E184">
        <v>41.5</v>
      </c>
      <c r="F184">
        <v>39.299999999999997</v>
      </c>
      <c r="G184">
        <v>36.1</v>
      </c>
    </row>
    <row r="185" spans="1:7" x14ac:dyDescent="0.75">
      <c r="A185" s="11">
        <v>44365</v>
      </c>
      <c r="B185">
        <v>43.2</v>
      </c>
      <c r="C185">
        <v>39.71</v>
      </c>
      <c r="D185">
        <v>35.25</v>
      </c>
      <c r="E185">
        <v>41.75</v>
      </c>
      <c r="F185">
        <v>39.19</v>
      </c>
      <c r="G185">
        <v>36.1</v>
      </c>
    </row>
    <row r="186" spans="1:7" x14ac:dyDescent="0.75">
      <c r="A186" s="11">
        <v>44369</v>
      </c>
      <c r="B186">
        <v>42.15</v>
      </c>
      <c r="C186">
        <v>38.75</v>
      </c>
      <c r="D186">
        <v>34.5</v>
      </c>
      <c r="E186">
        <v>40</v>
      </c>
      <c r="F186">
        <v>38.35</v>
      </c>
      <c r="G186">
        <f>+AVERAGE(G185,G188)</f>
        <v>35.6</v>
      </c>
    </row>
    <row r="187" spans="1:7" x14ac:dyDescent="0.75">
      <c r="A187" s="11">
        <v>44370</v>
      </c>
      <c r="B187">
        <v>41.6</v>
      </c>
      <c r="C187">
        <v>38.92</v>
      </c>
      <c r="D187">
        <v>34.5</v>
      </c>
      <c r="E187">
        <v>41.3</v>
      </c>
      <c r="F187">
        <v>38</v>
      </c>
      <c r="G187">
        <f>+G186</f>
        <v>35.6</v>
      </c>
    </row>
    <row r="188" spans="1:7" x14ac:dyDescent="0.75">
      <c r="A188" s="11">
        <v>44371</v>
      </c>
      <c r="B188">
        <v>40.700000000000003</v>
      </c>
      <c r="C188">
        <v>38.450000000000003</v>
      </c>
      <c r="D188">
        <v>34.049999999999997</v>
      </c>
      <c r="E188">
        <v>41</v>
      </c>
      <c r="F188">
        <v>38.15</v>
      </c>
      <c r="G188">
        <v>35.1</v>
      </c>
    </row>
    <row r="189" spans="1:7" x14ac:dyDescent="0.75">
      <c r="A189" s="11">
        <v>44372</v>
      </c>
      <c r="B189">
        <v>40</v>
      </c>
      <c r="C189">
        <v>37.51</v>
      </c>
      <c r="D189">
        <v>33.5</v>
      </c>
      <c r="E189">
        <v>39.5</v>
      </c>
      <c r="F189">
        <v>37</v>
      </c>
      <c r="G189">
        <v>34</v>
      </c>
    </row>
    <row r="190" spans="1:7" x14ac:dyDescent="0.75">
      <c r="A190" s="11">
        <v>44375</v>
      </c>
      <c r="B190">
        <v>40.5</v>
      </c>
      <c r="C190">
        <v>37.53</v>
      </c>
      <c r="D190">
        <v>33.25</v>
      </c>
      <c r="E190">
        <v>39</v>
      </c>
      <c r="F190">
        <v>37.5</v>
      </c>
      <c r="G190">
        <v>33.9</v>
      </c>
    </row>
    <row r="191" spans="1:7" x14ac:dyDescent="0.75">
      <c r="A191" s="11">
        <v>44376</v>
      </c>
      <c r="B191">
        <v>39.5</v>
      </c>
      <c r="C191">
        <v>37.4</v>
      </c>
      <c r="D191">
        <v>33</v>
      </c>
      <c r="E191">
        <v>38.799999999999997</v>
      </c>
      <c r="F191">
        <v>36.700000000000003</v>
      </c>
      <c r="G191">
        <v>32.5</v>
      </c>
    </row>
    <row r="192" spans="1:7" x14ac:dyDescent="0.75">
      <c r="A192" s="11">
        <v>44377</v>
      </c>
      <c r="B192">
        <v>39.549999999999997</v>
      </c>
      <c r="C192">
        <v>37.590000000000003</v>
      </c>
      <c r="D192">
        <v>32.869999999999997</v>
      </c>
      <c r="E192">
        <v>40</v>
      </c>
      <c r="F192">
        <v>36.5</v>
      </c>
      <c r="G192">
        <f>+AVERAGE(G191,G193)</f>
        <v>32.75</v>
      </c>
    </row>
    <row r="193" spans="1:7" x14ac:dyDescent="0.75">
      <c r="A193" s="11">
        <v>44378</v>
      </c>
      <c r="B193">
        <v>40</v>
      </c>
      <c r="C193">
        <v>37.54</v>
      </c>
      <c r="D193">
        <v>33.22</v>
      </c>
      <c r="E193">
        <v>39.9</v>
      </c>
      <c r="F193">
        <v>37.5</v>
      </c>
      <c r="G193">
        <v>33</v>
      </c>
    </row>
    <row r="194" spans="1:7" x14ac:dyDescent="0.75">
      <c r="A194" s="11">
        <v>44379</v>
      </c>
      <c r="B194">
        <v>39.700000000000003</v>
      </c>
      <c r="C194">
        <v>37.22</v>
      </c>
      <c r="D194">
        <v>33.49</v>
      </c>
      <c r="E194">
        <v>39.5</v>
      </c>
      <c r="F194">
        <v>37</v>
      </c>
      <c r="G194">
        <f>+AVERAGE(G193,G195)</f>
        <v>33.47</v>
      </c>
    </row>
    <row r="195" spans="1:7" x14ac:dyDescent="0.75">
      <c r="A195" s="11">
        <v>44382</v>
      </c>
      <c r="B195">
        <v>39.549999999999997</v>
      </c>
      <c r="C195">
        <v>37.450000000000003</v>
      </c>
      <c r="D195">
        <v>33.1</v>
      </c>
      <c r="E195">
        <v>39.5</v>
      </c>
      <c r="F195">
        <v>37.1</v>
      </c>
      <c r="G195">
        <v>33.94</v>
      </c>
    </row>
    <row r="196" spans="1:7" x14ac:dyDescent="0.75">
      <c r="A196" s="11">
        <v>44383</v>
      </c>
      <c r="B196">
        <v>39.799999999999997</v>
      </c>
      <c r="C196">
        <v>37.020000000000003</v>
      </c>
      <c r="D196">
        <v>32.6</v>
      </c>
      <c r="E196">
        <v>39.200000000000003</v>
      </c>
      <c r="F196">
        <v>37.11</v>
      </c>
      <c r="G196">
        <v>33.44</v>
      </c>
    </row>
    <row r="197" spans="1:7" x14ac:dyDescent="0.75">
      <c r="A197" s="11">
        <v>44384</v>
      </c>
      <c r="B197">
        <v>38.9</v>
      </c>
      <c r="C197">
        <v>37.01</v>
      </c>
      <c r="D197">
        <v>33.1</v>
      </c>
      <c r="E197">
        <v>39.5</v>
      </c>
      <c r="F197">
        <v>37.159999999999997</v>
      </c>
      <c r="G197">
        <f>+AVERAGE(G196,G198)</f>
        <v>33.119999999999997</v>
      </c>
    </row>
    <row r="198" spans="1:7" x14ac:dyDescent="0.75">
      <c r="A198" s="11">
        <v>44385</v>
      </c>
      <c r="B198">
        <v>39.04</v>
      </c>
      <c r="C198">
        <v>36.85</v>
      </c>
      <c r="D198">
        <v>32.75</v>
      </c>
      <c r="E198">
        <v>39.5</v>
      </c>
      <c r="F198">
        <v>37.15</v>
      </c>
      <c r="G198">
        <v>32.799999999999997</v>
      </c>
    </row>
    <row r="199" spans="1:7" x14ac:dyDescent="0.75">
      <c r="A199" s="11">
        <v>44389</v>
      </c>
      <c r="B199">
        <v>39.15</v>
      </c>
      <c r="C199">
        <v>37.1</v>
      </c>
      <c r="D199">
        <v>33</v>
      </c>
      <c r="E199">
        <v>39.799999999999997</v>
      </c>
      <c r="F199">
        <v>37.799999999999997</v>
      </c>
      <c r="G199">
        <v>33.03</v>
      </c>
    </row>
    <row r="200" spans="1:7" x14ac:dyDescent="0.75">
      <c r="A200" s="11">
        <v>44390</v>
      </c>
      <c r="B200">
        <v>39.31</v>
      </c>
      <c r="C200">
        <v>37.409999999999997</v>
      </c>
      <c r="D200">
        <v>33.75</v>
      </c>
      <c r="E200">
        <v>40.299999999999997</v>
      </c>
      <c r="F200">
        <v>38.200000000000003</v>
      </c>
      <c r="G200">
        <v>33.299999999999997</v>
      </c>
    </row>
    <row r="201" spans="1:7" x14ac:dyDescent="0.75">
      <c r="A201" s="11">
        <v>44391</v>
      </c>
      <c r="B201">
        <v>39.5</v>
      </c>
      <c r="C201">
        <v>37.700000000000003</v>
      </c>
      <c r="D201">
        <v>33.799999999999997</v>
      </c>
      <c r="E201">
        <v>40.5</v>
      </c>
      <c r="F201">
        <v>38.5</v>
      </c>
      <c r="G201">
        <v>33.5</v>
      </c>
    </row>
    <row r="202" spans="1:7" x14ac:dyDescent="0.75">
      <c r="A202" s="11">
        <v>44392</v>
      </c>
      <c r="B202">
        <v>39.5</v>
      </c>
      <c r="C202">
        <v>37.549999999999997</v>
      </c>
      <c r="D202">
        <v>33.89</v>
      </c>
      <c r="E202">
        <v>41</v>
      </c>
      <c r="F202">
        <v>39</v>
      </c>
      <c r="G202">
        <v>33.799999999999997</v>
      </c>
    </row>
    <row r="203" spans="1:7" x14ac:dyDescent="0.75">
      <c r="A203" s="11">
        <v>44393</v>
      </c>
      <c r="B203">
        <v>39.71</v>
      </c>
      <c r="C203">
        <v>37.79</v>
      </c>
      <c r="D203">
        <v>33.85</v>
      </c>
      <c r="E203">
        <v>40.630000000000003</v>
      </c>
      <c r="F203">
        <v>38.700000000000003</v>
      </c>
      <c r="G203">
        <v>33.799999999999997</v>
      </c>
    </row>
    <row r="204" spans="1:7" x14ac:dyDescent="0.75">
      <c r="A204" s="11">
        <v>44396</v>
      </c>
      <c r="B204">
        <v>39.9</v>
      </c>
      <c r="C204">
        <v>38.03</v>
      </c>
      <c r="D204">
        <v>34</v>
      </c>
      <c r="E204">
        <v>40.75</v>
      </c>
      <c r="F204">
        <v>38.6</v>
      </c>
      <c r="G204">
        <v>33.799999999999997</v>
      </c>
    </row>
    <row r="205" spans="1:7" x14ac:dyDescent="0.75">
      <c r="A205" s="11">
        <v>44397</v>
      </c>
      <c r="B205">
        <v>40.9</v>
      </c>
      <c r="C205">
        <v>38.229999999999997</v>
      </c>
      <c r="D205">
        <v>34.5</v>
      </c>
      <c r="E205">
        <v>41.75</v>
      </c>
      <c r="F205">
        <v>39.29</v>
      </c>
      <c r="G205">
        <v>34.200000000000003</v>
      </c>
    </row>
    <row r="206" spans="1:7" x14ac:dyDescent="0.75">
      <c r="A206" s="11">
        <v>44398</v>
      </c>
      <c r="B206">
        <v>40.049999999999997</v>
      </c>
      <c r="C206">
        <v>38.39</v>
      </c>
      <c r="D206">
        <v>34.35</v>
      </c>
      <c r="E206">
        <v>40.76</v>
      </c>
      <c r="F206">
        <v>39.5</v>
      </c>
      <c r="G206">
        <f>+AVERAGE(G205,G207)</f>
        <v>34.549999999999997</v>
      </c>
    </row>
    <row r="207" spans="1:7" x14ac:dyDescent="0.75">
      <c r="A207" s="11">
        <v>44399</v>
      </c>
      <c r="B207">
        <v>40.6</v>
      </c>
      <c r="C207">
        <v>38.58</v>
      </c>
      <c r="D207">
        <v>34.450000000000003</v>
      </c>
      <c r="E207">
        <v>42.3</v>
      </c>
      <c r="F207">
        <v>39.6</v>
      </c>
      <c r="G207">
        <v>34.9</v>
      </c>
    </row>
    <row r="208" spans="1:7" x14ac:dyDescent="0.75">
      <c r="A208" s="11">
        <v>44400</v>
      </c>
      <c r="B208">
        <v>40.549999999999997</v>
      </c>
      <c r="C208">
        <v>38.950000000000003</v>
      </c>
      <c r="D208">
        <v>34.85</v>
      </c>
      <c r="E208">
        <v>41.77</v>
      </c>
      <c r="F208">
        <v>40</v>
      </c>
      <c r="G208">
        <v>34.9</v>
      </c>
    </row>
    <row r="209" spans="1:7" x14ac:dyDescent="0.75">
      <c r="A209" s="11">
        <v>44403</v>
      </c>
      <c r="B209">
        <v>40.549999999999997</v>
      </c>
      <c r="C209">
        <v>38.6</v>
      </c>
      <c r="D209">
        <v>34.72</v>
      </c>
      <c r="E209">
        <v>42.2</v>
      </c>
      <c r="F209">
        <v>40.049999999999997</v>
      </c>
      <c r="G209">
        <v>35</v>
      </c>
    </row>
    <row r="210" spans="1:7" x14ac:dyDescent="0.75">
      <c r="A210" s="11">
        <v>44404</v>
      </c>
      <c r="B210">
        <v>40.299999999999997</v>
      </c>
      <c r="C210">
        <v>38.619999999999997</v>
      </c>
      <c r="D210">
        <v>34.299999999999997</v>
      </c>
      <c r="E210">
        <v>42.1</v>
      </c>
      <c r="F210">
        <v>39.75</v>
      </c>
      <c r="G210">
        <f>+AVERAGE(G209,G211)</f>
        <v>35.15</v>
      </c>
    </row>
    <row r="211" spans="1:7" x14ac:dyDescent="0.75">
      <c r="A211" s="11">
        <v>44405</v>
      </c>
      <c r="B211">
        <v>40.450000000000003</v>
      </c>
      <c r="C211">
        <v>38.69</v>
      </c>
      <c r="D211">
        <v>34.4</v>
      </c>
      <c r="E211">
        <v>41.99</v>
      </c>
      <c r="F211">
        <v>39.9</v>
      </c>
      <c r="G211">
        <v>35.299999999999997</v>
      </c>
    </row>
    <row r="212" spans="1:7" x14ac:dyDescent="0.75">
      <c r="A212" s="11">
        <v>44406</v>
      </c>
      <c r="B212">
        <v>41</v>
      </c>
      <c r="C212">
        <v>38.68</v>
      </c>
      <c r="D212">
        <v>34.65</v>
      </c>
      <c r="E212">
        <v>42.02</v>
      </c>
      <c r="F212">
        <v>39.9</v>
      </c>
      <c r="G212">
        <v>35.4</v>
      </c>
    </row>
    <row r="213" spans="1:7" x14ac:dyDescent="0.75">
      <c r="A213" s="11">
        <v>44407</v>
      </c>
      <c r="B213">
        <v>40.9</v>
      </c>
      <c r="C213">
        <v>38.82</v>
      </c>
      <c r="D213">
        <v>34.549999999999997</v>
      </c>
      <c r="E213">
        <v>42.3</v>
      </c>
      <c r="F213">
        <v>39.9</v>
      </c>
      <c r="G213">
        <v>35.4</v>
      </c>
    </row>
    <row r="214" spans="1:7" x14ac:dyDescent="0.75">
      <c r="A214" s="11">
        <v>44410</v>
      </c>
      <c r="B214">
        <v>40.5</v>
      </c>
      <c r="C214">
        <v>39</v>
      </c>
      <c r="D214">
        <v>34.75</v>
      </c>
      <c r="E214">
        <v>42.1</v>
      </c>
      <c r="F214">
        <v>40</v>
      </c>
      <c r="G214">
        <v>35.799999999999997</v>
      </c>
    </row>
    <row r="215" spans="1:7" x14ac:dyDescent="0.75">
      <c r="A215" s="11">
        <v>44411</v>
      </c>
      <c r="B215">
        <v>40.01</v>
      </c>
      <c r="C215">
        <v>38.96</v>
      </c>
      <c r="D215">
        <v>34.700000000000003</v>
      </c>
      <c r="E215">
        <v>42.1</v>
      </c>
      <c r="F215">
        <v>40</v>
      </c>
      <c r="G215">
        <v>35.299999999999997</v>
      </c>
    </row>
    <row r="216" spans="1:7" x14ac:dyDescent="0.75">
      <c r="A216" s="11">
        <v>44412</v>
      </c>
      <c r="B216">
        <v>40.5</v>
      </c>
      <c r="C216">
        <v>38.79</v>
      </c>
      <c r="D216">
        <v>34.75</v>
      </c>
      <c r="E216">
        <v>42</v>
      </c>
      <c r="F216">
        <v>40</v>
      </c>
      <c r="G216">
        <v>34.9</v>
      </c>
    </row>
    <row r="217" spans="1:7" x14ac:dyDescent="0.75">
      <c r="A217" s="11">
        <v>44413</v>
      </c>
      <c r="B217">
        <v>41</v>
      </c>
      <c r="C217">
        <v>38.700000000000003</v>
      </c>
      <c r="D217">
        <v>34.5</v>
      </c>
      <c r="E217">
        <v>42.3</v>
      </c>
      <c r="F217">
        <v>40.200000000000003</v>
      </c>
      <c r="G217">
        <v>35.299999999999997</v>
      </c>
    </row>
    <row r="218" spans="1:7" x14ac:dyDescent="0.75">
      <c r="A218" s="11">
        <v>44414</v>
      </c>
      <c r="B218">
        <v>40.4</v>
      </c>
      <c r="C218">
        <v>38.4</v>
      </c>
      <c r="D218">
        <v>34.479999999999997</v>
      </c>
      <c r="E218">
        <v>41.5</v>
      </c>
      <c r="F218">
        <v>39.75</v>
      </c>
      <c r="G218">
        <v>34.5</v>
      </c>
    </row>
    <row r="219" spans="1:7" x14ac:dyDescent="0.75">
      <c r="A219" s="11">
        <v>44417</v>
      </c>
      <c r="B219">
        <v>40.049999999999997</v>
      </c>
      <c r="C219">
        <v>38.33</v>
      </c>
      <c r="D219">
        <v>34.5</v>
      </c>
      <c r="E219">
        <v>41.9</v>
      </c>
      <c r="F219">
        <v>39.85</v>
      </c>
      <c r="G219">
        <v>34.4</v>
      </c>
    </row>
    <row r="220" spans="1:7" x14ac:dyDescent="0.75">
      <c r="A220" s="11">
        <v>44418</v>
      </c>
      <c r="B220">
        <v>40.5</v>
      </c>
      <c r="C220">
        <v>38.69</v>
      </c>
      <c r="D220">
        <v>34.549999999999997</v>
      </c>
      <c r="E220">
        <v>42</v>
      </c>
      <c r="F220">
        <v>40</v>
      </c>
      <c r="G220">
        <v>34.6</v>
      </c>
    </row>
    <row r="221" spans="1:7" x14ac:dyDescent="0.75">
      <c r="A221" s="11">
        <v>44419</v>
      </c>
      <c r="B221">
        <v>40.5</v>
      </c>
      <c r="C221">
        <v>38.700000000000003</v>
      </c>
      <c r="D221">
        <v>34.700000000000003</v>
      </c>
      <c r="E221">
        <v>42</v>
      </c>
      <c r="F221">
        <v>39.5</v>
      </c>
      <c r="G221">
        <v>35.200000000000003</v>
      </c>
    </row>
    <row r="222" spans="1:7" x14ac:dyDescent="0.75">
      <c r="A222" s="11">
        <v>44420</v>
      </c>
      <c r="B222">
        <v>40.700000000000003</v>
      </c>
      <c r="C222">
        <v>39.14</v>
      </c>
      <c r="D222">
        <v>34.96</v>
      </c>
      <c r="E222">
        <v>42.5</v>
      </c>
      <c r="F222">
        <v>39.85</v>
      </c>
      <c r="G222">
        <v>36.1</v>
      </c>
    </row>
    <row r="223" spans="1:7" x14ac:dyDescent="0.75">
      <c r="A223" s="11">
        <v>44421</v>
      </c>
      <c r="B223">
        <v>40.6</v>
      </c>
      <c r="C223">
        <v>38.799999999999997</v>
      </c>
      <c r="D223">
        <v>34.299999999999997</v>
      </c>
      <c r="E223">
        <v>40.5</v>
      </c>
      <c r="F223">
        <v>39.4</v>
      </c>
      <c r="G223">
        <v>36.450000000000003</v>
      </c>
    </row>
    <row r="224" spans="1:7" x14ac:dyDescent="0.75">
      <c r="A224" s="11">
        <v>44425</v>
      </c>
      <c r="B224">
        <v>39.81</v>
      </c>
      <c r="C224">
        <v>38.4</v>
      </c>
      <c r="D224">
        <f>+AVERAGE(D223,D225)</f>
        <v>34.144999999999996</v>
      </c>
      <c r="E224">
        <v>40.5</v>
      </c>
      <c r="F224">
        <f>+AVERAGE(F223,F225)</f>
        <v>38.849999999999994</v>
      </c>
      <c r="G224">
        <f>+AVERAGE(G223,G230)</f>
        <v>35.924999999999997</v>
      </c>
    </row>
    <row r="225" spans="1:7" x14ac:dyDescent="0.75">
      <c r="A225" s="11">
        <v>44426</v>
      </c>
      <c r="B225">
        <v>40</v>
      </c>
      <c r="C225">
        <v>38.25</v>
      </c>
      <c r="D225">
        <v>33.99</v>
      </c>
      <c r="E225">
        <f>+AVERAGE(E224,E226)</f>
        <v>40.5</v>
      </c>
      <c r="F225">
        <v>38.299999999999997</v>
      </c>
      <c r="G225">
        <f>+G224</f>
        <v>35.924999999999997</v>
      </c>
    </row>
    <row r="226" spans="1:7" x14ac:dyDescent="0.75">
      <c r="A226" s="11">
        <v>44427</v>
      </c>
      <c r="B226">
        <v>40</v>
      </c>
      <c r="C226">
        <v>37.909999999999997</v>
      </c>
      <c r="D226">
        <v>33.51</v>
      </c>
      <c r="E226">
        <v>40.5</v>
      </c>
      <c r="F226">
        <v>38.299999999999997</v>
      </c>
      <c r="G226">
        <f t="shared" ref="G226:G229" si="0">+G225</f>
        <v>35.924999999999997</v>
      </c>
    </row>
    <row r="227" spans="1:7" x14ac:dyDescent="0.75">
      <c r="A227" s="11">
        <v>44428</v>
      </c>
      <c r="B227">
        <v>39</v>
      </c>
      <c r="C227">
        <v>37.99</v>
      </c>
      <c r="D227">
        <v>33.75</v>
      </c>
      <c r="E227">
        <v>40.5</v>
      </c>
      <c r="F227">
        <v>38</v>
      </c>
      <c r="G227">
        <f t="shared" si="0"/>
        <v>35.924999999999997</v>
      </c>
    </row>
    <row r="228" spans="1:7" x14ac:dyDescent="0.75">
      <c r="A228" s="11">
        <v>44431</v>
      </c>
      <c r="B228">
        <v>40</v>
      </c>
      <c r="C228">
        <v>38.75</v>
      </c>
      <c r="D228">
        <v>34.4</v>
      </c>
      <c r="E228">
        <v>40.6</v>
      </c>
      <c r="F228">
        <v>38.1</v>
      </c>
      <c r="G228">
        <f t="shared" si="0"/>
        <v>35.924999999999997</v>
      </c>
    </row>
    <row r="229" spans="1:7" x14ac:dyDescent="0.75">
      <c r="A229" s="11">
        <v>44432</v>
      </c>
      <c r="B229">
        <v>41</v>
      </c>
      <c r="C229">
        <v>39.590000000000003</v>
      </c>
      <c r="D229">
        <v>35</v>
      </c>
      <c r="E229">
        <v>41.3</v>
      </c>
      <c r="F229">
        <v>39.799999999999997</v>
      </c>
      <c r="G229">
        <f t="shared" si="0"/>
        <v>35.924999999999997</v>
      </c>
    </row>
    <row r="230" spans="1:7" x14ac:dyDescent="0.75">
      <c r="A230" s="11">
        <v>44433</v>
      </c>
      <c r="B230">
        <v>41.4</v>
      </c>
      <c r="C230">
        <v>39.49</v>
      </c>
      <c r="D230">
        <v>35.299999999999997</v>
      </c>
      <c r="E230">
        <v>41.05</v>
      </c>
      <c r="F230">
        <v>40</v>
      </c>
      <c r="G230">
        <v>35.4</v>
      </c>
    </row>
    <row r="231" spans="1:7" x14ac:dyDescent="0.75">
      <c r="A231" s="11">
        <v>44434</v>
      </c>
      <c r="B231">
        <v>41.7</v>
      </c>
      <c r="C231">
        <v>39.299999999999997</v>
      </c>
      <c r="D231">
        <v>35.11</v>
      </c>
      <c r="E231">
        <v>42</v>
      </c>
      <c r="F231">
        <v>40</v>
      </c>
      <c r="G231">
        <v>36</v>
      </c>
    </row>
    <row r="232" spans="1:7" x14ac:dyDescent="0.75">
      <c r="A232" s="11">
        <v>44435</v>
      </c>
      <c r="B232">
        <v>42.1</v>
      </c>
      <c r="C232">
        <v>39.6</v>
      </c>
      <c r="D232">
        <v>35.4</v>
      </c>
      <c r="E232">
        <v>42</v>
      </c>
      <c r="F232">
        <v>39.6</v>
      </c>
      <c r="G232">
        <v>36.5</v>
      </c>
    </row>
    <row r="233" spans="1:7" x14ac:dyDescent="0.75">
      <c r="A233" s="11">
        <v>44438</v>
      </c>
      <c r="B233">
        <v>42.5</v>
      </c>
      <c r="C233">
        <v>40.200000000000003</v>
      </c>
      <c r="D233">
        <v>36.25</v>
      </c>
      <c r="E233">
        <v>43.1</v>
      </c>
      <c r="F233">
        <v>41</v>
      </c>
      <c r="G233">
        <v>37</v>
      </c>
    </row>
    <row r="234" spans="1:7" x14ac:dyDescent="0.75">
      <c r="A234" s="11">
        <v>44439</v>
      </c>
      <c r="B234">
        <v>42.1</v>
      </c>
      <c r="C234">
        <v>40.32</v>
      </c>
      <c r="D234">
        <v>36.200000000000003</v>
      </c>
      <c r="E234">
        <v>43.2</v>
      </c>
      <c r="F234">
        <v>40.85</v>
      </c>
      <c r="G234">
        <v>36.58</v>
      </c>
    </row>
    <row r="235" spans="1:7" x14ac:dyDescent="0.75">
      <c r="A235" s="11">
        <v>44440</v>
      </c>
      <c r="B235">
        <v>42.5</v>
      </c>
      <c r="C235">
        <v>40.68</v>
      </c>
      <c r="D235">
        <v>36.700000000000003</v>
      </c>
      <c r="E235">
        <v>43.25</v>
      </c>
      <c r="F235">
        <v>41</v>
      </c>
      <c r="G235">
        <v>36.5</v>
      </c>
    </row>
    <row r="236" spans="1:7" x14ac:dyDescent="0.75">
      <c r="A236" s="11">
        <v>44441</v>
      </c>
      <c r="B236">
        <v>43.4</v>
      </c>
      <c r="C236">
        <v>40.950000000000003</v>
      </c>
      <c r="D236">
        <v>37</v>
      </c>
      <c r="E236">
        <v>43.5</v>
      </c>
      <c r="F236">
        <v>41.5</v>
      </c>
      <c r="G236">
        <v>36.5</v>
      </c>
    </row>
    <row r="237" spans="1:7" x14ac:dyDescent="0.75">
      <c r="A237" s="11">
        <v>44442</v>
      </c>
      <c r="B237">
        <v>42.25</v>
      </c>
      <c r="C237">
        <v>40.92</v>
      </c>
      <c r="D237">
        <v>37.15</v>
      </c>
      <c r="E237">
        <v>43.25</v>
      </c>
      <c r="F237">
        <v>41</v>
      </c>
      <c r="G237">
        <v>36.450000000000003</v>
      </c>
    </row>
    <row r="238" spans="1:7" x14ac:dyDescent="0.75">
      <c r="A238" s="11">
        <v>44445</v>
      </c>
      <c r="B238">
        <v>42.75</v>
      </c>
      <c r="C238">
        <v>41.39</v>
      </c>
      <c r="D238">
        <v>37.299999999999997</v>
      </c>
      <c r="E238">
        <v>43</v>
      </c>
      <c r="F238">
        <v>41</v>
      </c>
      <c r="G238">
        <v>36.1</v>
      </c>
    </row>
    <row r="239" spans="1:7" x14ac:dyDescent="0.75">
      <c r="A239" s="11">
        <v>44446</v>
      </c>
      <c r="B239">
        <v>43</v>
      </c>
      <c r="C239">
        <v>41.22</v>
      </c>
      <c r="D239">
        <v>37.69</v>
      </c>
      <c r="E239">
        <v>43</v>
      </c>
      <c r="F239">
        <v>41</v>
      </c>
      <c r="G239">
        <v>36.5</v>
      </c>
    </row>
    <row r="240" spans="1:7" x14ac:dyDescent="0.75">
      <c r="A240" s="11">
        <v>44447</v>
      </c>
      <c r="B240">
        <v>42.5</v>
      </c>
      <c r="C240">
        <v>40.35</v>
      </c>
      <c r="D240">
        <v>36.26</v>
      </c>
      <c r="E240">
        <v>42.75</v>
      </c>
      <c r="F240">
        <v>40.4</v>
      </c>
      <c r="G240">
        <v>36.94</v>
      </c>
    </row>
    <row r="241" spans="1:7" x14ac:dyDescent="0.75">
      <c r="A241" s="11">
        <v>44448</v>
      </c>
      <c r="B241">
        <v>41.75</v>
      </c>
      <c r="C241">
        <v>40.1</v>
      </c>
      <c r="D241">
        <v>36</v>
      </c>
      <c r="E241">
        <v>41.75</v>
      </c>
      <c r="F241">
        <v>40.5</v>
      </c>
      <c r="G241">
        <v>36.9</v>
      </c>
    </row>
    <row r="242" spans="1:7" x14ac:dyDescent="0.75">
      <c r="A242" s="11">
        <v>44449</v>
      </c>
      <c r="B242">
        <v>41.75</v>
      </c>
      <c r="C242">
        <v>39.5</v>
      </c>
      <c r="D242">
        <v>35.299999999999997</v>
      </c>
      <c r="E242">
        <v>41</v>
      </c>
      <c r="F242">
        <v>39.799999999999997</v>
      </c>
      <c r="G242">
        <v>36.9</v>
      </c>
    </row>
    <row r="243" spans="1:7" x14ac:dyDescent="0.75">
      <c r="A243" s="11">
        <v>44452</v>
      </c>
      <c r="B243">
        <v>43.4</v>
      </c>
      <c r="C243">
        <v>41.57</v>
      </c>
      <c r="D243">
        <v>37.25</v>
      </c>
      <c r="E243">
        <v>44</v>
      </c>
      <c r="F243">
        <v>41</v>
      </c>
      <c r="G243">
        <v>37.1</v>
      </c>
    </row>
    <row r="244" spans="1:7" x14ac:dyDescent="0.75">
      <c r="A244" s="11">
        <v>44453</v>
      </c>
      <c r="B244">
        <v>43</v>
      </c>
      <c r="C244">
        <v>41.1</v>
      </c>
      <c r="D244">
        <v>36.65</v>
      </c>
      <c r="E244">
        <v>43.8</v>
      </c>
      <c r="F244">
        <v>40.799999999999997</v>
      </c>
      <c r="G244">
        <v>37.1</v>
      </c>
    </row>
    <row r="245" spans="1:7" x14ac:dyDescent="0.75">
      <c r="A245" s="11">
        <v>44454</v>
      </c>
      <c r="B245">
        <v>43.5</v>
      </c>
      <c r="C245">
        <v>41.41</v>
      </c>
      <c r="D245">
        <v>37.1</v>
      </c>
      <c r="E245">
        <v>43.3</v>
      </c>
      <c r="F245">
        <v>40.9</v>
      </c>
      <c r="G245">
        <v>37.1</v>
      </c>
    </row>
    <row r="246" spans="1:7" x14ac:dyDescent="0.75">
      <c r="A246" s="11">
        <v>44455</v>
      </c>
      <c r="B246">
        <v>43</v>
      </c>
      <c r="C246">
        <v>41.29</v>
      </c>
      <c r="D246">
        <v>37.200000000000003</v>
      </c>
      <c r="E246">
        <v>43</v>
      </c>
      <c r="F246">
        <v>40.549999999999997</v>
      </c>
      <c r="G246">
        <v>36.799999999999997</v>
      </c>
    </row>
    <row r="247" spans="1:7" x14ac:dyDescent="0.75">
      <c r="A247" s="11">
        <v>44456</v>
      </c>
      <c r="B247">
        <v>43.5</v>
      </c>
      <c r="C247">
        <v>40.85</v>
      </c>
      <c r="D247">
        <v>37.1</v>
      </c>
      <c r="E247">
        <v>43</v>
      </c>
      <c r="F247">
        <v>41</v>
      </c>
      <c r="G247">
        <v>36.1</v>
      </c>
    </row>
    <row r="248" spans="1:7" x14ac:dyDescent="0.75">
      <c r="A248" s="11">
        <v>44459</v>
      </c>
      <c r="B248">
        <f>+AVERAGE(B247,B249)</f>
        <v>42.35</v>
      </c>
      <c r="C248">
        <v>40.04</v>
      </c>
      <c r="D248">
        <v>36.25</v>
      </c>
      <c r="E248">
        <f>+AVERAGE(E247,E249)</f>
        <v>42.25</v>
      </c>
      <c r="F248">
        <f>+AVERAGE(F247,F250)</f>
        <v>40</v>
      </c>
      <c r="G248">
        <v>36</v>
      </c>
    </row>
    <row r="249" spans="1:7" x14ac:dyDescent="0.75">
      <c r="A249" s="11">
        <v>44460</v>
      </c>
      <c r="B249">
        <v>41.2</v>
      </c>
      <c r="C249">
        <v>39.64</v>
      </c>
      <c r="D249">
        <v>35.5</v>
      </c>
      <c r="E249">
        <v>41.5</v>
      </c>
      <c r="F249">
        <f>+F248</f>
        <v>40</v>
      </c>
      <c r="G249">
        <v>36.5</v>
      </c>
    </row>
    <row r="250" spans="1:7" x14ac:dyDescent="0.75">
      <c r="A250" s="11">
        <v>44461</v>
      </c>
      <c r="B250">
        <v>41.5</v>
      </c>
      <c r="C250">
        <v>39.4</v>
      </c>
      <c r="D250">
        <v>35.4</v>
      </c>
      <c r="E250">
        <v>41.5</v>
      </c>
      <c r="F250">
        <v>39</v>
      </c>
      <c r="G250">
        <v>36.5</v>
      </c>
    </row>
    <row r="251" spans="1:7" x14ac:dyDescent="0.75">
      <c r="A251" s="11">
        <v>44462</v>
      </c>
      <c r="B251">
        <v>41.41</v>
      </c>
      <c r="C251">
        <v>39.1</v>
      </c>
      <c r="D251">
        <v>35.35</v>
      </c>
      <c r="E251">
        <v>41.5</v>
      </c>
      <c r="F251">
        <v>39.049999999999997</v>
      </c>
      <c r="G251">
        <v>36.5</v>
      </c>
    </row>
    <row r="252" spans="1:7" x14ac:dyDescent="0.75">
      <c r="A252" s="11">
        <v>44463</v>
      </c>
      <c r="B252">
        <v>40.9</v>
      </c>
      <c r="C252">
        <v>38.6</v>
      </c>
      <c r="D252">
        <v>35</v>
      </c>
      <c r="E252">
        <v>41</v>
      </c>
      <c r="F252">
        <v>39</v>
      </c>
      <c r="G252">
        <v>37</v>
      </c>
    </row>
    <row r="253" spans="1:7" x14ac:dyDescent="0.75">
      <c r="A253" s="11">
        <v>44466</v>
      </c>
      <c r="B253">
        <v>40.700000000000003</v>
      </c>
      <c r="C253">
        <v>39.04</v>
      </c>
      <c r="D253">
        <v>35</v>
      </c>
      <c r="E253">
        <v>40.65</v>
      </c>
      <c r="F253">
        <v>38.799999999999997</v>
      </c>
      <c r="G253">
        <v>36.6</v>
      </c>
    </row>
    <row r="254" spans="1:7" x14ac:dyDescent="0.75">
      <c r="A254" s="11">
        <v>44467</v>
      </c>
      <c r="B254">
        <v>41.2</v>
      </c>
      <c r="C254">
        <v>39.549999999999997</v>
      </c>
      <c r="D254">
        <v>35.369999999999997</v>
      </c>
      <c r="E254">
        <v>41.7</v>
      </c>
      <c r="F254">
        <v>40</v>
      </c>
      <c r="G254">
        <v>36.6</v>
      </c>
    </row>
    <row r="255" spans="1:7" x14ac:dyDescent="0.75">
      <c r="A255" s="11">
        <v>44468</v>
      </c>
      <c r="B255">
        <v>41.75</v>
      </c>
      <c r="C255">
        <v>40.15</v>
      </c>
      <c r="D255">
        <v>36.1</v>
      </c>
      <c r="E255">
        <v>42.25</v>
      </c>
      <c r="F255">
        <v>40</v>
      </c>
      <c r="G255">
        <f>+AVERAGE(G254,G256)</f>
        <v>36.549999999999997</v>
      </c>
    </row>
    <row r="256" spans="1:7" x14ac:dyDescent="0.75">
      <c r="A256" s="11">
        <v>44469</v>
      </c>
      <c r="B256">
        <v>41.4</v>
      </c>
      <c r="C256">
        <v>40</v>
      </c>
      <c r="D256">
        <v>35.9</v>
      </c>
      <c r="E256">
        <v>42.25</v>
      </c>
      <c r="F256">
        <v>40</v>
      </c>
      <c r="G256">
        <v>36.5</v>
      </c>
    </row>
    <row r="257" spans="1:7" x14ac:dyDescent="0.75">
      <c r="A257" s="11">
        <v>44470</v>
      </c>
      <c r="B257">
        <v>42.08</v>
      </c>
      <c r="C257">
        <v>39.99</v>
      </c>
      <c r="D257">
        <v>35.9</v>
      </c>
      <c r="E257">
        <v>41.8</v>
      </c>
      <c r="F257">
        <v>40.1</v>
      </c>
      <c r="G257">
        <v>36.5</v>
      </c>
    </row>
    <row r="258" spans="1:7" x14ac:dyDescent="0.75">
      <c r="A258" s="11">
        <v>44473</v>
      </c>
      <c r="B258">
        <v>41.5</v>
      </c>
      <c r="C258">
        <v>39.74</v>
      </c>
      <c r="D258">
        <v>35.799999999999997</v>
      </c>
      <c r="E258">
        <v>42</v>
      </c>
      <c r="F258">
        <v>40</v>
      </c>
      <c r="G258">
        <v>36.5</v>
      </c>
    </row>
    <row r="259" spans="1:7" x14ac:dyDescent="0.75">
      <c r="A259" s="11">
        <v>44474</v>
      </c>
      <c r="B259">
        <v>41.7</v>
      </c>
      <c r="C259">
        <v>40</v>
      </c>
      <c r="D259">
        <v>36</v>
      </c>
      <c r="E259">
        <v>42.6</v>
      </c>
      <c r="F259">
        <v>40.1</v>
      </c>
      <c r="G259">
        <v>36.6</v>
      </c>
    </row>
    <row r="260" spans="1:7" x14ac:dyDescent="0.75">
      <c r="A260" s="11">
        <v>44475</v>
      </c>
      <c r="B260">
        <f>+AVERAGE(B259,B261)</f>
        <v>41.35</v>
      </c>
      <c r="C260">
        <v>39.58</v>
      </c>
      <c r="D260">
        <v>35.799999999999997</v>
      </c>
      <c r="E260">
        <f>+AVERAGE(E259,E261)</f>
        <v>42.900000000000006</v>
      </c>
      <c r="F260">
        <f>+AVERAGE(F259,F261)</f>
        <v>40.424999999999997</v>
      </c>
      <c r="G260">
        <f>+AVERAGE(G259,G262)</f>
        <v>36.400000000000006</v>
      </c>
    </row>
    <row r="261" spans="1:7" x14ac:dyDescent="0.75">
      <c r="A261" s="11">
        <v>44476</v>
      </c>
      <c r="B261">
        <v>41</v>
      </c>
      <c r="C261">
        <v>39.15</v>
      </c>
      <c r="D261">
        <v>35</v>
      </c>
      <c r="E261">
        <v>43.2</v>
      </c>
      <c r="F261">
        <v>40.75</v>
      </c>
      <c r="G261">
        <f>+G260</f>
        <v>36.400000000000006</v>
      </c>
    </row>
    <row r="262" spans="1:7" x14ac:dyDescent="0.75">
      <c r="A262" s="11">
        <v>44481</v>
      </c>
      <c r="B262">
        <v>40.5</v>
      </c>
      <c r="C262">
        <v>38.74</v>
      </c>
      <c r="D262">
        <v>34.6</v>
      </c>
      <c r="E262">
        <v>42.25</v>
      </c>
      <c r="F262">
        <v>40</v>
      </c>
      <c r="G262">
        <v>36.200000000000003</v>
      </c>
    </row>
    <row r="263" spans="1:7" x14ac:dyDescent="0.75">
      <c r="A263" s="11">
        <v>44482</v>
      </c>
      <c r="B263">
        <v>40.4</v>
      </c>
      <c r="C263">
        <v>38.11</v>
      </c>
      <c r="D263">
        <v>34</v>
      </c>
      <c r="E263">
        <f>+AVERAGE(E262,E267)</f>
        <v>42.125</v>
      </c>
      <c r="F263">
        <v>40</v>
      </c>
      <c r="G263">
        <f>+AVERAGE(G262,G264)</f>
        <v>35.85</v>
      </c>
    </row>
    <row r="264" spans="1:7" x14ac:dyDescent="0.75">
      <c r="A264" s="11">
        <v>44483</v>
      </c>
      <c r="B264">
        <v>40.61</v>
      </c>
      <c r="C264">
        <v>38.200000000000003</v>
      </c>
      <c r="D264">
        <v>34.299999999999997</v>
      </c>
      <c r="E264">
        <f>+E263</f>
        <v>42.125</v>
      </c>
      <c r="F264">
        <f>+AVERAGE(F263,F266)</f>
        <v>39.65</v>
      </c>
      <c r="G264">
        <v>35.5</v>
      </c>
    </row>
    <row r="265" spans="1:7" x14ac:dyDescent="0.75">
      <c r="A265" s="11">
        <v>44484</v>
      </c>
      <c r="B265">
        <f>+AVERAGE(B264,B266)</f>
        <v>40.055</v>
      </c>
      <c r="C265">
        <v>37.75</v>
      </c>
      <c r="D265">
        <v>33.9</v>
      </c>
      <c r="E265">
        <f>+E264</f>
        <v>42.125</v>
      </c>
      <c r="F265">
        <f>+F264</f>
        <v>39.65</v>
      </c>
      <c r="G265">
        <v>35.5</v>
      </c>
    </row>
    <row r="266" spans="1:7" x14ac:dyDescent="0.75">
      <c r="A266" s="11">
        <v>44487</v>
      </c>
      <c r="B266">
        <v>39.5</v>
      </c>
      <c r="C266">
        <v>37.4</v>
      </c>
      <c r="D266">
        <v>33.75</v>
      </c>
      <c r="E266">
        <f>+E265</f>
        <v>42.125</v>
      </c>
      <c r="F266">
        <v>39.299999999999997</v>
      </c>
      <c r="G266">
        <f>+AVERAGE(G265,G267)</f>
        <v>35</v>
      </c>
    </row>
    <row r="267" spans="1:7" x14ac:dyDescent="0.75">
      <c r="A267" s="11">
        <v>44488</v>
      </c>
      <c r="B267">
        <v>39.5</v>
      </c>
      <c r="C267">
        <v>37.35</v>
      </c>
      <c r="D267">
        <v>33.549999999999997</v>
      </c>
      <c r="E267">
        <v>42</v>
      </c>
      <c r="F267">
        <v>37.4</v>
      </c>
      <c r="G267">
        <v>34.5</v>
      </c>
    </row>
    <row r="268" spans="1:7" x14ac:dyDescent="0.75">
      <c r="A268" s="11">
        <v>44489</v>
      </c>
      <c r="B268">
        <v>39.5</v>
      </c>
      <c r="C268">
        <v>37.75</v>
      </c>
      <c r="D268">
        <v>33.6</v>
      </c>
      <c r="E268">
        <v>40.9</v>
      </c>
      <c r="F268">
        <v>38</v>
      </c>
      <c r="G268">
        <v>34</v>
      </c>
    </row>
    <row r="269" spans="1:7" x14ac:dyDescent="0.75">
      <c r="A269" s="11">
        <v>44490</v>
      </c>
      <c r="B269">
        <v>39</v>
      </c>
      <c r="C269">
        <v>37.65</v>
      </c>
      <c r="D269">
        <v>33.5</v>
      </c>
      <c r="E269">
        <v>40.9</v>
      </c>
      <c r="F269">
        <v>38</v>
      </c>
      <c r="G269">
        <v>34</v>
      </c>
    </row>
    <row r="270" spans="1:7" x14ac:dyDescent="0.75">
      <c r="A270" s="11">
        <v>44491</v>
      </c>
      <c r="B270">
        <v>39</v>
      </c>
      <c r="C270">
        <v>37.700000000000003</v>
      </c>
      <c r="D270">
        <v>33.200000000000003</v>
      </c>
      <c r="E270">
        <v>40.33</v>
      </c>
      <c r="F270">
        <f>+AVERAGE(F269,F272)</f>
        <v>37.75</v>
      </c>
      <c r="G270">
        <v>34</v>
      </c>
    </row>
    <row r="271" spans="1:7" x14ac:dyDescent="0.75">
      <c r="A271" s="11">
        <v>44494</v>
      </c>
      <c r="B271">
        <v>38.799999999999997</v>
      </c>
      <c r="C271">
        <v>37.450000000000003</v>
      </c>
      <c r="D271">
        <v>33.549999999999997</v>
      </c>
      <c r="E271">
        <v>40</v>
      </c>
      <c r="F271">
        <f>+F270</f>
        <v>37.75</v>
      </c>
      <c r="G271">
        <v>34</v>
      </c>
    </row>
    <row r="272" spans="1:7" x14ac:dyDescent="0.75">
      <c r="A272" s="11">
        <v>44495</v>
      </c>
      <c r="B272">
        <v>39</v>
      </c>
      <c r="C272">
        <v>37.299999999999997</v>
      </c>
      <c r="D272">
        <v>34</v>
      </c>
      <c r="E272">
        <v>40</v>
      </c>
      <c r="F272">
        <v>37.5</v>
      </c>
      <c r="G272">
        <v>33.6</v>
      </c>
    </row>
    <row r="273" spans="1:7" x14ac:dyDescent="0.75">
      <c r="A273" s="11">
        <v>44496</v>
      </c>
      <c r="B273">
        <v>39</v>
      </c>
      <c r="C273">
        <v>37.01</v>
      </c>
      <c r="D273">
        <v>34.049999999999997</v>
      </c>
      <c r="E273">
        <v>40</v>
      </c>
      <c r="F273">
        <v>37.5</v>
      </c>
      <c r="G273">
        <v>34</v>
      </c>
    </row>
    <row r="274" spans="1:7" x14ac:dyDescent="0.75">
      <c r="A274" s="11">
        <v>44497</v>
      </c>
      <c r="B274">
        <v>38.6</v>
      </c>
      <c r="C274">
        <v>37</v>
      </c>
      <c r="D274">
        <v>33.299999999999997</v>
      </c>
      <c r="E274">
        <v>39</v>
      </c>
      <c r="F274">
        <v>37</v>
      </c>
      <c r="G274">
        <v>34</v>
      </c>
    </row>
    <row r="275" spans="1:7" x14ac:dyDescent="0.75">
      <c r="A275" s="11">
        <v>44498</v>
      </c>
      <c r="B275">
        <v>38.200000000000003</v>
      </c>
      <c r="C275">
        <v>36.58</v>
      </c>
      <c r="D275">
        <v>33.299999999999997</v>
      </c>
      <c r="E275">
        <v>39</v>
      </c>
      <c r="F275">
        <v>37</v>
      </c>
      <c r="G275">
        <f>+AVERAGE(G274,G277)</f>
        <v>33.625</v>
      </c>
    </row>
    <row r="276" spans="1:7" x14ac:dyDescent="0.75">
      <c r="A276" s="11">
        <v>44501</v>
      </c>
      <c r="B276">
        <v>38.1</v>
      </c>
      <c r="C276">
        <v>35.950000000000003</v>
      </c>
      <c r="D276">
        <v>32.35</v>
      </c>
      <c r="E276">
        <v>39</v>
      </c>
      <c r="F276">
        <v>36</v>
      </c>
      <c r="G276">
        <f>+G275</f>
        <v>33.625</v>
      </c>
    </row>
    <row r="277" spans="1:7" x14ac:dyDescent="0.75">
      <c r="A277" s="11">
        <v>44502</v>
      </c>
      <c r="B277">
        <v>37.5</v>
      </c>
      <c r="C277">
        <v>35.78</v>
      </c>
      <c r="D277">
        <v>33</v>
      </c>
      <c r="E277">
        <v>39</v>
      </c>
      <c r="F277">
        <v>36.5</v>
      </c>
      <c r="G277">
        <v>33.25</v>
      </c>
    </row>
    <row r="278" spans="1:7" x14ac:dyDescent="0.75">
      <c r="A278" s="11">
        <v>44503</v>
      </c>
      <c r="B278">
        <v>37.85</v>
      </c>
      <c r="C278">
        <v>35.700000000000003</v>
      </c>
      <c r="D278">
        <v>32.6</v>
      </c>
      <c r="E278">
        <v>39</v>
      </c>
      <c r="F278">
        <v>36.5</v>
      </c>
      <c r="G278">
        <v>33</v>
      </c>
    </row>
    <row r="279" spans="1:7" x14ac:dyDescent="0.75">
      <c r="A279" s="11">
        <v>44504</v>
      </c>
      <c r="B279">
        <v>38</v>
      </c>
      <c r="C279">
        <v>37</v>
      </c>
      <c r="D279">
        <v>33</v>
      </c>
      <c r="E279">
        <v>39</v>
      </c>
      <c r="F279">
        <v>37</v>
      </c>
      <c r="G279">
        <v>33</v>
      </c>
    </row>
    <row r="280" spans="1:7" x14ac:dyDescent="0.75">
      <c r="A280" s="11">
        <v>44505</v>
      </c>
      <c r="B280">
        <v>37.4</v>
      </c>
      <c r="C280">
        <v>36.33</v>
      </c>
      <c r="D280">
        <v>33.200000000000003</v>
      </c>
      <c r="E280">
        <v>38.6</v>
      </c>
      <c r="F280">
        <v>37.5</v>
      </c>
      <c r="G280">
        <v>33</v>
      </c>
    </row>
    <row r="281" spans="1:7" x14ac:dyDescent="0.75">
      <c r="A281" s="11">
        <v>44508</v>
      </c>
      <c r="B281">
        <v>37.950000000000003</v>
      </c>
      <c r="C281">
        <v>36.950000000000003</v>
      </c>
      <c r="D281">
        <v>33.75</v>
      </c>
      <c r="E281">
        <v>39</v>
      </c>
      <c r="F281">
        <v>37.5</v>
      </c>
      <c r="G281">
        <v>33</v>
      </c>
    </row>
    <row r="282" spans="1:7" x14ac:dyDescent="0.75">
      <c r="A282" s="11">
        <v>44509</v>
      </c>
      <c r="B282">
        <v>37.950000000000003</v>
      </c>
      <c r="C282">
        <v>36.65</v>
      </c>
      <c r="D282">
        <v>33.1</v>
      </c>
      <c r="E282">
        <v>39.9</v>
      </c>
      <c r="F282">
        <v>38</v>
      </c>
      <c r="G282">
        <v>34</v>
      </c>
    </row>
    <row r="283" spans="1:7" x14ac:dyDescent="0.75">
      <c r="A283" s="11">
        <v>44510</v>
      </c>
      <c r="B283">
        <v>39</v>
      </c>
      <c r="C283">
        <v>36.6</v>
      </c>
      <c r="D283">
        <v>32.700000000000003</v>
      </c>
      <c r="E283">
        <v>39</v>
      </c>
      <c r="F283">
        <v>37.5</v>
      </c>
      <c r="G283">
        <v>33.03</v>
      </c>
    </row>
    <row r="284" spans="1:7" x14ac:dyDescent="0.75">
      <c r="A284" s="11">
        <v>44511</v>
      </c>
      <c r="B284">
        <v>39</v>
      </c>
      <c r="C284">
        <v>37.25</v>
      </c>
      <c r="D284">
        <v>32.9</v>
      </c>
      <c r="E284">
        <v>39.25</v>
      </c>
      <c r="F284">
        <v>37</v>
      </c>
      <c r="G284">
        <v>33.5</v>
      </c>
    </row>
    <row r="285" spans="1:7" x14ac:dyDescent="0.75">
      <c r="A285" s="11">
        <v>44512</v>
      </c>
      <c r="B285">
        <v>38.5</v>
      </c>
      <c r="C285">
        <v>37.25</v>
      </c>
      <c r="D285">
        <v>32.950000000000003</v>
      </c>
      <c r="E285">
        <v>39</v>
      </c>
      <c r="F285">
        <v>36.49</v>
      </c>
      <c r="G285">
        <v>34.25</v>
      </c>
    </row>
    <row r="286" spans="1:7" x14ac:dyDescent="0.75">
      <c r="A286" s="11">
        <v>44515</v>
      </c>
      <c r="B286">
        <v>38.799999999999997</v>
      </c>
      <c r="C286">
        <v>37.549999999999997</v>
      </c>
      <c r="D286">
        <v>33.75</v>
      </c>
      <c r="E286">
        <v>39.299999999999997</v>
      </c>
      <c r="F286">
        <v>36.950000000000003</v>
      </c>
      <c r="G286">
        <v>34.5</v>
      </c>
    </row>
    <row r="287" spans="1:7" x14ac:dyDescent="0.75">
      <c r="A287" s="11">
        <v>44516</v>
      </c>
      <c r="B287">
        <v>39.25</v>
      </c>
      <c r="C287">
        <v>37</v>
      </c>
      <c r="D287">
        <v>33.700000000000003</v>
      </c>
      <c r="E287">
        <v>39</v>
      </c>
      <c r="F287">
        <v>37.5</v>
      </c>
      <c r="G287">
        <v>34.5</v>
      </c>
    </row>
    <row r="288" spans="1:7" x14ac:dyDescent="0.75">
      <c r="A288" s="11">
        <v>44517</v>
      </c>
      <c r="B288">
        <v>39.25</v>
      </c>
      <c r="C288">
        <v>36.39</v>
      </c>
      <c r="D288">
        <v>33</v>
      </c>
      <c r="E288">
        <v>39.15</v>
      </c>
      <c r="F288">
        <v>37.5</v>
      </c>
      <c r="G288">
        <v>34.5</v>
      </c>
    </row>
    <row r="289" spans="1:7" x14ac:dyDescent="0.75">
      <c r="A289" s="11">
        <v>44518</v>
      </c>
      <c r="B289">
        <v>38.9</v>
      </c>
      <c r="C289">
        <v>35.6</v>
      </c>
      <c r="D289">
        <v>32.75</v>
      </c>
      <c r="E289">
        <v>39.5</v>
      </c>
      <c r="F289">
        <v>36.799999999999997</v>
      </c>
      <c r="G289">
        <v>34.5</v>
      </c>
    </row>
    <row r="290" spans="1:7" x14ac:dyDescent="0.75">
      <c r="A290" s="11">
        <v>44519</v>
      </c>
      <c r="B290">
        <v>38.799999999999997</v>
      </c>
      <c r="C290">
        <v>35.46</v>
      </c>
      <c r="D290">
        <v>32.01</v>
      </c>
      <c r="E290">
        <v>39.5</v>
      </c>
      <c r="F290">
        <v>36.25</v>
      </c>
      <c r="G290">
        <v>33.1</v>
      </c>
    </row>
    <row r="291" spans="1:7" x14ac:dyDescent="0.75">
      <c r="A291" s="11">
        <v>44523</v>
      </c>
      <c r="B291">
        <v>39</v>
      </c>
      <c r="C291">
        <v>34.590000000000003</v>
      </c>
      <c r="D291">
        <v>31.5</v>
      </c>
      <c r="E291">
        <v>39.4</v>
      </c>
      <c r="F291">
        <v>36</v>
      </c>
      <c r="G291">
        <v>32.700000000000003</v>
      </c>
    </row>
    <row r="292" spans="1:7" x14ac:dyDescent="0.75">
      <c r="A292" s="11">
        <v>44524</v>
      </c>
      <c r="B292">
        <v>39</v>
      </c>
      <c r="C292">
        <v>34.58</v>
      </c>
      <c r="D292">
        <v>31.65</v>
      </c>
      <c r="E292">
        <v>39.4</v>
      </c>
      <c r="F292">
        <v>36</v>
      </c>
      <c r="G292">
        <v>32.700000000000003</v>
      </c>
    </row>
    <row r="293" spans="1:7" x14ac:dyDescent="0.75">
      <c r="A293" s="11">
        <v>44525</v>
      </c>
      <c r="B293">
        <v>37.5</v>
      </c>
      <c r="C293">
        <v>34.74</v>
      </c>
      <c r="D293">
        <v>31.2</v>
      </c>
      <c r="E293">
        <v>39.4</v>
      </c>
      <c r="F293">
        <v>36</v>
      </c>
      <c r="G293">
        <v>32.700000000000003</v>
      </c>
    </row>
    <row r="294" spans="1:7" x14ac:dyDescent="0.75">
      <c r="A294" s="11">
        <v>44526</v>
      </c>
      <c r="B294">
        <v>37</v>
      </c>
      <c r="C294">
        <v>34.1</v>
      </c>
      <c r="D294">
        <v>31.5</v>
      </c>
      <c r="E294">
        <v>37.799999999999997</v>
      </c>
      <c r="F294">
        <v>36</v>
      </c>
      <c r="G294">
        <v>32.799999999999997</v>
      </c>
    </row>
    <row r="295" spans="1:7" x14ac:dyDescent="0.75">
      <c r="A295" s="11">
        <v>44529</v>
      </c>
      <c r="B295">
        <v>36.549999999999997</v>
      </c>
      <c r="C295">
        <v>33.96</v>
      </c>
      <c r="D295">
        <v>31.35</v>
      </c>
      <c r="E295">
        <v>37.5</v>
      </c>
      <c r="F295">
        <v>35</v>
      </c>
      <c r="G295">
        <v>32.5</v>
      </c>
    </row>
    <row r="296" spans="1:7" x14ac:dyDescent="0.75">
      <c r="A296" s="11">
        <v>44530</v>
      </c>
      <c r="B296">
        <v>36.6</v>
      </c>
      <c r="C296">
        <v>33.36</v>
      </c>
      <c r="D296">
        <v>31</v>
      </c>
      <c r="E296">
        <v>37</v>
      </c>
      <c r="F296">
        <v>34.299999999999997</v>
      </c>
      <c r="G296">
        <v>32</v>
      </c>
    </row>
    <row r="297" spans="1:7" x14ac:dyDescent="0.75">
      <c r="A297" s="11">
        <v>44531</v>
      </c>
      <c r="B297">
        <v>37.15</v>
      </c>
      <c r="C297">
        <v>35.04</v>
      </c>
      <c r="D297">
        <v>32.5</v>
      </c>
      <c r="E297">
        <v>37</v>
      </c>
      <c r="F297">
        <v>36</v>
      </c>
      <c r="G297">
        <v>32.479999999999997</v>
      </c>
    </row>
    <row r="298" spans="1:7" x14ac:dyDescent="0.75">
      <c r="A298" s="11">
        <v>44532</v>
      </c>
      <c r="B298">
        <v>37.700000000000003</v>
      </c>
      <c r="C298">
        <v>35.6</v>
      </c>
      <c r="D298">
        <v>32</v>
      </c>
      <c r="E298">
        <v>36.1</v>
      </c>
      <c r="F298">
        <v>36</v>
      </c>
      <c r="G298">
        <v>32.479999999999997</v>
      </c>
    </row>
    <row r="299" spans="1:7" x14ac:dyDescent="0.75">
      <c r="A299" s="11">
        <v>44533</v>
      </c>
      <c r="B299">
        <v>37.700000000000003</v>
      </c>
      <c r="C299">
        <v>37.15</v>
      </c>
      <c r="D299">
        <v>33.47</v>
      </c>
      <c r="E299">
        <v>39</v>
      </c>
      <c r="F299">
        <v>36.450000000000003</v>
      </c>
      <c r="G299">
        <v>32.479999999999997</v>
      </c>
    </row>
    <row r="300" spans="1:7" x14ac:dyDescent="0.75">
      <c r="A300" s="11">
        <v>44536</v>
      </c>
      <c r="B300">
        <v>38.4</v>
      </c>
      <c r="C300">
        <v>37.29</v>
      </c>
      <c r="D300">
        <v>34.5</v>
      </c>
      <c r="E300">
        <v>39</v>
      </c>
      <c r="F300">
        <v>37</v>
      </c>
      <c r="G300">
        <v>32.6</v>
      </c>
    </row>
    <row r="301" spans="1:7" x14ac:dyDescent="0.75">
      <c r="A301" s="11">
        <v>44537</v>
      </c>
      <c r="B301">
        <v>39.4</v>
      </c>
      <c r="C301">
        <v>38.21</v>
      </c>
      <c r="D301">
        <v>35.700000000000003</v>
      </c>
      <c r="E301">
        <v>39</v>
      </c>
      <c r="F301">
        <v>38.31</v>
      </c>
      <c r="G301">
        <v>32.6</v>
      </c>
    </row>
    <row r="302" spans="1:7" x14ac:dyDescent="0.75">
      <c r="A302" s="11">
        <v>44539</v>
      </c>
      <c r="B302">
        <v>39</v>
      </c>
      <c r="C302">
        <v>38.01</v>
      </c>
      <c r="D302">
        <v>34.950000000000003</v>
      </c>
      <c r="E302">
        <v>41.4</v>
      </c>
      <c r="F302">
        <v>39</v>
      </c>
      <c r="G302">
        <v>32.6</v>
      </c>
    </row>
    <row r="303" spans="1:7" x14ac:dyDescent="0.75">
      <c r="A303" s="11">
        <v>44540</v>
      </c>
      <c r="B303">
        <v>39</v>
      </c>
      <c r="C303">
        <v>36.9</v>
      </c>
      <c r="D303">
        <v>33.5</v>
      </c>
      <c r="E303">
        <v>41.69</v>
      </c>
      <c r="F303">
        <v>39</v>
      </c>
      <c r="G303">
        <v>35</v>
      </c>
    </row>
    <row r="304" spans="1:7" x14ac:dyDescent="0.75">
      <c r="A304" s="11">
        <v>44543</v>
      </c>
      <c r="B304">
        <v>39</v>
      </c>
      <c r="C304">
        <v>37.049999999999997</v>
      </c>
      <c r="D304">
        <v>33.65</v>
      </c>
      <c r="E304">
        <v>41.15</v>
      </c>
      <c r="F304">
        <v>39</v>
      </c>
      <c r="G304">
        <v>35</v>
      </c>
    </row>
    <row r="305" spans="1:7" x14ac:dyDescent="0.75">
      <c r="A305" s="11">
        <v>44544</v>
      </c>
      <c r="B305">
        <v>39</v>
      </c>
      <c r="C305">
        <v>37.6</v>
      </c>
      <c r="D305">
        <v>34.5</v>
      </c>
      <c r="E305">
        <v>40.9</v>
      </c>
      <c r="F305">
        <v>39</v>
      </c>
      <c r="G305">
        <v>35</v>
      </c>
    </row>
    <row r="306" spans="1:7" x14ac:dyDescent="0.75">
      <c r="A306" s="11">
        <v>44545</v>
      </c>
      <c r="B306">
        <v>39</v>
      </c>
      <c r="C306">
        <v>37.15</v>
      </c>
      <c r="D306">
        <v>34.200000000000003</v>
      </c>
      <c r="E306">
        <v>41</v>
      </c>
      <c r="F306">
        <v>39</v>
      </c>
      <c r="G306">
        <v>34.5</v>
      </c>
    </row>
    <row r="307" spans="1:7" x14ac:dyDescent="0.75">
      <c r="A307" s="11">
        <v>44546</v>
      </c>
      <c r="B307">
        <v>38.5</v>
      </c>
      <c r="C307">
        <v>36.909999999999997</v>
      </c>
      <c r="D307">
        <v>34</v>
      </c>
      <c r="E307">
        <v>41</v>
      </c>
      <c r="F307">
        <v>39.25</v>
      </c>
      <c r="G307">
        <v>35</v>
      </c>
    </row>
    <row r="308" spans="1:7" x14ac:dyDescent="0.75">
      <c r="A308" s="11">
        <v>44547</v>
      </c>
      <c r="B308">
        <v>38.200000000000003</v>
      </c>
      <c r="C308">
        <v>36.200000000000003</v>
      </c>
      <c r="D308">
        <v>33.4</v>
      </c>
      <c r="E308">
        <v>41</v>
      </c>
      <c r="F308">
        <v>38.5</v>
      </c>
      <c r="G308">
        <v>35.200000000000003</v>
      </c>
    </row>
    <row r="309" spans="1:7" x14ac:dyDescent="0.75">
      <c r="A309" s="11">
        <v>44550</v>
      </c>
      <c r="B309">
        <v>38.5</v>
      </c>
      <c r="C309">
        <v>35.520000000000003</v>
      </c>
      <c r="D309">
        <v>32.799999999999997</v>
      </c>
      <c r="E309">
        <v>41</v>
      </c>
      <c r="F309">
        <v>38.5</v>
      </c>
      <c r="G309">
        <v>34.5</v>
      </c>
    </row>
    <row r="310" spans="1:7" x14ac:dyDescent="0.75">
      <c r="A310" s="11">
        <v>44551</v>
      </c>
      <c r="B310">
        <v>38.4</v>
      </c>
      <c r="C310">
        <v>35.75</v>
      </c>
      <c r="D310">
        <v>32.799999999999997</v>
      </c>
      <c r="E310">
        <v>39</v>
      </c>
      <c r="F310">
        <v>36</v>
      </c>
      <c r="G310">
        <v>34.5</v>
      </c>
    </row>
    <row r="311" spans="1:7" x14ac:dyDescent="0.75">
      <c r="A311" s="11">
        <v>44552</v>
      </c>
      <c r="B311">
        <v>38.4</v>
      </c>
      <c r="C311">
        <v>35.75</v>
      </c>
      <c r="D311">
        <v>32.799999999999997</v>
      </c>
      <c r="E311">
        <v>39</v>
      </c>
      <c r="F311">
        <v>36</v>
      </c>
      <c r="G311">
        <v>34.5</v>
      </c>
    </row>
    <row r="312" spans="1:7" x14ac:dyDescent="0.75">
      <c r="A312" s="11">
        <v>44553</v>
      </c>
      <c r="B312">
        <v>38.4</v>
      </c>
      <c r="C312">
        <v>35.76</v>
      </c>
      <c r="D312">
        <v>32.799999999999997</v>
      </c>
      <c r="E312">
        <v>39</v>
      </c>
      <c r="F312">
        <v>37.5</v>
      </c>
      <c r="G312">
        <v>35</v>
      </c>
    </row>
    <row r="313" spans="1:7" x14ac:dyDescent="0.75">
      <c r="A313" s="11">
        <v>44557</v>
      </c>
      <c r="B313">
        <f>+AVERAGE(B312,B314)</f>
        <v>37.950000000000003</v>
      </c>
      <c r="C313">
        <v>36.75</v>
      </c>
      <c r="D313">
        <v>33.75</v>
      </c>
      <c r="E313">
        <v>40</v>
      </c>
      <c r="F313">
        <v>38.5</v>
      </c>
      <c r="G313">
        <f>+AVERAGE(G312,G314)</f>
        <v>35</v>
      </c>
    </row>
    <row r="314" spans="1:7" x14ac:dyDescent="0.75">
      <c r="A314" s="11">
        <v>44558</v>
      </c>
      <c r="B314">
        <v>37.5</v>
      </c>
      <c r="C314">
        <v>36.92</v>
      </c>
      <c r="D314">
        <v>34</v>
      </c>
      <c r="E314">
        <v>40</v>
      </c>
      <c r="F314">
        <v>38</v>
      </c>
      <c r="G314">
        <v>35</v>
      </c>
    </row>
    <row r="315" spans="1:7" x14ac:dyDescent="0.75">
      <c r="A315" s="11">
        <v>44559</v>
      </c>
      <c r="B315">
        <v>39</v>
      </c>
      <c r="C315">
        <v>36.6</v>
      </c>
      <c r="D315">
        <v>34.07</v>
      </c>
      <c r="E315">
        <v>39.4</v>
      </c>
      <c r="F315">
        <v>38</v>
      </c>
      <c r="G315">
        <v>34.799999999999997</v>
      </c>
    </row>
    <row r="316" spans="1:7" x14ac:dyDescent="0.75">
      <c r="A316" s="11">
        <v>44560</v>
      </c>
      <c r="B316">
        <v>39</v>
      </c>
      <c r="C316">
        <v>36.31</v>
      </c>
      <c r="D316">
        <v>34.5</v>
      </c>
      <c r="E316">
        <v>40</v>
      </c>
      <c r="F316">
        <v>38</v>
      </c>
      <c r="G316">
        <v>34.799999999999997</v>
      </c>
    </row>
    <row r="317" spans="1:7" x14ac:dyDescent="0.75">
      <c r="A317" s="11">
        <v>44564</v>
      </c>
      <c r="B317">
        <v>38</v>
      </c>
      <c r="C317">
        <v>36.25</v>
      </c>
      <c r="D317">
        <v>33.46</v>
      </c>
      <c r="E317">
        <v>40</v>
      </c>
      <c r="F317">
        <v>38</v>
      </c>
      <c r="G317">
        <v>33.75</v>
      </c>
    </row>
    <row r="318" spans="1:7" x14ac:dyDescent="0.75">
      <c r="A318" s="11">
        <v>44565</v>
      </c>
      <c r="B318">
        <v>38.299999999999997</v>
      </c>
      <c r="C318">
        <v>35.99</v>
      </c>
      <c r="D318">
        <v>33.200000000000003</v>
      </c>
      <c r="E318">
        <v>40</v>
      </c>
      <c r="F318">
        <v>38</v>
      </c>
      <c r="G318">
        <v>33.75</v>
      </c>
    </row>
    <row r="319" spans="1:7" x14ac:dyDescent="0.75">
      <c r="A319" s="11">
        <v>44566</v>
      </c>
      <c r="B319">
        <v>38</v>
      </c>
      <c r="C319">
        <v>35.5</v>
      </c>
      <c r="D319">
        <v>32.9</v>
      </c>
      <c r="E319">
        <v>40</v>
      </c>
      <c r="F319">
        <v>37.5</v>
      </c>
      <c r="G319">
        <v>33.75</v>
      </c>
    </row>
    <row r="320" spans="1:7" x14ac:dyDescent="0.75">
      <c r="A320" s="11">
        <v>44567</v>
      </c>
      <c r="B320">
        <v>38</v>
      </c>
      <c r="C320">
        <v>34.46</v>
      </c>
      <c r="D320">
        <v>31.55</v>
      </c>
      <c r="E320">
        <v>37</v>
      </c>
      <c r="F320">
        <v>35.5</v>
      </c>
      <c r="G320">
        <v>33.75</v>
      </c>
    </row>
    <row r="321" spans="1:7" x14ac:dyDescent="0.75">
      <c r="A321" s="11">
        <v>44568</v>
      </c>
      <c r="B321">
        <v>36.32</v>
      </c>
      <c r="C321">
        <v>34.090000000000003</v>
      </c>
      <c r="D321">
        <v>31.2</v>
      </c>
      <c r="E321">
        <v>38</v>
      </c>
      <c r="F321">
        <v>35.5</v>
      </c>
      <c r="G321">
        <v>33.01</v>
      </c>
    </row>
    <row r="322" spans="1:7" x14ac:dyDescent="0.75">
      <c r="A322" s="11">
        <v>44571</v>
      </c>
      <c r="B322">
        <v>36.32</v>
      </c>
      <c r="C322">
        <v>33.75</v>
      </c>
      <c r="D322">
        <v>31</v>
      </c>
      <c r="E322">
        <v>36.75</v>
      </c>
      <c r="F322">
        <v>34.200000000000003</v>
      </c>
      <c r="G322">
        <v>32.03</v>
      </c>
    </row>
    <row r="323" spans="1:7" x14ac:dyDescent="0.75">
      <c r="A323" s="11">
        <v>44572</v>
      </c>
      <c r="B323">
        <v>35.5</v>
      </c>
      <c r="C323">
        <v>33.85</v>
      </c>
      <c r="D323">
        <v>30.81</v>
      </c>
      <c r="E323">
        <v>37</v>
      </c>
      <c r="F323">
        <v>34.200000000000003</v>
      </c>
      <c r="G323">
        <v>32</v>
      </c>
    </row>
    <row r="324" spans="1:7" x14ac:dyDescent="0.75">
      <c r="A324" s="11">
        <v>44573</v>
      </c>
      <c r="B324">
        <v>35.51</v>
      </c>
      <c r="C324">
        <v>33.5</v>
      </c>
      <c r="D324">
        <v>30.6</v>
      </c>
      <c r="E324">
        <v>37</v>
      </c>
      <c r="F324">
        <v>34.200000000000003</v>
      </c>
      <c r="G324">
        <v>32</v>
      </c>
    </row>
    <row r="325" spans="1:7" x14ac:dyDescent="0.75">
      <c r="A325" s="11">
        <v>44574</v>
      </c>
      <c r="B325">
        <v>35.5</v>
      </c>
      <c r="C325">
        <v>32.729999999999997</v>
      </c>
      <c r="D325">
        <v>29.6</v>
      </c>
      <c r="E325">
        <v>38</v>
      </c>
      <c r="F325">
        <v>34</v>
      </c>
      <c r="G325">
        <v>31.05</v>
      </c>
    </row>
    <row r="326" spans="1:7" x14ac:dyDescent="0.75">
      <c r="A326" s="11">
        <v>44575</v>
      </c>
      <c r="B326">
        <v>34.5</v>
      </c>
      <c r="C326">
        <v>32.74</v>
      </c>
      <c r="D326">
        <v>30</v>
      </c>
      <c r="E326">
        <v>36.5</v>
      </c>
      <c r="F326">
        <v>34.200000000000003</v>
      </c>
      <c r="G326">
        <v>31.05</v>
      </c>
    </row>
    <row r="327" spans="1:7" x14ac:dyDescent="0.75">
      <c r="A327" s="11">
        <v>44578</v>
      </c>
      <c r="B327">
        <v>34.299999999999997</v>
      </c>
      <c r="C327">
        <v>32.4</v>
      </c>
      <c r="D327">
        <v>29.6</v>
      </c>
      <c r="E327">
        <v>36</v>
      </c>
      <c r="F327">
        <v>33.6</v>
      </c>
      <c r="G327">
        <v>31.1</v>
      </c>
    </row>
    <row r="328" spans="1:7" x14ac:dyDescent="0.75">
      <c r="A328" s="11">
        <v>44579</v>
      </c>
      <c r="B328">
        <v>34.5</v>
      </c>
      <c r="C328">
        <v>32.21</v>
      </c>
      <c r="D328">
        <v>29.35</v>
      </c>
      <c r="E328">
        <v>35.700000000000003</v>
      </c>
      <c r="F328">
        <v>33</v>
      </c>
      <c r="G328">
        <v>30.8</v>
      </c>
    </row>
    <row r="329" spans="1:7" x14ac:dyDescent="0.75">
      <c r="A329" s="11">
        <v>44580</v>
      </c>
      <c r="B329">
        <v>34.299999999999997</v>
      </c>
      <c r="C329">
        <v>32.65</v>
      </c>
      <c r="D329">
        <v>29.65</v>
      </c>
      <c r="E329">
        <v>35.700000000000003</v>
      </c>
      <c r="F329">
        <v>33</v>
      </c>
      <c r="G329">
        <v>31.43</v>
      </c>
    </row>
    <row r="330" spans="1:7" x14ac:dyDescent="0.75">
      <c r="A330" s="11">
        <v>44581</v>
      </c>
      <c r="B330">
        <v>35</v>
      </c>
      <c r="C330">
        <v>32.25</v>
      </c>
      <c r="D330">
        <v>29.2</v>
      </c>
      <c r="E330">
        <v>35.700000000000003</v>
      </c>
      <c r="F330">
        <v>33.01</v>
      </c>
      <c r="G330">
        <v>31.5</v>
      </c>
    </row>
    <row r="331" spans="1:7" x14ac:dyDescent="0.75">
      <c r="A331" s="11">
        <v>44582</v>
      </c>
      <c r="B331">
        <v>34.5</v>
      </c>
      <c r="C331">
        <v>32.340000000000003</v>
      </c>
      <c r="D331">
        <v>29.25</v>
      </c>
      <c r="E331">
        <v>35.5</v>
      </c>
      <c r="F331">
        <v>33.5</v>
      </c>
      <c r="G331">
        <v>30.5</v>
      </c>
    </row>
    <row r="332" spans="1:7" x14ac:dyDescent="0.75">
      <c r="A332" s="11">
        <v>44585</v>
      </c>
      <c r="B332">
        <v>34.4</v>
      </c>
      <c r="C332">
        <v>31.65</v>
      </c>
      <c r="D332">
        <v>28.5</v>
      </c>
      <c r="E332">
        <v>35.5</v>
      </c>
      <c r="F332">
        <v>33</v>
      </c>
      <c r="G332">
        <v>29.66</v>
      </c>
    </row>
    <row r="333" spans="1:7" x14ac:dyDescent="0.75">
      <c r="A333" s="11">
        <v>44586</v>
      </c>
      <c r="B333">
        <v>33</v>
      </c>
      <c r="C333">
        <v>31.95</v>
      </c>
      <c r="D333">
        <v>29.1</v>
      </c>
      <c r="E333">
        <v>35.5</v>
      </c>
      <c r="F333">
        <v>33</v>
      </c>
      <c r="G333">
        <v>30</v>
      </c>
    </row>
    <row r="334" spans="1:7" x14ac:dyDescent="0.75">
      <c r="A334" s="11">
        <v>44587</v>
      </c>
      <c r="B334">
        <v>33.5</v>
      </c>
      <c r="C334">
        <v>32.69</v>
      </c>
      <c r="D334">
        <v>30</v>
      </c>
      <c r="E334">
        <v>36.25</v>
      </c>
      <c r="F334">
        <v>33.9</v>
      </c>
      <c r="G334">
        <v>30.4</v>
      </c>
    </row>
    <row r="335" spans="1:7" x14ac:dyDescent="0.75">
      <c r="A335" s="11">
        <v>44588</v>
      </c>
      <c r="B335">
        <v>33.5</v>
      </c>
      <c r="C335">
        <v>32.29</v>
      </c>
      <c r="D335">
        <v>29.75</v>
      </c>
      <c r="E335">
        <v>36.25</v>
      </c>
      <c r="F335">
        <v>33.549999999999997</v>
      </c>
      <c r="G335">
        <v>30.4</v>
      </c>
    </row>
    <row r="336" spans="1:7" x14ac:dyDescent="0.75">
      <c r="A336" s="11">
        <v>44589</v>
      </c>
      <c r="B336">
        <v>35.75</v>
      </c>
      <c r="C336">
        <v>34.65</v>
      </c>
      <c r="D336">
        <v>31.75</v>
      </c>
      <c r="E336">
        <v>39</v>
      </c>
      <c r="F336">
        <v>37</v>
      </c>
      <c r="G336">
        <v>32</v>
      </c>
    </row>
    <row r="337" spans="1:7" x14ac:dyDescent="0.75">
      <c r="A337" s="11">
        <v>44592</v>
      </c>
      <c r="B337">
        <v>37.44</v>
      </c>
      <c r="C337">
        <v>35.5</v>
      </c>
      <c r="D337">
        <v>32.5</v>
      </c>
      <c r="E337">
        <v>39.6</v>
      </c>
      <c r="F337">
        <v>37</v>
      </c>
      <c r="G337">
        <v>32</v>
      </c>
    </row>
    <row r="338" spans="1:7" x14ac:dyDescent="0.75">
      <c r="A338" s="11">
        <v>44593</v>
      </c>
      <c r="B338">
        <v>37</v>
      </c>
      <c r="C338">
        <v>35.200000000000003</v>
      </c>
      <c r="D338">
        <v>31.8</v>
      </c>
      <c r="E338">
        <v>39.5</v>
      </c>
      <c r="F338">
        <v>37</v>
      </c>
      <c r="G338">
        <v>32</v>
      </c>
    </row>
    <row r="339" spans="1:7" x14ac:dyDescent="0.75">
      <c r="A339" s="11">
        <v>44594</v>
      </c>
      <c r="B339">
        <v>36.5</v>
      </c>
      <c r="C339">
        <v>35.58</v>
      </c>
      <c r="D339">
        <v>32.409999999999997</v>
      </c>
      <c r="E339">
        <v>40</v>
      </c>
      <c r="F339">
        <v>37.5</v>
      </c>
      <c r="G339">
        <v>32</v>
      </c>
    </row>
    <row r="340" spans="1:7" x14ac:dyDescent="0.75">
      <c r="A340" s="11">
        <v>44595</v>
      </c>
      <c r="B340">
        <v>36.200000000000003</v>
      </c>
      <c r="C340">
        <v>35</v>
      </c>
      <c r="D340">
        <v>31.8</v>
      </c>
      <c r="E340">
        <v>38.6</v>
      </c>
      <c r="F340">
        <v>37</v>
      </c>
      <c r="G340">
        <v>33.39</v>
      </c>
    </row>
    <row r="341" spans="1:7" x14ac:dyDescent="0.75">
      <c r="A341" s="11">
        <v>44596</v>
      </c>
      <c r="B341">
        <v>35.56</v>
      </c>
      <c r="C341">
        <v>34.090000000000003</v>
      </c>
      <c r="D341">
        <v>31.5</v>
      </c>
      <c r="E341">
        <v>38.03</v>
      </c>
      <c r="F341">
        <v>36.5</v>
      </c>
      <c r="G341">
        <v>33.39</v>
      </c>
    </row>
    <row r="342" spans="1:7" x14ac:dyDescent="0.75">
      <c r="A342" s="11">
        <v>44599</v>
      </c>
      <c r="B342">
        <v>35.4</v>
      </c>
      <c r="C342">
        <v>34.44</v>
      </c>
      <c r="D342">
        <v>31.21</v>
      </c>
      <c r="E342">
        <v>38.5</v>
      </c>
      <c r="F342">
        <v>36</v>
      </c>
      <c r="G342">
        <v>32.15</v>
      </c>
    </row>
    <row r="343" spans="1:7" x14ac:dyDescent="0.75">
      <c r="A343" s="11">
        <v>44600</v>
      </c>
      <c r="B343">
        <v>36</v>
      </c>
      <c r="C343">
        <v>34.68</v>
      </c>
      <c r="D343">
        <v>31.5</v>
      </c>
      <c r="E343">
        <v>38.25</v>
      </c>
      <c r="F343">
        <v>35</v>
      </c>
      <c r="G343">
        <v>32.4</v>
      </c>
    </row>
    <row r="344" spans="1:7" x14ac:dyDescent="0.75">
      <c r="A344" s="11">
        <v>44601</v>
      </c>
      <c r="B344">
        <v>35.5</v>
      </c>
      <c r="C344">
        <v>34.79</v>
      </c>
      <c r="D344">
        <v>31.37</v>
      </c>
      <c r="E344">
        <v>38</v>
      </c>
      <c r="F344">
        <v>35</v>
      </c>
      <c r="G344">
        <v>31.89</v>
      </c>
    </row>
    <row r="345" spans="1:7" x14ac:dyDescent="0.75">
      <c r="A345" s="11">
        <v>44602</v>
      </c>
      <c r="B345">
        <v>35.25</v>
      </c>
      <c r="C345">
        <v>34.25</v>
      </c>
      <c r="D345">
        <v>31.3</v>
      </c>
      <c r="E345">
        <v>37.5</v>
      </c>
      <c r="F345">
        <v>35.5</v>
      </c>
      <c r="G345">
        <v>31.67</v>
      </c>
    </row>
    <row r="346" spans="1:7" x14ac:dyDescent="0.75">
      <c r="A346" s="11">
        <v>44603</v>
      </c>
      <c r="B346">
        <v>34.5</v>
      </c>
      <c r="C346">
        <v>33.6</v>
      </c>
      <c r="D346">
        <v>31</v>
      </c>
      <c r="E346">
        <v>38</v>
      </c>
      <c r="F346">
        <v>35.5</v>
      </c>
      <c r="G346">
        <v>31.67</v>
      </c>
    </row>
    <row r="347" spans="1:7" x14ac:dyDescent="0.75">
      <c r="A347" s="11">
        <v>44606</v>
      </c>
      <c r="B347">
        <v>34.6</v>
      </c>
      <c r="C347">
        <v>33.6</v>
      </c>
      <c r="D347">
        <v>31</v>
      </c>
      <c r="E347">
        <f>+AVERAGE(E346,E350)</f>
        <v>38.524999999999999</v>
      </c>
      <c r="F347">
        <v>35.5</v>
      </c>
      <c r="G347">
        <v>31.5</v>
      </c>
    </row>
    <row r="348" spans="1:7" x14ac:dyDescent="0.75">
      <c r="A348" s="11">
        <v>44607</v>
      </c>
      <c r="B348">
        <v>35</v>
      </c>
      <c r="C348">
        <v>34.04</v>
      </c>
      <c r="D348">
        <v>31</v>
      </c>
      <c r="E348">
        <f>+E347</f>
        <v>38.524999999999999</v>
      </c>
      <c r="F348">
        <v>35.51</v>
      </c>
      <c r="G348">
        <v>31.06</v>
      </c>
    </row>
    <row r="349" spans="1:7" x14ac:dyDescent="0.75">
      <c r="A349" s="11">
        <v>44608</v>
      </c>
      <c r="B349">
        <v>36.15</v>
      </c>
      <c r="C349">
        <v>34.57</v>
      </c>
      <c r="D349">
        <v>31.54</v>
      </c>
      <c r="E349">
        <f>+E348</f>
        <v>38.524999999999999</v>
      </c>
      <c r="F349">
        <v>36.200000000000003</v>
      </c>
      <c r="G349">
        <v>31.06</v>
      </c>
    </row>
    <row r="350" spans="1:7" x14ac:dyDescent="0.75">
      <c r="A350" s="11">
        <v>44609</v>
      </c>
      <c r="B350">
        <v>36.15</v>
      </c>
      <c r="C350">
        <v>34.380000000000003</v>
      </c>
      <c r="D350">
        <v>31.6</v>
      </c>
      <c r="E350">
        <v>39.049999999999997</v>
      </c>
      <c r="F350">
        <v>36</v>
      </c>
      <c r="G350">
        <v>31</v>
      </c>
    </row>
    <row r="351" spans="1:7" x14ac:dyDescent="0.75">
      <c r="A351" s="11">
        <v>44610</v>
      </c>
      <c r="B351">
        <v>35.200000000000003</v>
      </c>
      <c r="C351">
        <v>35.299999999999997</v>
      </c>
      <c r="D351">
        <v>33</v>
      </c>
      <c r="E351">
        <v>40.299999999999997</v>
      </c>
      <c r="F351">
        <v>36</v>
      </c>
      <c r="G351">
        <v>31</v>
      </c>
    </row>
    <row r="352" spans="1:7" x14ac:dyDescent="0.75">
      <c r="A352" s="11">
        <v>44613</v>
      </c>
      <c r="B352">
        <v>34.71</v>
      </c>
      <c r="C352">
        <v>34.950000000000003</v>
      </c>
      <c r="D352">
        <v>32.65</v>
      </c>
      <c r="E352">
        <v>40</v>
      </c>
      <c r="F352">
        <v>37.1</v>
      </c>
      <c r="G352">
        <v>31.15</v>
      </c>
    </row>
    <row r="353" spans="1:7" x14ac:dyDescent="0.75">
      <c r="A353" s="11">
        <v>44614</v>
      </c>
      <c r="B353">
        <v>35.299999999999997</v>
      </c>
      <c r="C353">
        <v>34.71</v>
      </c>
      <c r="D353">
        <v>32.5</v>
      </c>
      <c r="E353">
        <v>40.299999999999997</v>
      </c>
      <c r="F353">
        <v>37.5</v>
      </c>
      <c r="G353">
        <v>31.15</v>
      </c>
    </row>
    <row r="354" spans="1:7" x14ac:dyDescent="0.75">
      <c r="A354" s="11">
        <v>44615</v>
      </c>
      <c r="B354">
        <v>35.6</v>
      </c>
      <c r="C354">
        <v>34.450000000000003</v>
      </c>
      <c r="D354">
        <v>32</v>
      </c>
      <c r="E354">
        <v>40</v>
      </c>
      <c r="F354">
        <v>37</v>
      </c>
      <c r="G354">
        <v>31.15</v>
      </c>
    </row>
    <row r="355" spans="1:7" x14ac:dyDescent="0.75">
      <c r="A355" s="11">
        <v>44616</v>
      </c>
      <c r="B355">
        <v>35.07</v>
      </c>
      <c r="C355">
        <v>33.83</v>
      </c>
      <c r="D355">
        <v>31.3</v>
      </c>
      <c r="E355">
        <v>40</v>
      </c>
      <c r="F355">
        <v>36.36</v>
      </c>
      <c r="G355">
        <v>31.15</v>
      </c>
    </row>
    <row r="356" spans="1:7" x14ac:dyDescent="0.75">
      <c r="A356" s="11">
        <v>44617</v>
      </c>
      <c r="B356">
        <v>34.81</v>
      </c>
      <c r="C356">
        <v>33.049999999999997</v>
      </c>
      <c r="D356">
        <v>31.2</v>
      </c>
      <c r="E356">
        <v>39</v>
      </c>
      <c r="F356">
        <v>36</v>
      </c>
      <c r="G356">
        <v>31.15</v>
      </c>
    </row>
    <row r="357" spans="1:7" x14ac:dyDescent="0.75">
      <c r="A357" s="11">
        <v>44622</v>
      </c>
      <c r="B357">
        <v>34</v>
      </c>
      <c r="C357">
        <v>32.26</v>
      </c>
      <c r="D357">
        <v>30.02</v>
      </c>
      <c r="E357">
        <v>39.5</v>
      </c>
      <c r="F357">
        <v>35</v>
      </c>
      <c r="G357">
        <v>32</v>
      </c>
    </row>
    <row r="358" spans="1:7" x14ac:dyDescent="0.75">
      <c r="A358" s="11">
        <v>44623</v>
      </c>
      <c r="B358">
        <v>34.5</v>
      </c>
      <c r="C358">
        <v>32.39</v>
      </c>
      <c r="D358">
        <v>30</v>
      </c>
      <c r="E358">
        <v>37.700000000000003</v>
      </c>
      <c r="F358">
        <v>34.6</v>
      </c>
      <c r="G358">
        <v>32</v>
      </c>
    </row>
    <row r="359" spans="1:7" x14ac:dyDescent="0.75">
      <c r="A359" s="11">
        <v>44624</v>
      </c>
      <c r="B359">
        <v>34.5</v>
      </c>
      <c r="C359">
        <v>31.25</v>
      </c>
      <c r="D359">
        <v>28.8</v>
      </c>
      <c r="E359">
        <v>36.299999999999997</v>
      </c>
      <c r="F359">
        <v>33.71</v>
      </c>
      <c r="G359">
        <v>32</v>
      </c>
    </row>
    <row r="360" spans="1:7" x14ac:dyDescent="0.75">
      <c r="A360" s="11">
        <v>44627</v>
      </c>
      <c r="B360">
        <v>33</v>
      </c>
      <c r="C360">
        <v>30.52</v>
      </c>
      <c r="D360">
        <v>27.75</v>
      </c>
      <c r="E360">
        <v>35.5</v>
      </c>
      <c r="F360">
        <v>32.5</v>
      </c>
      <c r="G360">
        <v>30</v>
      </c>
    </row>
    <row r="361" spans="1:7" x14ac:dyDescent="0.75">
      <c r="A361" s="11">
        <v>44628</v>
      </c>
      <c r="B361">
        <v>32</v>
      </c>
      <c r="C361">
        <v>30.79</v>
      </c>
      <c r="D361">
        <v>28</v>
      </c>
      <c r="E361">
        <v>35.6</v>
      </c>
      <c r="F361">
        <v>31.55</v>
      </c>
      <c r="G361">
        <v>30</v>
      </c>
    </row>
    <row r="362" spans="1:7" x14ac:dyDescent="0.75">
      <c r="A362" s="11">
        <v>44629</v>
      </c>
      <c r="B362">
        <v>33.26</v>
      </c>
      <c r="C362">
        <v>32.130000000000003</v>
      </c>
      <c r="D362">
        <v>29.15</v>
      </c>
      <c r="E362">
        <v>36.93</v>
      </c>
      <c r="F362">
        <v>32.5</v>
      </c>
      <c r="G362">
        <f>+AVERAGE(G361,G364)</f>
        <v>30.1</v>
      </c>
    </row>
    <row r="363" spans="1:7" x14ac:dyDescent="0.75">
      <c r="A363" s="11">
        <v>44630</v>
      </c>
      <c r="B363">
        <v>33.9</v>
      </c>
      <c r="C363">
        <v>32.81</v>
      </c>
      <c r="D363">
        <v>30</v>
      </c>
      <c r="E363">
        <v>37.5</v>
      </c>
      <c r="F363">
        <v>34.5</v>
      </c>
      <c r="G363">
        <f>+G362</f>
        <v>30.1</v>
      </c>
    </row>
    <row r="364" spans="1:7" x14ac:dyDescent="0.75">
      <c r="A364" s="11">
        <v>44631</v>
      </c>
      <c r="B364">
        <v>34.1</v>
      </c>
      <c r="C364">
        <v>32.950000000000003</v>
      </c>
      <c r="D364">
        <v>30.2</v>
      </c>
      <c r="E364">
        <v>37.5</v>
      </c>
      <c r="F364">
        <v>34.520000000000003</v>
      </c>
      <c r="G364">
        <v>30.2</v>
      </c>
    </row>
    <row r="365" spans="1:7" x14ac:dyDescent="0.75">
      <c r="A365" s="11">
        <v>44634</v>
      </c>
      <c r="B365">
        <v>34.31</v>
      </c>
      <c r="C365">
        <v>33.24</v>
      </c>
      <c r="D365">
        <v>30.1</v>
      </c>
      <c r="E365">
        <v>36.89</v>
      </c>
      <c r="F365">
        <v>34.15</v>
      </c>
      <c r="G365">
        <v>30.72</v>
      </c>
    </row>
    <row r="366" spans="1:7" x14ac:dyDescent="0.75">
      <c r="A366" s="11">
        <v>44635</v>
      </c>
      <c r="B366">
        <v>33.94</v>
      </c>
      <c r="C366">
        <v>32.75</v>
      </c>
      <c r="D366">
        <v>29.85</v>
      </c>
      <c r="E366">
        <v>36.01</v>
      </c>
      <c r="F366">
        <v>34.15</v>
      </c>
      <c r="G366">
        <v>29.56</v>
      </c>
    </row>
    <row r="367" spans="1:7" x14ac:dyDescent="0.75">
      <c r="A367" s="11">
        <v>44636</v>
      </c>
      <c r="B367">
        <v>34</v>
      </c>
      <c r="C367">
        <v>33.29</v>
      </c>
      <c r="D367">
        <v>30.4</v>
      </c>
      <c r="E367">
        <v>36.6</v>
      </c>
      <c r="F367">
        <v>35.4</v>
      </c>
      <c r="G367">
        <v>29.15</v>
      </c>
    </row>
    <row r="368" spans="1:7" x14ac:dyDescent="0.75">
      <c r="A368" s="11">
        <v>44637</v>
      </c>
      <c r="B368">
        <v>33</v>
      </c>
      <c r="C368">
        <v>33.369999999999997</v>
      </c>
      <c r="D368">
        <v>30.6</v>
      </c>
      <c r="E368">
        <v>37.799999999999997</v>
      </c>
      <c r="F368">
        <v>35</v>
      </c>
      <c r="G368">
        <v>29.16</v>
      </c>
    </row>
    <row r="369" spans="1:7" x14ac:dyDescent="0.75">
      <c r="A369" s="11">
        <v>44638</v>
      </c>
      <c r="B369">
        <v>34</v>
      </c>
      <c r="C369">
        <v>33.15</v>
      </c>
      <c r="D369">
        <v>30.12</v>
      </c>
      <c r="E369">
        <v>37.5</v>
      </c>
      <c r="F369">
        <f>+AVERAGE(F368,F370)</f>
        <v>34.975000000000001</v>
      </c>
      <c r="G369">
        <v>29.55</v>
      </c>
    </row>
    <row r="370" spans="1:7" x14ac:dyDescent="0.75">
      <c r="A370" s="11">
        <v>44641</v>
      </c>
      <c r="B370">
        <v>34.299999999999997</v>
      </c>
      <c r="C370">
        <v>32.799999999999997</v>
      </c>
      <c r="D370">
        <v>29.7</v>
      </c>
      <c r="E370">
        <v>37.4</v>
      </c>
      <c r="F370">
        <v>34.950000000000003</v>
      </c>
      <c r="G370">
        <v>29.55</v>
      </c>
    </row>
    <row r="371" spans="1:7" x14ac:dyDescent="0.75">
      <c r="A371" s="11">
        <v>44642</v>
      </c>
      <c r="B371">
        <v>34.299999999999997</v>
      </c>
      <c r="C371">
        <v>32.53</v>
      </c>
      <c r="D371">
        <v>29.79</v>
      </c>
      <c r="E371">
        <v>36.700000000000003</v>
      </c>
      <c r="F371">
        <v>34.200000000000003</v>
      </c>
      <c r="G371">
        <v>29.55</v>
      </c>
    </row>
    <row r="372" spans="1:7" x14ac:dyDescent="0.75">
      <c r="A372" s="11">
        <v>44643</v>
      </c>
      <c r="B372">
        <v>32.950000000000003</v>
      </c>
      <c r="C372">
        <v>32.01</v>
      </c>
      <c r="D372">
        <v>28.95</v>
      </c>
      <c r="E372">
        <v>36</v>
      </c>
      <c r="F372">
        <v>33.75</v>
      </c>
      <c r="G372">
        <v>29.53</v>
      </c>
    </row>
    <row r="373" spans="1:7" x14ac:dyDescent="0.75">
      <c r="A373" s="11">
        <v>44645</v>
      </c>
      <c r="B373">
        <v>33.409999999999997</v>
      </c>
      <c r="C373">
        <v>32.65</v>
      </c>
      <c r="D373">
        <v>29.5</v>
      </c>
      <c r="E373">
        <v>36.75</v>
      </c>
      <c r="F373">
        <v>34.4</v>
      </c>
      <c r="G373">
        <v>29.55</v>
      </c>
    </row>
    <row r="374" spans="1:7" x14ac:dyDescent="0.75">
      <c r="A374" s="11">
        <v>44648</v>
      </c>
      <c r="B374">
        <v>33.9</v>
      </c>
      <c r="C374">
        <v>33.549999999999997</v>
      </c>
      <c r="D374">
        <v>30.38</v>
      </c>
      <c r="E374">
        <v>37.950000000000003</v>
      </c>
      <c r="F374">
        <v>35</v>
      </c>
      <c r="G374">
        <v>29.55</v>
      </c>
    </row>
    <row r="375" spans="1:7" x14ac:dyDescent="0.75">
      <c r="A375" s="11">
        <v>44649</v>
      </c>
      <c r="B375">
        <v>34.25</v>
      </c>
      <c r="C375">
        <v>33.6</v>
      </c>
      <c r="D375">
        <v>31.1</v>
      </c>
      <c r="E375">
        <v>38.35</v>
      </c>
      <c r="F375">
        <v>35.51</v>
      </c>
      <c r="G375">
        <v>31.7</v>
      </c>
    </row>
    <row r="376" spans="1:7" x14ac:dyDescent="0.75">
      <c r="A376" s="11">
        <v>44650</v>
      </c>
      <c r="B376">
        <v>34.25</v>
      </c>
      <c r="C376">
        <v>33.840000000000003</v>
      </c>
      <c r="D376">
        <v>31</v>
      </c>
      <c r="E376">
        <v>38.4</v>
      </c>
      <c r="F376">
        <v>35.6</v>
      </c>
      <c r="G376">
        <v>32.14</v>
      </c>
    </row>
    <row r="377" spans="1:7" x14ac:dyDescent="0.75">
      <c r="A377" s="11">
        <v>44651</v>
      </c>
      <c r="B377">
        <v>34</v>
      </c>
      <c r="C377">
        <v>33.799999999999997</v>
      </c>
      <c r="D377">
        <v>31.05</v>
      </c>
      <c r="E377">
        <v>39</v>
      </c>
      <c r="F377">
        <v>36.200000000000003</v>
      </c>
      <c r="G377">
        <v>32.14</v>
      </c>
    </row>
    <row r="378" spans="1:7" x14ac:dyDescent="0.75">
      <c r="A378" s="11">
        <v>44652</v>
      </c>
      <c r="B378">
        <v>33.86</v>
      </c>
      <c r="C378">
        <v>33.75</v>
      </c>
      <c r="D378">
        <v>31.15</v>
      </c>
      <c r="E378">
        <v>38.5</v>
      </c>
      <c r="F378">
        <v>36.200000000000003</v>
      </c>
      <c r="G378">
        <v>32.14</v>
      </c>
    </row>
    <row r="379" spans="1:7" x14ac:dyDescent="0.75">
      <c r="A379" s="11">
        <v>44655</v>
      </c>
      <c r="B379">
        <v>35</v>
      </c>
      <c r="C379">
        <v>34.1</v>
      </c>
      <c r="D379">
        <v>31.3</v>
      </c>
      <c r="E379">
        <v>39</v>
      </c>
      <c r="F379">
        <v>36.4</v>
      </c>
      <c r="G379">
        <v>31.69</v>
      </c>
    </row>
    <row r="380" spans="1:7" x14ac:dyDescent="0.75">
      <c r="A380" s="11">
        <v>44656</v>
      </c>
      <c r="B380">
        <v>34.5</v>
      </c>
      <c r="C380">
        <v>33.520000000000003</v>
      </c>
      <c r="D380">
        <v>30.65</v>
      </c>
      <c r="E380">
        <v>38.049999999999997</v>
      </c>
      <c r="F380">
        <v>36</v>
      </c>
      <c r="G380">
        <v>31.46</v>
      </c>
    </row>
    <row r="381" spans="1:7" x14ac:dyDescent="0.75">
      <c r="A381" s="11">
        <v>44657</v>
      </c>
      <c r="B381">
        <v>34.799999999999997</v>
      </c>
      <c r="C381">
        <v>33.54</v>
      </c>
      <c r="D381">
        <v>30.6</v>
      </c>
      <c r="E381">
        <v>37.75</v>
      </c>
      <c r="F381">
        <v>35.49</v>
      </c>
      <c r="G381">
        <v>31.46</v>
      </c>
    </row>
    <row r="382" spans="1:7" x14ac:dyDescent="0.75">
      <c r="A382" s="11">
        <v>44658</v>
      </c>
      <c r="B382">
        <v>34.4</v>
      </c>
      <c r="C382">
        <v>33.46</v>
      </c>
      <c r="D382">
        <v>30.6</v>
      </c>
      <c r="E382">
        <v>38</v>
      </c>
      <c r="F382">
        <v>35.5</v>
      </c>
      <c r="G382">
        <v>31.46</v>
      </c>
    </row>
    <row r="383" spans="1:7" x14ac:dyDescent="0.75">
      <c r="A383" s="11">
        <v>44659</v>
      </c>
      <c r="B383">
        <v>34.799999999999997</v>
      </c>
      <c r="C383">
        <v>33</v>
      </c>
      <c r="D383">
        <v>30.3</v>
      </c>
      <c r="E383">
        <v>37.6</v>
      </c>
      <c r="F383">
        <v>36</v>
      </c>
      <c r="G383">
        <v>31.46</v>
      </c>
    </row>
    <row r="384" spans="1:7" x14ac:dyDescent="0.75">
      <c r="A384" s="11">
        <v>44662</v>
      </c>
      <c r="B384">
        <v>34.6</v>
      </c>
      <c r="C384">
        <v>33.04</v>
      </c>
      <c r="D384">
        <v>30.15</v>
      </c>
      <c r="E384">
        <v>37.4</v>
      </c>
      <c r="F384">
        <v>36</v>
      </c>
      <c r="G384">
        <v>31.46</v>
      </c>
    </row>
    <row r="385" spans="1:7" x14ac:dyDescent="0.75">
      <c r="A385" s="11">
        <v>44663</v>
      </c>
      <c r="B385">
        <v>33.5</v>
      </c>
      <c r="C385">
        <v>33</v>
      </c>
      <c r="D385">
        <v>30.21</v>
      </c>
      <c r="E385">
        <v>37.35</v>
      </c>
      <c r="F385">
        <f>+AVERAGE(F384,F386)</f>
        <v>35.894999999999996</v>
      </c>
      <c r="G385">
        <v>31</v>
      </c>
    </row>
    <row r="386" spans="1:7" x14ac:dyDescent="0.75">
      <c r="A386" s="11">
        <v>44664</v>
      </c>
      <c r="B386">
        <v>34</v>
      </c>
      <c r="C386">
        <v>33.56</v>
      </c>
      <c r="D386">
        <v>30.65</v>
      </c>
      <c r="E386">
        <v>37.86</v>
      </c>
      <c r="F386">
        <v>35.79</v>
      </c>
      <c r="G386">
        <v>32.450000000000003</v>
      </c>
    </row>
    <row r="387" spans="1:7" x14ac:dyDescent="0.75">
      <c r="A387" s="11">
        <v>44669</v>
      </c>
      <c r="B387">
        <v>34.01</v>
      </c>
      <c r="C387">
        <v>34.1</v>
      </c>
      <c r="D387">
        <v>31.12</v>
      </c>
      <c r="E387">
        <v>38.020000000000003</v>
      </c>
      <c r="F387">
        <v>36.51</v>
      </c>
      <c r="G387">
        <v>32.5</v>
      </c>
    </row>
    <row r="388" spans="1:7" x14ac:dyDescent="0.75">
      <c r="A388" s="11">
        <v>44670</v>
      </c>
      <c r="B388">
        <v>34</v>
      </c>
      <c r="C388">
        <v>33.700000000000003</v>
      </c>
      <c r="D388">
        <v>30.75</v>
      </c>
      <c r="E388">
        <v>38.4</v>
      </c>
      <c r="F388">
        <v>36.200000000000003</v>
      </c>
      <c r="G388">
        <v>32.5</v>
      </c>
    </row>
    <row r="389" spans="1:7" x14ac:dyDescent="0.75">
      <c r="A389" s="11">
        <v>44671</v>
      </c>
      <c r="B389">
        <v>34</v>
      </c>
      <c r="C389">
        <v>33.6</v>
      </c>
      <c r="D389">
        <v>30.9</v>
      </c>
      <c r="E389">
        <v>38</v>
      </c>
      <c r="F389">
        <v>36.03</v>
      </c>
      <c r="G389">
        <v>32.049999999999997</v>
      </c>
    </row>
    <row r="390" spans="1:7" x14ac:dyDescent="0.75">
      <c r="A390" s="11">
        <v>44672</v>
      </c>
      <c r="B390">
        <v>34</v>
      </c>
      <c r="C390">
        <v>32.96</v>
      </c>
      <c r="D390">
        <v>30.1</v>
      </c>
      <c r="E390">
        <v>37.799999999999997</v>
      </c>
      <c r="F390">
        <v>35.549999999999997</v>
      </c>
      <c r="G390">
        <v>32.049999999999997</v>
      </c>
    </row>
    <row r="391" spans="1:7" x14ac:dyDescent="0.75">
      <c r="A391" s="11">
        <v>44673</v>
      </c>
      <c r="B391">
        <v>34</v>
      </c>
      <c r="C391">
        <v>32.17</v>
      </c>
      <c r="D391">
        <v>29.35</v>
      </c>
      <c r="E391">
        <v>37</v>
      </c>
      <c r="F391">
        <v>34.950000000000003</v>
      </c>
      <c r="G391">
        <v>32.049999999999997</v>
      </c>
    </row>
    <row r="392" spans="1:7" x14ac:dyDescent="0.75">
      <c r="A392" s="11">
        <v>44676</v>
      </c>
      <c r="B392">
        <v>33.520000000000003</v>
      </c>
      <c r="C392">
        <v>32.9</v>
      </c>
      <c r="D392">
        <v>30.3</v>
      </c>
      <c r="E392">
        <v>37.51</v>
      </c>
      <c r="F392">
        <v>35.4</v>
      </c>
      <c r="G392">
        <v>32.049999999999997</v>
      </c>
    </row>
    <row r="393" spans="1:7" x14ac:dyDescent="0.75">
      <c r="A393" s="11">
        <v>44677</v>
      </c>
      <c r="B393">
        <v>33.5</v>
      </c>
      <c r="C393">
        <v>32.56</v>
      </c>
      <c r="D393">
        <v>29.75</v>
      </c>
      <c r="E393">
        <v>37</v>
      </c>
      <c r="F393">
        <v>36</v>
      </c>
      <c r="G393">
        <v>30</v>
      </c>
    </row>
    <row r="394" spans="1:7" x14ac:dyDescent="0.75">
      <c r="A394" s="11">
        <v>44678</v>
      </c>
      <c r="B394">
        <v>32.799999999999997</v>
      </c>
      <c r="C394">
        <v>32.64</v>
      </c>
      <c r="D394">
        <v>30</v>
      </c>
      <c r="E394">
        <v>37.1</v>
      </c>
      <c r="F394">
        <v>35.99</v>
      </c>
      <c r="G394">
        <v>30.44</v>
      </c>
    </row>
    <row r="395" spans="1:7" x14ac:dyDescent="0.75">
      <c r="A395" s="11">
        <v>44679</v>
      </c>
      <c r="B395">
        <v>32.4</v>
      </c>
      <c r="C395">
        <v>32.33</v>
      </c>
      <c r="D395">
        <v>29.8</v>
      </c>
      <c r="E395">
        <v>37.25</v>
      </c>
      <c r="F395">
        <v>35.99</v>
      </c>
      <c r="G395">
        <v>30.44</v>
      </c>
    </row>
    <row r="396" spans="1:7" x14ac:dyDescent="0.75">
      <c r="A396" s="11">
        <v>44680</v>
      </c>
      <c r="B396">
        <v>32.1</v>
      </c>
      <c r="C396">
        <v>31.9</v>
      </c>
      <c r="D396">
        <v>29.4</v>
      </c>
      <c r="E396">
        <v>37</v>
      </c>
      <c r="F396">
        <v>35.99</v>
      </c>
      <c r="G396">
        <v>30.44</v>
      </c>
    </row>
    <row r="397" spans="1:7" x14ac:dyDescent="0.75">
      <c r="A397" s="11">
        <v>44683</v>
      </c>
      <c r="B397">
        <v>32</v>
      </c>
      <c r="C397">
        <v>31.6</v>
      </c>
      <c r="D397">
        <v>28.85</v>
      </c>
      <c r="E397">
        <v>37.5</v>
      </c>
      <c r="F397">
        <v>35.99</v>
      </c>
      <c r="G397">
        <v>30.44</v>
      </c>
    </row>
    <row r="398" spans="1:7" x14ac:dyDescent="0.75">
      <c r="A398" s="11">
        <v>44684</v>
      </c>
      <c r="B398">
        <v>32.4</v>
      </c>
      <c r="C398">
        <v>31.92</v>
      </c>
      <c r="D398">
        <v>29.5</v>
      </c>
      <c r="E398">
        <v>36.9</v>
      </c>
      <c r="F398">
        <v>36</v>
      </c>
      <c r="G398">
        <v>30.44</v>
      </c>
    </row>
    <row r="399" spans="1:7" x14ac:dyDescent="0.75">
      <c r="A399" s="11">
        <v>44685</v>
      </c>
      <c r="B399">
        <v>32.549999999999997</v>
      </c>
      <c r="C399">
        <v>32.5</v>
      </c>
      <c r="D399">
        <v>29.8</v>
      </c>
      <c r="E399">
        <v>38.159999999999997</v>
      </c>
      <c r="F399">
        <v>36</v>
      </c>
      <c r="G399">
        <v>30.44</v>
      </c>
    </row>
    <row r="400" spans="1:7" x14ac:dyDescent="0.75">
      <c r="A400" s="11">
        <v>44686</v>
      </c>
      <c r="B400">
        <v>33.200000000000003</v>
      </c>
      <c r="C400">
        <v>31.94</v>
      </c>
      <c r="D400">
        <v>29.15</v>
      </c>
      <c r="E400">
        <v>38.159999999999997</v>
      </c>
      <c r="F400">
        <v>35.770000000000003</v>
      </c>
      <c r="G400">
        <v>30.44</v>
      </c>
    </row>
    <row r="401" spans="1:7" x14ac:dyDescent="0.75">
      <c r="A401" s="11">
        <v>44687</v>
      </c>
      <c r="B401">
        <v>33.200000000000003</v>
      </c>
      <c r="C401">
        <v>30.85</v>
      </c>
      <c r="D401">
        <v>28.8</v>
      </c>
      <c r="E401">
        <v>37</v>
      </c>
      <c r="F401">
        <v>35</v>
      </c>
      <c r="G401">
        <v>30.44</v>
      </c>
    </row>
    <row r="402" spans="1:7" x14ac:dyDescent="0.75">
      <c r="A402" s="11">
        <v>44690</v>
      </c>
      <c r="B402">
        <v>33.200000000000003</v>
      </c>
      <c r="C402">
        <v>30.82</v>
      </c>
      <c r="D402">
        <v>28.4</v>
      </c>
      <c r="E402">
        <v>37</v>
      </c>
      <c r="F402">
        <v>34.5</v>
      </c>
      <c r="G402">
        <v>30.44</v>
      </c>
    </row>
    <row r="403" spans="1:7" x14ac:dyDescent="0.75">
      <c r="A403" s="11">
        <v>44691</v>
      </c>
      <c r="B403">
        <v>31.31</v>
      </c>
      <c r="C403">
        <v>30.8</v>
      </c>
      <c r="D403">
        <v>28.55</v>
      </c>
      <c r="E403">
        <v>37</v>
      </c>
      <c r="F403">
        <v>34</v>
      </c>
      <c r="G403">
        <v>30.44</v>
      </c>
    </row>
    <row r="404" spans="1:7" x14ac:dyDescent="0.75">
      <c r="A404" s="11">
        <v>44692</v>
      </c>
      <c r="B404">
        <v>31.83</v>
      </c>
      <c r="C404">
        <v>31.07</v>
      </c>
      <c r="D404">
        <v>29</v>
      </c>
      <c r="E404">
        <v>37</v>
      </c>
      <c r="F404">
        <v>34</v>
      </c>
      <c r="G404">
        <v>29.46</v>
      </c>
    </row>
    <row r="405" spans="1:7" x14ac:dyDescent="0.75">
      <c r="A405" s="11">
        <v>44693</v>
      </c>
      <c r="B405">
        <v>32.200000000000003</v>
      </c>
      <c r="C405">
        <v>30.5</v>
      </c>
      <c r="D405">
        <v>28.25</v>
      </c>
      <c r="E405">
        <v>36</v>
      </c>
      <c r="F405">
        <v>34</v>
      </c>
      <c r="G405">
        <v>29.25</v>
      </c>
    </row>
    <row r="406" spans="1:7" x14ac:dyDescent="0.75">
      <c r="A406" s="11">
        <v>44694</v>
      </c>
      <c r="B406">
        <v>31.6</v>
      </c>
      <c r="C406">
        <v>30.14</v>
      </c>
      <c r="D406">
        <v>28.5</v>
      </c>
      <c r="E406">
        <v>36.07</v>
      </c>
      <c r="F406">
        <v>34</v>
      </c>
      <c r="G406">
        <v>28.9</v>
      </c>
    </row>
    <row r="407" spans="1:7" x14ac:dyDescent="0.75">
      <c r="A407" s="11">
        <v>44697</v>
      </c>
      <c r="B407">
        <v>31.8</v>
      </c>
      <c r="C407">
        <v>30.03</v>
      </c>
      <c r="D407">
        <v>28.13</v>
      </c>
      <c r="E407">
        <v>35.82</v>
      </c>
      <c r="F407">
        <v>34</v>
      </c>
      <c r="G407">
        <v>27.81</v>
      </c>
    </row>
    <row r="408" spans="1:7" x14ac:dyDescent="0.75">
      <c r="A408" s="11">
        <v>44698</v>
      </c>
      <c r="B408">
        <v>31.6</v>
      </c>
      <c r="C408">
        <v>29.7</v>
      </c>
      <c r="D408">
        <v>28</v>
      </c>
      <c r="E408">
        <v>36</v>
      </c>
      <c r="F408">
        <v>32.65</v>
      </c>
      <c r="G408">
        <v>27.81</v>
      </c>
    </row>
    <row r="409" spans="1:7" x14ac:dyDescent="0.75">
      <c r="A409" s="11">
        <v>44700</v>
      </c>
      <c r="B409">
        <v>31</v>
      </c>
      <c r="C409">
        <v>29.96</v>
      </c>
      <c r="D409">
        <v>28.2</v>
      </c>
      <c r="E409">
        <v>35.5</v>
      </c>
      <c r="F409">
        <v>33</v>
      </c>
      <c r="G409">
        <v>28.9</v>
      </c>
    </row>
    <row r="410" spans="1:7" x14ac:dyDescent="0.75">
      <c r="A410" s="11">
        <v>44701</v>
      </c>
      <c r="B410">
        <v>29.5</v>
      </c>
      <c r="C410">
        <v>29.3</v>
      </c>
      <c r="D410">
        <v>27.74</v>
      </c>
      <c r="E410">
        <v>34.81</v>
      </c>
      <c r="F410">
        <v>32.51</v>
      </c>
      <c r="G410">
        <v>28.55</v>
      </c>
    </row>
    <row r="411" spans="1:7" x14ac:dyDescent="0.75">
      <c r="A411" s="11">
        <v>44704</v>
      </c>
      <c r="B411">
        <v>30.42</v>
      </c>
      <c r="C411">
        <v>29.7</v>
      </c>
      <c r="D411">
        <v>28.25</v>
      </c>
      <c r="E411">
        <v>36.5</v>
      </c>
      <c r="F411">
        <v>33.4</v>
      </c>
      <c r="G411">
        <v>28.55</v>
      </c>
    </row>
    <row r="412" spans="1:7" x14ac:dyDescent="0.75">
      <c r="A412" s="11">
        <v>44705</v>
      </c>
      <c r="B412">
        <v>30</v>
      </c>
      <c r="C412">
        <v>29.69</v>
      </c>
      <c r="D412">
        <v>27.77</v>
      </c>
      <c r="E412">
        <v>34.380000000000003</v>
      </c>
      <c r="F412">
        <v>33.869999999999997</v>
      </c>
      <c r="G412">
        <v>28.2</v>
      </c>
    </row>
    <row r="413" spans="1:7" x14ac:dyDescent="0.75">
      <c r="A413" s="11">
        <v>44707</v>
      </c>
      <c r="B413">
        <v>30.5</v>
      </c>
      <c r="C413">
        <v>30.06</v>
      </c>
      <c r="D413">
        <v>28.15</v>
      </c>
      <c r="E413">
        <v>34.380000000000003</v>
      </c>
      <c r="F413">
        <v>33.89</v>
      </c>
      <c r="G413">
        <v>28.59</v>
      </c>
    </row>
    <row r="414" spans="1:7" x14ac:dyDescent="0.75">
      <c r="A414" s="11">
        <v>44708</v>
      </c>
      <c r="B414">
        <v>30.92</v>
      </c>
      <c r="C414">
        <v>29.95</v>
      </c>
      <c r="D414">
        <v>28.21</v>
      </c>
      <c r="E414">
        <v>34.380000000000003</v>
      </c>
      <c r="F414">
        <v>34.36</v>
      </c>
      <c r="G414">
        <v>28.99</v>
      </c>
    </row>
    <row r="415" spans="1:7" x14ac:dyDescent="0.75">
      <c r="A415" s="11">
        <v>44711</v>
      </c>
      <c r="B415">
        <v>30.51</v>
      </c>
      <c r="C415">
        <v>30.42</v>
      </c>
      <c r="D415">
        <v>28.7</v>
      </c>
      <c r="E415">
        <v>37</v>
      </c>
      <c r="F415">
        <v>35.28</v>
      </c>
      <c r="G415">
        <v>28.58</v>
      </c>
    </row>
    <row r="416" spans="1:7" x14ac:dyDescent="0.75">
      <c r="A416" s="11">
        <v>44712</v>
      </c>
      <c r="B416">
        <v>30.5</v>
      </c>
      <c r="C416">
        <v>29.95</v>
      </c>
      <c r="D416">
        <v>28.35</v>
      </c>
      <c r="E416">
        <v>37</v>
      </c>
      <c r="F416">
        <v>35.28</v>
      </c>
      <c r="G416">
        <v>29</v>
      </c>
    </row>
    <row r="417" spans="1:7" x14ac:dyDescent="0.75">
      <c r="A417" s="11">
        <v>44713</v>
      </c>
      <c r="B417">
        <v>30.01</v>
      </c>
      <c r="C417">
        <v>29.92</v>
      </c>
      <c r="D417">
        <v>28.2</v>
      </c>
      <c r="E417">
        <v>37.520000000000003</v>
      </c>
      <c r="F417">
        <v>35.25</v>
      </c>
      <c r="G417">
        <v>29</v>
      </c>
    </row>
    <row r="418" spans="1:7" x14ac:dyDescent="0.75">
      <c r="A418" s="11">
        <v>44714</v>
      </c>
      <c r="B418">
        <v>30.55</v>
      </c>
      <c r="C418">
        <v>30.26</v>
      </c>
      <c r="D418">
        <v>28.5</v>
      </c>
      <c r="E418">
        <v>37</v>
      </c>
      <c r="F418">
        <v>34.5</v>
      </c>
      <c r="G418">
        <v>29</v>
      </c>
    </row>
    <row r="419" spans="1:7" x14ac:dyDescent="0.75">
      <c r="A419" s="11">
        <v>44715</v>
      </c>
      <c r="B419">
        <v>30.6</v>
      </c>
      <c r="C419">
        <v>29.82</v>
      </c>
      <c r="D419">
        <v>28.35</v>
      </c>
      <c r="E419">
        <v>37</v>
      </c>
      <c r="F419">
        <v>34.5</v>
      </c>
      <c r="G419">
        <v>29</v>
      </c>
    </row>
    <row r="420" spans="1:7" x14ac:dyDescent="0.75">
      <c r="A420" s="11">
        <v>44718</v>
      </c>
      <c r="B420">
        <v>30.5</v>
      </c>
      <c r="C420">
        <v>29.88</v>
      </c>
      <c r="D420">
        <v>28.29</v>
      </c>
      <c r="E420">
        <v>37</v>
      </c>
      <c r="F420">
        <v>33.99</v>
      </c>
      <c r="G420">
        <v>29</v>
      </c>
    </row>
    <row r="421" spans="1:7" x14ac:dyDescent="0.75">
      <c r="A421" s="11">
        <v>44719</v>
      </c>
      <c r="B421">
        <v>30.5</v>
      </c>
      <c r="C421">
        <v>29.71</v>
      </c>
      <c r="D421">
        <v>28</v>
      </c>
      <c r="E421">
        <v>37.5</v>
      </c>
      <c r="F421">
        <v>33.99</v>
      </c>
      <c r="G421">
        <v>29</v>
      </c>
    </row>
    <row r="422" spans="1:7" x14ac:dyDescent="0.75">
      <c r="A422" s="11">
        <v>44720</v>
      </c>
      <c r="B422">
        <v>29.9</v>
      </c>
      <c r="C422">
        <v>28.86</v>
      </c>
      <c r="D422">
        <v>27.3</v>
      </c>
      <c r="E422">
        <v>36</v>
      </c>
      <c r="F422">
        <v>33.99</v>
      </c>
      <c r="G422">
        <v>29</v>
      </c>
    </row>
    <row r="423" spans="1:7" x14ac:dyDescent="0.75">
      <c r="A423" s="11">
        <v>44721</v>
      </c>
      <c r="B423">
        <v>29</v>
      </c>
      <c r="C423">
        <v>28</v>
      </c>
      <c r="D423">
        <v>26.5</v>
      </c>
      <c r="E423">
        <v>36</v>
      </c>
      <c r="F423">
        <v>32.6</v>
      </c>
      <c r="G423">
        <v>27.3</v>
      </c>
    </row>
    <row r="424" spans="1:7" x14ac:dyDescent="0.75">
      <c r="A424" s="11">
        <v>44722</v>
      </c>
      <c r="B424">
        <v>28.06</v>
      </c>
      <c r="C424">
        <v>27.89</v>
      </c>
      <c r="D424">
        <v>26.65</v>
      </c>
      <c r="E424">
        <v>36</v>
      </c>
      <c r="F424">
        <v>32</v>
      </c>
      <c r="G424">
        <v>27.3</v>
      </c>
    </row>
    <row r="425" spans="1:7" x14ac:dyDescent="0.75">
      <c r="A425" s="11">
        <v>44725</v>
      </c>
      <c r="B425">
        <v>28</v>
      </c>
      <c r="C425">
        <v>27.29</v>
      </c>
      <c r="D425">
        <v>26.25</v>
      </c>
      <c r="E425">
        <v>34.5</v>
      </c>
      <c r="F425">
        <v>32</v>
      </c>
      <c r="G425">
        <v>27</v>
      </c>
    </row>
    <row r="426" spans="1:7" x14ac:dyDescent="0.75">
      <c r="A426" s="11">
        <v>44726</v>
      </c>
      <c r="B426">
        <v>27.2</v>
      </c>
      <c r="C426">
        <v>26.75</v>
      </c>
      <c r="D426">
        <v>25.95</v>
      </c>
      <c r="E426">
        <v>34</v>
      </c>
      <c r="F426">
        <v>31.5</v>
      </c>
      <c r="G426">
        <v>27</v>
      </c>
    </row>
    <row r="427" spans="1:7" x14ac:dyDescent="0.75">
      <c r="A427" s="11">
        <v>44727</v>
      </c>
      <c r="B427">
        <v>27.2</v>
      </c>
      <c r="C427">
        <v>27.25</v>
      </c>
      <c r="D427">
        <v>26.1</v>
      </c>
      <c r="E427">
        <v>34</v>
      </c>
      <c r="F427">
        <v>31.5</v>
      </c>
      <c r="G427">
        <v>27</v>
      </c>
    </row>
    <row r="428" spans="1:7" x14ac:dyDescent="0.75">
      <c r="A428" s="11">
        <v>44728</v>
      </c>
      <c r="B428">
        <v>26.5</v>
      </c>
      <c r="C428">
        <v>25.76</v>
      </c>
      <c r="D428">
        <v>25.35</v>
      </c>
      <c r="E428">
        <v>32</v>
      </c>
      <c r="F428">
        <v>31.5</v>
      </c>
      <c r="G428">
        <v>26.1</v>
      </c>
    </row>
    <row r="429" spans="1:7" x14ac:dyDescent="0.75">
      <c r="A429" s="11">
        <v>44733</v>
      </c>
      <c r="B429">
        <v>26.35</v>
      </c>
      <c r="C429">
        <v>25.7</v>
      </c>
      <c r="D429">
        <v>25.2</v>
      </c>
      <c r="E429">
        <v>32.200000000000003</v>
      </c>
      <c r="F429">
        <v>30.7</v>
      </c>
      <c r="G429">
        <v>26.1</v>
      </c>
    </row>
    <row r="430" spans="1:7" x14ac:dyDescent="0.75">
      <c r="A430" s="11">
        <v>44734</v>
      </c>
      <c r="B430">
        <v>25.75</v>
      </c>
      <c r="C430">
        <v>25.45</v>
      </c>
      <c r="D430">
        <v>24.5</v>
      </c>
      <c r="E430">
        <v>32</v>
      </c>
      <c r="F430">
        <v>30</v>
      </c>
      <c r="G430">
        <v>26.1</v>
      </c>
    </row>
    <row r="431" spans="1:7" x14ac:dyDescent="0.75">
      <c r="A431" s="11">
        <v>44735</v>
      </c>
      <c r="B431">
        <v>25.26</v>
      </c>
      <c r="C431">
        <v>24.7</v>
      </c>
      <c r="D431">
        <v>23.9</v>
      </c>
      <c r="E431">
        <v>32</v>
      </c>
      <c r="F431">
        <v>29.5</v>
      </c>
      <c r="G431">
        <v>26.1</v>
      </c>
    </row>
    <row r="432" spans="1:7" x14ac:dyDescent="0.75">
      <c r="A432" s="11">
        <v>44736</v>
      </c>
      <c r="B432">
        <v>24.99</v>
      </c>
      <c r="C432">
        <v>23.65</v>
      </c>
      <c r="D432">
        <v>23.5</v>
      </c>
      <c r="E432">
        <v>30.66</v>
      </c>
      <c r="F432">
        <v>29</v>
      </c>
      <c r="G432">
        <v>23.75</v>
      </c>
    </row>
    <row r="433" spans="1:7" x14ac:dyDescent="0.75">
      <c r="A433" s="11">
        <v>44739</v>
      </c>
      <c r="B433">
        <v>24</v>
      </c>
      <c r="C433">
        <v>22.75</v>
      </c>
      <c r="D433">
        <v>21.75</v>
      </c>
      <c r="E433">
        <v>29.5</v>
      </c>
      <c r="F433">
        <v>28.65</v>
      </c>
      <c r="G433">
        <v>23.15</v>
      </c>
    </row>
    <row r="434" spans="1:7" x14ac:dyDescent="0.75">
      <c r="A434" s="11">
        <v>44740</v>
      </c>
      <c r="B434">
        <v>22.9</v>
      </c>
      <c r="C434">
        <v>23.45</v>
      </c>
      <c r="D434">
        <v>22.9</v>
      </c>
      <c r="E434">
        <f>+AVERAGE(E433,E435)</f>
        <v>29.344999999999999</v>
      </c>
      <c r="F434">
        <v>27</v>
      </c>
      <c r="G434">
        <v>23</v>
      </c>
    </row>
    <row r="435" spans="1:7" x14ac:dyDescent="0.75">
      <c r="A435" s="11">
        <v>44741</v>
      </c>
      <c r="B435">
        <v>23.3</v>
      </c>
      <c r="C435">
        <v>24.37</v>
      </c>
      <c r="D435">
        <v>23.2</v>
      </c>
      <c r="E435">
        <v>29.19</v>
      </c>
      <c r="F435">
        <v>28.5</v>
      </c>
      <c r="G435">
        <v>23</v>
      </c>
    </row>
    <row r="436" spans="1:7" x14ac:dyDescent="0.75">
      <c r="A436" s="11">
        <v>44742</v>
      </c>
      <c r="B436">
        <v>24.33</v>
      </c>
      <c r="C436">
        <v>24.3</v>
      </c>
      <c r="D436">
        <v>23.43</v>
      </c>
      <c r="E436">
        <v>29.19</v>
      </c>
      <c r="F436">
        <v>29</v>
      </c>
      <c r="G436">
        <v>23</v>
      </c>
    </row>
    <row r="437" spans="1:7" x14ac:dyDescent="0.75">
      <c r="A437" s="11">
        <v>44743</v>
      </c>
      <c r="B437">
        <v>24.85</v>
      </c>
      <c r="C437">
        <v>24.57</v>
      </c>
      <c r="D437">
        <v>23.55</v>
      </c>
      <c r="E437">
        <v>31.27</v>
      </c>
      <c r="F437">
        <v>29.4</v>
      </c>
      <c r="G437">
        <v>24.64</v>
      </c>
    </row>
    <row r="438" spans="1:7" x14ac:dyDescent="0.75">
      <c r="A438" s="11">
        <v>44746</v>
      </c>
      <c r="B438">
        <v>24</v>
      </c>
      <c r="C438">
        <v>22.71</v>
      </c>
      <c r="D438">
        <v>21.65</v>
      </c>
      <c r="E438">
        <v>29</v>
      </c>
      <c r="F438">
        <v>27.2</v>
      </c>
      <c r="G438">
        <v>22.9</v>
      </c>
    </row>
    <row r="439" spans="1:7" x14ac:dyDescent="0.75">
      <c r="A439" s="11">
        <v>44747</v>
      </c>
      <c r="B439">
        <v>22.3</v>
      </c>
      <c r="C439">
        <v>21.6</v>
      </c>
      <c r="D439">
        <v>21.6</v>
      </c>
      <c r="E439">
        <v>28.9</v>
      </c>
      <c r="F439">
        <v>26.5</v>
      </c>
      <c r="G439">
        <v>22.9</v>
      </c>
    </row>
    <row r="440" spans="1:7" x14ac:dyDescent="0.75">
      <c r="A440" s="11">
        <v>44748</v>
      </c>
      <c r="B440">
        <v>21.95</v>
      </c>
      <c r="C440">
        <v>21.2</v>
      </c>
      <c r="D440">
        <v>20.6</v>
      </c>
      <c r="E440">
        <v>28</v>
      </c>
      <c r="F440">
        <v>26</v>
      </c>
      <c r="G440">
        <v>23.22</v>
      </c>
    </row>
    <row r="441" spans="1:7" x14ac:dyDescent="0.75">
      <c r="A441" s="11">
        <v>44749</v>
      </c>
      <c r="B441">
        <v>21.52</v>
      </c>
      <c r="C441">
        <v>21.05</v>
      </c>
      <c r="D441">
        <v>20.5</v>
      </c>
      <c r="E441">
        <v>31</v>
      </c>
      <c r="F441">
        <v>25.47</v>
      </c>
      <c r="G441">
        <v>22.658000000000001</v>
      </c>
    </row>
    <row r="442" spans="1:7" x14ac:dyDescent="0.75">
      <c r="A442" s="11">
        <v>44750</v>
      </c>
      <c r="B442">
        <v>21.6</v>
      </c>
      <c r="C442">
        <v>21</v>
      </c>
      <c r="D442">
        <v>21.25</v>
      </c>
      <c r="E442">
        <v>31</v>
      </c>
      <c r="F442">
        <v>25.6</v>
      </c>
      <c r="G442">
        <v>20</v>
      </c>
    </row>
    <row r="443" spans="1:7" x14ac:dyDescent="0.75">
      <c r="A443" s="11">
        <v>44753</v>
      </c>
      <c r="B443">
        <v>21.5</v>
      </c>
      <c r="C443">
        <v>20.93</v>
      </c>
      <c r="D443">
        <v>20.5</v>
      </c>
      <c r="E443">
        <v>27.5</v>
      </c>
      <c r="F443">
        <v>25.6</v>
      </c>
      <c r="G443">
        <v>20</v>
      </c>
    </row>
    <row r="444" spans="1:7" x14ac:dyDescent="0.75">
      <c r="A444" s="11">
        <v>44754</v>
      </c>
      <c r="B444">
        <v>20.6</v>
      </c>
      <c r="C444">
        <v>20.58</v>
      </c>
      <c r="D444">
        <v>19.989999999999998</v>
      </c>
      <c r="E444">
        <v>27</v>
      </c>
      <c r="F444">
        <v>24.75</v>
      </c>
      <c r="G444">
        <v>20</v>
      </c>
    </row>
    <row r="445" spans="1:7" x14ac:dyDescent="0.75">
      <c r="A445" s="11">
        <v>44755</v>
      </c>
      <c r="B445">
        <v>20.7</v>
      </c>
      <c r="C445">
        <v>20.71</v>
      </c>
      <c r="D445">
        <v>19.25</v>
      </c>
      <c r="E445">
        <v>26.65</v>
      </c>
      <c r="F445">
        <v>24.3</v>
      </c>
      <c r="G445">
        <v>20</v>
      </c>
    </row>
    <row r="446" spans="1:7" x14ac:dyDescent="0.75">
      <c r="A446" s="11">
        <v>44756</v>
      </c>
      <c r="B446">
        <v>20.45</v>
      </c>
      <c r="C446">
        <v>20.48</v>
      </c>
      <c r="D446">
        <v>19.3</v>
      </c>
      <c r="E446">
        <v>26.65</v>
      </c>
      <c r="F446">
        <v>23.85</v>
      </c>
      <c r="G446">
        <v>20.5</v>
      </c>
    </row>
    <row r="447" spans="1:7" x14ac:dyDescent="0.75">
      <c r="A447" s="11">
        <v>44757</v>
      </c>
      <c r="B447">
        <v>20.100000000000001</v>
      </c>
      <c r="C447">
        <v>20.12</v>
      </c>
      <c r="D447">
        <v>19.2</v>
      </c>
      <c r="E447">
        <v>26.6</v>
      </c>
      <c r="F447">
        <v>24</v>
      </c>
      <c r="G447">
        <v>20.100000000000001</v>
      </c>
    </row>
    <row r="448" spans="1:7" x14ac:dyDescent="0.75">
      <c r="A448" s="11">
        <v>44760</v>
      </c>
      <c r="B448">
        <v>20</v>
      </c>
      <c r="C448">
        <v>19.97</v>
      </c>
      <c r="D448">
        <v>18.75</v>
      </c>
      <c r="E448">
        <v>26</v>
      </c>
      <c r="F448">
        <v>23.55</v>
      </c>
      <c r="G448">
        <v>20.3</v>
      </c>
    </row>
    <row r="449" spans="1:7" x14ac:dyDescent="0.75">
      <c r="A449" s="11">
        <v>44761</v>
      </c>
      <c r="B449">
        <v>20.04</v>
      </c>
      <c r="C449">
        <v>20.399999999999999</v>
      </c>
      <c r="D449">
        <v>19.399999999999999</v>
      </c>
      <c r="E449">
        <v>26.35</v>
      </c>
      <c r="F449">
        <v>23.86</v>
      </c>
      <c r="G449">
        <v>20.5</v>
      </c>
    </row>
    <row r="450" spans="1:7" x14ac:dyDescent="0.75">
      <c r="A450" s="11">
        <v>44762</v>
      </c>
      <c r="B450">
        <v>19.899999999999999</v>
      </c>
      <c r="C450">
        <v>20.350000000000001</v>
      </c>
      <c r="D450">
        <v>19.5</v>
      </c>
      <c r="E450">
        <v>25.49</v>
      </c>
      <c r="F450">
        <v>23.86</v>
      </c>
      <c r="G450">
        <v>20.8</v>
      </c>
    </row>
    <row r="451" spans="1:7" x14ac:dyDescent="0.75">
      <c r="A451" s="11">
        <v>44763</v>
      </c>
      <c r="B451">
        <v>19.100000000000001</v>
      </c>
      <c r="C451">
        <v>19.47</v>
      </c>
      <c r="D451">
        <v>18.3</v>
      </c>
      <c r="E451">
        <v>24</v>
      </c>
      <c r="F451">
        <v>23</v>
      </c>
      <c r="G451">
        <v>18.7</v>
      </c>
    </row>
    <row r="452" spans="1:7" x14ac:dyDescent="0.75">
      <c r="A452" s="11">
        <v>44764</v>
      </c>
      <c r="B452">
        <v>19.41</v>
      </c>
      <c r="C452">
        <v>19.350000000000001</v>
      </c>
      <c r="D452">
        <v>17.899999999999999</v>
      </c>
      <c r="E452">
        <v>24.72</v>
      </c>
      <c r="F452">
        <v>22.8</v>
      </c>
      <c r="G452">
        <v>18.899999999999999</v>
      </c>
    </row>
    <row r="453" spans="1:7" x14ac:dyDescent="0.75">
      <c r="A453" s="11">
        <v>44767</v>
      </c>
      <c r="B453">
        <v>19.2</v>
      </c>
      <c r="C453">
        <v>19.73</v>
      </c>
      <c r="D453">
        <v>18.100000000000001</v>
      </c>
      <c r="E453">
        <v>24.6</v>
      </c>
      <c r="F453">
        <v>24.63</v>
      </c>
      <c r="G453">
        <v>19.100000000000001</v>
      </c>
    </row>
    <row r="454" spans="1:7" x14ac:dyDescent="0.75">
      <c r="A454" s="11">
        <v>44768</v>
      </c>
      <c r="B454">
        <v>19.89</v>
      </c>
      <c r="C454">
        <v>20.100000000000001</v>
      </c>
      <c r="D454">
        <v>19.25</v>
      </c>
      <c r="E454">
        <v>25.35</v>
      </c>
      <c r="F454">
        <v>23.5</v>
      </c>
      <c r="G454">
        <v>19.899999999999999</v>
      </c>
    </row>
    <row r="455" spans="1:7" x14ac:dyDescent="0.75">
      <c r="A455" s="11">
        <v>44769</v>
      </c>
      <c r="B455">
        <v>20.9</v>
      </c>
      <c r="C455">
        <v>21.5</v>
      </c>
      <c r="D455">
        <v>20.5</v>
      </c>
      <c r="E455">
        <v>26.8</v>
      </c>
      <c r="F455">
        <v>24.8</v>
      </c>
      <c r="G455">
        <v>21</v>
      </c>
    </row>
    <row r="456" spans="1:7" x14ac:dyDescent="0.75">
      <c r="A456" s="11">
        <v>44770</v>
      </c>
      <c r="B456">
        <v>23</v>
      </c>
      <c r="C456">
        <v>24.4</v>
      </c>
      <c r="D456">
        <v>23.25</v>
      </c>
      <c r="E456">
        <v>29.8</v>
      </c>
      <c r="F456">
        <v>26.7</v>
      </c>
      <c r="G456">
        <v>22.61</v>
      </c>
    </row>
    <row r="457" spans="1:7" x14ac:dyDescent="0.75">
      <c r="A457" s="11">
        <v>44771</v>
      </c>
      <c r="B457">
        <v>23.19</v>
      </c>
      <c r="C457">
        <v>24.9</v>
      </c>
      <c r="D457">
        <v>23.3</v>
      </c>
      <c r="E457">
        <v>32</v>
      </c>
      <c r="F457">
        <v>28.52</v>
      </c>
      <c r="G457">
        <v>24.48</v>
      </c>
    </row>
    <row r="458" spans="1:7" x14ac:dyDescent="0.75">
      <c r="A458" s="11">
        <v>44774</v>
      </c>
      <c r="B458">
        <v>24.4</v>
      </c>
      <c r="C458">
        <v>25</v>
      </c>
      <c r="D458">
        <v>23.4</v>
      </c>
      <c r="E458">
        <v>29.7</v>
      </c>
      <c r="F458">
        <v>27.2</v>
      </c>
      <c r="G458">
        <v>25.17</v>
      </c>
    </row>
    <row r="459" spans="1:7" x14ac:dyDescent="0.75">
      <c r="A459" s="11">
        <v>44775</v>
      </c>
      <c r="B459">
        <v>24.95</v>
      </c>
      <c r="C459">
        <v>24.94</v>
      </c>
      <c r="D459">
        <v>23.4</v>
      </c>
      <c r="E459">
        <v>29.5</v>
      </c>
      <c r="F459">
        <v>27</v>
      </c>
      <c r="G459">
        <v>24.5</v>
      </c>
    </row>
    <row r="460" spans="1:7" x14ac:dyDescent="0.75">
      <c r="A460" s="11">
        <v>44776</v>
      </c>
      <c r="B460">
        <v>24.81</v>
      </c>
      <c r="C460">
        <v>24.66</v>
      </c>
      <c r="D460">
        <v>22.65</v>
      </c>
      <c r="E460">
        <v>30</v>
      </c>
      <c r="F460">
        <v>27.37</v>
      </c>
      <c r="G460">
        <v>24.5</v>
      </c>
    </row>
    <row r="461" spans="1:7" x14ac:dyDescent="0.75">
      <c r="A461" s="11">
        <v>44777</v>
      </c>
      <c r="B461">
        <v>24.6</v>
      </c>
      <c r="C461">
        <v>24.28</v>
      </c>
      <c r="D461">
        <v>22.25</v>
      </c>
      <c r="E461">
        <v>30</v>
      </c>
      <c r="F461">
        <v>27.36</v>
      </c>
      <c r="G461">
        <v>24.5</v>
      </c>
    </row>
    <row r="462" spans="1:7" x14ac:dyDescent="0.75">
      <c r="A462" s="11">
        <v>44778</v>
      </c>
      <c r="B462">
        <v>25</v>
      </c>
      <c r="C462">
        <v>24.5</v>
      </c>
      <c r="D462">
        <v>23</v>
      </c>
      <c r="E462">
        <v>30.5</v>
      </c>
      <c r="F462">
        <v>28.39</v>
      </c>
      <c r="G462">
        <v>24.84</v>
      </c>
    </row>
    <row r="463" spans="1:7" x14ac:dyDescent="0.75">
      <c r="A463" s="11">
        <v>44781</v>
      </c>
      <c r="B463">
        <v>25</v>
      </c>
      <c r="C463">
        <v>24.922999999999998</v>
      </c>
      <c r="D463">
        <v>23.3</v>
      </c>
      <c r="E463">
        <v>31</v>
      </c>
      <c r="F463">
        <v>27.85</v>
      </c>
      <c r="G463">
        <v>24.84</v>
      </c>
    </row>
    <row r="464" spans="1:7" x14ac:dyDescent="0.75">
      <c r="A464" s="11">
        <v>44782</v>
      </c>
      <c r="B464">
        <v>24</v>
      </c>
      <c r="C464">
        <v>24.212</v>
      </c>
      <c r="D464">
        <v>22.1</v>
      </c>
      <c r="E464">
        <v>29.25</v>
      </c>
      <c r="F464">
        <v>26.9</v>
      </c>
      <c r="G464">
        <v>24.84</v>
      </c>
    </row>
    <row r="465" spans="1:7" x14ac:dyDescent="0.75">
      <c r="A465" s="11">
        <v>44783</v>
      </c>
      <c r="B465">
        <v>23.6</v>
      </c>
      <c r="C465">
        <v>23.42</v>
      </c>
      <c r="D465">
        <v>22</v>
      </c>
      <c r="E465">
        <v>28.8</v>
      </c>
      <c r="F465">
        <v>27.1</v>
      </c>
      <c r="G465">
        <v>24.84</v>
      </c>
    </row>
    <row r="466" spans="1:7" x14ac:dyDescent="0.75">
      <c r="A466" s="11">
        <v>44784</v>
      </c>
      <c r="B466">
        <v>24</v>
      </c>
      <c r="C466">
        <v>23.98</v>
      </c>
      <c r="D466">
        <v>22.15</v>
      </c>
      <c r="E466">
        <v>29.8</v>
      </c>
      <c r="F466">
        <v>27.85</v>
      </c>
      <c r="G466">
        <v>24</v>
      </c>
    </row>
    <row r="467" spans="1:7" x14ac:dyDescent="0.75">
      <c r="A467" s="11">
        <v>44785</v>
      </c>
      <c r="B467">
        <v>23.7</v>
      </c>
      <c r="C467">
        <v>24.04</v>
      </c>
      <c r="D467">
        <v>22.2</v>
      </c>
      <c r="E467">
        <v>29.3</v>
      </c>
      <c r="F467">
        <v>26.439</v>
      </c>
      <c r="G467">
        <v>24</v>
      </c>
    </row>
    <row r="468" spans="1:7" x14ac:dyDescent="0.75">
      <c r="A468" s="11">
        <v>44789</v>
      </c>
      <c r="B468">
        <v>24.75</v>
      </c>
      <c r="C468">
        <v>24.4</v>
      </c>
      <c r="D468">
        <v>22.75</v>
      </c>
      <c r="E468">
        <v>29.75</v>
      </c>
      <c r="F468">
        <v>27.9</v>
      </c>
      <c r="G468">
        <v>24.9</v>
      </c>
    </row>
    <row r="469" spans="1:7" x14ac:dyDescent="0.75">
      <c r="A469" s="11">
        <v>44790</v>
      </c>
      <c r="B469">
        <v>24.75</v>
      </c>
      <c r="C469">
        <v>23.73</v>
      </c>
      <c r="D469">
        <v>22.4</v>
      </c>
      <c r="E469">
        <v>30</v>
      </c>
      <c r="F469">
        <v>27.36</v>
      </c>
      <c r="G469">
        <v>24.9</v>
      </c>
    </row>
    <row r="470" spans="1:7" x14ac:dyDescent="0.75">
      <c r="A470" s="11">
        <v>44791</v>
      </c>
      <c r="B470">
        <v>23.6</v>
      </c>
      <c r="C470">
        <v>23.67</v>
      </c>
      <c r="D470">
        <v>23</v>
      </c>
      <c r="E470">
        <v>29.6</v>
      </c>
      <c r="F470">
        <v>29</v>
      </c>
      <c r="G470">
        <v>24.6</v>
      </c>
    </row>
    <row r="471" spans="1:7" x14ac:dyDescent="0.75">
      <c r="A471" s="11">
        <v>44792</v>
      </c>
      <c r="B471">
        <v>23.5</v>
      </c>
      <c r="C471">
        <v>23.45</v>
      </c>
      <c r="D471">
        <v>22.6</v>
      </c>
      <c r="E471">
        <v>30</v>
      </c>
      <c r="F471">
        <v>29</v>
      </c>
      <c r="G471">
        <v>24.1</v>
      </c>
    </row>
    <row r="472" spans="1:7" x14ac:dyDescent="0.75">
      <c r="A472" s="11">
        <v>44795</v>
      </c>
      <c r="B472">
        <v>23.65</v>
      </c>
      <c r="C472">
        <v>24.1</v>
      </c>
      <c r="D472">
        <v>23.5</v>
      </c>
      <c r="E472">
        <v>30.3</v>
      </c>
      <c r="F472">
        <v>29</v>
      </c>
      <c r="G472">
        <v>24.1</v>
      </c>
    </row>
    <row r="473" spans="1:7" x14ac:dyDescent="0.75">
      <c r="A473" s="11">
        <v>44796</v>
      </c>
      <c r="B473">
        <v>24.151</v>
      </c>
      <c r="C473">
        <v>24.8</v>
      </c>
      <c r="D473">
        <v>23.5</v>
      </c>
      <c r="E473">
        <v>31</v>
      </c>
      <c r="F473">
        <v>28.050999999999998</v>
      </c>
      <c r="G473">
        <v>23.8</v>
      </c>
    </row>
    <row r="474" spans="1:7" x14ac:dyDescent="0.75">
      <c r="A474" s="11">
        <v>44797</v>
      </c>
      <c r="B474">
        <v>24.86</v>
      </c>
      <c r="C474">
        <v>25.6</v>
      </c>
      <c r="D474">
        <v>24.498999999999999</v>
      </c>
      <c r="E474">
        <v>31.2</v>
      </c>
      <c r="F474">
        <v>28.45</v>
      </c>
      <c r="G474">
        <v>25</v>
      </c>
    </row>
    <row r="475" spans="1:7" x14ac:dyDescent="0.75">
      <c r="A475" s="11">
        <v>44798</v>
      </c>
      <c r="B475">
        <v>24.25</v>
      </c>
      <c r="C475">
        <v>25.3</v>
      </c>
      <c r="D475">
        <v>24.3</v>
      </c>
      <c r="E475">
        <v>31.2</v>
      </c>
      <c r="F475">
        <v>28.55</v>
      </c>
      <c r="G475">
        <v>25.5</v>
      </c>
    </row>
    <row r="476" spans="1:7" x14ac:dyDescent="0.75">
      <c r="A476" s="11">
        <v>44799</v>
      </c>
      <c r="B476">
        <v>24.89</v>
      </c>
      <c r="C476">
        <v>24.95</v>
      </c>
      <c r="D476">
        <v>24.2</v>
      </c>
      <c r="E476">
        <v>31</v>
      </c>
      <c r="F476">
        <v>28.25</v>
      </c>
      <c r="G476">
        <v>26</v>
      </c>
    </row>
    <row r="477" spans="1:7" x14ac:dyDescent="0.75">
      <c r="A477" s="11">
        <v>44802</v>
      </c>
      <c r="B477">
        <v>24</v>
      </c>
      <c r="C477">
        <v>24.7</v>
      </c>
      <c r="D477">
        <v>23.53</v>
      </c>
      <c r="E477">
        <v>31</v>
      </c>
      <c r="F477">
        <v>27.8</v>
      </c>
      <c r="G477">
        <v>26</v>
      </c>
    </row>
    <row r="478" spans="1:7" x14ac:dyDescent="0.75">
      <c r="A478" s="11">
        <v>44803</v>
      </c>
      <c r="B478">
        <v>24.5</v>
      </c>
      <c r="C478">
        <v>24.99</v>
      </c>
      <c r="D478">
        <v>23.55</v>
      </c>
      <c r="E478">
        <v>30.05</v>
      </c>
      <c r="F478">
        <v>27.8</v>
      </c>
      <c r="G478">
        <v>26</v>
      </c>
    </row>
    <row r="479" spans="1:7" x14ac:dyDescent="0.75">
      <c r="A479" s="11">
        <v>44804</v>
      </c>
      <c r="B479">
        <v>24.55</v>
      </c>
      <c r="C479">
        <v>25.24</v>
      </c>
      <c r="D479">
        <v>23.8</v>
      </c>
      <c r="E479">
        <v>30.5</v>
      </c>
      <c r="F479">
        <v>27</v>
      </c>
      <c r="G479">
        <v>26.25</v>
      </c>
    </row>
    <row r="480" spans="1:7" x14ac:dyDescent="0.75">
      <c r="A480" s="11">
        <v>44805</v>
      </c>
      <c r="B480">
        <v>24.55</v>
      </c>
      <c r="C480">
        <v>25.39</v>
      </c>
      <c r="D480">
        <v>23.7</v>
      </c>
      <c r="E480">
        <v>30.5</v>
      </c>
      <c r="F480">
        <v>27</v>
      </c>
      <c r="G480">
        <v>25.5</v>
      </c>
    </row>
    <row r="481" spans="1:7" x14ac:dyDescent="0.75">
      <c r="A481" s="11">
        <v>44809</v>
      </c>
      <c r="B481">
        <v>25.3</v>
      </c>
      <c r="C481">
        <v>26.55</v>
      </c>
      <c r="D481">
        <v>24.15</v>
      </c>
      <c r="E481">
        <v>31.5</v>
      </c>
      <c r="F481">
        <v>29</v>
      </c>
      <c r="G481">
        <v>25.25</v>
      </c>
    </row>
    <row r="482" spans="1:7" x14ac:dyDescent="0.75">
      <c r="A482" s="11">
        <v>44810</v>
      </c>
      <c r="B482">
        <v>25.25</v>
      </c>
      <c r="C482">
        <v>26.26</v>
      </c>
      <c r="D482">
        <v>24.1</v>
      </c>
      <c r="E482">
        <v>30.5</v>
      </c>
      <c r="F482">
        <v>27.85</v>
      </c>
      <c r="G482">
        <v>25.1</v>
      </c>
    </row>
    <row r="483" spans="1:7" x14ac:dyDescent="0.75">
      <c r="A483" s="11">
        <v>44811</v>
      </c>
      <c r="B483">
        <v>25.4</v>
      </c>
      <c r="C483">
        <v>25.82</v>
      </c>
      <c r="D483">
        <v>24.25</v>
      </c>
      <c r="E483">
        <v>31</v>
      </c>
      <c r="F483">
        <v>27.75</v>
      </c>
      <c r="G483">
        <v>25.25</v>
      </c>
    </row>
    <row r="484" spans="1:7" x14ac:dyDescent="0.75">
      <c r="A484" s="11">
        <v>44812</v>
      </c>
      <c r="B484">
        <v>25.6</v>
      </c>
      <c r="C484">
        <v>25.8</v>
      </c>
      <c r="D484">
        <v>24.5</v>
      </c>
      <c r="E484">
        <v>31</v>
      </c>
      <c r="F484">
        <v>28.5</v>
      </c>
      <c r="G484">
        <v>25.2</v>
      </c>
    </row>
    <row r="485" spans="1:7" x14ac:dyDescent="0.75">
      <c r="A485" s="11">
        <v>44813</v>
      </c>
      <c r="B485">
        <v>25</v>
      </c>
      <c r="C485">
        <v>26.05</v>
      </c>
      <c r="D485">
        <v>24.7</v>
      </c>
      <c r="E485">
        <v>31.15</v>
      </c>
      <c r="F485">
        <v>28.3</v>
      </c>
      <c r="G485">
        <v>26</v>
      </c>
    </row>
    <row r="486" spans="1:7" x14ac:dyDescent="0.75">
      <c r="A486" s="11">
        <v>44816</v>
      </c>
      <c r="B486">
        <v>25.55</v>
      </c>
      <c r="C486">
        <v>26.2</v>
      </c>
      <c r="D486">
        <v>25</v>
      </c>
      <c r="E486">
        <v>30.51</v>
      </c>
      <c r="F486">
        <v>28.7</v>
      </c>
      <c r="G486">
        <v>26</v>
      </c>
    </row>
    <row r="487" spans="1:7" x14ac:dyDescent="0.75">
      <c r="A487" s="11">
        <v>44817</v>
      </c>
      <c r="B487">
        <v>25.6</v>
      </c>
      <c r="C487">
        <v>26.01</v>
      </c>
      <c r="D487">
        <v>24.25</v>
      </c>
      <c r="E487">
        <v>30.75</v>
      </c>
      <c r="F487">
        <v>29.1</v>
      </c>
      <c r="G487">
        <v>26</v>
      </c>
    </row>
    <row r="488" spans="1:7" x14ac:dyDescent="0.75">
      <c r="A488" s="11">
        <v>44818</v>
      </c>
      <c r="B488">
        <v>25.25</v>
      </c>
      <c r="C488">
        <v>25.747</v>
      </c>
      <c r="D488">
        <v>24.05</v>
      </c>
      <c r="E488">
        <v>30.9</v>
      </c>
      <c r="F488">
        <v>29</v>
      </c>
      <c r="G488">
        <v>25</v>
      </c>
    </row>
    <row r="489" spans="1:7" x14ac:dyDescent="0.75">
      <c r="A489" s="11">
        <v>44819</v>
      </c>
      <c r="B489">
        <v>25.25</v>
      </c>
      <c r="C489">
        <v>25.34</v>
      </c>
      <c r="D489">
        <v>23.6</v>
      </c>
      <c r="E489">
        <v>30.51</v>
      </c>
      <c r="F489">
        <v>27.8</v>
      </c>
      <c r="G489">
        <v>25</v>
      </c>
    </row>
    <row r="490" spans="1:7" x14ac:dyDescent="0.75">
      <c r="A490" s="11">
        <v>44820</v>
      </c>
      <c r="B490">
        <v>25.25</v>
      </c>
      <c r="C490">
        <v>24.79</v>
      </c>
      <c r="D490">
        <v>23.15</v>
      </c>
      <c r="E490">
        <v>30.4</v>
      </c>
      <c r="F490">
        <v>27.5</v>
      </c>
      <c r="G490">
        <v>24</v>
      </c>
    </row>
    <row r="491" spans="1:7" x14ac:dyDescent="0.75">
      <c r="A491" s="11">
        <v>44823</v>
      </c>
      <c r="B491">
        <v>24.995000000000001</v>
      </c>
      <c r="C491">
        <v>25.013000000000002</v>
      </c>
      <c r="D491">
        <v>23.251000000000001</v>
      </c>
      <c r="E491">
        <v>30.25</v>
      </c>
      <c r="F491">
        <v>27.6</v>
      </c>
      <c r="G491">
        <v>23.6</v>
      </c>
    </row>
    <row r="492" spans="1:7" x14ac:dyDescent="0.75">
      <c r="A492" s="11">
        <v>44824</v>
      </c>
      <c r="B492">
        <v>24.5</v>
      </c>
      <c r="C492">
        <v>24.89</v>
      </c>
      <c r="D492">
        <v>23.1</v>
      </c>
      <c r="E492">
        <v>30.2</v>
      </c>
      <c r="F492">
        <v>27.5</v>
      </c>
      <c r="G492">
        <f>+AVERAGE(G491,G493)</f>
        <v>23.700000000000003</v>
      </c>
    </row>
    <row r="493" spans="1:7" x14ac:dyDescent="0.75">
      <c r="A493" s="11">
        <v>44825</v>
      </c>
      <c r="B493">
        <v>24.3</v>
      </c>
      <c r="C493">
        <v>24.9</v>
      </c>
      <c r="D493">
        <v>23.15</v>
      </c>
      <c r="E493">
        <v>29.9</v>
      </c>
      <c r="F493">
        <v>27.5</v>
      </c>
      <c r="G493">
        <v>23.8</v>
      </c>
    </row>
    <row r="494" spans="1:7" x14ac:dyDescent="0.75">
      <c r="A494" s="11">
        <v>44826</v>
      </c>
      <c r="B494">
        <v>23.81</v>
      </c>
      <c r="C494">
        <v>24.379000000000001</v>
      </c>
      <c r="D494">
        <v>22.8</v>
      </c>
      <c r="E494">
        <v>30</v>
      </c>
      <c r="F494">
        <v>27</v>
      </c>
      <c r="G494">
        <v>23</v>
      </c>
    </row>
    <row r="495" spans="1:7" x14ac:dyDescent="0.75">
      <c r="A495" s="11">
        <v>44827</v>
      </c>
      <c r="B495">
        <v>23</v>
      </c>
      <c r="C495">
        <v>23.69</v>
      </c>
      <c r="D495">
        <v>21.9</v>
      </c>
      <c r="E495">
        <v>29</v>
      </c>
      <c r="F495">
        <v>26</v>
      </c>
      <c r="G495">
        <v>23</v>
      </c>
    </row>
    <row r="496" spans="1:7" x14ac:dyDescent="0.75">
      <c r="A496" s="11">
        <v>44830</v>
      </c>
      <c r="B496">
        <v>23.1</v>
      </c>
      <c r="C496">
        <v>22.8</v>
      </c>
      <c r="D496">
        <v>21.02</v>
      </c>
      <c r="E496">
        <v>28</v>
      </c>
      <c r="F496">
        <v>26</v>
      </c>
      <c r="G496">
        <v>23</v>
      </c>
    </row>
    <row r="497" spans="1:7" x14ac:dyDescent="0.75">
      <c r="A497" s="11">
        <v>44831</v>
      </c>
      <c r="B497">
        <v>21.11</v>
      </c>
      <c r="C497">
        <v>21.4</v>
      </c>
      <c r="D497">
        <v>20.25</v>
      </c>
      <c r="E497">
        <v>27</v>
      </c>
      <c r="F497">
        <v>24.8</v>
      </c>
      <c r="G497">
        <v>22</v>
      </c>
    </row>
    <row r="498" spans="1:7" x14ac:dyDescent="0.75">
      <c r="A498" s="11">
        <v>44832</v>
      </c>
      <c r="B498">
        <v>21.75</v>
      </c>
      <c r="C498">
        <v>22.35</v>
      </c>
      <c r="D498">
        <v>21</v>
      </c>
      <c r="E498">
        <v>27</v>
      </c>
      <c r="F498">
        <v>25</v>
      </c>
      <c r="G498">
        <v>21.4</v>
      </c>
    </row>
    <row r="499" spans="1:7" x14ac:dyDescent="0.75">
      <c r="A499" s="11">
        <v>44833</v>
      </c>
      <c r="B499">
        <v>21.2</v>
      </c>
      <c r="C499">
        <v>21.6</v>
      </c>
      <c r="D499">
        <v>20</v>
      </c>
      <c r="E499">
        <v>27</v>
      </c>
      <c r="F499">
        <v>24.95</v>
      </c>
      <c r="G499">
        <v>21.4</v>
      </c>
    </row>
    <row r="500" spans="1:7" x14ac:dyDescent="0.75">
      <c r="A500" s="11">
        <v>44834</v>
      </c>
      <c r="B500">
        <v>20.39</v>
      </c>
      <c r="C500">
        <v>20.53</v>
      </c>
      <c r="D500">
        <v>19.45</v>
      </c>
      <c r="E500">
        <v>25.76</v>
      </c>
      <c r="F500">
        <v>24.3</v>
      </c>
      <c r="G500">
        <f>+AVERAGE(G499,G501)</f>
        <v>21.4</v>
      </c>
    </row>
    <row r="501" spans="1:7" x14ac:dyDescent="0.75">
      <c r="A501" s="11">
        <v>44837</v>
      </c>
      <c r="B501">
        <v>21</v>
      </c>
      <c r="C501">
        <v>22.15</v>
      </c>
      <c r="D501">
        <v>20.5</v>
      </c>
      <c r="E501">
        <v>26.2</v>
      </c>
      <c r="F501">
        <v>24.5</v>
      </c>
      <c r="G501">
        <v>21.4</v>
      </c>
    </row>
    <row r="502" spans="1:7" x14ac:dyDescent="0.75">
      <c r="A502" s="11">
        <v>44838</v>
      </c>
      <c r="B502">
        <v>22</v>
      </c>
      <c r="C502">
        <v>21.95</v>
      </c>
      <c r="D502">
        <v>21</v>
      </c>
      <c r="E502">
        <v>26.9</v>
      </c>
      <c r="F502">
        <v>25.2</v>
      </c>
      <c r="G502">
        <v>21.4</v>
      </c>
    </row>
    <row r="503" spans="1:7" x14ac:dyDescent="0.75">
      <c r="A503" s="11">
        <v>44839</v>
      </c>
      <c r="B503">
        <v>21.2</v>
      </c>
      <c r="C503">
        <v>21.63</v>
      </c>
      <c r="D503">
        <v>20.100000000000001</v>
      </c>
      <c r="E503">
        <v>26.010999999999999</v>
      </c>
      <c r="F503">
        <v>23.501000000000001</v>
      </c>
      <c r="G503">
        <v>21.4</v>
      </c>
    </row>
    <row r="504" spans="1:7" x14ac:dyDescent="0.75">
      <c r="A504" s="11">
        <v>44840</v>
      </c>
      <c r="B504">
        <v>21.5</v>
      </c>
      <c r="C504">
        <v>21.47</v>
      </c>
      <c r="D504">
        <v>20</v>
      </c>
      <c r="E504">
        <v>27.4</v>
      </c>
      <c r="F504">
        <v>24.28</v>
      </c>
      <c r="G504">
        <v>21.4</v>
      </c>
    </row>
    <row r="505" spans="1:7" x14ac:dyDescent="0.75">
      <c r="A505" s="11">
        <v>44845</v>
      </c>
      <c r="B505">
        <v>20.86</v>
      </c>
      <c r="C505">
        <v>21.1</v>
      </c>
      <c r="D505">
        <v>20.65</v>
      </c>
      <c r="E505">
        <v>27.675999999999998</v>
      </c>
      <c r="F505">
        <v>23</v>
      </c>
      <c r="G505">
        <v>21.001000000000001</v>
      </c>
    </row>
    <row r="506" spans="1:7" x14ac:dyDescent="0.75">
      <c r="A506" s="11">
        <v>44846</v>
      </c>
      <c r="B506">
        <v>20.25</v>
      </c>
      <c r="C506">
        <v>21.2</v>
      </c>
      <c r="D506">
        <v>20.010000000000002</v>
      </c>
      <c r="E506">
        <v>26</v>
      </c>
      <c r="F506">
        <v>24.53</v>
      </c>
      <c r="G506">
        <v>20.53</v>
      </c>
    </row>
    <row r="507" spans="1:7" x14ac:dyDescent="0.75">
      <c r="A507" s="11">
        <v>44847</v>
      </c>
      <c r="B507">
        <v>20.600999999999999</v>
      </c>
      <c r="C507">
        <v>21.257999999999999</v>
      </c>
      <c r="D507">
        <v>20</v>
      </c>
      <c r="E507">
        <v>26</v>
      </c>
      <c r="F507">
        <v>24</v>
      </c>
      <c r="G507">
        <v>20.5</v>
      </c>
    </row>
    <row r="508" spans="1:7" x14ac:dyDescent="0.75">
      <c r="A508" s="11">
        <v>44848</v>
      </c>
      <c r="B508">
        <v>20.7</v>
      </c>
      <c r="C508">
        <v>20.599</v>
      </c>
      <c r="D508">
        <v>19.809999999999999</v>
      </c>
      <c r="E508">
        <v>25.75</v>
      </c>
      <c r="F508">
        <v>23.9</v>
      </c>
      <c r="G508">
        <v>21</v>
      </c>
    </row>
    <row r="509" spans="1:7" x14ac:dyDescent="0.75">
      <c r="A509" s="11">
        <v>44851</v>
      </c>
      <c r="B509">
        <v>21</v>
      </c>
      <c r="C509">
        <v>20.89</v>
      </c>
      <c r="D509">
        <v>19.809999999999999</v>
      </c>
      <c r="E509">
        <v>25.71</v>
      </c>
      <c r="F509">
        <v>23.9</v>
      </c>
      <c r="G509">
        <v>21</v>
      </c>
    </row>
    <row r="510" spans="1:7" x14ac:dyDescent="0.75">
      <c r="A510" s="11">
        <v>44852</v>
      </c>
      <c r="B510">
        <v>20.52</v>
      </c>
      <c r="C510">
        <v>20.98</v>
      </c>
      <c r="D510">
        <v>20</v>
      </c>
      <c r="E510">
        <v>25.71</v>
      </c>
      <c r="F510">
        <v>23.1</v>
      </c>
      <c r="G510">
        <v>21</v>
      </c>
    </row>
    <row r="511" spans="1:7" x14ac:dyDescent="0.75">
      <c r="A511" s="11">
        <v>44853</v>
      </c>
      <c r="B511">
        <v>20</v>
      </c>
      <c r="C511">
        <v>20.981000000000002</v>
      </c>
      <c r="D511">
        <v>20</v>
      </c>
      <c r="E511">
        <f>+AVERAGE(E510,E512)</f>
        <v>26.094999999999999</v>
      </c>
      <c r="F511">
        <v>23.5</v>
      </c>
      <c r="G511">
        <f>+AVERAGE(G510,G512)</f>
        <v>21.25</v>
      </c>
    </row>
    <row r="512" spans="1:7" x14ac:dyDescent="0.75">
      <c r="A512" s="11">
        <v>44854</v>
      </c>
      <c r="B512">
        <v>21.2</v>
      </c>
      <c r="C512">
        <v>21.35</v>
      </c>
      <c r="D512">
        <v>20.350000000000001</v>
      </c>
      <c r="E512">
        <v>26.48</v>
      </c>
      <c r="F512">
        <v>24.001000000000001</v>
      </c>
      <c r="G512">
        <v>21.5</v>
      </c>
    </row>
    <row r="513" spans="1:7" x14ac:dyDescent="0.75">
      <c r="A513" s="11">
        <v>44855</v>
      </c>
      <c r="B513">
        <v>21.548999999999999</v>
      </c>
      <c r="C513">
        <v>22.1</v>
      </c>
      <c r="D513">
        <v>21.15</v>
      </c>
      <c r="E513">
        <f>+AVERAGE(E512,E514)</f>
        <v>27.740000000000002</v>
      </c>
      <c r="F513">
        <v>25</v>
      </c>
      <c r="G513">
        <f>+AVERAGE(G512,G514)</f>
        <v>21.7</v>
      </c>
    </row>
    <row r="514" spans="1:7" x14ac:dyDescent="0.75">
      <c r="A514" s="11">
        <v>44858</v>
      </c>
      <c r="B514">
        <v>22.89</v>
      </c>
      <c r="C514">
        <v>23.2</v>
      </c>
      <c r="D514">
        <v>22.2</v>
      </c>
      <c r="E514">
        <v>29</v>
      </c>
      <c r="F514">
        <v>26.001999999999999</v>
      </c>
      <c r="G514">
        <v>21.9</v>
      </c>
    </row>
    <row r="515" spans="1:7" x14ac:dyDescent="0.75">
      <c r="A515" s="11">
        <v>44859</v>
      </c>
      <c r="B515">
        <v>23.05</v>
      </c>
      <c r="C515">
        <v>23.38</v>
      </c>
      <c r="D515">
        <v>22.4</v>
      </c>
      <c r="E515">
        <v>29.5</v>
      </c>
      <c r="F515">
        <v>27.75</v>
      </c>
      <c r="G515">
        <v>22.82</v>
      </c>
    </row>
    <row r="516" spans="1:7" x14ac:dyDescent="0.75">
      <c r="A516" s="11">
        <v>44860</v>
      </c>
      <c r="B516">
        <v>22.088000000000001</v>
      </c>
      <c r="C516">
        <v>22.8</v>
      </c>
      <c r="D516">
        <v>22.3</v>
      </c>
      <c r="E516">
        <v>28.8</v>
      </c>
      <c r="F516">
        <v>28</v>
      </c>
      <c r="G516">
        <f>+AVERAGE(G515,G517)</f>
        <v>22.91</v>
      </c>
    </row>
    <row r="517" spans="1:7" x14ac:dyDescent="0.75">
      <c r="A517" s="11">
        <v>44861</v>
      </c>
      <c r="B517">
        <v>22.6</v>
      </c>
      <c r="C517">
        <v>22.6</v>
      </c>
      <c r="D517">
        <v>22</v>
      </c>
      <c r="E517">
        <v>29</v>
      </c>
      <c r="F517">
        <v>28.39</v>
      </c>
      <c r="G517">
        <v>23</v>
      </c>
    </row>
    <row r="518" spans="1:7" x14ac:dyDescent="0.75">
      <c r="A518" s="11">
        <v>44862</v>
      </c>
      <c r="B518">
        <v>22.6</v>
      </c>
      <c r="C518">
        <v>22.5</v>
      </c>
      <c r="D518">
        <v>22</v>
      </c>
      <c r="E518">
        <v>29.998999999999999</v>
      </c>
      <c r="F518">
        <v>27.9</v>
      </c>
      <c r="G518">
        <v>23</v>
      </c>
    </row>
    <row r="519" spans="1:7" x14ac:dyDescent="0.75">
      <c r="A519" s="11">
        <v>44865</v>
      </c>
      <c r="B519">
        <v>22.5</v>
      </c>
      <c r="C519">
        <v>22.478999999999999</v>
      </c>
      <c r="D519">
        <v>22</v>
      </c>
      <c r="E519">
        <v>28.8</v>
      </c>
      <c r="F519">
        <v>27.2</v>
      </c>
      <c r="G519">
        <v>23</v>
      </c>
    </row>
    <row r="520" spans="1:7" x14ac:dyDescent="0.75">
      <c r="A520" s="11">
        <v>44866</v>
      </c>
      <c r="B520">
        <v>23</v>
      </c>
      <c r="C520">
        <v>22.852</v>
      </c>
      <c r="D520">
        <v>22.2</v>
      </c>
      <c r="E520">
        <v>28.901</v>
      </c>
      <c r="F520">
        <v>26.501999999999999</v>
      </c>
      <c r="G520">
        <v>22.7</v>
      </c>
    </row>
    <row r="521" spans="1:7" x14ac:dyDescent="0.75">
      <c r="A521" s="11">
        <v>44867</v>
      </c>
      <c r="B521">
        <v>22.78</v>
      </c>
      <c r="C521">
        <v>22.53</v>
      </c>
      <c r="D521">
        <v>21.75</v>
      </c>
      <c r="E521">
        <v>29.99</v>
      </c>
      <c r="F521">
        <v>26.1</v>
      </c>
      <c r="G521">
        <v>22.2</v>
      </c>
    </row>
    <row r="522" spans="1:7" x14ac:dyDescent="0.75">
      <c r="A522" s="11">
        <v>44868</v>
      </c>
      <c r="B522">
        <v>22.8</v>
      </c>
      <c r="C522">
        <v>22.6</v>
      </c>
      <c r="D522">
        <v>21.85</v>
      </c>
      <c r="E522">
        <v>30</v>
      </c>
      <c r="F522">
        <v>26.46</v>
      </c>
      <c r="G522">
        <v>22.498999999999999</v>
      </c>
    </row>
    <row r="523" spans="1:7" x14ac:dyDescent="0.75">
      <c r="A523" s="11">
        <v>44869</v>
      </c>
      <c r="B523">
        <v>23</v>
      </c>
      <c r="C523">
        <v>22.6</v>
      </c>
      <c r="D523">
        <v>21.8</v>
      </c>
      <c r="E523">
        <v>30.45</v>
      </c>
      <c r="F523">
        <v>25.901</v>
      </c>
      <c r="G523">
        <v>23</v>
      </c>
    </row>
    <row r="524" spans="1:7" x14ac:dyDescent="0.75">
      <c r="A524" s="11">
        <v>44872</v>
      </c>
      <c r="B524">
        <v>23</v>
      </c>
      <c r="C524">
        <v>23.4</v>
      </c>
      <c r="D524">
        <v>22.17</v>
      </c>
      <c r="E524">
        <v>30</v>
      </c>
      <c r="F524">
        <v>27.37</v>
      </c>
      <c r="G524">
        <v>23</v>
      </c>
    </row>
    <row r="525" spans="1:7" x14ac:dyDescent="0.75">
      <c r="A525" s="11">
        <v>44873</v>
      </c>
      <c r="B525">
        <v>23.6</v>
      </c>
      <c r="C525">
        <v>23.69</v>
      </c>
      <c r="D525">
        <v>22.35</v>
      </c>
      <c r="E525">
        <v>30.75</v>
      </c>
      <c r="F525">
        <v>27.1</v>
      </c>
      <c r="G525">
        <v>23.32</v>
      </c>
    </row>
    <row r="526" spans="1:7" x14ac:dyDescent="0.75">
      <c r="A526" s="11">
        <v>44874</v>
      </c>
      <c r="B526">
        <v>23.4</v>
      </c>
      <c r="C526">
        <v>23.283999999999999</v>
      </c>
      <c r="D526">
        <v>22.49</v>
      </c>
      <c r="E526">
        <v>30</v>
      </c>
      <c r="F526">
        <v>27.5</v>
      </c>
      <c r="G526">
        <v>23.2</v>
      </c>
    </row>
    <row r="527" spans="1:7" x14ac:dyDescent="0.75">
      <c r="A527" s="11">
        <v>44875</v>
      </c>
      <c r="B527">
        <v>23.401</v>
      </c>
      <c r="C527">
        <v>23.93</v>
      </c>
      <c r="D527">
        <v>22.8</v>
      </c>
      <c r="E527">
        <v>31.2</v>
      </c>
      <c r="F527">
        <v>28</v>
      </c>
      <c r="G527">
        <f>+AVERAGE(G526,G529)</f>
        <v>23.35</v>
      </c>
    </row>
    <row r="528" spans="1:7" x14ac:dyDescent="0.75">
      <c r="A528" s="11">
        <v>44876</v>
      </c>
      <c r="B528">
        <v>22.9</v>
      </c>
      <c r="C528">
        <v>24.11</v>
      </c>
      <c r="D528">
        <v>22.95</v>
      </c>
      <c r="E528">
        <v>30.21</v>
      </c>
      <c r="F528">
        <v>28.1</v>
      </c>
      <c r="G528">
        <f>+G527</f>
        <v>23.35</v>
      </c>
    </row>
    <row r="529" spans="1:7" x14ac:dyDescent="0.75">
      <c r="A529" s="11">
        <v>44879</v>
      </c>
      <c r="B529">
        <v>24.4</v>
      </c>
      <c r="C529">
        <v>24.35</v>
      </c>
      <c r="D529">
        <v>23.9</v>
      </c>
      <c r="E529">
        <v>31.79</v>
      </c>
      <c r="F529">
        <v>29</v>
      </c>
      <c r="G529">
        <v>23.5</v>
      </c>
    </row>
    <row r="530" spans="1:7" x14ac:dyDescent="0.75">
      <c r="A530" s="11">
        <v>44880</v>
      </c>
      <c r="B530">
        <v>25</v>
      </c>
      <c r="C530">
        <v>26.22</v>
      </c>
      <c r="D530">
        <v>24.6</v>
      </c>
      <c r="E530">
        <v>32.5</v>
      </c>
      <c r="F530">
        <v>29</v>
      </c>
      <c r="G530">
        <v>24.43</v>
      </c>
    </row>
    <row r="531" spans="1:7" x14ac:dyDescent="0.75">
      <c r="A531" s="11">
        <v>44881</v>
      </c>
      <c r="B531">
        <v>26</v>
      </c>
      <c r="C531">
        <v>26.6</v>
      </c>
      <c r="D531">
        <v>24.899000000000001</v>
      </c>
      <c r="E531">
        <v>32.9</v>
      </c>
      <c r="F531">
        <v>30</v>
      </c>
      <c r="G531">
        <v>24.863</v>
      </c>
    </row>
    <row r="532" spans="1:7" x14ac:dyDescent="0.75">
      <c r="A532" s="11">
        <v>44882</v>
      </c>
      <c r="B532">
        <v>25.8</v>
      </c>
      <c r="C532">
        <v>26.03</v>
      </c>
      <c r="D532">
        <v>24.1</v>
      </c>
      <c r="E532">
        <v>32.5</v>
      </c>
      <c r="F532">
        <v>30</v>
      </c>
      <c r="G532">
        <v>25.45</v>
      </c>
    </row>
    <row r="533" spans="1:7" x14ac:dyDescent="0.75">
      <c r="A533" s="11">
        <v>44883</v>
      </c>
      <c r="B533">
        <v>25</v>
      </c>
      <c r="C533">
        <v>25.18</v>
      </c>
      <c r="D533">
        <v>23.3</v>
      </c>
      <c r="E533">
        <v>32.9</v>
      </c>
      <c r="F533">
        <v>30</v>
      </c>
      <c r="G533">
        <v>25.09</v>
      </c>
    </row>
    <row r="534" spans="1:7" x14ac:dyDescent="0.75">
      <c r="A534" s="11">
        <v>44887</v>
      </c>
      <c r="B534">
        <v>25.8</v>
      </c>
      <c r="C534">
        <v>26.1</v>
      </c>
      <c r="D534">
        <v>23.75</v>
      </c>
      <c r="E534">
        <v>32</v>
      </c>
      <c r="F534">
        <v>30.42</v>
      </c>
      <c r="G534">
        <v>25.09</v>
      </c>
    </row>
    <row r="535" spans="1:7" x14ac:dyDescent="0.75">
      <c r="A535" s="11">
        <v>44888</v>
      </c>
      <c r="B535">
        <v>25.8</v>
      </c>
      <c r="C535">
        <v>26.25</v>
      </c>
      <c r="D535">
        <v>23.75</v>
      </c>
      <c r="E535">
        <v>32.450000000000003</v>
      </c>
      <c r="F535">
        <v>30.42</v>
      </c>
      <c r="G535">
        <v>24.75</v>
      </c>
    </row>
    <row r="536" spans="1:7" x14ac:dyDescent="0.75">
      <c r="A536" s="11">
        <v>44889</v>
      </c>
      <c r="B536">
        <v>26.4</v>
      </c>
      <c r="C536">
        <v>25.882000000000001</v>
      </c>
      <c r="D536">
        <v>24.5</v>
      </c>
      <c r="E536">
        <v>33.5</v>
      </c>
      <c r="F536">
        <v>29.5</v>
      </c>
      <c r="G536">
        <v>24.75</v>
      </c>
    </row>
    <row r="537" spans="1:7" x14ac:dyDescent="0.75">
      <c r="A537" s="11">
        <v>44890</v>
      </c>
      <c r="B537">
        <v>26.399000000000001</v>
      </c>
      <c r="C537">
        <v>25.88</v>
      </c>
      <c r="D537">
        <v>24</v>
      </c>
      <c r="E537">
        <v>33.1</v>
      </c>
      <c r="F537">
        <v>28.201000000000001</v>
      </c>
      <c r="G537">
        <v>25.02</v>
      </c>
    </row>
    <row r="538" spans="1:7" x14ac:dyDescent="0.75">
      <c r="A538" s="11">
        <v>44893</v>
      </c>
      <c r="B538">
        <v>26.76</v>
      </c>
      <c r="C538">
        <v>25.89</v>
      </c>
      <c r="D538">
        <v>24.2</v>
      </c>
      <c r="E538">
        <v>33</v>
      </c>
      <c r="F538">
        <v>28.2</v>
      </c>
      <c r="G538">
        <v>25</v>
      </c>
    </row>
    <row r="539" spans="1:7" x14ac:dyDescent="0.75">
      <c r="A539" s="11">
        <v>44894</v>
      </c>
      <c r="B539">
        <v>27</v>
      </c>
      <c r="C539">
        <v>26.861999999999998</v>
      </c>
      <c r="D539">
        <v>24.98</v>
      </c>
      <c r="E539">
        <v>33.700000000000003</v>
      </c>
      <c r="F539">
        <v>28.401</v>
      </c>
      <c r="G539">
        <v>25</v>
      </c>
    </row>
    <row r="540" spans="1:7" x14ac:dyDescent="0.75">
      <c r="A540" s="11">
        <v>44895</v>
      </c>
      <c r="B540">
        <v>27</v>
      </c>
      <c r="C540">
        <v>28.079000000000001</v>
      </c>
      <c r="D540">
        <v>26</v>
      </c>
      <c r="E540">
        <v>33.5</v>
      </c>
      <c r="F540">
        <v>30.15</v>
      </c>
      <c r="G540">
        <v>25.15</v>
      </c>
    </row>
    <row r="541" spans="1:7" x14ac:dyDescent="0.75">
      <c r="A541" s="11">
        <v>44896</v>
      </c>
      <c r="B541">
        <v>27.65</v>
      </c>
      <c r="C541">
        <v>28</v>
      </c>
      <c r="D541">
        <v>26.5</v>
      </c>
      <c r="E541">
        <v>34.299999999999997</v>
      </c>
      <c r="F541">
        <v>30.57</v>
      </c>
      <c r="G541">
        <v>25.15</v>
      </c>
    </row>
    <row r="542" spans="1:7" x14ac:dyDescent="0.75">
      <c r="A542" s="11">
        <v>44897</v>
      </c>
      <c r="B542">
        <v>27.58</v>
      </c>
      <c r="C542">
        <v>27.75</v>
      </c>
      <c r="D542">
        <v>26.24</v>
      </c>
      <c r="E542">
        <v>33.5</v>
      </c>
      <c r="F542">
        <v>31.298999999999999</v>
      </c>
      <c r="G542">
        <v>26.5</v>
      </c>
    </row>
    <row r="543" spans="1:7" x14ac:dyDescent="0.75">
      <c r="A543" s="11">
        <v>44900</v>
      </c>
      <c r="B543">
        <v>27.15</v>
      </c>
      <c r="C543">
        <v>27.42</v>
      </c>
      <c r="D543">
        <v>25.65</v>
      </c>
      <c r="E543">
        <v>33.6</v>
      </c>
      <c r="F543">
        <v>31.298999999999999</v>
      </c>
      <c r="G543">
        <v>26.5</v>
      </c>
    </row>
    <row r="544" spans="1:7" x14ac:dyDescent="0.75">
      <c r="A544" s="11">
        <v>44901</v>
      </c>
      <c r="B544">
        <v>27.51</v>
      </c>
      <c r="C544">
        <v>26.77</v>
      </c>
      <c r="D544">
        <v>24.99</v>
      </c>
      <c r="E544">
        <v>33.200000000000003</v>
      </c>
      <c r="F544">
        <v>31.298999999999999</v>
      </c>
      <c r="G544">
        <v>26.5</v>
      </c>
    </row>
    <row r="545" spans="1:7" x14ac:dyDescent="0.75">
      <c r="A545" s="11">
        <v>44902</v>
      </c>
      <c r="B545">
        <v>27.978999999999999</v>
      </c>
      <c r="C545">
        <v>27.05</v>
      </c>
      <c r="D545">
        <v>25.45</v>
      </c>
      <c r="E545">
        <f>+AVERAGE(E544,E547)</f>
        <v>33.6</v>
      </c>
      <c r="F545">
        <v>30.5</v>
      </c>
      <c r="G545">
        <v>26.5</v>
      </c>
    </row>
    <row r="546" spans="1:7" x14ac:dyDescent="0.75">
      <c r="A546" s="11">
        <v>44907</v>
      </c>
      <c r="B546">
        <v>28.5</v>
      </c>
      <c r="C546">
        <v>27.798999999999999</v>
      </c>
      <c r="D546">
        <v>25.75</v>
      </c>
      <c r="E546">
        <f>+E545</f>
        <v>33.6</v>
      </c>
      <c r="F546">
        <v>30.5</v>
      </c>
      <c r="G546">
        <v>26.5</v>
      </c>
    </row>
    <row r="547" spans="1:7" x14ac:dyDescent="0.75">
      <c r="A547" s="11">
        <v>44908</v>
      </c>
      <c r="B547">
        <v>27</v>
      </c>
      <c r="C547">
        <v>28.08</v>
      </c>
      <c r="D547">
        <v>26.1</v>
      </c>
      <c r="E547">
        <v>34</v>
      </c>
      <c r="F547">
        <v>30.5</v>
      </c>
      <c r="G547">
        <v>26.1</v>
      </c>
    </row>
    <row r="548" spans="1:7" x14ac:dyDescent="0.75">
      <c r="A548" s="11">
        <v>44909</v>
      </c>
      <c r="B548">
        <v>29</v>
      </c>
      <c r="C548">
        <v>28.2</v>
      </c>
      <c r="D548">
        <v>26.3</v>
      </c>
      <c r="E548">
        <v>33.9</v>
      </c>
      <c r="F548">
        <v>30.9</v>
      </c>
      <c r="G548">
        <v>26.5</v>
      </c>
    </row>
    <row r="549" spans="1:7" x14ac:dyDescent="0.75">
      <c r="A549" s="11">
        <v>44910</v>
      </c>
      <c r="B549">
        <v>29</v>
      </c>
      <c r="C549">
        <v>29</v>
      </c>
      <c r="D549">
        <v>27.1</v>
      </c>
      <c r="E549">
        <v>34.22</v>
      </c>
      <c r="F549">
        <v>31.15</v>
      </c>
      <c r="G549">
        <v>26.75</v>
      </c>
    </row>
    <row r="550" spans="1:7" x14ac:dyDescent="0.75">
      <c r="A550" s="11">
        <v>44911</v>
      </c>
      <c r="B550">
        <v>28.998999999999999</v>
      </c>
      <c r="C550">
        <v>29.6</v>
      </c>
      <c r="D550">
        <v>27.3</v>
      </c>
      <c r="E550">
        <v>35.5</v>
      </c>
      <c r="F550">
        <v>31.15</v>
      </c>
      <c r="G550">
        <v>27.599</v>
      </c>
    </row>
    <row r="551" spans="1:7" x14ac:dyDescent="0.75">
      <c r="A551" s="11">
        <v>44914</v>
      </c>
      <c r="B551">
        <v>29.25</v>
      </c>
      <c r="C551">
        <v>30.35</v>
      </c>
      <c r="D551">
        <v>28.25</v>
      </c>
      <c r="E551">
        <v>36.49</v>
      </c>
      <c r="F551">
        <v>31.15</v>
      </c>
      <c r="G551">
        <v>27.7</v>
      </c>
    </row>
    <row r="552" spans="1:7" x14ac:dyDescent="0.75">
      <c r="A552" s="11">
        <v>44915</v>
      </c>
      <c r="B552">
        <v>30.37</v>
      </c>
      <c r="C552">
        <v>29.978999999999999</v>
      </c>
      <c r="D552">
        <v>28.04</v>
      </c>
      <c r="E552">
        <v>36.700000000000003</v>
      </c>
      <c r="F552">
        <v>31.58</v>
      </c>
      <c r="G552">
        <v>28.32</v>
      </c>
    </row>
    <row r="553" spans="1:7" x14ac:dyDescent="0.75">
      <c r="A553" s="11">
        <v>44916</v>
      </c>
      <c r="B553">
        <v>29.95</v>
      </c>
      <c r="C553">
        <v>30.3</v>
      </c>
      <c r="D553">
        <v>29</v>
      </c>
      <c r="E553">
        <v>36.9</v>
      </c>
      <c r="F553">
        <v>33.78</v>
      </c>
      <c r="G553">
        <v>29.8</v>
      </c>
    </row>
    <row r="554" spans="1:7" x14ac:dyDescent="0.75">
      <c r="A554" s="11">
        <v>44917</v>
      </c>
      <c r="B554">
        <v>28.7</v>
      </c>
      <c r="C554">
        <v>28.45</v>
      </c>
      <c r="D554">
        <v>27.010999999999999</v>
      </c>
      <c r="E554">
        <v>35.700000000000003</v>
      </c>
      <c r="F554">
        <v>33</v>
      </c>
      <c r="G554">
        <v>29.8</v>
      </c>
    </row>
    <row r="555" spans="1:7" x14ac:dyDescent="0.75">
      <c r="A555" s="11">
        <v>44918</v>
      </c>
      <c r="B555">
        <v>28.5</v>
      </c>
      <c r="C555">
        <v>29.75</v>
      </c>
      <c r="D555">
        <v>27.8</v>
      </c>
      <c r="E555">
        <v>35.5</v>
      </c>
      <c r="F555">
        <v>32.200000000000003</v>
      </c>
      <c r="G555">
        <v>29.8</v>
      </c>
    </row>
    <row r="556" spans="1:7" x14ac:dyDescent="0.75">
      <c r="A556" s="11">
        <v>44921</v>
      </c>
      <c r="B556">
        <v>29</v>
      </c>
      <c r="C556">
        <v>29.15</v>
      </c>
      <c r="D556">
        <v>27.501000000000001</v>
      </c>
      <c r="E556">
        <v>36.499000000000002</v>
      </c>
      <c r="F556">
        <v>32.200000000000003</v>
      </c>
      <c r="G556">
        <v>29.8</v>
      </c>
    </row>
    <row r="557" spans="1:7" x14ac:dyDescent="0.75">
      <c r="A557" s="11">
        <v>44922</v>
      </c>
      <c r="B557">
        <v>28.45</v>
      </c>
      <c r="C557">
        <v>29.05</v>
      </c>
      <c r="D557">
        <v>27.49</v>
      </c>
      <c r="E557">
        <v>36</v>
      </c>
      <c r="F557">
        <v>32</v>
      </c>
      <c r="G557">
        <v>29.8</v>
      </c>
    </row>
    <row r="558" spans="1:7" x14ac:dyDescent="0.75">
      <c r="A558" s="11">
        <v>44923</v>
      </c>
      <c r="B558">
        <v>28</v>
      </c>
      <c r="C558">
        <v>28.77</v>
      </c>
      <c r="D558">
        <v>26.8</v>
      </c>
      <c r="E558">
        <v>35.5</v>
      </c>
      <c r="F558">
        <v>30.811</v>
      </c>
      <c r="G558">
        <v>29.8</v>
      </c>
    </row>
    <row r="559" spans="1:7" x14ac:dyDescent="0.75">
      <c r="A559" s="11">
        <v>44924</v>
      </c>
      <c r="B559">
        <v>26.92</v>
      </c>
      <c r="C559">
        <v>28</v>
      </c>
      <c r="D559">
        <v>26.94</v>
      </c>
      <c r="E559">
        <v>34.9</v>
      </c>
      <c r="F559">
        <v>30.81</v>
      </c>
      <c r="G559">
        <v>28.99</v>
      </c>
    </row>
    <row r="560" spans="1:7" x14ac:dyDescent="0.75">
      <c r="A560" s="11">
        <v>44925</v>
      </c>
      <c r="B560">
        <v>27.15</v>
      </c>
      <c r="C560">
        <v>28.45</v>
      </c>
      <c r="D560">
        <v>27.4</v>
      </c>
      <c r="E560">
        <v>35.770000000000003</v>
      </c>
      <c r="F560">
        <v>31</v>
      </c>
      <c r="G560">
        <v>28.7</v>
      </c>
    </row>
    <row r="561" spans="1:7" x14ac:dyDescent="0.75">
      <c r="A561" s="11">
        <v>44928</v>
      </c>
      <c r="B561">
        <v>27.75</v>
      </c>
      <c r="C561">
        <v>28.69</v>
      </c>
      <c r="D561">
        <v>27.79</v>
      </c>
      <c r="E561">
        <v>35.5</v>
      </c>
      <c r="F561">
        <v>31.100999999999999</v>
      </c>
      <c r="G561">
        <v>28.9</v>
      </c>
    </row>
    <row r="562" spans="1:7" x14ac:dyDescent="0.75">
      <c r="A562" s="11">
        <v>44929</v>
      </c>
      <c r="B562">
        <v>28.5</v>
      </c>
      <c r="C562">
        <v>29.15</v>
      </c>
      <c r="D562">
        <v>27.9</v>
      </c>
      <c r="E562">
        <v>35.5</v>
      </c>
      <c r="F562">
        <v>32</v>
      </c>
      <c r="G562">
        <v>29</v>
      </c>
    </row>
    <row r="563" spans="1:7" x14ac:dyDescent="0.75">
      <c r="A563" s="11">
        <v>44930</v>
      </c>
      <c r="B563">
        <v>29.5</v>
      </c>
      <c r="C563">
        <v>29.77</v>
      </c>
      <c r="D563">
        <v>28.251000000000001</v>
      </c>
      <c r="E563">
        <v>36.1</v>
      </c>
      <c r="F563">
        <v>33</v>
      </c>
      <c r="G563">
        <v>29</v>
      </c>
    </row>
    <row r="564" spans="1:7" x14ac:dyDescent="0.75">
      <c r="A564" s="11">
        <v>44931</v>
      </c>
      <c r="B564">
        <v>30.088999999999999</v>
      </c>
      <c r="C564">
        <v>29.489000000000001</v>
      </c>
      <c r="D564">
        <v>27.4</v>
      </c>
      <c r="E564">
        <v>35</v>
      </c>
      <c r="F564">
        <v>31.3</v>
      </c>
      <c r="G564">
        <v>28.55</v>
      </c>
    </row>
    <row r="565" spans="1:7" x14ac:dyDescent="0.75">
      <c r="A565" s="11">
        <v>44932</v>
      </c>
      <c r="B565">
        <v>28.803000000000001</v>
      </c>
      <c r="C565">
        <v>29.66</v>
      </c>
      <c r="D565">
        <v>27.96</v>
      </c>
      <c r="E565">
        <v>34.5</v>
      </c>
      <c r="F565">
        <v>31</v>
      </c>
      <c r="G565">
        <v>28.4</v>
      </c>
    </row>
    <row r="566" spans="1:7" x14ac:dyDescent="0.75">
      <c r="A566" s="11">
        <v>44935</v>
      </c>
      <c r="B566">
        <v>30</v>
      </c>
      <c r="C566">
        <v>30.35</v>
      </c>
      <c r="D566">
        <v>28.52</v>
      </c>
      <c r="E566">
        <v>35</v>
      </c>
      <c r="F566">
        <v>31.5</v>
      </c>
      <c r="G566">
        <v>29.1</v>
      </c>
    </row>
    <row r="567" spans="1:7" x14ac:dyDescent="0.75">
      <c r="A567" s="11">
        <v>44936</v>
      </c>
      <c r="B567">
        <v>29.9</v>
      </c>
      <c r="C567">
        <v>30.38</v>
      </c>
      <c r="D567">
        <v>28.498999999999999</v>
      </c>
      <c r="E567">
        <v>35.398000000000003</v>
      </c>
      <c r="F567">
        <v>31.001000000000001</v>
      </c>
      <c r="G567">
        <v>29.99</v>
      </c>
    </row>
    <row r="568" spans="1:7" x14ac:dyDescent="0.75">
      <c r="A568" s="11">
        <v>44937</v>
      </c>
      <c r="B568">
        <v>31</v>
      </c>
      <c r="C568">
        <v>31.95</v>
      </c>
      <c r="D568">
        <v>29.89</v>
      </c>
      <c r="E568">
        <v>37.5</v>
      </c>
      <c r="F568">
        <v>32.700000000000003</v>
      </c>
      <c r="G568">
        <v>30.25</v>
      </c>
    </row>
    <row r="569" spans="1:7" x14ac:dyDescent="0.75">
      <c r="A569" s="11">
        <v>44938</v>
      </c>
      <c r="B569">
        <v>32</v>
      </c>
      <c r="C569">
        <v>31.69</v>
      </c>
      <c r="D569">
        <v>30.5</v>
      </c>
      <c r="E569">
        <v>36.5</v>
      </c>
      <c r="F569">
        <v>32.65</v>
      </c>
      <c r="G569">
        <v>30.4</v>
      </c>
    </row>
    <row r="570" spans="1:7" x14ac:dyDescent="0.75">
      <c r="A570" s="11">
        <v>44939</v>
      </c>
      <c r="B570">
        <v>31.3</v>
      </c>
      <c r="C570">
        <v>31.89</v>
      </c>
      <c r="D570">
        <v>29.4</v>
      </c>
      <c r="E570">
        <v>36.299999999999997</v>
      </c>
      <c r="F570">
        <v>32</v>
      </c>
      <c r="G570">
        <v>30.6</v>
      </c>
    </row>
    <row r="571" spans="1:7" x14ac:dyDescent="0.75">
      <c r="A571" s="11">
        <v>44942</v>
      </c>
      <c r="B571">
        <v>32.5</v>
      </c>
      <c r="C571">
        <v>33.43</v>
      </c>
      <c r="D571">
        <v>31</v>
      </c>
      <c r="E571">
        <v>36.950000000000003</v>
      </c>
      <c r="F571">
        <v>32.99</v>
      </c>
      <c r="G571">
        <v>31.4</v>
      </c>
    </row>
    <row r="572" spans="1:7" x14ac:dyDescent="0.75">
      <c r="A572" s="11">
        <v>44943</v>
      </c>
      <c r="B572">
        <v>33.799999999999997</v>
      </c>
      <c r="C572">
        <v>34.659999999999997</v>
      </c>
      <c r="D572">
        <v>31.5</v>
      </c>
      <c r="E572">
        <v>37.5</v>
      </c>
      <c r="F572">
        <v>34.5</v>
      </c>
      <c r="G572">
        <v>31.6</v>
      </c>
    </row>
    <row r="573" spans="1:7" x14ac:dyDescent="0.75">
      <c r="A573" s="11">
        <v>44944</v>
      </c>
      <c r="B573">
        <v>36.4</v>
      </c>
      <c r="C573">
        <v>36.75</v>
      </c>
      <c r="D573">
        <v>32.15</v>
      </c>
      <c r="E573">
        <v>37.799999999999997</v>
      </c>
      <c r="F573">
        <v>35</v>
      </c>
      <c r="G573">
        <v>32.021000000000001</v>
      </c>
    </row>
    <row r="574" spans="1:7" x14ac:dyDescent="0.75">
      <c r="A574" s="11">
        <v>44945</v>
      </c>
      <c r="B574">
        <v>36.14</v>
      </c>
      <c r="C574">
        <v>36.57</v>
      </c>
      <c r="D574">
        <v>30.5</v>
      </c>
      <c r="E574">
        <v>37.15</v>
      </c>
      <c r="F574">
        <v>33</v>
      </c>
      <c r="G574">
        <v>32.5</v>
      </c>
    </row>
    <row r="575" spans="1:7" x14ac:dyDescent="0.75">
      <c r="A575" s="11">
        <v>44946</v>
      </c>
      <c r="B575">
        <v>34.92</v>
      </c>
      <c r="C575">
        <v>35.700000000000003</v>
      </c>
      <c r="D575">
        <v>30.84</v>
      </c>
      <c r="E575">
        <v>37.5</v>
      </c>
      <c r="F575">
        <v>33</v>
      </c>
      <c r="G575">
        <v>32.1</v>
      </c>
    </row>
    <row r="576" spans="1:7" x14ac:dyDescent="0.75">
      <c r="A576" s="11">
        <v>44949</v>
      </c>
      <c r="B576">
        <v>35.950000000000003</v>
      </c>
      <c r="C576">
        <v>36.369999999999997</v>
      </c>
      <c r="D576">
        <v>31.4</v>
      </c>
      <c r="E576">
        <v>38</v>
      </c>
      <c r="F576">
        <v>34.03</v>
      </c>
      <c r="G576">
        <v>32.950000000000003</v>
      </c>
    </row>
    <row r="577" spans="1:7" x14ac:dyDescent="0.75">
      <c r="A577" s="11">
        <v>44950</v>
      </c>
      <c r="B577">
        <v>35.5</v>
      </c>
      <c r="C577">
        <v>36.454999999999998</v>
      </c>
      <c r="D577">
        <v>31.65</v>
      </c>
      <c r="E577">
        <v>38.348999999999997</v>
      </c>
      <c r="F577">
        <v>34.03</v>
      </c>
      <c r="G577">
        <v>33</v>
      </c>
    </row>
    <row r="578" spans="1:7" x14ac:dyDescent="0.75">
      <c r="A578" s="11">
        <v>44951</v>
      </c>
      <c r="B578">
        <v>35.4</v>
      </c>
      <c r="C578">
        <v>36.65</v>
      </c>
      <c r="D578">
        <v>31.95</v>
      </c>
      <c r="E578">
        <v>38</v>
      </c>
      <c r="F578">
        <v>35</v>
      </c>
      <c r="G578">
        <v>33</v>
      </c>
    </row>
    <row r="579" spans="1:7" x14ac:dyDescent="0.75">
      <c r="A579" s="11">
        <v>44952</v>
      </c>
      <c r="B579">
        <v>35.299999999999997</v>
      </c>
      <c r="C579">
        <v>36.880000000000003</v>
      </c>
      <c r="D579">
        <v>31.99</v>
      </c>
      <c r="E579">
        <v>38.450000000000003</v>
      </c>
      <c r="F579">
        <v>35.5</v>
      </c>
      <c r="G579">
        <v>32.799999999999997</v>
      </c>
    </row>
    <row r="580" spans="1:7" x14ac:dyDescent="0.75">
      <c r="A580" s="11">
        <v>44953</v>
      </c>
      <c r="B580">
        <v>35.520000000000003</v>
      </c>
      <c r="C580">
        <v>37.19</v>
      </c>
      <c r="D580">
        <v>32.44</v>
      </c>
      <c r="E580">
        <v>38.85</v>
      </c>
      <c r="F580">
        <v>36.200000000000003</v>
      </c>
      <c r="G580">
        <v>32.9</v>
      </c>
    </row>
    <row r="581" spans="1:7" x14ac:dyDescent="0.75">
      <c r="A581" s="11">
        <v>44956</v>
      </c>
      <c r="B581">
        <v>35.4</v>
      </c>
      <c r="C581">
        <v>37.549999999999997</v>
      </c>
      <c r="D581">
        <v>32.18</v>
      </c>
      <c r="E581">
        <v>38.5</v>
      </c>
      <c r="F581">
        <v>35.6</v>
      </c>
      <c r="G581">
        <v>33</v>
      </c>
    </row>
    <row r="582" spans="1:7" x14ac:dyDescent="0.75">
      <c r="A582" s="11">
        <v>44957</v>
      </c>
      <c r="B582">
        <v>35.700000000000003</v>
      </c>
      <c r="C582">
        <v>37.4</v>
      </c>
      <c r="D582">
        <v>32.088999999999999</v>
      </c>
      <c r="E582">
        <v>38.6</v>
      </c>
      <c r="F582">
        <v>35.6</v>
      </c>
      <c r="G582">
        <v>33.5</v>
      </c>
    </row>
    <row r="583" spans="1:7" x14ac:dyDescent="0.75">
      <c r="A583" s="11">
        <v>44958</v>
      </c>
      <c r="B583">
        <v>35.252000000000002</v>
      </c>
      <c r="C583">
        <v>37.32</v>
      </c>
      <c r="D583">
        <v>32.049999999999997</v>
      </c>
      <c r="E583">
        <v>38.6</v>
      </c>
      <c r="F583">
        <v>35.74</v>
      </c>
      <c r="G583">
        <v>33</v>
      </c>
    </row>
    <row r="584" spans="1:7" x14ac:dyDescent="0.75">
      <c r="A584" s="11">
        <v>44959</v>
      </c>
      <c r="B584">
        <v>36</v>
      </c>
      <c r="C584">
        <v>37.35</v>
      </c>
      <c r="D584">
        <v>32.700000000000003</v>
      </c>
      <c r="E584">
        <v>39.950000000000003</v>
      </c>
      <c r="F584">
        <v>36.1</v>
      </c>
      <c r="G584">
        <v>32.350999999999999</v>
      </c>
    </row>
    <row r="585" spans="1:7" x14ac:dyDescent="0.75">
      <c r="A585" s="11">
        <v>44960</v>
      </c>
      <c r="B585">
        <v>34.99</v>
      </c>
      <c r="C585">
        <v>36.07</v>
      </c>
      <c r="D585">
        <v>31.8</v>
      </c>
      <c r="E585">
        <v>38.5</v>
      </c>
      <c r="F585">
        <v>35.6</v>
      </c>
      <c r="G585">
        <v>33.22</v>
      </c>
    </row>
    <row r="586" spans="1:7" x14ac:dyDescent="0.75">
      <c r="A586" s="11">
        <v>44963</v>
      </c>
      <c r="B586">
        <v>33.700000000000003</v>
      </c>
      <c r="C586">
        <v>34.61</v>
      </c>
      <c r="D586">
        <v>30.6</v>
      </c>
      <c r="E586">
        <v>37</v>
      </c>
      <c r="F586">
        <v>33.5</v>
      </c>
      <c r="G586">
        <v>30.5</v>
      </c>
    </row>
    <row r="587" spans="1:7" x14ac:dyDescent="0.75">
      <c r="A587" s="11">
        <v>44964</v>
      </c>
      <c r="B587">
        <v>33.729999999999997</v>
      </c>
      <c r="C587">
        <v>34.74</v>
      </c>
      <c r="D587">
        <v>30.65</v>
      </c>
      <c r="E587">
        <v>37.200000000000003</v>
      </c>
      <c r="F587">
        <v>34.5</v>
      </c>
      <c r="G587">
        <v>32.1</v>
      </c>
    </row>
    <row r="588" spans="1:7" x14ac:dyDescent="0.75">
      <c r="A588" s="11">
        <v>44965</v>
      </c>
      <c r="B588">
        <v>33.75</v>
      </c>
      <c r="C588">
        <v>34.85</v>
      </c>
      <c r="D588">
        <v>30.65</v>
      </c>
      <c r="E588">
        <v>37.22</v>
      </c>
      <c r="F588">
        <v>33.5</v>
      </c>
      <c r="G588">
        <v>32.5</v>
      </c>
    </row>
    <row r="589" spans="1:7" x14ac:dyDescent="0.75">
      <c r="A589" s="11">
        <v>44966</v>
      </c>
      <c r="B589">
        <v>33.450000000000003</v>
      </c>
      <c r="C589">
        <v>34.880000000000003</v>
      </c>
      <c r="D589">
        <v>30.74</v>
      </c>
      <c r="E589">
        <v>37.22</v>
      </c>
      <c r="F589">
        <v>33.5</v>
      </c>
      <c r="G589">
        <v>31.6</v>
      </c>
    </row>
    <row r="590" spans="1:7" x14ac:dyDescent="0.75">
      <c r="A590" s="11">
        <v>44967</v>
      </c>
      <c r="B590">
        <v>33.5</v>
      </c>
      <c r="C590">
        <v>34.35</v>
      </c>
      <c r="D590">
        <v>30.25</v>
      </c>
      <c r="E590">
        <v>36.99</v>
      </c>
      <c r="F590">
        <v>33.5</v>
      </c>
      <c r="G590">
        <v>31.34</v>
      </c>
    </row>
    <row r="591" spans="1:7" x14ac:dyDescent="0.75">
      <c r="A591" s="11">
        <v>44970</v>
      </c>
      <c r="B591">
        <v>33.049999999999997</v>
      </c>
      <c r="C591">
        <v>34.409999999999997</v>
      </c>
      <c r="D591">
        <v>30.2</v>
      </c>
      <c r="E591">
        <v>36.299999999999997</v>
      </c>
      <c r="F591">
        <v>33.5</v>
      </c>
      <c r="G591">
        <v>31</v>
      </c>
    </row>
    <row r="592" spans="1:7" x14ac:dyDescent="0.75">
      <c r="A592" s="11">
        <v>44971</v>
      </c>
      <c r="B592">
        <v>32.6</v>
      </c>
      <c r="C592">
        <v>34.17</v>
      </c>
      <c r="D592">
        <v>29.9</v>
      </c>
      <c r="E592">
        <v>36.5</v>
      </c>
      <c r="F592">
        <v>33</v>
      </c>
      <c r="G592">
        <v>31</v>
      </c>
    </row>
    <row r="593" spans="1:7" x14ac:dyDescent="0.75">
      <c r="A593" s="11">
        <v>44972</v>
      </c>
      <c r="B593">
        <v>31.95</v>
      </c>
      <c r="C593">
        <v>33.630000000000003</v>
      </c>
      <c r="D593">
        <v>29.5</v>
      </c>
      <c r="E593">
        <v>36</v>
      </c>
      <c r="F593">
        <v>32.5</v>
      </c>
      <c r="G593">
        <v>29.6</v>
      </c>
    </row>
    <row r="594" spans="1:7" x14ac:dyDescent="0.75">
      <c r="A594" s="11">
        <v>44973</v>
      </c>
      <c r="B594">
        <v>31.45</v>
      </c>
      <c r="C594">
        <v>32.6</v>
      </c>
      <c r="D594">
        <v>28.5</v>
      </c>
      <c r="E594">
        <v>35</v>
      </c>
      <c r="F594">
        <v>32.5</v>
      </c>
      <c r="G594">
        <v>30</v>
      </c>
    </row>
    <row r="595" spans="1:7" x14ac:dyDescent="0.75">
      <c r="A595" s="11">
        <v>44974</v>
      </c>
      <c r="B595">
        <v>30.55</v>
      </c>
      <c r="C595">
        <v>31.5</v>
      </c>
      <c r="D595">
        <v>27.65</v>
      </c>
      <c r="E595">
        <v>34.338999999999999</v>
      </c>
      <c r="F595">
        <v>32.5</v>
      </c>
      <c r="G595">
        <v>29.6</v>
      </c>
    </row>
    <row r="596" spans="1:7" x14ac:dyDescent="0.75">
      <c r="A596" s="11">
        <v>44979</v>
      </c>
      <c r="B596">
        <v>31</v>
      </c>
      <c r="C596">
        <v>32.15</v>
      </c>
      <c r="D596">
        <v>28.25</v>
      </c>
      <c r="E596">
        <v>35</v>
      </c>
      <c r="F596">
        <v>31.6</v>
      </c>
      <c r="G596">
        <v>28.632999999999999</v>
      </c>
    </row>
    <row r="597" spans="1:7" x14ac:dyDescent="0.75">
      <c r="A597" s="11">
        <v>44980</v>
      </c>
      <c r="B597">
        <v>32.399000000000001</v>
      </c>
      <c r="C597">
        <v>33.546999999999997</v>
      </c>
      <c r="D597">
        <v>29.7</v>
      </c>
      <c r="E597">
        <v>35</v>
      </c>
      <c r="F597">
        <v>33</v>
      </c>
      <c r="G597">
        <v>29.501000000000001</v>
      </c>
    </row>
    <row r="598" spans="1:7" x14ac:dyDescent="0.75">
      <c r="A598" s="11">
        <v>44981</v>
      </c>
      <c r="B598">
        <v>31.6</v>
      </c>
      <c r="C598">
        <v>32.979999999999997</v>
      </c>
      <c r="D598">
        <v>29.25</v>
      </c>
      <c r="E598">
        <v>36</v>
      </c>
      <c r="F598">
        <v>33</v>
      </c>
      <c r="G598">
        <v>29.4</v>
      </c>
    </row>
    <row r="599" spans="1:7" x14ac:dyDescent="0.75">
      <c r="A599" s="11">
        <v>44984</v>
      </c>
      <c r="B599">
        <v>32.83</v>
      </c>
      <c r="C599">
        <v>33.701000000000001</v>
      </c>
      <c r="D599">
        <v>29.8</v>
      </c>
      <c r="E599">
        <v>36.75</v>
      </c>
      <c r="F599">
        <v>32.9</v>
      </c>
      <c r="G599">
        <v>30.53</v>
      </c>
    </row>
    <row r="600" spans="1:7" x14ac:dyDescent="0.75">
      <c r="A600" s="11">
        <v>44985</v>
      </c>
      <c r="B600">
        <v>32.700000000000003</v>
      </c>
      <c r="C600">
        <v>33.479999999999997</v>
      </c>
      <c r="D600">
        <v>29.9</v>
      </c>
      <c r="E600">
        <v>36.200000000000003</v>
      </c>
      <c r="F600">
        <v>33</v>
      </c>
      <c r="G600">
        <v>30.99</v>
      </c>
    </row>
    <row r="601" spans="1:7" x14ac:dyDescent="0.75">
      <c r="A601" s="11">
        <v>44986</v>
      </c>
      <c r="B601">
        <v>31</v>
      </c>
      <c r="C601">
        <v>31.760999999999999</v>
      </c>
      <c r="D601">
        <v>28.5</v>
      </c>
      <c r="E601">
        <v>36.950000000000003</v>
      </c>
      <c r="F601">
        <v>32.299999999999997</v>
      </c>
      <c r="G601">
        <v>30.9</v>
      </c>
    </row>
    <row r="602" spans="1:7" x14ac:dyDescent="0.75">
      <c r="A602" s="11">
        <v>44987</v>
      </c>
      <c r="B602">
        <v>30</v>
      </c>
      <c r="C602">
        <v>31</v>
      </c>
      <c r="D602">
        <v>27.7</v>
      </c>
      <c r="E602">
        <v>34.700000000000003</v>
      </c>
      <c r="F602">
        <v>30.152000000000001</v>
      </c>
      <c r="G602">
        <v>29.5</v>
      </c>
    </row>
    <row r="603" spans="1:7" x14ac:dyDescent="0.75">
      <c r="A603" s="11">
        <v>44988</v>
      </c>
      <c r="B603">
        <v>30.7</v>
      </c>
      <c r="C603">
        <v>31.105</v>
      </c>
      <c r="D603">
        <v>27.75</v>
      </c>
      <c r="E603">
        <v>36</v>
      </c>
      <c r="F603">
        <v>30.600999999999999</v>
      </c>
      <c r="G603">
        <v>29.9</v>
      </c>
    </row>
    <row r="604" spans="1:7" x14ac:dyDescent="0.75">
      <c r="A604" s="11">
        <v>44991</v>
      </c>
      <c r="B604">
        <v>31.5</v>
      </c>
      <c r="C604">
        <v>32.351999999999997</v>
      </c>
      <c r="D604">
        <v>28.51</v>
      </c>
      <c r="E604">
        <v>36</v>
      </c>
      <c r="F604">
        <v>31.9</v>
      </c>
      <c r="G604">
        <v>29.58</v>
      </c>
    </row>
    <row r="605" spans="1:7" x14ac:dyDescent="0.75">
      <c r="A605" s="11">
        <v>44992</v>
      </c>
      <c r="B605">
        <v>31.2</v>
      </c>
      <c r="C605">
        <v>31.61</v>
      </c>
      <c r="D605">
        <v>28.2</v>
      </c>
      <c r="E605">
        <v>35.75</v>
      </c>
      <c r="F605">
        <v>32.270000000000003</v>
      </c>
      <c r="G605">
        <v>29.58</v>
      </c>
    </row>
    <row r="606" spans="1:7" x14ac:dyDescent="0.75">
      <c r="A606" s="11">
        <v>44993</v>
      </c>
      <c r="B606">
        <v>30.35</v>
      </c>
      <c r="C606">
        <v>31.03</v>
      </c>
      <c r="D606">
        <v>27.5</v>
      </c>
      <c r="E606">
        <v>35.969000000000001</v>
      </c>
      <c r="F606">
        <v>31.5</v>
      </c>
      <c r="G606">
        <f>+AVERAGE(G605,G607)</f>
        <v>29.04</v>
      </c>
    </row>
    <row r="607" spans="1:7" x14ac:dyDescent="0.75">
      <c r="A607" s="11">
        <v>44994</v>
      </c>
      <c r="B607">
        <v>29.75</v>
      </c>
      <c r="C607">
        <v>30.85</v>
      </c>
      <c r="D607">
        <v>27.1</v>
      </c>
      <c r="E607">
        <v>34</v>
      </c>
      <c r="F607">
        <v>30.95</v>
      </c>
      <c r="G607">
        <v>28.5</v>
      </c>
    </row>
    <row r="608" spans="1:7" x14ac:dyDescent="0.75">
      <c r="A608" s="11">
        <v>44995</v>
      </c>
      <c r="B608">
        <v>29.11</v>
      </c>
      <c r="C608">
        <v>29.49</v>
      </c>
      <c r="D608">
        <v>26.260999999999999</v>
      </c>
      <c r="E608">
        <v>34.9</v>
      </c>
      <c r="F608">
        <v>30.4</v>
      </c>
      <c r="G608">
        <v>28.45</v>
      </c>
    </row>
    <row r="609" spans="1:7" x14ac:dyDescent="0.75">
      <c r="A609" s="11">
        <v>44998</v>
      </c>
      <c r="B609">
        <v>28.99</v>
      </c>
      <c r="C609">
        <v>29.58</v>
      </c>
      <c r="D609">
        <v>26.1</v>
      </c>
      <c r="E609">
        <v>32.53</v>
      </c>
      <c r="F609">
        <v>30.8</v>
      </c>
      <c r="G609">
        <v>27.4</v>
      </c>
    </row>
    <row r="610" spans="1:7" x14ac:dyDescent="0.75">
      <c r="A610" s="11">
        <v>44999</v>
      </c>
      <c r="B610">
        <v>29</v>
      </c>
      <c r="C610">
        <v>29.48</v>
      </c>
      <c r="D610">
        <v>26.12</v>
      </c>
      <c r="E610">
        <v>32.75</v>
      </c>
      <c r="F610">
        <v>29.4</v>
      </c>
      <c r="G610">
        <v>28</v>
      </c>
    </row>
    <row r="611" spans="1:7" x14ac:dyDescent="0.75">
      <c r="A611" s="11">
        <v>45000</v>
      </c>
      <c r="B611">
        <v>28.5</v>
      </c>
      <c r="C611">
        <v>28.88</v>
      </c>
      <c r="D611">
        <v>26.15</v>
      </c>
      <c r="E611">
        <v>31.8</v>
      </c>
      <c r="F611">
        <v>29</v>
      </c>
      <c r="G611">
        <v>28</v>
      </c>
    </row>
    <row r="612" spans="1:7" x14ac:dyDescent="0.75">
      <c r="A612" s="11">
        <v>45001</v>
      </c>
      <c r="B612">
        <v>28.5</v>
      </c>
      <c r="C612">
        <v>29.71</v>
      </c>
      <c r="D612">
        <v>26.4</v>
      </c>
      <c r="E612">
        <v>32.5</v>
      </c>
      <c r="F612">
        <v>29.4</v>
      </c>
      <c r="G612">
        <v>27.268999999999998</v>
      </c>
    </row>
    <row r="613" spans="1:7" x14ac:dyDescent="0.75">
      <c r="A613" s="11">
        <v>45002</v>
      </c>
      <c r="B613">
        <v>28.398</v>
      </c>
      <c r="C613">
        <v>29.3</v>
      </c>
      <c r="D613">
        <v>26.19</v>
      </c>
      <c r="E613">
        <v>32.5</v>
      </c>
      <c r="F613">
        <v>29.5</v>
      </c>
      <c r="G613">
        <v>26.8</v>
      </c>
    </row>
    <row r="614" spans="1:7" x14ac:dyDescent="0.75">
      <c r="A614" s="11">
        <v>45005</v>
      </c>
      <c r="B614">
        <v>28.998999999999999</v>
      </c>
      <c r="C614">
        <v>29.1</v>
      </c>
      <c r="D614">
        <v>26.15</v>
      </c>
      <c r="E614">
        <v>32.200000000000003</v>
      </c>
      <c r="F614">
        <v>29.3</v>
      </c>
      <c r="G614">
        <v>27.548999999999999</v>
      </c>
    </row>
    <row r="615" spans="1:7" x14ac:dyDescent="0.75">
      <c r="A615" s="11">
        <v>45006</v>
      </c>
      <c r="B615">
        <v>30</v>
      </c>
      <c r="C615">
        <v>29.25</v>
      </c>
      <c r="D615">
        <v>26.4</v>
      </c>
      <c r="E615">
        <v>32.6</v>
      </c>
      <c r="F615">
        <v>29.55</v>
      </c>
      <c r="G615">
        <v>27.699000000000002</v>
      </c>
    </row>
    <row r="616" spans="1:7" x14ac:dyDescent="0.75">
      <c r="A616" s="11">
        <v>45007</v>
      </c>
      <c r="B616">
        <v>28</v>
      </c>
      <c r="C616">
        <v>27.68</v>
      </c>
      <c r="D616">
        <v>25.3</v>
      </c>
      <c r="E616">
        <v>31.1</v>
      </c>
      <c r="F616">
        <v>27.5</v>
      </c>
      <c r="G616">
        <v>26.25</v>
      </c>
    </row>
    <row r="617" spans="1:7" x14ac:dyDescent="0.75">
      <c r="A617" s="11">
        <v>45008</v>
      </c>
      <c r="B617">
        <v>26.6</v>
      </c>
      <c r="C617">
        <v>27.68</v>
      </c>
      <c r="D617">
        <v>25.2</v>
      </c>
      <c r="E617">
        <v>30.9</v>
      </c>
      <c r="F617">
        <v>27.8</v>
      </c>
      <c r="G617">
        <v>26</v>
      </c>
    </row>
    <row r="618" spans="1:7" x14ac:dyDescent="0.75">
      <c r="A618" s="11">
        <v>45012</v>
      </c>
      <c r="B618">
        <v>27</v>
      </c>
      <c r="C618">
        <v>26.7</v>
      </c>
      <c r="D618">
        <v>24.5</v>
      </c>
      <c r="E618">
        <v>30.2</v>
      </c>
      <c r="F618">
        <v>27.25</v>
      </c>
      <c r="G618">
        <v>25.25</v>
      </c>
    </row>
    <row r="619" spans="1:7" x14ac:dyDescent="0.75">
      <c r="A619" s="11">
        <v>45013</v>
      </c>
      <c r="B619">
        <v>26.26</v>
      </c>
      <c r="C619">
        <v>27.35</v>
      </c>
      <c r="D619">
        <v>24.75</v>
      </c>
      <c r="E619">
        <v>31.5</v>
      </c>
      <c r="F619">
        <v>27.7</v>
      </c>
      <c r="G619">
        <v>25.8</v>
      </c>
    </row>
    <row r="620" spans="1:7" x14ac:dyDescent="0.75">
      <c r="A620" s="11">
        <v>45014</v>
      </c>
      <c r="B620">
        <v>28</v>
      </c>
      <c r="C620">
        <v>29.021000000000001</v>
      </c>
      <c r="D620">
        <v>26.414000000000001</v>
      </c>
      <c r="E620">
        <v>32.5</v>
      </c>
      <c r="F620">
        <v>28.2</v>
      </c>
      <c r="G620">
        <v>27.3</v>
      </c>
    </row>
    <row r="621" spans="1:7" x14ac:dyDescent="0.75">
      <c r="A621" s="11">
        <v>45015</v>
      </c>
      <c r="B621">
        <v>28.98</v>
      </c>
      <c r="C621">
        <v>30.09</v>
      </c>
      <c r="D621">
        <v>27.1</v>
      </c>
      <c r="E621">
        <v>32.799999999999997</v>
      </c>
      <c r="F621">
        <v>30.45</v>
      </c>
      <c r="G621">
        <v>27.5</v>
      </c>
    </row>
    <row r="622" spans="1:7" x14ac:dyDescent="0.75">
      <c r="A622" s="11">
        <v>45016</v>
      </c>
      <c r="B622">
        <v>29.5</v>
      </c>
      <c r="C622">
        <v>29.7</v>
      </c>
      <c r="D622">
        <v>27.03</v>
      </c>
      <c r="E622">
        <v>32.100999999999999</v>
      </c>
      <c r="F622">
        <v>29.001000000000001</v>
      </c>
      <c r="G622">
        <v>27.88</v>
      </c>
    </row>
    <row r="623" spans="1:7" x14ac:dyDescent="0.75">
      <c r="A623" s="11">
        <v>45019</v>
      </c>
      <c r="B623">
        <v>29.98</v>
      </c>
      <c r="C623">
        <v>30.39</v>
      </c>
      <c r="D623">
        <v>27.35</v>
      </c>
      <c r="E623">
        <v>33.5</v>
      </c>
      <c r="F623">
        <v>30.1</v>
      </c>
      <c r="G623">
        <v>26.501999999999999</v>
      </c>
    </row>
    <row r="624" spans="1:7" x14ac:dyDescent="0.75">
      <c r="A624" s="11">
        <v>45020</v>
      </c>
      <c r="B624">
        <v>29</v>
      </c>
      <c r="C624">
        <v>29.1</v>
      </c>
      <c r="D624">
        <v>26.8</v>
      </c>
      <c r="E624">
        <v>33.348999999999997</v>
      </c>
      <c r="F624">
        <v>30</v>
      </c>
      <c r="G624">
        <v>27.4</v>
      </c>
    </row>
    <row r="625" spans="1:7" x14ac:dyDescent="0.75">
      <c r="A625" s="11">
        <v>45021</v>
      </c>
      <c r="B625">
        <v>28.25</v>
      </c>
      <c r="C625">
        <v>28.8</v>
      </c>
      <c r="D625">
        <v>26.1</v>
      </c>
      <c r="E625">
        <v>32.299999999999997</v>
      </c>
      <c r="F625">
        <v>30</v>
      </c>
      <c r="G625">
        <v>25.271000000000001</v>
      </c>
    </row>
    <row r="626" spans="1:7" x14ac:dyDescent="0.75">
      <c r="A626" s="11">
        <v>45026</v>
      </c>
      <c r="B626">
        <v>28.748999999999999</v>
      </c>
      <c r="C626">
        <v>28.899000000000001</v>
      </c>
      <c r="D626">
        <v>26.3</v>
      </c>
      <c r="E626">
        <v>32.505000000000003</v>
      </c>
      <c r="F626">
        <v>29.5</v>
      </c>
      <c r="G626">
        <v>26.33</v>
      </c>
    </row>
    <row r="627" spans="1:7" x14ac:dyDescent="0.75">
      <c r="A627" s="11">
        <v>45027</v>
      </c>
      <c r="B627">
        <v>28.25</v>
      </c>
      <c r="C627">
        <v>28.76</v>
      </c>
      <c r="D627">
        <v>26.27</v>
      </c>
      <c r="E627">
        <v>32</v>
      </c>
      <c r="F627">
        <v>29</v>
      </c>
      <c r="G627">
        <v>26.995000000000001</v>
      </c>
    </row>
    <row r="628" spans="1:7" x14ac:dyDescent="0.75">
      <c r="A628" s="11">
        <v>45028</v>
      </c>
      <c r="B628">
        <v>29.25</v>
      </c>
      <c r="C628">
        <v>29.36</v>
      </c>
      <c r="D628">
        <v>26.8</v>
      </c>
      <c r="E628">
        <v>32.905000000000001</v>
      </c>
      <c r="F628">
        <v>30</v>
      </c>
      <c r="G628">
        <v>26.98</v>
      </c>
    </row>
    <row r="629" spans="1:7" x14ac:dyDescent="0.75">
      <c r="A629" s="11">
        <v>45029</v>
      </c>
      <c r="B629">
        <v>29.5</v>
      </c>
      <c r="C629">
        <v>29.5</v>
      </c>
      <c r="D629">
        <v>26.95</v>
      </c>
      <c r="E629">
        <v>32.850999999999999</v>
      </c>
      <c r="F629">
        <v>29.9</v>
      </c>
      <c r="G629">
        <v>26.62</v>
      </c>
    </row>
    <row r="630" spans="1:7" x14ac:dyDescent="0.75">
      <c r="A630" s="11">
        <v>45030</v>
      </c>
      <c r="B630">
        <v>28.3</v>
      </c>
      <c r="C630">
        <v>28.31</v>
      </c>
      <c r="D630">
        <v>26.3</v>
      </c>
      <c r="E630">
        <v>32.500999999999998</v>
      </c>
      <c r="F630">
        <v>29.3</v>
      </c>
      <c r="G630">
        <v>27.199000000000002</v>
      </c>
    </row>
    <row r="631" spans="1:7" x14ac:dyDescent="0.75">
      <c r="A631" s="11">
        <v>45033</v>
      </c>
      <c r="B631">
        <v>28.4</v>
      </c>
      <c r="C631">
        <v>28.35</v>
      </c>
      <c r="D631">
        <v>26.48</v>
      </c>
      <c r="E631">
        <v>32.101999999999997</v>
      </c>
      <c r="F631">
        <v>29.3</v>
      </c>
      <c r="G631">
        <v>27.199000000000002</v>
      </c>
    </row>
    <row r="632" spans="1:7" x14ac:dyDescent="0.75">
      <c r="A632" s="11">
        <v>45034</v>
      </c>
      <c r="B632">
        <v>27.498999999999999</v>
      </c>
      <c r="C632">
        <v>27.54</v>
      </c>
      <c r="D632">
        <v>25.9</v>
      </c>
      <c r="E632">
        <v>31.6</v>
      </c>
      <c r="F632">
        <v>29.2</v>
      </c>
      <c r="G632">
        <v>25.401</v>
      </c>
    </row>
    <row r="633" spans="1:7" x14ac:dyDescent="0.75">
      <c r="A633" s="11">
        <v>45035</v>
      </c>
      <c r="B633">
        <v>24.9</v>
      </c>
      <c r="C633">
        <v>24.16</v>
      </c>
      <c r="D633">
        <v>24.45</v>
      </c>
      <c r="E633">
        <v>31.6</v>
      </c>
      <c r="F633">
        <v>27.15</v>
      </c>
      <c r="G633">
        <v>24.8</v>
      </c>
    </row>
    <row r="634" spans="1:7" x14ac:dyDescent="0.75">
      <c r="A634" s="11">
        <v>45036</v>
      </c>
      <c r="B634">
        <v>25</v>
      </c>
      <c r="C634">
        <v>25.2</v>
      </c>
      <c r="D634">
        <v>24.013000000000002</v>
      </c>
      <c r="E634">
        <v>30.93</v>
      </c>
      <c r="F634">
        <v>27.15</v>
      </c>
      <c r="G634">
        <v>24.9</v>
      </c>
    </row>
    <row r="635" spans="1:7" x14ac:dyDescent="0.75">
      <c r="A635" s="11">
        <v>45037</v>
      </c>
      <c r="B635">
        <v>25.5</v>
      </c>
      <c r="C635">
        <v>25.59</v>
      </c>
      <c r="D635">
        <v>26</v>
      </c>
      <c r="E635">
        <v>31.3</v>
      </c>
      <c r="F635">
        <v>27.35</v>
      </c>
      <c r="G635">
        <v>25.5</v>
      </c>
    </row>
    <row r="636" spans="1:7" x14ac:dyDescent="0.75">
      <c r="A636" s="11">
        <v>45040</v>
      </c>
      <c r="B636">
        <v>24.5</v>
      </c>
      <c r="C636">
        <v>25.4</v>
      </c>
      <c r="D636">
        <v>24.091000000000001</v>
      </c>
      <c r="E636">
        <v>33</v>
      </c>
      <c r="F636">
        <v>27.8</v>
      </c>
      <c r="G636">
        <v>24.02</v>
      </c>
    </row>
    <row r="637" spans="1:7" x14ac:dyDescent="0.75">
      <c r="A637" s="11">
        <v>45041</v>
      </c>
      <c r="B637">
        <v>24.9</v>
      </c>
      <c r="C637">
        <v>25.85</v>
      </c>
      <c r="D637">
        <v>24.3</v>
      </c>
      <c r="E637">
        <v>30.8</v>
      </c>
      <c r="F637">
        <v>28.05</v>
      </c>
      <c r="G637">
        <v>23.6</v>
      </c>
    </row>
    <row r="638" spans="1:7" x14ac:dyDescent="0.75">
      <c r="A638" s="11">
        <v>45042</v>
      </c>
      <c r="B638">
        <v>23.8</v>
      </c>
      <c r="C638">
        <v>25.76</v>
      </c>
      <c r="D638">
        <v>25</v>
      </c>
      <c r="E638">
        <v>30.66</v>
      </c>
      <c r="F638">
        <v>28.5</v>
      </c>
      <c r="G638">
        <v>24</v>
      </c>
    </row>
    <row r="639" spans="1:7" x14ac:dyDescent="0.75">
      <c r="A639" s="11">
        <v>45043</v>
      </c>
      <c r="B639">
        <v>24.7</v>
      </c>
      <c r="C639">
        <v>25.34</v>
      </c>
      <c r="D639">
        <v>23.65</v>
      </c>
      <c r="E639">
        <v>32</v>
      </c>
      <c r="F639">
        <v>28.45</v>
      </c>
      <c r="G639">
        <v>23.03</v>
      </c>
    </row>
    <row r="640" spans="1:7" x14ac:dyDescent="0.75">
      <c r="A640" s="11">
        <v>45044</v>
      </c>
      <c r="B640">
        <v>25.65</v>
      </c>
      <c r="C640">
        <v>25.8</v>
      </c>
      <c r="D640">
        <v>24.4</v>
      </c>
      <c r="E640">
        <v>30.2</v>
      </c>
      <c r="F640">
        <v>28</v>
      </c>
      <c r="G640">
        <f>+AVERAGE(G639,G641)</f>
        <v>23.79</v>
      </c>
    </row>
    <row r="641" spans="1:7" x14ac:dyDescent="0.75">
      <c r="A641" s="11">
        <v>45048</v>
      </c>
      <c r="B641">
        <v>25.8</v>
      </c>
      <c r="C641">
        <v>27.4</v>
      </c>
      <c r="D641">
        <v>24.6</v>
      </c>
      <c r="E641">
        <v>31</v>
      </c>
      <c r="F641">
        <v>28.39</v>
      </c>
      <c r="G641">
        <v>24.55</v>
      </c>
    </row>
    <row r="642" spans="1:7" x14ac:dyDescent="0.75">
      <c r="A642" s="11">
        <v>45049</v>
      </c>
      <c r="B642">
        <v>25.8</v>
      </c>
      <c r="C642">
        <v>27.36</v>
      </c>
      <c r="D642">
        <v>25.2</v>
      </c>
      <c r="E642">
        <v>31.9</v>
      </c>
      <c r="F642">
        <v>28.3</v>
      </c>
      <c r="G642">
        <v>24.89</v>
      </c>
    </row>
    <row r="643" spans="1:7" x14ac:dyDescent="0.75">
      <c r="A643" s="11">
        <v>45050</v>
      </c>
      <c r="B643">
        <v>25.506</v>
      </c>
      <c r="C643">
        <v>27.29</v>
      </c>
      <c r="D643">
        <v>24.5</v>
      </c>
      <c r="E643">
        <v>31.8</v>
      </c>
      <c r="F643">
        <v>28.3</v>
      </c>
      <c r="G643">
        <v>25.2</v>
      </c>
    </row>
    <row r="644" spans="1:7" x14ac:dyDescent="0.75">
      <c r="A644" s="11">
        <v>45051</v>
      </c>
      <c r="B644">
        <v>26</v>
      </c>
      <c r="C644">
        <v>27.1</v>
      </c>
      <c r="D644">
        <v>24.9</v>
      </c>
      <c r="E644">
        <v>31.8</v>
      </c>
      <c r="F644">
        <v>29.25</v>
      </c>
      <c r="G644">
        <v>25.15</v>
      </c>
    </row>
    <row r="645" spans="1:7" x14ac:dyDescent="0.75">
      <c r="A645" s="11">
        <v>45054</v>
      </c>
      <c r="B645">
        <v>26.95</v>
      </c>
      <c r="C645">
        <v>27.25</v>
      </c>
      <c r="D645">
        <v>25.3</v>
      </c>
      <c r="E645">
        <v>32.049999999999997</v>
      </c>
      <c r="F645">
        <v>28.75</v>
      </c>
      <c r="G645">
        <v>25.35</v>
      </c>
    </row>
    <row r="646" spans="1:7" x14ac:dyDescent="0.75">
      <c r="A646" s="11">
        <v>45055</v>
      </c>
      <c r="B646">
        <v>26.98</v>
      </c>
      <c r="C646">
        <v>27.6</v>
      </c>
      <c r="D646">
        <v>25.55</v>
      </c>
      <c r="E646">
        <v>33.299999999999997</v>
      </c>
      <c r="F646">
        <v>28.510999999999999</v>
      </c>
      <c r="G646">
        <v>25.7</v>
      </c>
    </row>
    <row r="647" spans="1:7" x14ac:dyDescent="0.75">
      <c r="A647" s="11">
        <v>45056</v>
      </c>
      <c r="B647">
        <v>27.8</v>
      </c>
      <c r="C647">
        <v>27.45</v>
      </c>
      <c r="D647">
        <v>25.61</v>
      </c>
      <c r="E647">
        <v>32.5</v>
      </c>
      <c r="F647">
        <v>31.298999999999999</v>
      </c>
      <c r="G647">
        <v>26.21</v>
      </c>
    </row>
    <row r="648" spans="1:7" x14ac:dyDescent="0.75">
      <c r="A648" s="11">
        <v>45057</v>
      </c>
      <c r="B648">
        <v>27.75</v>
      </c>
      <c r="C648">
        <v>27.77</v>
      </c>
      <c r="D648">
        <v>25.55</v>
      </c>
      <c r="E648">
        <v>32.65</v>
      </c>
      <c r="F648">
        <v>29.55</v>
      </c>
      <c r="G648">
        <v>26.51</v>
      </c>
    </row>
    <row r="649" spans="1:7" x14ac:dyDescent="0.75">
      <c r="A649" s="11">
        <v>45058</v>
      </c>
      <c r="B649">
        <v>28.94</v>
      </c>
      <c r="C649">
        <v>27.774999999999999</v>
      </c>
      <c r="D649">
        <v>25.31</v>
      </c>
      <c r="E649">
        <v>33</v>
      </c>
      <c r="F649">
        <v>28.26</v>
      </c>
      <c r="G649">
        <v>26</v>
      </c>
    </row>
    <row r="650" spans="1:7" x14ac:dyDescent="0.75">
      <c r="A650" s="11">
        <v>45061</v>
      </c>
      <c r="B650">
        <v>27.98</v>
      </c>
      <c r="C650">
        <v>27.774999999999999</v>
      </c>
      <c r="D650">
        <v>25.251000000000001</v>
      </c>
      <c r="E650">
        <v>31.85</v>
      </c>
      <c r="F650">
        <v>27.614999999999998</v>
      </c>
      <c r="G650">
        <v>26.36</v>
      </c>
    </row>
    <row r="651" spans="1:7" x14ac:dyDescent="0.75">
      <c r="A651" s="11">
        <v>45062</v>
      </c>
      <c r="B651">
        <v>27.7</v>
      </c>
      <c r="C651">
        <v>28.67</v>
      </c>
      <c r="D651">
        <v>25.5</v>
      </c>
      <c r="E651">
        <v>32.799999999999997</v>
      </c>
      <c r="F651">
        <v>29.1</v>
      </c>
      <c r="G651">
        <v>26.5</v>
      </c>
    </row>
    <row r="652" spans="1:7" x14ac:dyDescent="0.75">
      <c r="A652" s="11">
        <v>45063</v>
      </c>
      <c r="B652">
        <v>27.5</v>
      </c>
      <c r="C652">
        <v>28.637119999999999</v>
      </c>
      <c r="D652">
        <v>26</v>
      </c>
      <c r="E652">
        <v>33</v>
      </c>
      <c r="F652">
        <v>29.4</v>
      </c>
      <c r="G652">
        <v>25.85</v>
      </c>
    </row>
    <row r="653" spans="1:7" x14ac:dyDescent="0.75">
      <c r="A653" s="11">
        <v>45064</v>
      </c>
      <c r="B653">
        <v>26.9</v>
      </c>
      <c r="C653">
        <v>27.09</v>
      </c>
      <c r="D653">
        <v>25</v>
      </c>
      <c r="E653">
        <v>31.61</v>
      </c>
      <c r="F653">
        <v>29.1</v>
      </c>
      <c r="G653">
        <v>25</v>
      </c>
    </row>
    <row r="654" spans="1:7" x14ac:dyDescent="0.75">
      <c r="A654" s="11">
        <v>45065</v>
      </c>
      <c r="B654">
        <v>27.010999999999999</v>
      </c>
      <c r="C654">
        <v>27.3</v>
      </c>
      <c r="D654">
        <v>25.7</v>
      </c>
      <c r="E654">
        <v>32.877000000000002</v>
      </c>
      <c r="F654">
        <v>29</v>
      </c>
      <c r="G654">
        <v>24.8</v>
      </c>
    </row>
    <row r="655" spans="1:7" x14ac:dyDescent="0.75">
      <c r="A655" s="11">
        <v>45068</v>
      </c>
      <c r="B655">
        <v>27.29</v>
      </c>
      <c r="C655">
        <v>27.76</v>
      </c>
      <c r="D655">
        <v>25.4</v>
      </c>
      <c r="E655">
        <v>32.799999999999997</v>
      </c>
      <c r="F655">
        <v>29.2</v>
      </c>
      <c r="G655">
        <v>25.49</v>
      </c>
    </row>
    <row r="656" spans="1:7" x14ac:dyDescent="0.75">
      <c r="A656" s="11">
        <v>45069</v>
      </c>
      <c r="B656">
        <v>27.158000000000001</v>
      </c>
      <c r="C656">
        <v>27.85</v>
      </c>
      <c r="D656">
        <v>25.5</v>
      </c>
      <c r="E656">
        <v>32.1</v>
      </c>
      <c r="F656">
        <v>29.31</v>
      </c>
      <c r="G656">
        <v>26</v>
      </c>
    </row>
    <row r="657" spans="1:7" x14ac:dyDescent="0.75">
      <c r="A657" s="11">
        <v>45070</v>
      </c>
      <c r="B657">
        <v>27.3</v>
      </c>
      <c r="C657">
        <v>28.421379999999999</v>
      </c>
      <c r="D657">
        <v>25.25</v>
      </c>
      <c r="E657">
        <v>32.799999999999997</v>
      </c>
      <c r="F657">
        <v>29.7</v>
      </c>
      <c r="G657">
        <v>25.05</v>
      </c>
    </row>
    <row r="658" spans="1:7" x14ac:dyDescent="0.75">
      <c r="A658" s="11">
        <v>45075</v>
      </c>
      <c r="B658">
        <v>28.31</v>
      </c>
      <c r="C658">
        <v>28.4</v>
      </c>
      <c r="D658">
        <v>25.7</v>
      </c>
      <c r="E658">
        <v>32.799999999999997</v>
      </c>
      <c r="F658">
        <v>28.26</v>
      </c>
      <c r="G658">
        <v>27.05</v>
      </c>
    </row>
    <row r="659" spans="1:7" x14ac:dyDescent="0.75">
      <c r="A659" s="11">
        <v>45076</v>
      </c>
      <c r="B659">
        <v>28.49</v>
      </c>
      <c r="C659">
        <v>28.45</v>
      </c>
      <c r="D659">
        <v>26</v>
      </c>
      <c r="E659">
        <v>32.799999999999997</v>
      </c>
      <c r="F659">
        <v>29</v>
      </c>
      <c r="G659">
        <v>27.05</v>
      </c>
    </row>
    <row r="660" spans="1:7" x14ac:dyDescent="0.75">
      <c r="A660" s="11">
        <v>45077</v>
      </c>
      <c r="B660">
        <v>29</v>
      </c>
      <c r="C660">
        <v>28</v>
      </c>
      <c r="D660">
        <v>25.7</v>
      </c>
      <c r="E660">
        <v>32</v>
      </c>
      <c r="F660">
        <v>28</v>
      </c>
      <c r="G660">
        <v>27.05</v>
      </c>
    </row>
    <row r="661" spans="1:7" x14ac:dyDescent="0.75">
      <c r="A661" s="11">
        <v>45078</v>
      </c>
      <c r="B661">
        <v>27.4</v>
      </c>
      <c r="C661">
        <v>27.86</v>
      </c>
      <c r="D661">
        <v>25.998999999999999</v>
      </c>
      <c r="E661">
        <v>31.8</v>
      </c>
      <c r="F661">
        <v>28.001000000000001</v>
      </c>
      <c r="G661">
        <v>26.01</v>
      </c>
    </row>
    <row r="662" spans="1:7" x14ac:dyDescent="0.75">
      <c r="A662" s="11">
        <v>45079</v>
      </c>
      <c r="B662">
        <v>27.75</v>
      </c>
      <c r="C662">
        <v>27.9</v>
      </c>
      <c r="D662">
        <v>25.8</v>
      </c>
      <c r="E662">
        <v>34</v>
      </c>
      <c r="F662">
        <v>28.001000000000001</v>
      </c>
      <c r="G662">
        <v>26.998999999999999</v>
      </c>
    </row>
    <row r="663" spans="1:7" x14ac:dyDescent="0.75">
      <c r="A663" s="11">
        <v>45082</v>
      </c>
      <c r="B663">
        <v>27.99</v>
      </c>
      <c r="C663">
        <v>28.25</v>
      </c>
      <c r="D663">
        <v>26.3</v>
      </c>
      <c r="E663">
        <v>32.002000000000002</v>
      </c>
      <c r="F663">
        <v>28.78</v>
      </c>
      <c r="G663">
        <v>27.018999999999998</v>
      </c>
    </row>
    <row r="664" spans="1:7" x14ac:dyDescent="0.75">
      <c r="A664" s="11">
        <v>45083</v>
      </c>
      <c r="B664">
        <v>29</v>
      </c>
      <c r="C664">
        <v>28.5</v>
      </c>
      <c r="D664">
        <v>27.77</v>
      </c>
      <c r="E664">
        <v>33.9</v>
      </c>
      <c r="F664">
        <v>29.010999999999999</v>
      </c>
      <c r="G664">
        <v>27.39</v>
      </c>
    </row>
    <row r="665" spans="1:7" x14ac:dyDescent="0.75">
      <c r="A665" s="11">
        <v>45084</v>
      </c>
      <c r="B665">
        <v>29.4</v>
      </c>
      <c r="C665">
        <v>30.1</v>
      </c>
      <c r="D665">
        <v>28.3</v>
      </c>
      <c r="E665">
        <v>34.5</v>
      </c>
      <c r="F665">
        <v>31.251000000000001</v>
      </c>
      <c r="G665">
        <v>28</v>
      </c>
    </row>
    <row r="666" spans="1:7" x14ac:dyDescent="0.75">
      <c r="A666" s="11">
        <v>45085</v>
      </c>
      <c r="B666">
        <v>28.913</v>
      </c>
      <c r="C666">
        <v>29.30059</v>
      </c>
      <c r="D666">
        <v>27.5</v>
      </c>
      <c r="E666">
        <v>34.700000000000003</v>
      </c>
      <c r="F666">
        <v>30.314</v>
      </c>
      <c r="G666">
        <v>28.2</v>
      </c>
    </row>
    <row r="667" spans="1:7" x14ac:dyDescent="0.75">
      <c r="A667" s="11">
        <v>45086</v>
      </c>
      <c r="B667">
        <v>28.600999999999999</v>
      </c>
      <c r="C667">
        <v>29.93</v>
      </c>
      <c r="D667">
        <v>27.75</v>
      </c>
      <c r="E667">
        <v>34.6</v>
      </c>
      <c r="F667">
        <v>31</v>
      </c>
      <c r="G667">
        <v>28.1</v>
      </c>
    </row>
    <row r="668" spans="1:7" x14ac:dyDescent="0.75">
      <c r="A668" s="11">
        <v>45089</v>
      </c>
      <c r="B668">
        <v>29</v>
      </c>
      <c r="C668">
        <v>30.15</v>
      </c>
      <c r="D668">
        <v>28.44</v>
      </c>
      <c r="E668">
        <v>35.5</v>
      </c>
      <c r="F668">
        <v>31.3</v>
      </c>
      <c r="G668">
        <v>28.4</v>
      </c>
    </row>
    <row r="669" spans="1:7" x14ac:dyDescent="0.75">
      <c r="A669" s="11">
        <v>45090</v>
      </c>
      <c r="B669">
        <v>30.6</v>
      </c>
      <c r="C669">
        <v>30.77</v>
      </c>
      <c r="D669">
        <v>28.7</v>
      </c>
      <c r="E669">
        <v>35.200000000000003</v>
      </c>
      <c r="F669">
        <v>30.506</v>
      </c>
      <c r="G669">
        <v>28.5</v>
      </c>
    </row>
    <row r="670" spans="1:7" x14ac:dyDescent="0.75">
      <c r="A670" s="11">
        <v>45091</v>
      </c>
      <c r="B670">
        <v>30.024000000000001</v>
      </c>
      <c r="C670">
        <v>30.57</v>
      </c>
      <c r="D670">
        <v>28.5</v>
      </c>
      <c r="E670">
        <v>35</v>
      </c>
      <c r="F670">
        <v>31.8</v>
      </c>
      <c r="G670">
        <v>28.295000000000002</v>
      </c>
    </row>
    <row r="671" spans="1:7" x14ac:dyDescent="0.75">
      <c r="A671" s="11">
        <v>45092</v>
      </c>
      <c r="B671">
        <v>30.001000000000001</v>
      </c>
      <c r="C671">
        <v>30.6</v>
      </c>
      <c r="D671">
        <v>28.89</v>
      </c>
      <c r="E671">
        <v>35.301000000000002</v>
      </c>
      <c r="F671">
        <v>32.634999999999998</v>
      </c>
      <c r="G671">
        <v>28.6</v>
      </c>
    </row>
    <row r="672" spans="1:7" x14ac:dyDescent="0.75">
      <c r="A672" s="11">
        <v>45093</v>
      </c>
      <c r="B672">
        <v>30.64</v>
      </c>
      <c r="C672">
        <v>30.476199999999999</v>
      </c>
      <c r="D672">
        <v>28.5</v>
      </c>
      <c r="E672">
        <v>35.4</v>
      </c>
      <c r="F672">
        <v>31.6</v>
      </c>
      <c r="G672">
        <v>28.6</v>
      </c>
    </row>
    <row r="673" spans="1:7" x14ac:dyDescent="0.75">
      <c r="A673" s="11">
        <v>45098</v>
      </c>
      <c r="B673">
        <v>31.5</v>
      </c>
      <c r="C673">
        <v>32.445</v>
      </c>
      <c r="D673">
        <v>29.9</v>
      </c>
      <c r="E673">
        <v>37</v>
      </c>
      <c r="F673">
        <v>32.909999999999997</v>
      </c>
      <c r="G673">
        <v>29.5</v>
      </c>
    </row>
    <row r="674" spans="1:7" x14ac:dyDescent="0.75">
      <c r="A674" s="11">
        <v>45099</v>
      </c>
      <c r="B674">
        <v>32.5</v>
      </c>
      <c r="C674">
        <v>32.6</v>
      </c>
      <c r="D674">
        <v>30.7</v>
      </c>
      <c r="E674">
        <v>38.1</v>
      </c>
      <c r="F674">
        <v>35</v>
      </c>
      <c r="G674">
        <v>30.5</v>
      </c>
    </row>
    <row r="675" spans="1:7" x14ac:dyDescent="0.75">
      <c r="A675" s="11">
        <v>45100</v>
      </c>
      <c r="B675">
        <v>32.43</v>
      </c>
      <c r="C675">
        <v>32.64</v>
      </c>
      <c r="D675">
        <v>31.19</v>
      </c>
      <c r="E675">
        <v>38.5</v>
      </c>
      <c r="F675">
        <v>35.700000000000003</v>
      </c>
      <c r="G675">
        <v>30.5</v>
      </c>
    </row>
    <row r="676" spans="1:7" x14ac:dyDescent="0.75">
      <c r="A676" s="11">
        <v>45103</v>
      </c>
      <c r="B676">
        <v>33.011000000000003</v>
      </c>
      <c r="C676">
        <v>32.3125</v>
      </c>
      <c r="D676">
        <v>32.01</v>
      </c>
      <c r="E676">
        <v>39.200000000000003</v>
      </c>
      <c r="F676">
        <v>37</v>
      </c>
      <c r="G676">
        <v>30.303999999999998</v>
      </c>
    </row>
    <row r="677" spans="1:7" x14ac:dyDescent="0.75">
      <c r="A677" s="11">
        <v>45104</v>
      </c>
      <c r="B677">
        <v>33.296999999999997</v>
      </c>
      <c r="C677">
        <v>34.25</v>
      </c>
      <c r="D677">
        <v>31.99</v>
      </c>
      <c r="E677">
        <v>38.75</v>
      </c>
      <c r="F677">
        <v>36</v>
      </c>
      <c r="G677">
        <v>32.4</v>
      </c>
    </row>
    <row r="678" spans="1:7" x14ac:dyDescent="0.75">
      <c r="A678" s="11">
        <v>45105</v>
      </c>
      <c r="B678">
        <v>35</v>
      </c>
      <c r="C678">
        <v>34.75</v>
      </c>
      <c r="D678">
        <v>31.9</v>
      </c>
      <c r="E678">
        <v>39</v>
      </c>
      <c r="F678">
        <v>36.299999999999997</v>
      </c>
      <c r="G678">
        <v>33</v>
      </c>
    </row>
    <row r="679" spans="1:7" x14ac:dyDescent="0.75">
      <c r="A679" s="11">
        <v>45106</v>
      </c>
      <c r="B679">
        <v>33.950000000000003</v>
      </c>
      <c r="C679">
        <v>34.75</v>
      </c>
      <c r="D679">
        <v>32.200000000000003</v>
      </c>
      <c r="E679">
        <v>39</v>
      </c>
      <c r="F679">
        <v>36.299999999999997</v>
      </c>
      <c r="G679">
        <v>33</v>
      </c>
    </row>
    <row r="680" spans="1:7" x14ac:dyDescent="0.75">
      <c r="A680" s="11">
        <v>45107</v>
      </c>
      <c r="B680">
        <v>34.5</v>
      </c>
      <c r="C680">
        <v>35.5</v>
      </c>
      <c r="D680">
        <v>32.799999999999997</v>
      </c>
      <c r="E680">
        <v>40</v>
      </c>
      <c r="F680">
        <v>36</v>
      </c>
      <c r="G680">
        <v>33</v>
      </c>
    </row>
    <row r="681" spans="1:7" x14ac:dyDescent="0.75">
      <c r="A681" s="11">
        <v>45110</v>
      </c>
      <c r="B681">
        <v>36.700000000000003</v>
      </c>
      <c r="C681">
        <v>37.119</v>
      </c>
      <c r="D681">
        <v>33.69</v>
      </c>
      <c r="E681">
        <v>42</v>
      </c>
      <c r="F681">
        <v>37</v>
      </c>
      <c r="G681">
        <v>33.003</v>
      </c>
    </row>
    <row r="682" spans="1:7" x14ac:dyDescent="0.75">
      <c r="A682" s="11">
        <v>45111</v>
      </c>
      <c r="B682">
        <v>35.948</v>
      </c>
      <c r="C682">
        <v>37.673999999999999</v>
      </c>
      <c r="D682">
        <v>33.67</v>
      </c>
      <c r="E682">
        <v>40.98</v>
      </c>
      <c r="F682">
        <v>36.549999999999997</v>
      </c>
      <c r="G682">
        <v>33.49</v>
      </c>
    </row>
    <row r="683" spans="1:7" x14ac:dyDescent="0.75">
      <c r="A683" s="11">
        <v>45112</v>
      </c>
      <c r="B683">
        <v>36.072000000000003</v>
      </c>
      <c r="C683">
        <v>37.22</v>
      </c>
      <c r="D683">
        <v>33.67</v>
      </c>
      <c r="E683">
        <v>40.6</v>
      </c>
      <c r="F683">
        <v>37</v>
      </c>
      <c r="G683">
        <v>33</v>
      </c>
    </row>
    <row r="684" spans="1:7" x14ac:dyDescent="0.75">
      <c r="A684" s="11">
        <v>45113</v>
      </c>
      <c r="B684">
        <v>34.19</v>
      </c>
      <c r="C684">
        <v>34.65</v>
      </c>
      <c r="D684">
        <v>32.5</v>
      </c>
      <c r="E684">
        <v>37.520000000000003</v>
      </c>
      <c r="F684">
        <v>34.75</v>
      </c>
      <c r="G684">
        <v>31.738</v>
      </c>
    </row>
    <row r="685" spans="1:7" x14ac:dyDescent="0.75">
      <c r="A685" s="11">
        <v>45114</v>
      </c>
      <c r="B685">
        <v>33.4</v>
      </c>
      <c r="C685">
        <v>34.828000000000003</v>
      </c>
      <c r="D685">
        <v>31.5</v>
      </c>
      <c r="E685">
        <v>36.621000000000002</v>
      </c>
      <c r="F685">
        <v>33.9</v>
      </c>
      <c r="G685">
        <v>29.010999999999999</v>
      </c>
    </row>
    <row r="686" spans="1:7" x14ac:dyDescent="0.75">
      <c r="A686" s="11">
        <v>45117</v>
      </c>
      <c r="B686">
        <v>34.74</v>
      </c>
      <c r="C686">
        <v>35.46</v>
      </c>
      <c r="D686">
        <v>32.9</v>
      </c>
      <c r="E686">
        <v>38</v>
      </c>
      <c r="F686">
        <v>34.25</v>
      </c>
      <c r="G686">
        <v>30.5</v>
      </c>
    </row>
    <row r="687" spans="1:7" x14ac:dyDescent="0.75">
      <c r="A687" s="11">
        <v>45118</v>
      </c>
      <c r="B687">
        <v>35.5</v>
      </c>
      <c r="C687">
        <v>36</v>
      </c>
      <c r="D687">
        <v>32.85</v>
      </c>
      <c r="E687">
        <v>38.700000000000003</v>
      </c>
      <c r="F687">
        <v>34.49</v>
      </c>
      <c r="G687">
        <v>31.33</v>
      </c>
    </row>
    <row r="688" spans="1:7" x14ac:dyDescent="0.75">
      <c r="A688" s="11">
        <v>45119</v>
      </c>
      <c r="B688">
        <v>35.4</v>
      </c>
      <c r="C688">
        <v>36</v>
      </c>
      <c r="D688">
        <v>32.590000000000003</v>
      </c>
      <c r="E688">
        <v>38.85</v>
      </c>
      <c r="F688">
        <v>34.835000000000001</v>
      </c>
      <c r="G688">
        <v>31.6</v>
      </c>
    </row>
    <row r="689" spans="1:7" x14ac:dyDescent="0.75">
      <c r="A689" s="11">
        <v>45120</v>
      </c>
      <c r="B689">
        <v>35.5</v>
      </c>
      <c r="C689">
        <v>36.29</v>
      </c>
      <c r="D689">
        <v>32.61</v>
      </c>
      <c r="E689">
        <v>38</v>
      </c>
      <c r="F689">
        <v>34.9</v>
      </c>
      <c r="G689">
        <v>33.1</v>
      </c>
    </row>
    <row r="690" spans="1:7" x14ac:dyDescent="0.75">
      <c r="A690" s="11">
        <v>45121</v>
      </c>
      <c r="B690">
        <v>35.323</v>
      </c>
      <c r="C690">
        <v>35.5</v>
      </c>
      <c r="D690">
        <v>32.35</v>
      </c>
      <c r="E690">
        <v>37.75</v>
      </c>
      <c r="F690">
        <v>34.5</v>
      </c>
      <c r="G690">
        <v>33.700000000000003</v>
      </c>
    </row>
    <row r="691" spans="1:7" x14ac:dyDescent="0.75">
      <c r="A691" s="11">
        <v>45124</v>
      </c>
      <c r="B691">
        <v>35.503</v>
      </c>
      <c r="C691">
        <v>36</v>
      </c>
      <c r="D691">
        <v>33.4</v>
      </c>
      <c r="E691">
        <v>39.299999999999997</v>
      </c>
      <c r="F691">
        <v>34.402000000000001</v>
      </c>
      <c r="G691">
        <v>33.700000000000003</v>
      </c>
    </row>
    <row r="692" spans="1:7" x14ac:dyDescent="0.75">
      <c r="A692" s="11">
        <v>45125</v>
      </c>
      <c r="B692">
        <v>35.200000000000003</v>
      </c>
      <c r="C692">
        <v>36.450000000000003</v>
      </c>
      <c r="D692">
        <v>33.44</v>
      </c>
      <c r="E692">
        <v>39</v>
      </c>
      <c r="F692">
        <v>34.9</v>
      </c>
      <c r="G692">
        <v>34.1</v>
      </c>
    </row>
    <row r="693" spans="1:7" x14ac:dyDescent="0.75">
      <c r="A693" s="11">
        <v>45126</v>
      </c>
      <c r="B693">
        <v>35.299999999999997</v>
      </c>
      <c r="C693">
        <v>35.85</v>
      </c>
      <c r="D693">
        <v>32.72</v>
      </c>
      <c r="E693">
        <v>39.4</v>
      </c>
      <c r="F693">
        <v>34.1</v>
      </c>
      <c r="G693">
        <v>34.9</v>
      </c>
    </row>
    <row r="694" spans="1:7" x14ac:dyDescent="0.75">
      <c r="A694" s="11">
        <v>45127</v>
      </c>
      <c r="B694">
        <v>35.1</v>
      </c>
      <c r="C694">
        <v>36</v>
      </c>
      <c r="D694">
        <v>33.1</v>
      </c>
      <c r="E694">
        <v>38.72</v>
      </c>
      <c r="F694">
        <v>35</v>
      </c>
      <c r="G694">
        <v>35.5</v>
      </c>
    </row>
    <row r="695" spans="1:7" x14ac:dyDescent="0.75">
      <c r="A695" s="11">
        <v>45128</v>
      </c>
      <c r="B695">
        <v>35.15</v>
      </c>
      <c r="C695">
        <v>36.499630000000003</v>
      </c>
      <c r="D695">
        <v>33.4</v>
      </c>
      <c r="E695">
        <v>38.86</v>
      </c>
      <c r="F695">
        <v>35</v>
      </c>
      <c r="G695">
        <v>36</v>
      </c>
    </row>
    <row r="696" spans="1:7" x14ac:dyDescent="0.75">
      <c r="A696" s="11">
        <v>45131</v>
      </c>
      <c r="B696">
        <v>36.5</v>
      </c>
      <c r="C696">
        <v>37.5</v>
      </c>
      <c r="D696">
        <v>34.14</v>
      </c>
      <c r="E696">
        <v>39.700000000000003</v>
      </c>
      <c r="F696">
        <v>35.909999999999997</v>
      </c>
      <c r="G696">
        <v>34.799999999999997</v>
      </c>
    </row>
    <row r="697" spans="1:7" x14ac:dyDescent="0.75">
      <c r="A697" s="11">
        <v>45132</v>
      </c>
      <c r="B697">
        <v>36.6</v>
      </c>
      <c r="C697">
        <v>37.549999999999997</v>
      </c>
      <c r="D697">
        <v>34.4</v>
      </c>
      <c r="E697">
        <v>39.9</v>
      </c>
      <c r="F697">
        <v>36.35</v>
      </c>
      <c r="G697">
        <v>35.5</v>
      </c>
    </row>
    <row r="698" spans="1:7" x14ac:dyDescent="0.75">
      <c r="A698" s="11">
        <v>45133</v>
      </c>
      <c r="B698">
        <v>34.600999999999999</v>
      </c>
      <c r="C698">
        <v>36.754089999999998</v>
      </c>
      <c r="D698">
        <v>34.47</v>
      </c>
      <c r="E698">
        <v>39.9</v>
      </c>
      <c r="F698">
        <v>35.5</v>
      </c>
      <c r="G698">
        <v>34.5</v>
      </c>
    </row>
    <row r="699" spans="1:7" x14ac:dyDescent="0.75">
      <c r="A699" s="11">
        <v>45134</v>
      </c>
      <c r="B699">
        <v>35.6</v>
      </c>
      <c r="C699">
        <v>36.71</v>
      </c>
      <c r="D699">
        <v>33.200000000000003</v>
      </c>
      <c r="E699">
        <v>38.25</v>
      </c>
      <c r="F699">
        <v>34.79</v>
      </c>
      <c r="G699">
        <v>33.100999999999999</v>
      </c>
    </row>
    <row r="700" spans="1:7" x14ac:dyDescent="0.75">
      <c r="A700" s="11">
        <v>45135</v>
      </c>
      <c r="B700">
        <v>35.795000000000002</v>
      </c>
      <c r="C700">
        <v>36.71</v>
      </c>
      <c r="D700">
        <v>34.200000000000003</v>
      </c>
      <c r="E700">
        <v>39</v>
      </c>
      <c r="F700">
        <v>34.01</v>
      </c>
      <c r="G700">
        <v>34.799999999999997</v>
      </c>
    </row>
    <row r="701" spans="1:7" x14ac:dyDescent="0.75">
      <c r="A701" s="11">
        <v>45138</v>
      </c>
      <c r="B701">
        <v>36.33</v>
      </c>
      <c r="C701">
        <v>36.630000000000003</v>
      </c>
      <c r="D701">
        <v>34</v>
      </c>
      <c r="E701">
        <v>40</v>
      </c>
      <c r="F701">
        <v>35</v>
      </c>
      <c r="G701">
        <v>34.229999999999997</v>
      </c>
    </row>
    <row r="702" spans="1:7" x14ac:dyDescent="0.75">
      <c r="A702" s="11">
        <v>45139</v>
      </c>
      <c r="B702">
        <v>36.5</v>
      </c>
      <c r="C702">
        <v>37.69</v>
      </c>
      <c r="D702">
        <v>34.1</v>
      </c>
      <c r="E702">
        <v>39.100999999999999</v>
      </c>
      <c r="F702">
        <v>35.25</v>
      </c>
      <c r="G702">
        <v>34.5</v>
      </c>
    </row>
    <row r="703" spans="1:7" x14ac:dyDescent="0.75">
      <c r="A703" s="11">
        <v>45140</v>
      </c>
      <c r="B703">
        <v>36.950000000000003</v>
      </c>
      <c r="C703">
        <v>38.04374</v>
      </c>
      <c r="D703">
        <v>34</v>
      </c>
      <c r="E703">
        <v>39.301000000000002</v>
      </c>
      <c r="F703">
        <v>35</v>
      </c>
      <c r="G703">
        <v>34.6</v>
      </c>
    </row>
    <row r="704" spans="1:7" x14ac:dyDescent="0.75">
      <c r="A704" s="11">
        <v>45141</v>
      </c>
      <c r="B704">
        <v>37.049999999999997</v>
      </c>
      <c r="C704">
        <v>38</v>
      </c>
      <c r="D704">
        <v>34.048999999999999</v>
      </c>
      <c r="E704">
        <v>39.99</v>
      </c>
      <c r="F704">
        <v>35.25</v>
      </c>
      <c r="G704">
        <v>35.5</v>
      </c>
    </row>
    <row r="705" spans="1:7" x14ac:dyDescent="0.75">
      <c r="A705" s="11">
        <v>45142</v>
      </c>
      <c r="B705">
        <v>37.44</v>
      </c>
      <c r="C705">
        <v>37.15</v>
      </c>
      <c r="D705">
        <v>34.200000000000003</v>
      </c>
      <c r="E705">
        <v>40.6</v>
      </c>
      <c r="F705">
        <v>36.869</v>
      </c>
      <c r="G705">
        <v>35.4</v>
      </c>
    </row>
    <row r="706" spans="1:7" x14ac:dyDescent="0.75">
      <c r="A706" s="11">
        <v>45145</v>
      </c>
      <c r="B706">
        <v>36</v>
      </c>
      <c r="C706">
        <v>39.81</v>
      </c>
      <c r="D706">
        <v>34.299999999999997</v>
      </c>
      <c r="E706">
        <v>40.380000000000003</v>
      </c>
      <c r="F706">
        <v>35.9</v>
      </c>
      <c r="G706">
        <v>35.4</v>
      </c>
    </row>
    <row r="707" spans="1:7" x14ac:dyDescent="0.75">
      <c r="A707" s="11">
        <v>45146</v>
      </c>
      <c r="B707">
        <v>37.851999999999997</v>
      </c>
      <c r="C707">
        <v>39</v>
      </c>
      <c r="D707">
        <v>34.000999999999998</v>
      </c>
      <c r="E707">
        <v>41.749000000000002</v>
      </c>
      <c r="F707">
        <v>37</v>
      </c>
      <c r="G707">
        <v>35.4</v>
      </c>
    </row>
    <row r="708" spans="1:7" x14ac:dyDescent="0.75">
      <c r="A708" s="11">
        <v>45147</v>
      </c>
      <c r="B708">
        <v>37.5</v>
      </c>
      <c r="C708">
        <v>39</v>
      </c>
      <c r="D708">
        <v>35.25</v>
      </c>
      <c r="E708">
        <v>39.93</v>
      </c>
      <c r="F708">
        <v>36</v>
      </c>
      <c r="G708">
        <v>34.5</v>
      </c>
    </row>
    <row r="709" spans="1:7" x14ac:dyDescent="0.75">
      <c r="A709" s="11">
        <v>45148</v>
      </c>
      <c r="B709">
        <v>40</v>
      </c>
      <c r="C709">
        <v>39.705509999999997</v>
      </c>
      <c r="D709">
        <v>35.200000000000003</v>
      </c>
      <c r="E709">
        <v>43</v>
      </c>
      <c r="F709">
        <v>38.799999999999997</v>
      </c>
      <c r="G709">
        <v>35.4</v>
      </c>
    </row>
    <row r="710" spans="1:7" x14ac:dyDescent="0.75">
      <c r="A710" s="11">
        <v>45149</v>
      </c>
      <c r="B710">
        <v>38.179000000000002</v>
      </c>
      <c r="C710">
        <v>39.5</v>
      </c>
      <c r="D710">
        <v>35.799999999999997</v>
      </c>
      <c r="E710">
        <v>40.549999999999997</v>
      </c>
      <c r="F710">
        <v>38.497999999999998</v>
      </c>
      <c r="G710">
        <v>34.061</v>
      </c>
    </row>
    <row r="711" spans="1:7" x14ac:dyDescent="0.75">
      <c r="A711" s="11">
        <v>45152</v>
      </c>
      <c r="B711">
        <v>33.799999999999997</v>
      </c>
      <c r="C711">
        <v>34.700000000000003</v>
      </c>
      <c r="D711">
        <v>32.5</v>
      </c>
      <c r="E711">
        <v>38.93</v>
      </c>
      <c r="F711">
        <v>33</v>
      </c>
      <c r="G711">
        <v>32.231000000000002</v>
      </c>
    </row>
    <row r="712" spans="1:7" x14ac:dyDescent="0.75">
      <c r="A712" s="11">
        <v>45153</v>
      </c>
      <c r="B712">
        <v>32.799999999999997</v>
      </c>
      <c r="C712">
        <v>32.843000000000004</v>
      </c>
      <c r="D712">
        <v>30.82</v>
      </c>
      <c r="E712">
        <v>36.4</v>
      </c>
      <c r="F712">
        <v>33.200000000000003</v>
      </c>
      <c r="G712">
        <v>33</v>
      </c>
    </row>
    <row r="713" spans="1:7" x14ac:dyDescent="0.75">
      <c r="A713" s="11">
        <v>45154</v>
      </c>
      <c r="B713">
        <v>34</v>
      </c>
      <c r="C713">
        <v>34.54</v>
      </c>
      <c r="D713">
        <v>31.46</v>
      </c>
      <c r="E713">
        <v>37</v>
      </c>
      <c r="F713">
        <v>32.65</v>
      </c>
      <c r="G713">
        <v>32.99</v>
      </c>
    </row>
    <row r="714" spans="1:7" x14ac:dyDescent="0.75">
      <c r="A714" s="11">
        <v>45155</v>
      </c>
      <c r="B714">
        <v>34.100999999999999</v>
      </c>
      <c r="C714">
        <v>35</v>
      </c>
      <c r="D714">
        <v>32.950000000000003</v>
      </c>
      <c r="E714">
        <v>37.600999999999999</v>
      </c>
      <c r="F714">
        <v>33.000999999999998</v>
      </c>
      <c r="G714">
        <v>34</v>
      </c>
    </row>
    <row r="715" spans="1:7" x14ac:dyDescent="0.75">
      <c r="A715" s="11">
        <v>45156</v>
      </c>
      <c r="B715">
        <v>35</v>
      </c>
      <c r="C715">
        <v>37.21</v>
      </c>
      <c r="D715">
        <v>34.49</v>
      </c>
      <c r="E715">
        <v>39</v>
      </c>
      <c r="F715">
        <v>34.520000000000003</v>
      </c>
      <c r="G715">
        <v>34.5</v>
      </c>
    </row>
    <row r="716" spans="1:7" x14ac:dyDescent="0.75">
      <c r="A716" s="11">
        <v>45160</v>
      </c>
      <c r="B716">
        <v>36</v>
      </c>
      <c r="C716">
        <v>38.200000000000003</v>
      </c>
      <c r="D716">
        <v>34</v>
      </c>
      <c r="E716">
        <v>39</v>
      </c>
      <c r="F716">
        <v>36.99</v>
      </c>
      <c r="G716">
        <v>34.85</v>
      </c>
    </row>
    <row r="717" spans="1:7" x14ac:dyDescent="0.75">
      <c r="A717" s="11">
        <v>45161</v>
      </c>
      <c r="B717">
        <v>36.299999999999997</v>
      </c>
      <c r="C717">
        <v>38.4</v>
      </c>
      <c r="D717">
        <v>34.299999999999997</v>
      </c>
      <c r="E717">
        <v>39.5</v>
      </c>
      <c r="F717">
        <v>37</v>
      </c>
      <c r="G717">
        <v>34.5</v>
      </c>
    </row>
    <row r="718" spans="1:7" x14ac:dyDescent="0.75">
      <c r="A718" s="11">
        <v>45162</v>
      </c>
      <c r="B718">
        <v>38</v>
      </c>
      <c r="C718">
        <v>38</v>
      </c>
      <c r="D718">
        <v>34.5</v>
      </c>
      <c r="E718">
        <v>40.5</v>
      </c>
      <c r="F718">
        <v>36.5</v>
      </c>
      <c r="G718">
        <v>35.49</v>
      </c>
    </row>
    <row r="719" spans="1:7" x14ac:dyDescent="0.75">
      <c r="A719" s="11">
        <v>45163</v>
      </c>
      <c r="B719">
        <v>38</v>
      </c>
      <c r="C719">
        <v>38</v>
      </c>
      <c r="D719">
        <v>35</v>
      </c>
      <c r="E719">
        <v>41.7</v>
      </c>
      <c r="F719">
        <v>36</v>
      </c>
      <c r="G719">
        <v>34.979999999999997</v>
      </c>
    </row>
    <row r="720" spans="1:7" x14ac:dyDescent="0.75">
      <c r="A720" s="11">
        <v>45166</v>
      </c>
      <c r="B720">
        <v>38</v>
      </c>
      <c r="C720">
        <v>37.795140000000004</v>
      </c>
      <c r="D720">
        <v>35.5</v>
      </c>
      <c r="E720">
        <v>41</v>
      </c>
      <c r="F720">
        <v>37.4</v>
      </c>
      <c r="G720">
        <v>35.799999999999997</v>
      </c>
    </row>
    <row r="721" spans="1:7" x14ac:dyDescent="0.75">
      <c r="A721" s="11">
        <v>45167</v>
      </c>
      <c r="B721">
        <v>39.200000000000003</v>
      </c>
      <c r="C721">
        <v>41.16</v>
      </c>
      <c r="D721">
        <v>35.93</v>
      </c>
      <c r="E721">
        <v>40.299999999999997</v>
      </c>
      <c r="F721">
        <v>37.200000000000003</v>
      </c>
      <c r="G721">
        <v>37</v>
      </c>
    </row>
    <row r="722" spans="1:7" x14ac:dyDescent="0.75">
      <c r="A722" s="11">
        <v>45168</v>
      </c>
      <c r="B722">
        <v>38.5</v>
      </c>
      <c r="C722">
        <v>41.585999999999999</v>
      </c>
      <c r="D722">
        <v>34.6</v>
      </c>
      <c r="E722">
        <v>41.5</v>
      </c>
      <c r="F722">
        <v>36</v>
      </c>
      <c r="G722">
        <v>36</v>
      </c>
    </row>
    <row r="723" spans="1:7" x14ac:dyDescent="0.75">
      <c r="A723" s="11">
        <v>45169</v>
      </c>
      <c r="B723">
        <v>37</v>
      </c>
      <c r="C723">
        <v>39.25</v>
      </c>
      <c r="D723">
        <v>34.15</v>
      </c>
      <c r="E723">
        <v>39.799999999999997</v>
      </c>
      <c r="F723">
        <v>36.5</v>
      </c>
      <c r="G723">
        <v>34.5</v>
      </c>
    </row>
    <row r="724" spans="1:7" x14ac:dyDescent="0.75">
      <c r="A724" s="11">
        <v>45170</v>
      </c>
      <c r="B724">
        <v>37</v>
      </c>
      <c r="C724">
        <v>37</v>
      </c>
      <c r="D724">
        <v>33.9</v>
      </c>
      <c r="E724">
        <v>40</v>
      </c>
      <c r="F724">
        <v>36</v>
      </c>
      <c r="G724">
        <v>34.01</v>
      </c>
    </row>
    <row r="725" spans="1:7" x14ac:dyDescent="0.75">
      <c r="A725" s="11">
        <v>45173</v>
      </c>
      <c r="B725">
        <v>37</v>
      </c>
      <c r="C725">
        <v>37</v>
      </c>
      <c r="D725">
        <v>34</v>
      </c>
      <c r="E725">
        <v>39.81</v>
      </c>
      <c r="F725">
        <v>35</v>
      </c>
      <c r="G725">
        <v>34.020000000000003</v>
      </c>
    </row>
    <row r="726" spans="1:7" x14ac:dyDescent="0.75">
      <c r="A726" s="11">
        <v>45174</v>
      </c>
      <c r="B726">
        <v>36.5</v>
      </c>
      <c r="C726">
        <v>37</v>
      </c>
      <c r="D726">
        <v>33.49</v>
      </c>
      <c r="E726">
        <v>39.5</v>
      </c>
      <c r="F726">
        <v>33.9</v>
      </c>
      <c r="G726">
        <v>34.67</v>
      </c>
    </row>
    <row r="727" spans="1:7" x14ac:dyDescent="0.75">
      <c r="A727" s="11">
        <v>45175</v>
      </c>
      <c r="B727">
        <v>34.57</v>
      </c>
      <c r="C727">
        <v>35.450000000000003</v>
      </c>
      <c r="D727">
        <v>33.1</v>
      </c>
      <c r="E727">
        <v>38.5</v>
      </c>
      <c r="F727">
        <v>34.39</v>
      </c>
      <c r="G727">
        <v>34.1</v>
      </c>
    </row>
    <row r="728" spans="1:7" x14ac:dyDescent="0.75">
      <c r="A728" s="11">
        <v>45176</v>
      </c>
      <c r="B728">
        <v>35.15</v>
      </c>
      <c r="C728">
        <v>35.524999999999999</v>
      </c>
      <c r="D728">
        <v>32.5</v>
      </c>
      <c r="E728">
        <v>39.15</v>
      </c>
      <c r="F728">
        <v>33</v>
      </c>
      <c r="G728">
        <v>34.1</v>
      </c>
    </row>
    <row r="729" spans="1:7" x14ac:dyDescent="0.75">
      <c r="A729" s="11">
        <v>45177</v>
      </c>
      <c r="B729">
        <v>34.69</v>
      </c>
      <c r="C729">
        <v>35</v>
      </c>
      <c r="D729">
        <v>31.27</v>
      </c>
      <c r="E729">
        <v>37.6</v>
      </c>
      <c r="F729">
        <v>33.200000000000003</v>
      </c>
      <c r="G729">
        <v>33.1</v>
      </c>
    </row>
    <row r="730" spans="1:7" x14ac:dyDescent="0.75">
      <c r="A730" s="11">
        <v>45180</v>
      </c>
      <c r="B730">
        <v>34.25</v>
      </c>
      <c r="C730">
        <v>35.5</v>
      </c>
      <c r="D730">
        <v>31.84</v>
      </c>
      <c r="E730">
        <v>37.75</v>
      </c>
      <c r="F730">
        <v>32.020000000000003</v>
      </c>
      <c r="G730">
        <v>31.65</v>
      </c>
    </row>
    <row r="731" spans="1:7" x14ac:dyDescent="0.75">
      <c r="A731" s="11">
        <v>45181</v>
      </c>
      <c r="B731">
        <v>33.4</v>
      </c>
      <c r="C731">
        <v>36.07</v>
      </c>
      <c r="D731">
        <v>32.24</v>
      </c>
      <c r="E731">
        <v>38</v>
      </c>
      <c r="F731">
        <v>35.299999999999997</v>
      </c>
      <c r="G731">
        <v>31.5</v>
      </c>
    </row>
    <row r="732" spans="1:7" x14ac:dyDescent="0.75">
      <c r="A732" s="11">
        <v>45182</v>
      </c>
      <c r="B732">
        <v>34.100999999999999</v>
      </c>
      <c r="C732">
        <v>36.270000000000003</v>
      </c>
      <c r="D732">
        <v>32</v>
      </c>
      <c r="E732">
        <v>37.590000000000003</v>
      </c>
      <c r="F732">
        <v>33.409999999999997</v>
      </c>
      <c r="G732">
        <v>32.700000000000003</v>
      </c>
    </row>
    <row r="733" spans="1:7" x14ac:dyDescent="0.75">
      <c r="A733" s="11">
        <v>45183</v>
      </c>
      <c r="B733">
        <v>34.799999999999997</v>
      </c>
      <c r="C733">
        <v>36.215989999999998</v>
      </c>
      <c r="D733">
        <v>31.91</v>
      </c>
      <c r="E733">
        <v>37.71</v>
      </c>
      <c r="F733">
        <v>33</v>
      </c>
      <c r="G733">
        <v>33</v>
      </c>
    </row>
    <row r="734" spans="1:7" x14ac:dyDescent="0.75">
      <c r="A734" s="11">
        <v>45184</v>
      </c>
      <c r="B734">
        <v>34.57</v>
      </c>
      <c r="C734">
        <v>35.93</v>
      </c>
      <c r="D734">
        <v>31.76</v>
      </c>
      <c r="E734">
        <v>38</v>
      </c>
      <c r="F734">
        <v>33.369999999999997</v>
      </c>
      <c r="G734">
        <v>32.54</v>
      </c>
    </row>
    <row r="735" spans="1:7" x14ac:dyDescent="0.75">
      <c r="A735" s="11">
        <v>45187</v>
      </c>
      <c r="B735">
        <v>34.011000000000003</v>
      </c>
      <c r="C735">
        <v>35.99</v>
      </c>
      <c r="D735">
        <v>31.99</v>
      </c>
      <c r="E735">
        <v>37.49</v>
      </c>
      <c r="F735">
        <v>33.700000000000003</v>
      </c>
      <c r="G735">
        <v>32.799999999999997</v>
      </c>
    </row>
    <row r="736" spans="1:7" x14ac:dyDescent="0.75">
      <c r="A736" s="11">
        <v>45188</v>
      </c>
      <c r="B736">
        <v>33.51</v>
      </c>
      <c r="C736">
        <v>36.200000000000003</v>
      </c>
      <c r="D736">
        <v>31.5</v>
      </c>
      <c r="E736">
        <v>37</v>
      </c>
      <c r="F736">
        <v>32.5</v>
      </c>
      <c r="G736">
        <v>31.68</v>
      </c>
    </row>
    <row r="737" spans="1:7" x14ac:dyDescent="0.75">
      <c r="A737" s="11">
        <v>45189</v>
      </c>
      <c r="B737">
        <v>33.002000000000002</v>
      </c>
      <c r="C737">
        <v>34.869999999999997</v>
      </c>
      <c r="D737">
        <v>30.75</v>
      </c>
      <c r="E737">
        <v>36</v>
      </c>
      <c r="F737">
        <v>31.9</v>
      </c>
      <c r="G737">
        <v>31.7</v>
      </c>
    </row>
    <row r="738" spans="1:7" x14ac:dyDescent="0.75">
      <c r="A738" s="11">
        <v>45190</v>
      </c>
      <c r="B738">
        <v>32.61</v>
      </c>
      <c r="C738">
        <v>33</v>
      </c>
      <c r="D738">
        <v>29.01</v>
      </c>
      <c r="E738">
        <v>35</v>
      </c>
      <c r="F738">
        <v>31.3</v>
      </c>
      <c r="G738">
        <v>30.5</v>
      </c>
    </row>
    <row r="739" spans="1:7" x14ac:dyDescent="0.75">
      <c r="A739" s="11">
        <v>45191</v>
      </c>
      <c r="B739">
        <v>32.9</v>
      </c>
      <c r="C739">
        <v>32.5</v>
      </c>
      <c r="D739">
        <v>30</v>
      </c>
      <c r="E739">
        <v>35.5</v>
      </c>
      <c r="F739">
        <v>31</v>
      </c>
      <c r="G739">
        <v>30.5</v>
      </c>
    </row>
    <row r="740" spans="1:7" x14ac:dyDescent="0.75">
      <c r="A740" s="11">
        <v>45194</v>
      </c>
      <c r="B740">
        <v>32.5</v>
      </c>
      <c r="C740">
        <v>32.35</v>
      </c>
      <c r="D740">
        <v>30</v>
      </c>
      <c r="E740">
        <v>35</v>
      </c>
      <c r="F740">
        <v>30.5</v>
      </c>
      <c r="G740">
        <v>29.7</v>
      </c>
    </row>
    <row r="741" spans="1:7" x14ac:dyDescent="0.75">
      <c r="A741" s="11">
        <v>45195</v>
      </c>
      <c r="B741">
        <v>32.700000000000003</v>
      </c>
      <c r="C741">
        <v>34</v>
      </c>
      <c r="D741">
        <v>30</v>
      </c>
      <c r="E741">
        <v>35</v>
      </c>
      <c r="F741">
        <v>30.5</v>
      </c>
      <c r="G741">
        <v>30</v>
      </c>
    </row>
    <row r="742" spans="1:7" x14ac:dyDescent="0.75">
      <c r="A742" s="11">
        <v>45196</v>
      </c>
      <c r="B742">
        <v>33</v>
      </c>
      <c r="C742">
        <v>32.827219999999997</v>
      </c>
      <c r="D742">
        <v>30.01</v>
      </c>
      <c r="E742">
        <v>35.200000000000003</v>
      </c>
      <c r="F742">
        <v>30.9</v>
      </c>
      <c r="G742">
        <v>31.7</v>
      </c>
    </row>
    <row r="743" spans="1:7" x14ac:dyDescent="0.75">
      <c r="A743" s="11">
        <v>45197</v>
      </c>
      <c r="B743">
        <v>32.200000000000003</v>
      </c>
      <c r="C743">
        <v>34.25</v>
      </c>
      <c r="D743">
        <v>29.85</v>
      </c>
      <c r="E743">
        <v>35</v>
      </c>
      <c r="F743">
        <v>30.9</v>
      </c>
      <c r="G743">
        <v>29.11</v>
      </c>
    </row>
    <row r="744" spans="1:7" x14ac:dyDescent="0.75">
      <c r="A744" s="11">
        <v>45198</v>
      </c>
      <c r="B744">
        <v>32</v>
      </c>
      <c r="C744">
        <v>30.2</v>
      </c>
      <c r="D744">
        <v>29.3</v>
      </c>
      <c r="E744">
        <v>33.5</v>
      </c>
      <c r="F744">
        <v>30</v>
      </c>
      <c r="G744">
        <v>30.79</v>
      </c>
    </row>
    <row r="745" spans="1:7" x14ac:dyDescent="0.75">
      <c r="A745" s="11">
        <v>45201</v>
      </c>
      <c r="B745">
        <v>31.001000000000001</v>
      </c>
      <c r="C745">
        <v>33.159999999999997</v>
      </c>
      <c r="D745">
        <v>29.1</v>
      </c>
      <c r="E745">
        <v>33.200000000000003</v>
      </c>
      <c r="F745">
        <v>29.75</v>
      </c>
      <c r="G745">
        <v>28.7</v>
      </c>
    </row>
    <row r="746" spans="1:7" x14ac:dyDescent="0.75">
      <c r="A746" s="11">
        <v>45202</v>
      </c>
      <c r="B746">
        <v>30.9</v>
      </c>
      <c r="C746">
        <v>30.5</v>
      </c>
      <c r="D746">
        <v>27.95</v>
      </c>
      <c r="E746">
        <v>32.6</v>
      </c>
      <c r="F746">
        <v>29.25</v>
      </c>
      <c r="G746">
        <v>28</v>
      </c>
    </row>
    <row r="747" spans="1:7" x14ac:dyDescent="0.75">
      <c r="A747" s="11">
        <v>45203</v>
      </c>
      <c r="B747">
        <v>30</v>
      </c>
      <c r="C747">
        <v>30</v>
      </c>
      <c r="D747">
        <v>28.4</v>
      </c>
      <c r="E747">
        <v>33.567</v>
      </c>
      <c r="F747">
        <v>29.158000000000001</v>
      </c>
      <c r="G747">
        <v>27.3</v>
      </c>
    </row>
    <row r="748" spans="1:7" x14ac:dyDescent="0.75">
      <c r="A748" s="11">
        <v>45204</v>
      </c>
      <c r="B748">
        <v>29</v>
      </c>
      <c r="C748">
        <v>28.160599999999999</v>
      </c>
      <c r="D748">
        <v>26.5</v>
      </c>
      <c r="E748">
        <v>32.200000000000003</v>
      </c>
      <c r="F748">
        <v>29.2</v>
      </c>
      <c r="G748">
        <v>27.3</v>
      </c>
    </row>
    <row r="749" spans="1:7" x14ac:dyDescent="0.75">
      <c r="A749" s="11">
        <v>45205</v>
      </c>
      <c r="B749">
        <v>29</v>
      </c>
      <c r="C749">
        <v>29.912420000000001</v>
      </c>
      <c r="D749">
        <v>26.39</v>
      </c>
      <c r="E749">
        <v>32.5</v>
      </c>
      <c r="F749">
        <v>28.5</v>
      </c>
      <c r="G749">
        <v>25.95</v>
      </c>
    </row>
    <row r="750" spans="1:7" x14ac:dyDescent="0.75">
      <c r="A750" s="11">
        <v>45208</v>
      </c>
      <c r="B750">
        <v>29</v>
      </c>
      <c r="C750">
        <v>29.912420000000001</v>
      </c>
      <c r="D750">
        <v>26.9</v>
      </c>
      <c r="E750">
        <v>33.549999999999997</v>
      </c>
      <c r="F750">
        <v>27.501000000000001</v>
      </c>
      <c r="G750">
        <v>26</v>
      </c>
    </row>
    <row r="751" spans="1:7" x14ac:dyDescent="0.75">
      <c r="A751" s="11">
        <v>45209</v>
      </c>
      <c r="B751">
        <v>29.5</v>
      </c>
      <c r="C751">
        <v>29.912420000000001</v>
      </c>
      <c r="D751">
        <v>30</v>
      </c>
      <c r="E751">
        <v>33</v>
      </c>
      <c r="F751">
        <v>30.42</v>
      </c>
      <c r="G751">
        <v>27.8</v>
      </c>
    </row>
    <row r="752" spans="1:7" x14ac:dyDescent="0.75">
      <c r="A752" s="11">
        <v>45210</v>
      </c>
      <c r="B752">
        <v>29.55</v>
      </c>
      <c r="C752">
        <v>29.912420000000001</v>
      </c>
      <c r="D752">
        <v>29.25</v>
      </c>
      <c r="E752">
        <v>34</v>
      </c>
      <c r="F752">
        <v>30</v>
      </c>
      <c r="G752">
        <v>27.460999999999999</v>
      </c>
    </row>
    <row r="753" spans="1:7" x14ac:dyDescent="0.75">
      <c r="A753" s="11">
        <v>45211</v>
      </c>
      <c r="B753">
        <v>29.5</v>
      </c>
      <c r="C753">
        <v>31.52</v>
      </c>
      <c r="D753">
        <v>29</v>
      </c>
      <c r="E753">
        <v>34</v>
      </c>
      <c r="F753">
        <v>31.69</v>
      </c>
      <c r="G753">
        <v>27.8</v>
      </c>
    </row>
    <row r="754" spans="1:7" x14ac:dyDescent="0.75">
      <c r="A754" s="11">
        <v>45216</v>
      </c>
      <c r="B754">
        <v>29</v>
      </c>
      <c r="C754">
        <v>32</v>
      </c>
      <c r="D754">
        <v>30.9</v>
      </c>
      <c r="E754">
        <v>34.5</v>
      </c>
      <c r="F754">
        <v>32.5</v>
      </c>
      <c r="G754">
        <v>29.5</v>
      </c>
    </row>
    <row r="755" spans="1:7" x14ac:dyDescent="0.75">
      <c r="A755" s="11">
        <v>45217</v>
      </c>
      <c r="B755">
        <v>29.7</v>
      </c>
      <c r="C755">
        <v>32.1</v>
      </c>
      <c r="D755">
        <v>29.25</v>
      </c>
      <c r="E755">
        <v>35.1</v>
      </c>
      <c r="F755">
        <v>32.950000000000003</v>
      </c>
      <c r="G755">
        <v>29.4</v>
      </c>
    </row>
    <row r="756" spans="1:7" x14ac:dyDescent="0.75">
      <c r="A756" s="11">
        <v>45218</v>
      </c>
      <c r="B756">
        <v>29.02</v>
      </c>
      <c r="C756">
        <v>29.5</v>
      </c>
      <c r="D756">
        <v>30</v>
      </c>
      <c r="E756">
        <v>36.299999999999997</v>
      </c>
      <c r="F756">
        <v>30.8</v>
      </c>
      <c r="G756">
        <v>29.5</v>
      </c>
    </row>
    <row r="757" spans="1:7" x14ac:dyDescent="0.75">
      <c r="A757" s="11">
        <v>45219</v>
      </c>
      <c r="B757">
        <v>30.9</v>
      </c>
      <c r="C757">
        <v>33.85</v>
      </c>
      <c r="D757">
        <v>31</v>
      </c>
      <c r="E757">
        <v>38.5</v>
      </c>
      <c r="F757">
        <v>32</v>
      </c>
      <c r="G757">
        <v>29</v>
      </c>
    </row>
    <row r="758" spans="1:7" x14ac:dyDescent="0.75">
      <c r="A758" s="11">
        <v>45222</v>
      </c>
      <c r="B758">
        <v>31</v>
      </c>
      <c r="C758">
        <v>28.48</v>
      </c>
      <c r="D758">
        <v>28.5</v>
      </c>
      <c r="E758">
        <v>36.96</v>
      </c>
      <c r="F758">
        <v>31.94</v>
      </c>
      <c r="G758">
        <v>30</v>
      </c>
    </row>
    <row r="759" spans="1:7" x14ac:dyDescent="0.75">
      <c r="A759" s="11">
        <v>45223</v>
      </c>
      <c r="B759">
        <v>29</v>
      </c>
      <c r="C759">
        <v>30.4</v>
      </c>
      <c r="D759">
        <v>28.6</v>
      </c>
      <c r="E759">
        <v>33.61</v>
      </c>
      <c r="F759">
        <v>28.35</v>
      </c>
      <c r="G759">
        <v>26</v>
      </c>
    </row>
    <row r="760" spans="1:7" x14ac:dyDescent="0.75">
      <c r="A760" s="11">
        <v>45224</v>
      </c>
      <c r="B760">
        <v>28.5</v>
      </c>
      <c r="C760">
        <v>30.12</v>
      </c>
      <c r="D760">
        <v>28.9</v>
      </c>
      <c r="E760">
        <v>34.5</v>
      </c>
      <c r="F760">
        <v>29.5</v>
      </c>
      <c r="G760">
        <v>26.36</v>
      </c>
    </row>
    <row r="761" spans="1:7" x14ac:dyDescent="0.75">
      <c r="A761" s="11">
        <v>45225</v>
      </c>
      <c r="B761">
        <v>30.45</v>
      </c>
      <c r="C761">
        <v>29.38</v>
      </c>
      <c r="D761">
        <v>28.1</v>
      </c>
      <c r="E761">
        <v>33.5</v>
      </c>
      <c r="F761">
        <v>29.5</v>
      </c>
      <c r="G761">
        <v>29.4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BF5A-A256-4AE5-B1B8-E1745051911F}">
  <dimension ref="A1:G10"/>
  <sheetViews>
    <sheetView workbookViewId="0">
      <selection activeCell="B1" sqref="B1"/>
    </sheetView>
  </sheetViews>
  <sheetFormatPr baseColWidth="10" defaultRowHeight="14.75" x14ac:dyDescent="0.75"/>
  <sheetData>
    <row r="1" spans="1:7" x14ac:dyDescent="0.75">
      <c r="A1" t="s">
        <v>11</v>
      </c>
      <c r="B1" s="10" t="s">
        <v>9</v>
      </c>
    </row>
    <row r="2" spans="1:7" x14ac:dyDescent="0.75">
      <c r="A2" t="s">
        <v>13</v>
      </c>
      <c r="B2" s="10" t="s">
        <v>12</v>
      </c>
    </row>
    <row r="3" spans="1:7" x14ac:dyDescent="0.75">
      <c r="A3" t="s">
        <v>16</v>
      </c>
      <c r="B3" s="10" t="s">
        <v>15</v>
      </c>
    </row>
    <row r="4" spans="1:7" x14ac:dyDescent="0.75">
      <c r="A4" t="s">
        <v>8</v>
      </c>
      <c r="B4" s="11">
        <v>44078</v>
      </c>
    </row>
    <row r="5" spans="1:7" x14ac:dyDescent="0.75">
      <c r="A5" t="s">
        <v>10</v>
      </c>
      <c r="B5" s="11">
        <v>44081</v>
      </c>
    </row>
    <row r="8" spans="1:7" x14ac:dyDescent="0.75">
      <c r="B8">
        <v>29</v>
      </c>
      <c r="C8">
        <v>30</v>
      </c>
      <c r="D8">
        <v>35</v>
      </c>
      <c r="E8">
        <v>38</v>
      </c>
      <c r="F8">
        <v>41</v>
      </c>
      <c r="G8">
        <v>46</v>
      </c>
    </row>
    <row r="9" spans="1:7" x14ac:dyDescent="0.75">
      <c r="A9" t="s">
        <v>34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 spans="1:7" x14ac:dyDescent="0.75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</row>
  </sheetData>
  <hyperlinks>
    <hyperlink ref="B1" r:id="rId1" location=":~:text=AL30%20%2D%20Bono%20USD%202030%20L.A.&amp;text=Bono%20USD%202030%20L.A.%20(AL30,paridad%20del%2030%2C89%25." display="https://bonos.ecovalores.com.ar/eco/ticker.php?t=AL30 - :~:text=AL30%20%2D%20Bono%20USD%202030%20L.A.&amp;text=Bono%20USD%202030%20L.A.%20(AL30,paridad%20del%2030%2C89%25." xr:uid="{BC076766-F502-4E11-9794-F07E53C7FA40}"/>
    <hyperlink ref="B2" r:id="rId2" display="https://www.allaria.com.ar/Bono/Especie/AL30" xr:uid="{1085E5C5-A8A4-4F66-A4DA-62AC89E27F54}"/>
    <hyperlink ref="B3" r:id="rId3" display="https://www.cohen.com.ar/Bursatil/Especie/AL30" xr:uid="{920295F0-74E0-47BE-823B-F0708334A312}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3FC0-A360-4A74-9E25-437A70415D44}">
  <dimension ref="A1:G18"/>
  <sheetViews>
    <sheetView zoomScaleNormal="100" workbookViewId="0">
      <selection activeCell="D2" sqref="D2:D18"/>
    </sheetView>
  </sheetViews>
  <sheetFormatPr baseColWidth="10"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75">
      <c r="A2" s="3">
        <v>44386</v>
      </c>
      <c r="B2" s="4">
        <f>+C2*100</f>
        <v>100</v>
      </c>
      <c r="C2" s="8">
        <v>1</v>
      </c>
      <c r="D2" s="17">
        <v>1</v>
      </c>
      <c r="E2" s="17">
        <v>0</v>
      </c>
      <c r="F2" s="17">
        <f>+E2+D2</f>
        <v>1</v>
      </c>
      <c r="G2" s="9"/>
    </row>
    <row r="3" spans="1:7" x14ac:dyDescent="0.75">
      <c r="A3" s="1">
        <v>44570</v>
      </c>
      <c r="B3" s="2">
        <f t="shared" ref="B3:B18" si="0">+C3*100</f>
        <v>100</v>
      </c>
      <c r="C3" s="7">
        <f>+C2-E2/100</f>
        <v>1</v>
      </c>
      <c r="D3" s="2">
        <v>0.5</v>
      </c>
      <c r="E3" s="18">
        <v>0</v>
      </c>
      <c r="F3" s="18">
        <f t="shared" ref="F3:F18" si="1">+E3+D3</f>
        <v>0.5</v>
      </c>
      <c r="G3" s="9"/>
    </row>
    <row r="4" spans="1:7" x14ac:dyDescent="0.75">
      <c r="A4" s="3">
        <v>44751</v>
      </c>
      <c r="B4" s="4">
        <f t="shared" si="0"/>
        <v>100</v>
      </c>
      <c r="C4" s="7">
        <f t="shared" ref="C4:C18" si="2">+C3-E3/100</f>
        <v>1</v>
      </c>
      <c r="D4" s="4">
        <v>0.5</v>
      </c>
      <c r="E4" s="17">
        <v>0</v>
      </c>
      <c r="F4" s="17">
        <f t="shared" si="1"/>
        <v>0.5</v>
      </c>
      <c r="G4" s="9"/>
    </row>
    <row r="5" spans="1:7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0.5</v>
      </c>
      <c r="E5" s="18">
        <v>0</v>
      </c>
      <c r="F5" s="18">
        <f t="shared" si="1"/>
        <v>0.5</v>
      </c>
      <c r="G5" s="9"/>
    </row>
    <row r="6" spans="1:7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0.5</v>
      </c>
      <c r="E6" s="17">
        <v>0</v>
      </c>
      <c r="F6" s="17">
        <f t="shared" si="1"/>
        <v>0.5</v>
      </c>
      <c r="G6" s="9"/>
    </row>
    <row r="7" spans="1:7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0.5</v>
      </c>
      <c r="E7" s="18">
        <v>0</v>
      </c>
      <c r="F7" s="18">
        <f t="shared" si="1"/>
        <v>0.5</v>
      </c>
      <c r="G7" s="9"/>
    </row>
    <row r="8" spans="1:7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0.5</v>
      </c>
      <c r="E8" s="17">
        <v>0</v>
      </c>
      <c r="F8" s="17">
        <f t="shared" si="1"/>
        <v>0.5</v>
      </c>
      <c r="G8" s="9"/>
    </row>
    <row r="9" spans="1:7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0.5</v>
      </c>
      <c r="E9" s="18">
        <v>10</v>
      </c>
      <c r="F9" s="18">
        <f t="shared" si="1"/>
        <v>10.5</v>
      </c>
      <c r="G9" s="9"/>
    </row>
    <row r="10" spans="1:7" x14ac:dyDescent="0.75">
      <c r="A10" s="3">
        <v>45847</v>
      </c>
      <c r="B10" s="4">
        <f t="shared" si="0"/>
        <v>90</v>
      </c>
      <c r="C10" s="7">
        <f t="shared" si="2"/>
        <v>0.9</v>
      </c>
      <c r="D10" s="4">
        <v>0.45</v>
      </c>
      <c r="E10" s="17">
        <v>10</v>
      </c>
      <c r="F10" s="17">
        <f t="shared" si="1"/>
        <v>10.45</v>
      </c>
      <c r="G10" s="9"/>
    </row>
    <row r="11" spans="1:7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0.4</v>
      </c>
      <c r="E11" s="18">
        <v>10</v>
      </c>
      <c r="F11" s="18">
        <f t="shared" si="1"/>
        <v>10.4</v>
      </c>
      <c r="G11" s="9"/>
    </row>
    <row r="12" spans="1:7" x14ac:dyDescent="0.75">
      <c r="A12" s="3">
        <v>46212</v>
      </c>
      <c r="B12" s="4">
        <f t="shared" si="0"/>
        <v>70</v>
      </c>
      <c r="C12" s="7">
        <f t="shared" si="2"/>
        <v>0.70000000000000007</v>
      </c>
      <c r="D12" s="4">
        <v>0.35</v>
      </c>
      <c r="E12" s="17">
        <v>10</v>
      </c>
      <c r="F12" s="17">
        <f t="shared" si="1"/>
        <v>10.35</v>
      </c>
      <c r="G12" s="9"/>
    </row>
    <row r="13" spans="1:7" x14ac:dyDescent="0.75">
      <c r="A13" s="1">
        <v>46396</v>
      </c>
      <c r="B13" s="2">
        <f t="shared" si="0"/>
        <v>60.000000000000007</v>
      </c>
      <c r="C13" s="7">
        <f t="shared" si="2"/>
        <v>0.60000000000000009</v>
      </c>
      <c r="D13" s="2">
        <v>0.3</v>
      </c>
      <c r="E13" s="18">
        <v>10</v>
      </c>
      <c r="F13" s="18">
        <f t="shared" si="1"/>
        <v>10.3</v>
      </c>
      <c r="G13" s="9"/>
    </row>
    <row r="14" spans="1:7" x14ac:dyDescent="0.75">
      <c r="A14" s="3">
        <v>46577</v>
      </c>
      <c r="B14" s="4">
        <f t="shared" si="0"/>
        <v>50.000000000000014</v>
      </c>
      <c r="C14" s="7">
        <f t="shared" si="2"/>
        <v>0.50000000000000011</v>
      </c>
      <c r="D14" s="4">
        <v>0.25</v>
      </c>
      <c r="E14" s="17">
        <v>10</v>
      </c>
      <c r="F14" s="17">
        <f t="shared" si="1"/>
        <v>10.25</v>
      </c>
      <c r="G14" s="9"/>
    </row>
    <row r="15" spans="1:7" x14ac:dyDescent="0.75">
      <c r="A15" s="1">
        <v>46761</v>
      </c>
      <c r="B15" s="2">
        <f t="shared" si="0"/>
        <v>40.000000000000014</v>
      </c>
      <c r="C15" s="7">
        <f t="shared" si="2"/>
        <v>0.40000000000000013</v>
      </c>
      <c r="D15" s="2">
        <v>0.2</v>
      </c>
      <c r="E15" s="18">
        <v>10</v>
      </c>
      <c r="F15" s="18">
        <f t="shared" si="1"/>
        <v>10.199999999999999</v>
      </c>
      <c r="G15" s="9"/>
    </row>
    <row r="16" spans="1:7" x14ac:dyDescent="0.75">
      <c r="A16" s="3">
        <v>46943</v>
      </c>
      <c r="B16" s="4">
        <f t="shared" si="0"/>
        <v>30.000000000000014</v>
      </c>
      <c r="C16" s="7">
        <f t="shared" si="2"/>
        <v>0.30000000000000016</v>
      </c>
      <c r="D16" s="4">
        <v>0.15</v>
      </c>
      <c r="E16" s="17">
        <v>10</v>
      </c>
      <c r="F16" s="17">
        <f t="shared" si="1"/>
        <v>10.15</v>
      </c>
      <c r="G16" s="9"/>
    </row>
    <row r="17" spans="1:7" x14ac:dyDescent="0.75">
      <c r="A17" s="1">
        <v>47127</v>
      </c>
      <c r="B17" s="2">
        <f t="shared" si="0"/>
        <v>20.000000000000014</v>
      </c>
      <c r="C17" s="7">
        <f t="shared" si="2"/>
        <v>0.20000000000000015</v>
      </c>
      <c r="D17" s="2">
        <v>0.1</v>
      </c>
      <c r="E17" s="18">
        <v>10</v>
      </c>
      <c r="F17" s="18">
        <f t="shared" si="1"/>
        <v>10.1</v>
      </c>
      <c r="G17" s="9"/>
    </row>
    <row r="18" spans="1:7" x14ac:dyDescent="0.75">
      <c r="A18" s="3">
        <v>47308</v>
      </c>
      <c r="B18" s="4">
        <f t="shared" si="0"/>
        <v>10.000000000000014</v>
      </c>
      <c r="C18" s="7">
        <f t="shared" si="2"/>
        <v>0.10000000000000014</v>
      </c>
      <c r="D18" s="4">
        <v>0.05</v>
      </c>
      <c r="E18" s="17">
        <v>10</v>
      </c>
      <c r="F18" s="17">
        <f t="shared" si="1"/>
        <v>10.050000000000001</v>
      </c>
      <c r="G18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B245-418E-442F-AEB3-AE575DF5EB35}">
  <dimension ref="A1:F20"/>
  <sheetViews>
    <sheetView topLeftCell="A7" zoomScale="120" zoomScaleNormal="120" workbookViewId="0">
      <selection activeCell="D2" sqref="D2:D2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20" si="0">+C2*100</f>
        <v>100</v>
      </c>
      <c r="C2" s="8">
        <v>1</v>
      </c>
      <c r="D2" s="14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v>1</v>
      </c>
      <c r="D3" s="2">
        <v>0.25</v>
      </c>
      <c r="E3" s="18">
        <v>0</v>
      </c>
      <c r="F3" s="18">
        <f t="shared" ref="F3:F20" si="1">+E3+D3</f>
        <v>0.25</v>
      </c>
    </row>
    <row r="4" spans="1:6" x14ac:dyDescent="0.75">
      <c r="A4" s="3">
        <v>44751</v>
      </c>
      <c r="B4" s="4">
        <f t="shared" si="0"/>
        <v>100</v>
      </c>
      <c r="C4" s="8">
        <v>1</v>
      </c>
      <c r="D4" s="4">
        <v>0.25</v>
      </c>
      <c r="E4" s="17">
        <v>0</v>
      </c>
      <c r="F4" s="17">
        <f t="shared" si="1"/>
        <v>0.25</v>
      </c>
    </row>
    <row r="5" spans="1:6" x14ac:dyDescent="0.75">
      <c r="A5" s="1">
        <v>44935</v>
      </c>
      <c r="B5" s="2">
        <f t="shared" si="0"/>
        <v>100</v>
      </c>
      <c r="C5" s="7">
        <v>1</v>
      </c>
      <c r="D5" s="2">
        <v>0.25</v>
      </c>
      <c r="E5" s="18">
        <v>0</v>
      </c>
      <c r="F5" s="18">
        <f t="shared" si="1"/>
        <v>0.25</v>
      </c>
    </row>
    <row r="6" spans="1:6" x14ac:dyDescent="0.75">
      <c r="A6" s="3">
        <v>45116</v>
      </c>
      <c r="B6" s="4">
        <f t="shared" si="0"/>
        <v>100</v>
      </c>
      <c r="C6" s="8">
        <v>1</v>
      </c>
      <c r="D6" s="4">
        <v>0.25</v>
      </c>
      <c r="E6" s="17">
        <v>0</v>
      </c>
      <c r="F6" s="17">
        <f t="shared" si="1"/>
        <v>0.25</v>
      </c>
    </row>
    <row r="7" spans="1:6" x14ac:dyDescent="0.75">
      <c r="A7" s="1">
        <v>45300</v>
      </c>
      <c r="B7" s="2">
        <f t="shared" si="0"/>
        <v>100</v>
      </c>
      <c r="C7" s="7">
        <v>1</v>
      </c>
      <c r="D7" s="2">
        <v>0.375</v>
      </c>
      <c r="E7" s="18">
        <v>0</v>
      </c>
      <c r="F7" s="18">
        <f t="shared" si="1"/>
        <v>0.375</v>
      </c>
    </row>
    <row r="8" spans="1:6" x14ac:dyDescent="0.75">
      <c r="A8" s="3">
        <v>45482</v>
      </c>
      <c r="B8" s="4">
        <f t="shared" si="0"/>
        <v>100</v>
      </c>
      <c r="C8" s="8">
        <v>1</v>
      </c>
      <c r="D8" s="4">
        <v>0.375</v>
      </c>
      <c r="E8" s="17">
        <v>4</v>
      </c>
      <c r="F8" s="17">
        <f t="shared" si="1"/>
        <v>4.375</v>
      </c>
    </row>
    <row r="9" spans="1:6" x14ac:dyDescent="0.75">
      <c r="A9" s="1">
        <v>45666</v>
      </c>
      <c r="B9" s="2">
        <f t="shared" si="0"/>
        <v>96</v>
      </c>
      <c r="C9" s="7">
        <v>0.96</v>
      </c>
      <c r="D9" s="2">
        <v>0.36</v>
      </c>
      <c r="E9" s="18">
        <v>8</v>
      </c>
      <c r="F9" s="18">
        <f t="shared" si="1"/>
        <v>8.36</v>
      </c>
    </row>
    <row r="10" spans="1:6" x14ac:dyDescent="0.75">
      <c r="A10" s="3">
        <v>45847</v>
      </c>
      <c r="B10" s="4">
        <f t="shared" si="0"/>
        <v>88</v>
      </c>
      <c r="C10" s="8">
        <v>0.88</v>
      </c>
      <c r="D10" s="4">
        <v>0.33</v>
      </c>
      <c r="E10" s="17">
        <v>8</v>
      </c>
      <c r="F10" s="17">
        <f t="shared" si="1"/>
        <v>8.33</v>
      </c>
    </row>
    <row r="11" spans="1:6" x14ac:dyDescent="0.75">
      <c r="A11" s="1">
        <v>46031</v>
      </c>
      <c r="B11" s="2">
        <f t="shared" si="0"/>
        <v>80</v>
      </c>
      <c r="C11" s="7">
        <v>0.8</v>
      </c>
      <c r="D11" s="2">
        <v>0.3</v>
      </c>
      <c r="E11" s="18">
        <v>8</v>
      </c>
      <c r="F11" s="18">
        <f t="shared" si="1"/>
        <v>8.3000000000000007</v>
      </c>
    </row>
    <row r="12" spans="1:6" x14ac:dyDescent="0.75">
      <c r="A12" s="3">
        <v>46212</v>
      </c>
      <c r="B12" s="4">
        <f t="shared" si="0"/>
        <v>72</v>
      </c>
      <c r="C12" s="8">
        <v>0.72</v>
      </c>
      <c r="D12" s="4">
        <v>0.27</v>
      </c>
      <c r="E12" s="17">
        <v>8</v>
      </c>
      <c r="F12" s="17">
        <f t="shared" si="1"/>
        <v>8.27</v>
      </c>
    </row>
    <row r="13" spans="1:6" x14ac:dyDescent="0.75">
      <c r="A13" s="1">
        <v>46396</v>
      </c>
      <c r="B13" s="2">
        <f t="shared" si="0"/>
        <v>64</v>
      </c>
      <c r="C13" s="7">
        <v>0.64</v>
      </c>
      <c r="D13" s="2">
        <v>0.24</v>
      </c>
      <c r="E13" s="18">
        <v>8</v>
      </c>
      <c r="F13" s="18">
        <f t="shared" si="1"/>
        <v>8.24</v>
      </c>
    </row>
    <row r="14" spans="1:6" x14ac:dyDescent="0.75">
      <c r="A14" s="3">
        <v>46577</v>
      </c>
      <c r="B14" s="4">
        <f t="shared" si="0"/>
        <v>56.000000000000007</v>
      </c>
      <c r="C14" s="8">
        <v>0.56000000000000005</v>
      </c>
      <c r="D14" s="4">
        <v>0.21</v>
      </c>
      <c r="E14" s="17">
        <v>8</v>
      </c>
      <c r="F14" s="17">
        <f t="shared" si="1"/>
        <v>8.2100000000000009</v>
      </c>
    </row>
    <row r="15" spans="1:6" x14ac:dyDescent="0.75">
      <c r="A15" s="1">
        <v>46761</v>
      </c>
      <c r="B15" s="2">
        <f t="shared" si="0"/>
        <v>48</v>
      </c>
      <c r="C15" s="7">
        <v>0.48</v>
      </c>
      <c r="D15" s="2">
        <v>0.42</v>
      </c>
      <c r="E15" s="18">
        <v>8</v>
      </c>
      <c r="F15" s="18">
        <f t="shared" si="1"/>
        <v>8.42</v>
      </c>
    </row>
    <row r="16" spans="1:6" x14ac:dyDescent="0.75">
      <c r="A16" s="3">
        <v>46943</v>
      </c>
      <c r="B16" s="4">
        <f t="shared" si="0"/>
        <v>40</v>
      </c>
      <c r="C16" s="8">
        <v>0.4</v>
      </c>
      <c r="D16" s="4">
        <v>0.35</v>
      </c>
      <c r="E16" s="17">
        <v>8</v>
      </c>
      <c r="F16" s="17">
        <f t="shared" si="1"/>
        <v>8.35</v>
      </c>
    </row>
    <row r="17" spans="1:6" x14ac:dyDescent="0.75">
      <c r="A17" s="1">
        <v>47127</v>
      </c>
      <c r="B17" s="2">
        <f t="shared" si="0"/>
        <v>32</v>
      </c>
      <c r="C17" s="7">
        <v>0.32</v>
      </c>
      <c r="D17" s="2">
        <v>0.28000000000000003</v>
      </c>
      <c r="E17" s="18">
        <v>8</v>
      </c>
      <c r="F17" s="18">
        <f t="shared" si="1"/>
        <v>8.2799999999999994</v>
      </c>
    </row>
    <row r="18" spans="1:6" x14ac:dyDescent="0.75">
      <c r="A18" s="3">
        <v>47308</v>
      </c>
      <c r="B18" s="4">
        <f t="shared" si="0"/>
        <v>24</v>
      </c>
      <c r="C18" s="8">
        <v>0.24</v>
      </c>
      <c r="D18" s="4">
        <v>0.21</v>
      </c>
      <c r="E18" s="17">
        <v>8</v>
      </c>
      <c r="F18" s="17">
        <f t="shared" si="1"/>
        <v>8.2100000000000009</v>
      </c>
    </row>
    <row r="19" spans="1:6" x14ac:dyDescent="0.75">
      <c r="A19" s="1">
        <v>47492</v>
      </c>
      <c r="B19" s="2">
        <f t="shared" si="0"/>
        <v>16</v>
      </c>
      <c r="C19" s="7">
        <v>0.16</v>
      </c>
      <c r="D19" s="2">
        <v>0.14000000000000001</v>
      </c>
      <c r="E19" s="18">
        <v>8</v>
      </c>
      <c r="F19" s="18">
        <f t="shared" si="1"/>
        <v>8.14</v>
      </c>
    </row>
    <row r="20" spans="1:6" x14ac:dyDescent="0.75">
      <c r="A20" s="3">
        <v>47673</v>
      </c>
      <c r="B20" s="4">
        <f t="shared" si="0"/>
        <v>8</v>
      </c>
      <c r="C20" s="8">
        <v>0.08</v>
      </c>
      <c r="D20" s="4">
        <v>7.0000000000000007E-2</v>
      </c>
      <c r="E20" s="17">
        <v>8</v>
      </c>
      <c r="F20" s="17">
        <f t="shared" si="1"/>
        <v>8.07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C11C-5586-47ED-8515-BD3425A1263F}">
  <dimension ref="A1:F30"/>
  <sheetViews>
    <sheetView topLeftCell="A13" zoomScaleNormal="100" workbookViewId="0">
      <selection activeCell="D2" sqref="D2:D3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30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0</v>
      </c>
      <c r="F9" s="18">
        <f t="shared" si="1"/>
        <v>2.0630000000000002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2.0630000000000002</v>
      </c>
      <c r="E10" s="17">
        <v>0</v>
      </c>
      <c r="F10" s="17">
        <f t="shared" si="1"/>
        <v>2.0630000000000002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2.0630000000000002</v>
      </c>
      <c r="E11" s="18">
        <v>0</v>
      </c>
      <c r="F11" s="18">
        <f t="shared" si="1"/>
        <v>2.0630000000000002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2.0630000000000002</v>
      </c>
      <c r="E12" s="17">
        <v>0</v>
      </c>
      <c r="F12" s="17">
        <f t="shared" si="1"/>
        <v>2.0630000000000002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2.0630000000000002</v>
      </c>
      <c r="E13" s="18">
        <v>0</v>
      </c>
      <c r="F13" s="18">
        <f t="shared" si="1"/>
        <v>2.0630000000000002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2.0630000000000002</v>
      </c>
      <c r="E14" s="17">
        <v>0</v>
      </c>
      <c r="F14" s="17">
        <f t="shared" si="1"/>
        <v>2.0630000000000002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2.375</v>
      </c>
      <c r="E15" s="18">
        <v>0</v>
      </c>
      <c r="F15" s="18">
        <f t="shared" si="1"/>
        <v>2.375</v>
      </c>
    </row>
    <row r="16" spans="1:6" x14ac:dyDescent="0.75">
      <c r="A16" s="3">
        <v>46943</v>
      </c>
      <c r="B16" s="4">
        <f t="shared" si="0"/>
        <v>100</v>
      </c>
      <c r="C16" s="7">
        <f t="shared" si="2"/>
        <v>1</v>
      </c>
      <c r="D16" s="4">
        <v>2.375</v>
      </c>
      <c r="E16" s="17">
        <v>0</v>
      </c>
      <c r="F16" s="17">
        <f t="shared" si="1"/>
        <v>2.375</v>
      </c>
    </row>
    <row r="17" spans="1:6" x14ac:dyDescent="0.75">
      <c r="A17" s="1">
        <v>47127</v>
      </c>
      <c r="B17" s="2">
        <f t="shared" si="0"/>
        <v>100</v>
      </c>
      <c r="C17" s="7">
        <f t="shared" si="2"/>
        <v>1</v>
      </c>
      <c r="D17" s="2">
        <v>2.5</v>
      </c>
      <c r="E17" s="18">
        <v>0</v>
      </c>
      <c r="F17" s="18">
        <f t="shared" si="1"/>
        <v>2.5</v>
      </c>
    </row>
    <row r="18" spans="1:6" x14ac:dyDescent="0.75">
      <c r="A18" s="3">
        <v>47308</v>
      </c>
      <c r="B18" s="4">
        <f t="shared" si="0"/>
        <v>100</v>
      </c>
      <c r="C18" s="7">
        <f t="shared" si="2"/>
        <v>1</v>
      </c>
      <c r="D18" s="4">
        <v>2.5</v>
      </c>
      <c r="E18" s="17">
        <v>0</v>
      </c>
      <c r="F18" s="17">
        <f t="shared" si="1"/>
        <v>2.5</v>
      </c>
    </row>
    <row r="19" spans="1:6" x14ac:dyDescent="0.75">
      <c r="A19" s="1">
        <v>47492</v>
      </c>
      <c r="B19" s="2">
        <f t="shared" si="0"/>
        <v>100</v>
      </c>
      <c r="C19" s="7">
        <f t="shared" si="2"/>
        <v>1</v>
      </c>
      <c r="D19" s="2">
        <v>2.5</v>
      </c>
      <c r="E19" s="18">
        <v>0</v>
      </c>
      <c r="F19" s="18">
        <f t="shared" si="1"/>
        <v>2.5</v>
      </c>
    </row>
    <row r="20" spans="1:6" x14ac:dyDescent="0.75">
      <c r="A20" s="3">
        <v>47673</v>
      </c>
      <c r="B20" s="4">
        <f t="shared" si="0"/>
        <v>100</v>
      </c>
      <c r="C20" s="7">
        <f t="shared" si="2"/>
        <v>1</v>
      </c>
      <c r="D20" s="4">
        <v>2.5</v>
      </c>
      <c r="E20" s="17">
        <v>0</v>
      </c>
      <c r="F20" s="17">
        <f t="shared" si="1"/>
        <v>2.5</v>
      </c>
    </row>
    <row r="21" spans="1:6" x14ac:dyDescent="0.75">
      <c r="A21" s="1">
        <v>47857</v>
      </c>
      <c r="B21" s="2">
        <f t="shared" si="0"/>
        <v>100</v>
      </c>
      <c r="C21" s="7">
        <f t="shared" si="2"/>
        <v>1</v>
      </c>
      <c r="D21" s="2">
        <v>2.5</v>
      </c>
      <c r="E21" s="18">
        <v>10</v>
      </c>
      <c r="F21" s="18">
        <f t="shared" si="1"/>
        <v>12.5</v>
      </c>
    </row>
    <row r="22" spans="1:6" x14ac:dyDescent="0.75">
      <c r="A22" s="3">
        <v>48038</v>
      </c>
      <c r="B22" s="4">
        <f t="shared" si="0"/>
        <v>90</v>
      </c>
      <c r="C22" s="7">
        <f t="shared" si="2"/>
        <v>0.9</v>
      </c>
      <c r="D22" s="4">
        <v>2.25</v>
      </c>
      <c r="E22" s="17">
        <v>10</v>
      </c>
      <c r="F22" s="17">
        <f t="shared" si="1"/>
        <v>12.25</v>
      </c>
    </row>
    <row r="23" spans="1:6" x14ac:dyDescent="0.75">
      <c r="A23" s="1">
        <v>48222</v>
      </c>
      <c r="B23" s="2">
        <f t="shared" si="0"/>
        <v>80</v>
      </c>
      <c r="C23" s="7">
        <f t="shared" si="2"/>
        <v>0.8</v>
      </c>
      <c r="D23" s="2">
        <v>2</v>
      </c>
      <c r="E23" s="18">
        <v>10</v>
      </c>
      <c r="F23" s="18">
        <f t="shared" si="1"/>
        <v>12</v>
      </c>
    </row>
    <row r="24" spans="1:6" x14ac:dyDescent="0.75">
      <c r="A24" s="3">
        <v>48404</v>
      </c>
      <c r="B24" s="4">
        <f t="shared" si="0"/>
        <v>70</v>
      </c>
      <c r="C24" s="7">
        <f t="shared" si="2"/>
        <v>0.70000000000000007</v>
      </c>
      <c r="D24" s="4">
        <v>1.75</v>
      </c>
      <c r="E24" s="17">
        <v>10</v>
      </c>
      <c r="F24" s="17">
        <f t="shared" si="1"/>
        <v>11.75</v>
      </c>
    </row>
    <row r="25" spans="1:6" x14ac:dyDescent="0.75">
      <c r="A25" s="1">
        <v>48588</v>
      </c>
      <c r="B25" s="2">
        <f t="shared" si="0"/>
        <v>60.000000000000007</v>
      </c>
      <c r="C25" s="7">
        <f t="shared" si="2"/>
        <v>0.60000000000000009</v>
      </c>
      <c r="D25" s="2">
        <v>1.5</v>
      </c>
      <c r="E25" s="18">
        <v>10</v>
      </c>
      <c r="F25" s="18">
        <f t="shared" si="1"/>
        <v>11.5</v>
      </c>
    </row>
    <row r="26" spans="1:6" x14ac:dyDescent="0.75">
      <c r="A26" s="3">
        <v>48769</v>
      </c>
      <c r="B26" s="4">
        <f t="shared" si="0"/>
        <v>50.000000000000014</v>
      </c>
      <c r="C26" s="7">
        <f t="shared" si="2"/>
        <v>0.50000000000000011</v>
      </c>
      <c r="D26" s="4">
        <v>1.25</v>
      </c>
      <c r="E26" s="17">
        <v>10</v>
      </c>
      <c r="F26" s="17">
        <f t="shared" si="1"/>
        <v>11.25</v>
      </c>
    </row>
    <row r="27" spans="1:6" x14ac:dyDescent="0.75">
      <c r="A27" s="1">
        <v>48953</v>
      </c>
      <c r="B27" s="2">
        <f t="shared" si="0"/>
        <v>40.000000000000014</v>
      </c>
      <c r="C27" s="7">
        <f t="shared" si="2"/>
        <v>0.40000000000000013</v>
      </c>
      <c r="D27" s="2">
        <v>1</v>
      </c>
      <c r="E27" s="18">
        <v>10</v>
      </c>
      <c r="F27" s="18">
        <f t="shared" si="1"/>
        <v>11</v>
      </c>
    </row>
    <row r="28" spans="1:6" x14ac:dyDescent="0.75">
      <c r="A28" s="3">
        <v>49134</v>
      </c>
      <c r="B28" s="4">
        <f t="shared" si="0"/>
        <v>30.000000000000014</v>
      </c>
      <c r="C28" s="7">
        <f t="shared" si="2"/>
        <v>0.30000000000000016</v>
      </c>
      <c r="D28" s="4">
        <v>0.75</v>
      </c>
      <c r="E28" s="17">
        <v>10</v>
      </c>
      <c r="F28" s="17">
        <f t="shared" si="1"/>
        <v>10.75</v>
      </c>
    </row>
    <row r="29" spans="1:6" x14ac:dyDescent="0.75">
      <c r="A29" s="1">
        <v>49318</v>
      </c>
      <c r="B29" s="2">
        <f t="shared" si="0"/>
        <v>20.000000000000014</v>
      </c>
      <c r="C29" s="7">
        <f t="shared" si="2"/>
        <v>0.20000000000000015</v>
      </c>
      <c r="D29" s="2">
        <v>0.5</v>
      </c>
      <c r="E29" s="18">
        <v>10</v>
      </c>
      <c r="F29" s="18">
        <f t="shared" si="1"/>
        <v>10.5</v>
      </c>
    </row>
    <row r="30" spans="1:6" x14ac:dyDescent="0.75">
      <c r="A30" s="3">
        <v>49499</v>
      </c>
      <c r="B30" s="4">
        <f t="shared" si="0"/>
        <v>10.000000000000014</v>
      </c>
      <c r="C30" s="7">
        <f t="shared" si="2"/>
        <v>0.10000000000000014</v>
      </c>
      <c r="D30" s="4">
        <v>0.25</v>
      </c>
      <c r="E30" s="17">
        <v>10</v>
      </c>
      <c r="F30" s="17">
        <f t="shared" si="1"/>
        <v>10.25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D781-22B6-4BD5-A375-4C436AB8DA5B}">
  <dimension ref="A1:F35"/>
  <sheetViews>
    <sheetView topLeftCell="A18" zoomScaleNormal="100" workbookViewId="0">
      <selection activeCell="D2" sqref="D2:D35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5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</v>
      </c>
      <c r="E3" s="18">
        <v>0</v>
      </c>
      <c r="F3" s="18">
        <f t="shared" ref="F3:F35" si="1">+E3+D3</f>
        <v>1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1</v>
      </c>
      <c r="E4" s="17">
        <v>0</v>
      </c>
      <c r="F4" s="17">
        <f t="shared" si="1"/>
        <v>1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1.9379999999999999</v>
      </c>
      <c r="E5" s="18">
        <v>0</v>
      </c>
      <c r="F5" s="18">
        <f t="shared" si="1"/>
        <v>1.9379999999999999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1.9379999999999999</v>
      </c>
      <c r="E6" s="17">
        <v>0</v>
      </c>
      <c r="F6" s="17">
        <f t="shared" si="1"/>
        <v>1.9379999999999999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2.125</v>
      </c>
      <c r="E7" s="18">
        <v>0</v>
      </c>
      <c r="F7" s="18">
        <f t="shared" si="1"/>
        <v>2.125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2.125</v>
      </c>
      <c r="E8" s="17">
        <v>0</v>
      </c>
      <c r="F8" s="17">
        <f t="shared" si="1"/>
        <v>2.125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2.5</v>
      </c>
      <c r="E9" s="18">
        <v>0</v>
      </c>
      <c r="F9" s="18">
        <f t="shared" si="1"/>
        <v>2.5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2.5</v>
      </c>
      <c r="E10" s="17">
        <v>0</v>
      </c>
      <c r="F10" s="17">
        <f t="shared" si="1"/>
        <v>2.5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2.5</v>
      </c>
      <c r="E11" s="18">
        <v>0</v>
      </c>
      <c r="F11" s="18">
        <f t="shared" si="1"/>
        <v>2.5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2.5</v>
      </c>
      <c r="E12" s="17">
        <v>0</v>
      </c>
      <c r="F12" s="17">
        <f t="shared" si="1"/>
        <v>2.5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2.5</v>
      </c>
      <c r="E13" s="18">
        <v>0</v>
      </c>
      <c r="F13" s="18">
        <f t="shared" si="1"/>
        <v>2.5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2.5</v>
      </c>
      <c r="E14" s="17">
        <v>4.5449999999999999</v>
      </c>
      <c r="F14" s="17">
        <f t="shared" si="1"/>
        <v>7.0449999999999999</v>
      </c>
    </row>
    <row r="15" spans="1:6" x14ac:dyDescent="0.75">
      <c r="A15" s="1">
        <v>46761</v>
      </c>
      <c r="B15" s="2">
        <f t="shared" si="0"/>
        <v>95.454999999999998</v>
      </c>
      <c r="C15" s="7">
        <f t="shared" si="2"/>
        <v>0.95455000000000001</v>
      </c>
      <c r="D15" s="2">
        <v>2.3860000000000001</v>
      </c>
      <c r="E15" s="18">
        <v>4.5449999999999999</v>
      </c>
      <c r="F15" s="18">
        <f t="shared" si="1"/>
        <v>6.931</v>
      </c>
    </row>
    <row r="16" spans="1:6" x14ac:dyDescent="0.75">
      <c r="A16" s="3">
        <v>46943</v>
      </c>
      <c r="B16" s="4">
        <f t="shared" si="0"/>
        <v>90.91</v>
      </c>
      <c r="C16" s="7">
        <f t="shared" si="2"/>
        <v>0.90910000000000002</v>
      </c>
      <c r="D16" s="4">
        <v>2.2730000000000001</v>
      </c>
      <c r="E16" s="17">
        <v>4.5449999999999999</v>
      </c>
      <c r="F16" s="17">
        <f t="shared" si="1"/>
        <v>6.8179999999999996</v>
      </c>
    </row>
    <row r="17" spans="1:6" x14ac:dyDescent="0.75">
      <c r="A17" s="1">
        <v>47127</v>
      </c>
      <c r="B17" s="2">
        <f t="shared" si="0"/>
        <v>86.365000000000009</v>
      </c>
      <c r="C17" s="7">
        <f t="shared" si="2"/>
        <v>0.86365000000000003</v>
      </c>
      <c r="D17" s="2">
        <v>2.1589999999999998</v>
      </c>
      <c r="E17" s="18">
        <v>4.5449999999999999</v>
      </c>
      <c r="F17" s="18">
        <f t="shared" si="1"/>
        <v>6.7039999999999997</v>
      </c>
    </row>
    <row r="18" spans="1:6" x14ac:dyDescent="0.75">
      <c r="A18" s="3">
        <v>47308</v>
      </c>
      <c r="B18" s="4">
        <f t="shared" si="0"/>
        <v>81.820000000000007</v>
      </c>
      <c r="C18" s="7">
        <f t="shared" si="2"/>
        <v>0.81820000000000004</v>
      </c>
      <c r="D18" s="4">
        <v>2.0449999999999999</v>
      </c>
      <c r="E18" s="17">
        <v>4.5449999999999999</v>
      </c>
      <c r="F18" s="17">
        <f t="shared" si="1"/>
        <v>6.59</v>
      </c>
    </row>
    <row r="19" spans="1:6" x14ac:dyDescent="0.75">
      <c r="A19" s="1">
        <v>47492</v>
      </c>
      <c r="B19" s="2">
        <f t="shared" si="0"/>
        <v>77.275000000000006</v>
      </c>
      <c r="C19" s="7">
        <f t="shared" si="2"/>
        <v>0.77275000000000005</v>
      </c>
      <c r="D19" s="2">
        <v>1.9319999999999999</v>
      </c>
      <c r="E19" s="18">
        <v>4.5449999999999999</v>
      </c>
      <c r="F19" s="18">
        <f t="shared" si="1"/>
        <v>6.4770000000000003</v>
      </c>
    </row>
    <row r="20" spans="1:6" x14ac:dyDescent="0.75">
      <c r="A20" s="3">
        <v>47673</v>
      </c>
      <c r="B20" s="4">
        <f t="shared" si="0"/>
        <v>72.73</v>
      </c>
      <c r="C20" s="7">
        <f t="shared" si="2"/>
        <v>0.72730000000000006</v>
      </c>
      <c r="D20" s="4">
        <v>1.8180000000000001</v>
      </c>
      <c r="E20" s="17">
        <v>4.5449999999999999</v>
      </c>
      <c r="F20" s="17">
        <f t="shared" si="1"/>
        <v>6.3629999999999995</v>
      </c>
    </row>
    <row r="21" spans="1:6" x14ac:dyDescent="0.75">
      <c r="A21" s="1">
        <v>47857</v>
      </c>
      <c r="B21" s="2">
        <f t="shared" si="0"/>
        <v>68.185000000000002</v>
      </c>
      <c r="C21" s="7">
        <f t="shared" si="2"/>
        <v>0.68185000000000007</v>
      </c>
      <c r="D21" s="2">
        <v>1.7050000000000001</v>
      </c>
      <c r="E21" s="18">
        <v>4.5449999999999999</v>
      </c>
      <c r="F21" s="18">
        <f t="shared" si="1"/>
        <v>6.25</v>
      </c>
    </row>
    <row r="22" spans="1:6" x14ac:dyDescent="0.75">
      <c r="A22" s="3">
        <v>48038</v>
      </c>
      <c r="B22" s="4">
        <f t="shared" si="0"/>
        <v>63.640000000000008</v>
      </c>
      <c r="C22" s="7">
        <f t="shared" si="2"/>
        <v>0.63640000000000008</v>
      </c>
      <c r="D22" s="4">
        <v>1.591</v>
      </c>
      <c r="E22" s="17">
        <v>4.5449999999999999</v>
      </c>
      <c r="F22" s="17">
        <f t="shared" si="1"/>
        <v>6.1360000000000001</v>
      </c>
    </row>
    <row r="23" spans="1:6" x14ac:dyDescent="0.75">
      <c r="A23" s="1">
        <v>48222</v>
      </c>
      <c r="B23" s="2">
        <f t="shared" si="0"/>
        <v>59.095000000000006</v>
      </c>
      <c r="C23" s="7">
        <f t="shared" si="2"/>
        <v>0.59095000000000009</v>
      </c>
      <c r="D23" s="2">
        <v>1.4770000000000001</v>
      </c>
      <c r="E23" s="18">
        <v>4.5449999999999999</v>
      </c>
      <c r="F23" s="18">
        <f t="shared" si="1"/>
        <v>6.0220000000000002</v>
      </c>
    </row>
    <row r="24" spans="1:6" x14ac:dyDescent="0.75">
      <c r="A24" s="3">
        <v>48404</v>
      </c>
      <c r="B24" s="4">
        <f t="shared" si="0"/>
        <v>54.550000000000011</v>
      </c>
      <c r="C24" s="7">
        <f t="shared" si="2"/>
        <v>0.5455000000000001</v>
      </c>
      <c r="D24" s="4">
        <v>1.3640000000000001</v>
      </c>
      <c r="E24" s="17">
        <v>4.5449999999999999</v>
      </c>
      <c r="F24" s="17">
        <f t="shared" si="1"/>
        <v>5.9089999999999998</v>
      </c>
    </row>
    <row r="25" spans="1:6" x14ac:dyDescent="0.75">
      <c r="A25" s="1">
        <v>48588</v>
      </c>
      <c r="B25" s="2">
        <f t="shared" si="0"/>
        <v>50.00500000000001</v>
      </c>
      <c r="C25" s="7">
        <f t="shared" si="2"/>
        <v>0.50005000000000011</v>
      </c>
      <c r="D25" s="2">
        <v>1.25</v>
      </c>
      <c r="E25" s="18">
        <v>4.5449999999999999</v>
      </c>
      <c r="F25" s="18">
        <f t="shared" si="1"/>
        <v>5.7949999999999999</v>
      </c>
    </row>
    <row r="26" spans="1:6" x14ac:dyDescent="0.75">
      <c r="A26" s="3">
        <v>48769</v>
      </c>
      <c r="B26" s="4">
        <f t="shared" si="0"/>
        <v>45.460000000000008</v>
      </c>
      <c r="C26" s="7">
        <f t="shared" si="2"/>
        <v>0.45460000000000012</v>
      </c>
      <c r="D26" s="4">
        <v>1.1359999999999999</v>
      </c>
      <c r="E26" s="17">
        <v>4.5449999999999999</v>
      </c>
      <c r="F26" s="17">
        <f t="shared" si="1"/>
        <v>5.681</v>
      </c>
    </row>
    <row r="27" spans="1:6" x14ac:dyDescent="0.75">
      <c r="A27" s="1">
        <v>48953</v>
      </c>
      <c r="B27" s="2">
        <f t="shared" si="0"/>
        <v>40.915000000000013</v>
      </c>
      <c r="C27" s="7">
        <f t="shared" si="2"/>
        <v>0.40915000000000012</v>
      </c>
      <c r="D27" s="2">
        <v>1.0229999999999999</v>
      </c>
      <c r="E27" s="18">
        <v>4.5449999999999999</v>
      </c>
      <c r="F27" s="18">
        <f t="shared" si="1"/>
        <v>5.5679999999999996</v>
      </c>
    </row>
    <row r="28" spans="1:6" x14ac:dyDescent="0.75">
      <c r="A28" s="3">
        <v>49134</v>
      </c>
      <c r="B28" s="4">
        <f t="shared" si="0"/>
        <v>36.370000000000012</v>
      </c>
      <c r="C28" s="7">
        <f t="shared" si="2"/>
        <v>0.36370000000000013</v>
      </c>
      <c r="D28" s="4">
        <v>0.90900000000000003</v>
      </c>
      <c r="E28" s="17">
        <v>4.5449999999999999</v>
      </c>
      <c r="F28" s="17">
        <f t="shared" si="1"/>
        <v>5.4539999999999997</v>
      </c>
    </row>
    <row r="29" spans="1:6" x14ac:dyDescent="0.75">
      <c r="A29" s="1">
        <v>49318</v>
      </c>
      <c r="B29" s="2">
        <f t="shared" si="0"/>
        <v>31.825000000000014</v>
      </c>
      <c r="C29" s="7">
        <f t="shared" si="2"/>
        <v>0.31825000000000014</v>
      </c>
      <c r="D29" s="2">
        <v>0.79500000000000004</v>
      </c>
      <c r="E29" s="18">
        <v>4.5449999999999999</v>
      </c>
      <c r="F29" s="18">
        <f t="shared" si="1"/>
        <v>5.34</v>
      </c>
    </row>
    <row r="30" spans="1:6" x14ac:dyDescent="0.75">
      <c r="A30" s="3">
        <v>49499</v>
      </c>
      <c r="B30" s="4">
        <f t="shared" si="0"/>
        <v>27.280000000000015</v>
      </c>
      <c r="C30" s="7">
        <f t="shared" si="2"/>
        <v>0.27280000000000015</v>
      </c>
      <c r="D30" s="4">
        <v>0.68200000000000005</v>
      </c>
      <c r="E30" s="17">
        <v>4.5449999999999999</v>
      </c>
      <c r="F30" s="17">
        <f t="shared" si="1"/>
        <v>5.2270000000000003</v>
      </c>
    </row>
    <row r="31" spans="1:6" x14ac:dyDescent="0.75">
      <c r="A31" s="3">
        <v>49683</v>
      </c>
      <c r="B31" s="2">
        <f t="shared" si="0"/>
        <v>22.735000000000017</v>
      </c>
      <c r="C31" s="7">
        <f t="shared" ref="C31:C35" si="3">+C30-E30/100</f>
        <v>0.22735000000000016</v>
      </c>
      <c r="D31" s="2">
        <v>0.56799999999999995</v>
      </c>
      <c r="E31" s="18">
        <v>4.5449999999999999</v>
      </c>
      <c r="F31" s="18">
        <f t="shared" si="1"/>
        <v>5.1129999999999995</v>
      </c>
    </row>
    <row r="32" spans="1:6" x14ac:dyDescent="0.75">
      <c r="A32" s="1">
        <v>49865</v>
      </c>
      <c r="B32" s="4">
        <f t="shared" si="0"/>
        <v>18.190000000000019</v>
      </c>
      <c r="C32" s="7">
        <f t="shared" si="3"/>
        <v>0.18190000000000017</v>
      </c>
      <c r="D32" s="4">
        <v>0.45500000000000002</v>
      </c>
      <c r="E32" s="17">
        <v>4.5449999999999999</v>
      </c>
      <c r="F32" s="17">
        <f t="shared" si="1"/>
        <v>5</v>
      </c>
    </row>
    <row r="33" spans="1:6" x14ac:dyDescent="0.75">
      <c r="A33" s="3">
        <v>50049</v>
      </c>
      <c r="B33" s="2">
        <f t="shared" si="0"/>
        <v>13.645000000000017</v>
      </c>
      <c r="C33" s="7">
        <f t="shared" si="3"/>
        <v>0.13645000000000018</v>
      </c>
      <c r="D33" s="2">
        <v>0.34100000000000003</v>
      </c>
      <c r="E33" s="18">
        <v>4.5449999999999999</v>
      </c>
      <c r="F33" s="18">
        <f t="shared" si="1"/>
        <v>4.8860000000000001</v>
      </c>
    </row>
    <row r="34" spans="1:6" x14ac:dyDescent="0.75">
      <c r="A34" s="1">
        <v>50230</v>
      </c>
      <c r="B34" s="4">
        <f t="shared" si="0"/>
        <v>9.1000000000000192</v>
      </c>
      <c r="C34" s="7">
        <f t="shared" si="3"/>
        <v>9.1000000000000192E-2</v>
      </c>
      <c r="D34" s="4">
        <v>0.22700000000000001</v>
      </c>
      <c r="E34" s="17">
        <v>4.5449999999999999</v>
      </c>
      <c r="F34" s="17">
        <f t="shared" si="1"/>
        <v>4.7720000000000002</v>
      </c>
    </row>
    <row r="35" spans="1:6" x14ac:dyDescent="0.75">
      <c r="A35" s="3">
        <v>50414</v>
      </c>
      <c r="B35" s="2">
        <f t="shared" si="0"/>
        <v>4.5550000000000193</v>
      </c>
      <c r="C35" s="7">
        <f t="shared" si="3"/>
        <v>4.5550000000000194E-2</v>
      </c>
      <c r="D35" s="2">
        <v>0.114</v>
      </c>
      <c r="E35" s="18">
        <v>4.5449999999999999</v>
      </c>
      <c r="F35" s="18">
        <f t="shared" si="1"/>
        <v>4.6589999999999998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224B-52F0-4C16-BD82-03345CBB0ADF}">
  <dimension ref="A1:F42"/>
  <sheetViews>
    <sheetView zoomScaleNormal="100" workbookViewId="0"/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4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1.25</v>
      </c>
      <c r="E3" s="18">
        <v>0</v>
      </c>
      <c r="F3" s="18">
        <f t="shared" ref="F3:F42" si="1">+E3+D3</f>
        <v>1.25</v>
      </c>
    </row>
    <row r="4" spans="1:6" x14ac:dyDescent="0.75">
      <c r="A4" s="3">
        <v>44751</v>
      </c>
      <c r="B4" s="4">
        <f t="shared" si="0"/>
        <v>100</v>
      </c>
      <c r="C4" s="7">
        <f t="shared" ref="C4:C35" si="2">+C3-E3/100</f>
        <v>1</v>
      </c>
      <c r="D4" s="4">
        <v>1.25</v>
      </c>
      <c r="E4" s="17">
        <v>0</v>
      </c>
      <c r="F4" s="17">
        <f t="shared" si="1"/>
        <v>1.25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1.75</v>
      </c>
      <c r="E5" s="18">
        <v>0</v>
      </c>
      <c r="F5" s="18">
        <f t="shared" si="1"/>
        <v>1.75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1.75</v>
      </c>
      <c r="E6" s="17">
        <v>0</v>
      </c>
      <c r="F6" s="17">
        <f t="shared" si="1"/>
        <v>1.75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1.75</v>
      </c>
      <c r="E7" s="18">
        <v>0</v>
      </c>
      <c r="F7" s="18">
        <f t="shared" si="1"/>
        <v>1.75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1.75</v>
      </c>
      <c r="E8" s="17">
        <v>0</v>
      </c>
      <c r="F8" s="17">
        <f t="shared" si="1"/>
        <v>1.75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1.75</v>
      </c>
      <c r="E9" s="18">
        <v>0</v>
      </c>
      <c r="F9" s="18">
        <f t="shared" si="1"/>
        <v>1.75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1.75</v>
      </c>
      <c r="E10" s="17">
        <v>0</v>
      </c>
      <c r="F10" s="17">
        <f t="shared" si="1"/>
        <v>1.75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1.75</v>
      </c>
      <c r="E11" s="18">
        <v>0</v>
      </c>
      <c r="F11" s="18">
        <f t="shared" si="1"/>
        <v>1.75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1.75</v>
      </c>
      <c r="E12" s="17">
        <v>0</v>
      </c>
      <c r="F12" s="17">
        <f t="shared" si="1"/>
        <v>1.75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1.75</v>
      </c>
      <c r="E13" s="18">
        <v>0</v>
      </c>
      <c r="F13" s="18">
        <f t="shared" si="1"/>
        <v>1.75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1.75</v>
      </c>
      <c r="E14" s="17">
        <v>0</v>
      </c>
      <c r="F14" s="17">
        <f t="shared" si="1"/>
        <v>1.75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1.75</v>
      </c>
      <c r="E15" s="18">
        <v>3.5710000000000002</v>
      </c>
      <c r="F15" s="18">
        <f t="shared" si="1"/>
        <v>5.3209999999999997</v>
      </c>
    </row>
    <row r="16" spans="1:6" x14ac:dyDescent="0.75">
      <c r="A16" s="3">
        <v>46943</v>
      </c>
      <c r="B16" s="4">
        <f t="shared" si="0"/>
        <v>96.429000000000002</v>
      </c>
      <c r="C16" s="7">
        <f t="shared" si="2"/>
        <v>0.96428999999999998</v>
      </c>
      <c r="D16" s="4">
        <v>1.6879999999999999</v>
      </c>
      <c r="E16" s="17">
        <v>3.5710000000000002</v>
      </c>
      <c r="F16" s="17">
        <f t="shared" si="1"/>
        <v>5.2590000000000003</v>
      </c>
    </row>
    <row r="17" spans="1:6" x14ac:dyDescent="0.75">
      <c r="A17" s="1">
        <v>47127</v>
      </c>
      <c r="B17" s="2">
        <f t="shared" si="0"/>
        <v>92.85799999999999</v>
      </c>
      <c r="C17" s="7">
        <f t="shared" si="2"/>
        <v>0.92857999999999996</v>
      </c>
      <c r="D17" s="2">
        <v>1.625</v>
      </c>
      <c r="E17" s="18">
        <v>3.5710000000000002</v>
      </c>
      <c r="F17" s="18">
        <f t="shared" si="1"/>
        <v>5.1959999999999997</v>
      </c>
    </row>
    <row r="18" spans="1:6" x14ac:dyDescent="0.75">
      <c r="A18" s="3">
        <v>47308</v>
      </c>
      <c r="B18" s="4">
        <f t="shared" si="0"/>
        <v>89.286999999999992</v>
      </c>
      <c r="C18" s="7">
        <f t="shared" si="2"/>
        <v>0.89286999999999994</v>
      </c>
      <c r="D18" s="4">
        <v>1.5629999999999999</v>
      </c>
      <c r="E18" s="17">
        <v>3.5710000000000002</v>
      </c>
      <c r="F18" s="17">
        <f t="shared" si="1"/>
        <v>5.1340000000000003</v>
      </c>
    </row>
    <row r="19" spans="1:6" x14ac:dyDescent="0.75">
      <c r="A19" s="1">
        <v>47492</v>
      </c>
      <c r="B19" s="2">
        <f t="shared" si="0"/>
        <v>85.715999999999994</v>
      </c>
      <c r="C19" s="7">
        <f t="shared" si="2"/>
        <v>0.85715999999999992</v>
      </c>
      <c r="D19" s="2">
        <v>2.089</v>
      </c>
      <c r="E19" s="18">
        <v>3.5710000000000002</v>
      </c>
      <c r="F19" s="18">
        <f t="shared" si="1"/>
        <v>5.66</v>
      </c>
    </row>
    <row r="20" spans="1:6" x14ac:dyDescent="0.75">
      <c r="A20" s="3">
        <v>47673</v>
      </c>
      <c r="B20" s="4">
        <f t="shared" si="0"/>
        <v>82.144999999999996</v>
      </c>
      <c r="C20" s="7">
        <f t="shared" si="2"/>
        <v>0.8214499999999999</v>
      </c>
      <c r="D20" s="4">
        <v>2.0019999999999998</v>
      </c>
      <c r="E20" s="17">
        <v>3.5710000000000002</v>
      </c>
      <c r="F20" s="17">
        <f t="shared" si="1"/>
        <v>5.5730000000000004</v>
      </c>
    </row>
    <row r="21" spans="1:6" x14ac:dyDescent="0.75">
      <c r="A21" s="1">
        <v>47857</v>
      </c>
      <c r="B21" s="2">
        <f t="shared" si="0"/>
        <v>78.573999999999984</v>
      </c>
      <c r="C21" s="7">
        <f t="shared" si="2"/>
        <v>0.78573999999999988</v>
      </c>
      <c r="D21" s="2">
        <v>1.915</v>
      </c>
      <c r="E21" s="18">
        <v>3.5710000000000002</v>
      </c>
      <c r="F21" s="18">
        <f t="shared" si="1"/>
        <v>5.4860000000000007</v>
      </c>
    </row>
    <row r="22" spans="1:6" x14ac:dyDescent="0.75">
      <c r="A22" s="3">
        <v>48038</v>
      </c>
      <c r="B22" s="4">
        <f t="shared" si="0"/>
        <v>75.002999999999986</v>
      </c>
      <c r="C22" s="7">
        <f t="shared" si="2"/>
        <v>0.75002999999999986</v>
      </c>
      <c r="D22" s="4">
        <v>1.8280000000000001</v>
      </c>
      <c r="E22" s="17">
        <v>3.5710000000000002</v>
      </c>
      <c r="F22" s="17">
        <f t="shared" si="1"/>
        <v>5.399</v>
      </c>
    </row>
    <row r="23" spans="1:6" x14ac:dyDescent="0.75">
      <c r="A23" s="1">
        <v>48222</v>
      </c>
      <c r="B23" s="2">
        <f t="shared" si="0"/>
        <v>71.431999999999988</v>
      </c>
      <c r="C23" s="7">
        <f t="shared" si="2"/>
        <v>0.71431999999999984</v>
      </c>
      <c r="D23" s="2">
        <v>1.7410000000000001</v>
      </c>
      <c r="E23" s="18">
        <v>3.5710000000000002</v>
      </c>
      <c r="F23" s="18">
        <f t="shared" si="1"/>
        <v>5.3120000000000003</v>
      </c>
    </row>
    <row r="24" spans="1:6" x14ac:dyDescent="0.75">
      <c r="A24" s="3">
        <v>48404</v>
      </c>
      <c r="B24" s="4">
        <f t="shared" si="0"/>
        <v>67.860999999999976</v>
      </c>
      <c r="C24" s="7">
        <f t="shared" si="2"/>
        <v>0.67860999999999982</v>
      </c>
      <c r="D24" s="4">
        <v>1.6539999999999999</v>
      </c>
      <c r="E24" s="17">
        <v>3.5710000000000002</v>
      </c>
      <c r="F24" s="17">
        <f t="shared" si="1"/>
        <v>5.2249999999999996</v>
      </c>
    </row>
    <row r="25" spans="1:6" x14ac:dyDescent="0.75">
      <c r="A25" s="1">
        <v>48588</v>
      </c>
      <c r="B25" s="2">
        <f t="shared" si="0"/>
        <v>64.289999999999978</v>
      </c>
      <c r="C25" s="7">
        <f t="shared" si="2"/>
        <v>0.6428999999999998</v>
      </c>
      <c r="D25" s="2">
        <v>1.5669999999999999</v>
      </c>
      <c r="E25" s="18">
        <v>3.5710000000000002</v>
      </c>
      <c r="F25" s="18">
        <f t="shared" si="1"/>
        <v>5.1379999999999999</v>
      </c>
    </row>
    <row r="26" spans="1:6" x14ac:dyDescent="0.75">
      <c r="A26" s="3">
        <v>48769</v>
      </c>
      <c r="B26" s="4">
        <f t="shared" si="0"/>
        <v>60.71899999999998</v>
      </c>
      <c r="C26" s="7">
        <f t="shared" si="2"/>
        <v>0.60718999999999979</v>
      </c>
      <c r="D26" s="4">
        <v>1.48</v>
      </c>
      <c r="E26" s="17">
        <v>3.5710000000000002</v>
      </c>
      <c r="F26" s="17">
        <f t="shared" si="1"/>
        <v>5.0510000000000002</v>
      </c>
    </row>
    <row r="27" spans="1:6" x14ac:dyDescent="0.75">
      <c r="A27" s="1">
        <v>48953</v>
      </c>
      <c r="B27" s="2">
        <f t="shared" si="0"/>
        <v>57.147999999999975</v>
      </c>
      <c r="C27" s="7">
        <f t="shared" si="2"/>
        <v>0.57147999999999977</v>
      </c>
      <c r="D27" s="2">
        <v>1.393</v>
      </c>
      <c r="E27" s="18">
        <v>3.5710000000000002</v>
      </c>
      <c r="F27" s="18">
        <f t="shared" si="1"/>
        <v>4.9640000000000004</v>
      </c>
    </row>
    <row r="28" spans="1:6" x14ac:dyDescent="0.75">
      <c r="A28" s="3">
        <v>49134</v>
      </c>
      <c r="B28" s="4">
        <f t="shared" si="0"/>
        <v>53.576999999999977</v>
      </c>
      <c r="C28" s="7">
        <f t="shared" si="2"/>
        <v>0.53576999999999975</v>
      </c>
      <c r="D28" s="4">
        <v>1.306</v>
      </c>
      <c r="E28" s="17">
        <v>3.5710000000000002</v>
      </c>
      <c r="F28" s="17">
        <f t="shared" si="1"/>
        <v>4.8770000000000007</v>
      </c>
    </row>
    <row r="29" spans="1:6" x14ac:dyDescent="0.75">
      <c r="A29" s="1">
        <v>49318</v>
      </c>
      <c r="B29" s="2">
        <f t="shared" si="0"/>
        <v>50.005999999999972</v>
      </c>
      <c r="C29" s="7">
        <f t="shared" si="2"/>
        <v>0.50005999999999973</v>
      </c>
      <c r="D29" s="2">
        <v>1.2190000000000001</v>
      </c>
      <c r="E29" s="18">
        <v>3.5710000000000002</v>
      </c>
      <c r="F29" s="18">
        <f t="shared" si="1"/>
        <v>4.79</v>
      </c>
    </row>
    <row r="30" spans="1:6" x14ac:dyDescent="0.75">
      <c r="A30" s="3">
        <v>49499</v>
      </c>
      <c r="B30" s="4">
        <f t="shared" si="0"/>
        <v>46.434999999999974</v>
      </c>
      <c r="C30" s="7">
        <f t="shared" si="2"/>
        <v>0.46434999999999971</v>
      </c>
      <c r="D30" s="4">
        <v>1.1319999999999999</v>
      </c>
      <c r="E30" s="17">
        <v>3.5710000000000002</v>
      </c>
      <c r="F30" s="17">
        <f t="shared" si="1"/>
        <v>4.7030000000000003</v>
      </c>
    </row>
    <row r="31" spans="1:6" x14ac:dyDescent="0.75">
      <c r="A31" s="3">
        <v>49683</v>
      </c>
      <c r="B31" s="2">
        <f t="shared" si="0"/>
        <v>42.863999999999969</v>
      </c>
      <c r="C31" s="7">
        <f t="shared" si="2"/>
        <v>0.42863999999999969</v>
      </c>
      <c r="D31" s="2">
        <v>1.0449999999999999</v>
      </c>
      <c r="E31" s="18">
        <v>3.5710000000000002</v>
      </c>
      <c r="F31" s="18">
        <f t="shared" si="1"/>
        <v>4.6159999999999997</v>
      </c>
    </row>
    <row r="32" spans="1:6" x14ac:dyDescent="0.75">
      <c r="A32" s="1">
        <v>49865</v>
      </c>
      <c r="B32" s="4">
        <f t="shared" si="0"/>
        <v>39.292999999999964</v>
      </c>
      <c r="C32" s="7">
        <f t="shared" si="2"/>
        <v>0.39292999999999967</v>
      </c>
      <c r="D32" s="4">
        <v>0.95799999999999996</v>
      </c>
      <c r="E32" s="17">
        <v>3.5710000000000002</v>
      </c>
      <c r="F32" s="17">
        <f t="shared" si="1"/>
        <v>4.5289999999999999</v>
      </c>
    </row>
    <row r="33" spans="1:6" x14ac:dyDescent="0.75">
      <c r="A33" s="3">
        <v>50049</v>
      </c>
      <c r="B33" s="2">
        <f t="shared" si="0"/>
        <v>35.721999999999966</v>
      </c>
      <c r="C33" s="7">
        <f t="shared" si="2"/>
        <v>0.35721999999999965</v>
      </c>
      <c r="D33" s="2">
        <v>0.871</v>
      </c>
      <c r="E33" s="18">
        <v>3.5710000000000002</v>
      </c>
      <c r="F33" s="18">
        <f t="shared" si="1"/>
        <v>4.4420000000000002</v>
      </c>
    </row>
    <row r="34" spans="1:6" x14ac:dyDescent="0.75">
      <c r="A34" s="1">
        <v>50230</v>
      </c>
      <c r="B34" s="4">
        <f t="shared" si="0"/>
        <v>32.150999999999961</v>
      </c>
      <c r="C34" s="7">
        <f t="shared" si="2"/>
        <v>0.32150999999999963</v>
      </c>
      <c r="D34" s="4">
        <v>0.78300000000000003</v>
      </c>
      <c r="E34" s="17">
        <v>3.5710000000000002</v>
      </c>
      <c r="F34" s="17">
        <f t="shared" si="1"/>
        <v>4.3540000000000001</v>
      </c>
    </row>
    <row r="35" spans="1:6" x14ac:dyDescent="0.75">
      <c r="A35" s="3">
        <v>50414</v>
      </c>
      <c r="B35" s="2">
        <f t="shared" si="0"/>
        <v>28.579999999999963</v>
      </c>
      <c r="C35" s="7">
        <f t="shared" si="2"/>
        <v>0.28579999999999961</v>
      </c>
      <c r="D35" s="2">
        <v>0.69599999999999995</v>
      </c>
      <c r="E35" s="18">
        <v>3.5710000000000002</v>
      </c>
      <c r="F35" s="18">
        <f t="shared" si="1"/>
        <v>4.2670000000000003</v>
      </c>
    </row>
    <row r="36" spans="1:6" x14ac:dyDescent="0.75">
      <c r="A36" s="3">
        <v>50595</v>
      </c>
      <c r="B36" s="4">
        <f t="shared" si="0"/>
        <v>25.008999999999958</v>
      </c>
      <c r="C36" s="7">
        <f t="shared" ref="C36:C42" si="3">+C35-E35/100</f>
        <v>0.25008999999999959</v>
      </c>
      <c r="D36" s="4">
        <v>0.60899999999999999</v>
      </c>
      <c r="E36" s="17">
        <v>3.5710000000000002</v>
      </c>
      <c r="F36" s="17">
        <f t="shared" si="1"/>
        <v>4.18</v>
      </c>
    </row>
    <row r="37" spans="1:6" x14ac:dyDescent="0.75">
      <c r="A37" s="1">
        <v>50779</v>
      </c>
      <c r="B37" s="2">
        <f t="shared" si="0"/>
        <v>21.43799999999996</v>
      </c>
      <c r="C37" s="7">
        <f t="shared" si="3"/>
        <v>0.2143799999999996</v>
      </c>
      <c r="D37" s="2">
        <v>0.52200000000000002</v>
      </c>
      <c r="E37" s="18">
        <v>3.5710000000000002</v>
      </c>
      <c r="F37" s="18">
        <f t="shared" si="1"/>
        <v>4.093</v>
      </c>
    </row>
    <row r="38" spans="1:6" x14ac:dyDescent="0.75">
      <c r="A38" s="3">
        <v>50960</v>
      </c>
      <c r="B38" s="4">
        <f t="shared" si="0"/>
        <v>17.866999999999962</v>
      </c>
      <c r="C38" s="7">
        <f t="shared" si="3"/>
        <v>0.17866999999999961</v>
      </c>
      <c r="D38" s="4">
        <v>0.435</v>
      </c>
      <c r="E38" s="17">
        <v>3.5710000000000002</v>
      </c>
      <c r="F38" s="17">
        <f t="shared" si="1"/>
        <v>4.0060000000000002</v>
      </c>
    </row>
    <row r="39" spans="1:6" x14ac:dyDescent="0.75">
      <c r="A39" s="3">
        <v>51144</v>
      </c>
      <c r="B39" s="2">
        <f t="shared" si="0"/>
        <v>14.295999999999962</v>
      </c>
      <c r="C39" s="7">
        <f t="shared" si="3"/>
        <v>0.14295999999999962</v>
      </c>
      <c r="D39" s="2">
        <v>0.34799999999999998</v>
      </c>
      <c r="E39" s="18">
        <v>3.5710000000000002</v>
      </c>
      <c r="F39" s="18">
        <f t="shared" si="1"/>
        <v>3.919</v>
      </c>
    </row>
    <row r="40" spans="1:6" x14ac:dyDescent="0.75">
      <c r="A40" s="1">
        <v>51326</v>
      </c>
      <c r="B40" s="4">
        <f t="shared" si="0"/>
        <v>10.724999999999962</v>
      </c>
      <c r="C40" s="7">
        <f t="shared" si="3"/>
        <v>0.10724999999999962</v>
      </c>
      <c r="D40" s="4">
        <v>0.26100000000000001</v>
      </c>
      <c r="E40" s="17">
        <v>3.5710000000000002</v>
      </c>
      <c r="F40" s="17">
        <f t="shared" si="1"/>
        <v>3.8320000000000003</v>
      </c>
    </row>
    <row r="41" spans="1:6" x14ac:dyDescent="0.75">
      <c r="A41" s="3">
        <v>51510</v>
      </c>
      <c r="B41" s="2">
        <f t="shared" si="0"/>
        <v>7.1539999999999635</v>
      </c>
      <c r="C41" s="7">
        <f t="shared" si="3"/>
        <v>7.1539999999999632E-2</v>
      </c>
      <c r="D41" s="2">
        <v>0.17399999999999999</v>
      </c>
      <c r="E41" s="18">
        <v>3.5710000000000002</v>
      </c>
      <c r="F41" s="18">
        <f t="shared" si="1"/>
        <v>3.7450000000000001</v>
      </c>
    </row>
    <row r="42" spans="1:6" x14ac:dyDescent="0.75">
      <c r="A42" s="1">
        <v>51691</v>
      </c>
      <c r="B42" s="4">
        <f t="shared" si="0"/>
        <v>3.5829999999999633</v>
      </c>
      <c r="C42" s="7">
        <f t="shared" si="3"/>
        <v>3.5829999999999633E-2</v>
      </c>
      <c r="D42" s="4">
        <v>8.6999999999999994E-2</v>
      </c>
      <c r="E42" s="17">
        <v>3.5710000000000002</v>
      </c>
      <c r="F42" s="17">
        <f t="shared" si="1"/>
        <v>3.6580000000000004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1C83-040A-4FE2-BC41-3F3C4BFC324B}">
  <dimension ref="A1:F18"/>
  <sheetViews>
    <sheetView zoomScaleNormal="100" workbookViewId="0">
      <selection activeCell="D2" sqref="D2:D18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18" si="0">+C2*100</f>
        <v>100</v>
      </c>
      <c r="C2" s="8">
        <v>1</v>
      </c>
      <c r="D2" s="17">
        <v>1</v>
      </c>
      <c r="E2" s="17">
        <v>0</v>
      </c>
      <c r="F2" s="17">
        <f>+E2+D2</f>
        <v>1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</v>
      </c>
      <c r="E3" s="18">
        <v>0</v>
      </c>
      <c r="F3" s="18">
        <f t="shared" ref="F3:F18" si="1">+E3+D3</f>
        <v>0.5</v>
      </c>
    </row>
    <row r="4" spans="1:6" x14ac:dyDescent="0.75">
      <c r="A4" s="3">
        <v>44751</v>
      </c>
      <c r="B4" s="4">
        <f t="shared" si="0"/>
        <v>100</v>
      </c>
      <c r="C4" s="7">
        <f t="shared" ref="C4:C18" si="2">+C3-E3/100</f>
        <v>1</v>
      </c>
      <c r="D4" s="4">
        <v>0.5</v>
      </c>
      <c r="E4" s="17">
        <v>0</v>
      </c>
      <c r="F4" s="17">
        <f t="shared" si="1"/>
        <v>0.5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0.5</v>
      </c>
      <c r="E5" s="18">
        <v>0</v>
      </c>
      <c r="F5" s="18">
        <f t="shared" si="1"/>
        <v>0.5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0.5</v>
      </c>
      <c r="E6" s="17">
        <v>0</v>
      </c>
      <c r="F6" s="17">
        <f t="shared" si="1"/>
        <v>0.5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0.5</v>
      </c>
      <c r="E7" s="18">
        <v>0</v>
      </c>
      <c r="F7" s="18">
        <f t="shared" si="1"/>
        <v>0.5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0.5</v>
      </c>
      <c r="E8" s="17">
        <v>0</v>
      </c>
      <c r="F8" s="17">
        <f t="shared" si="1"/>
        <v>0.5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0.5</v>
      </c>
      <c r="E9" s="18">
        <v>10</v>
      </c>
      <c r="F9" s="18">
        <f t="shared" si="1"/>
        <v>10.5</v>
      </c>
    </row>
    <row r="10" spans="1:6" x14ac:dyDescent="0.75">
      <c r="A10" s="3">
        <v>45847</v>
      </c>
      <c r="B10" s="4">
        <f t="shared" si="0"/>
        <v>90</v>
      </c>
      <c r="C10" s="7">
        <f t="shared" si="2"/>
        <v>0.9</v>
      </c>
      <c r="D10" s="4">
        <v>0.45</v>
      </c>
      <c r="E10" s="17">
        <v>10</v>
      </c>
      <c r="F10" s="17">
        <f t="shared" si="1"/>
        <v>10.45</v>
      </c>
    </row>
    <row r="11" spans="1:6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0.4</v>
      </c>
      <c r="E11" s="18">
        <v>10</v>
      </c>
      <c r="F11" s="18">
        <f t="shared" si="1"/>
        <v>10.4</v>
      </c>
    </row>
    <row r="12" spans="1:6" x14ac:dyDescent="0.75">
      <c r="A12" s="3">
        <v>46212</v>
      </c>
      <c r="B12" s="4">
        <f t="shared" si="0"/>
        <v>70</v>
      </c>
      <c r="C12" s="7">
        <f t="shared" si="2"/>
        <v>0.70000000000000007</v>
      </c>
      <c r="D12" s="4">
        <v>0.35</v>
      </c>
      <c r="E12" s="17">
        <v>10</v>
      </c>
      <c r="F12" s="17">
        <f t="shared" si="1"/>
        <v>10.35</v>
      </c>
    </row>
    <row r="13" spans="1:6" x14ac:dyDescent="0.75">
      <c r="A13" s="1">
        <v>46396</v>
      </c>
      <c r="B13" s="2">
        <f t="shared" si="0"/>
        <v>60.000000000000007</v>
      </c>
      <c r="C13" s="7">
        <f t="shared" si="2"/>
        <v>0.60000000000000009</v>
      </c>
      <c r="D13" s="2">
        <v>0.3</v>
      </c>
      <c r="E13" s="18">
        <v>10</v>
      </c>
      <c r="F13" s="18">
        <f t="shared" si="1"/>
        <v>10.3</v>
      </c>
    </row>
    <row r="14" spans="1:6" x14ac:dyDescent="0.75">
      <c r="A14" s="3">
        <v>46577</v>
      </c>
      <c r="B14" s="4">
        <f t="shared" si="0"/>
        <v>50.000000000000014</v>
      </c>
      <c r="C14" s="7">
        <f t="shared" si="2"/>
        <v>0.50000000000000011</v>
      </c>
      <c r="D14" s="4">
        <v>0.25</v>
      </c>
      <c r="E14" s="17">
        <v>10</v>
      </c>
      <c r="F14" s="17">
        <f t="shared" si="1"/>
        <v>10.25</v>
      </c>
    </row>
    <row r="15" spans="1:6" x14ac:dyDescent="0.75">
      <c r="A15" s="1">
        <v>46761</v>
      </c>
      <c r="B15" s="2">
        <f t="shared" si="0"/>
        <v>40.000000000000014</v>
      </c>
      <c r="C15" s="7">
        <f t="shared" si="2"/>
        <v>0.40000000000000013</v>
      </c>
      <c r="D15" s="2">
        <v>0.2</v>
      </c>
      <c r="E15" s="18">
        <v>10</v>
      </c>
      <c r="F15" s="18">
        <f t="shared" si="1"/>
        <v>10.199999999999999</v>
      </c>
    </row>
    <row r="16" spans="1:6" x14ac:dyDescent="0.75">
      <c r="A16" s="3">
        <v>46943</v>
      </c>
      <c r="B16" s="4">
        <f t="shared" si="0"/>
        <v>30.000000000000014</v>
      </c>
      <c r="C16" s="7">
        <f t="shared" si="2"/>
        <v>0.30000000000000016</v>
      </c>
      <c r="D16" s="4">
        <v>0.15</v>
      </c>
      <c r="E16" s="17">
        <v>10</v>
      </c>
      <c r="F16" s="17">
        <f t="shared" si="1"/>
        <v>10.15</v>
      </c>
    </row>
    <row r="17" spans="1:6" x14ac:dyDescent="0.75">
      <c r="A17" s="1">
        <v>47127</v>
      </c>
      <c r="B17" s="2">
        <f t="shared" si="0"/>
        <v>20.000000000000014</v>
      </c>
      <c r="C17" s="7">
        <f t="shared" si="2"/>
        <v>0.20000000000000015</v>
      </c>
      <c r="D17" s="2">
        <v>0.1</v>
      </c>
      <c r="E17" s="18">
        <v>10</v>
      </c>
      <c r="F17" s="18">
        <f t="shared" si="1"/>
        <v>10.1</v>
      </c>
    </row>
    <row r="18" spans="1:6" x14ac:dyDescent="0.75">
      <c r="A18" s="3">
        <v>47308</v>
      </c>
      <c r="B18" s="4">
        <f t="shared" si="0"/>
        <v>10.000000000000014</v>
      </c>
      <c r="C18" s="7">
        <f t="shared" si="2"/>
        <v>0.10000000000000014</v>
      </c>
      <c r="D18" s="4">
        <v>0.05</v>
      </c>
      <c r="E18" s="17">
        <v>10</v>
      </c>
      <c r="F18" s="17">
        <f t="shared" si="1"/>
        <v>10.050000000000001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5132-21F6-4701-B9AA-827637A14750}">
  <dimension ref="A1:F20"/>
  <sheetViews>
    <sheetView topLeftCell="A3" zoomScaleNormal="100" workbookViewId="0">
      <selection activeCell="D2" sqref="D2:D2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2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0.25</v>
      </c>
      <c r="E3" s="18">
        <v>0</v>
      </c>
      <c r="F3" s="18">
        <f t="shared" ref="F3:F20" si="1">+E3+D3</f>
        <v>0.25</v>
      </c>
    </row>
    <row r="4" spans="1:6" x14ac:dyDescent="0.75">
      <c r="A4" s="3">
        <v>44751</v>
      </c>
      <c r="B4" s="4">
        <f t="shared" si="0"/>
        <v>100</v>
      </c>
      <c r="C4" s="7">
        <f t="shared" ref="C4:C20" si="2">+C3-E3/100</f>
        <v>1</v>
      </c>
      <c r="D4" s="4">
        <v>0.25</v>
      </c>
      <c r="E4" s="17">
        <v>0</v>
      </c>
      <c r="F4" s="17">
        <f t="shared" si="1"/>
        <v>0.25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0.25</v>
      </c>
      <c r="E5" s="18">
        <v>0</v>
      </c>
      <c r="F5" s="18">
        <f t="shared" si="1"/>
        <v>0.25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0.25</v>
      </c>
      <c r="E6" s="17">
        <v>0</v>
      </c>
      <c r="F6" s="17">
        <f t="shared" si="1"/>
        <v>0.25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0.375</v>
      </c>
      <c r="E7" s="18">
        <v>0</v>
      </c>
      <c r="F7" s="18">
        <f t="shared" si="1"/>
        <v>0.375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0.375</v>
      </c>
      <c r="E8" s="17">
        <v>4</v>
      </c>
      <c r="F8" s="17">
        <f t="shared" si="1"/>
        <v>4.375</v>
      </c>
    </row>
    <row r="9" spans="1:6" x14ac:dyDescent="0.75">
      <c r="A9" s="1">
        <v>45666</v>
      </c>
      <c r="B9" s="2">
        <f t="shared" si="0"/>
        <v>96</v>
      </c>
      <c r="C9" s="7">
        <f t="shared" si="2"/>
        <v>0.96</v>
      </c>
      <c r="D9" s="2">
        <v>0.36</v>
      </c>
      <c r="E9" s="18">
        <v>8</v>
      </c>
      <c r="F9" s="18">
        <f t="shared" si="1"/>
        <v>8.36</v>
      </c>
    </row>
    <row r="10" spans="1:6" x14ac:dyDescent="0.75">
      <c r="A10" s="3">
        <v>45847</v>
      </c>
      <c r="B10" s="4">
        <f t="shared" si="0"/>
        <v>88</v>
      </c>
      <c r="C10" s="7">
        <f t="shared" si="2"/>
        <v>0.88</v>
      </c>
      <c r="D10" s="4">
        <v>0.33</v>
      </c>
      <c r="E10" s="17">
        <v>8</v>
      </c>
      <c r="F10" s="17">
        <f t="shared" si="1"/>
        <v>8.33</v>
      </c>
    </row>
    <row r="11" spans="1:6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0.3</v>
      </c>
      <c r="E11" s="18">
        <v>8</v>
      </c>
      <c r="F11" s="18">
        <f t="shared" si="1"/>
        <v>8.3000000000000007</v>
      </c>
    </row>
    <row r="12" spans="1:6" x14ac:dyDescent="0.75">
      <c r="A12" s="3">
        <v>46212</v>
      </c>
      <c r="B12" s="4">
        <f t="shared" si="0"/>
        <v>72.000000000000014</v>
      </c>
      <c r="C12" s="7">
        <f t="shared" si="2"/>
        <v>0.72000000000000008</v>
      </c>
      <c r="D12" s="4">
        <v>0.27</v>
      </c>
      <c r="E12" s="17">
        <v>8</v>
      </c>
      <c r="F12" s="17">
        <f t="shared" si="1"/>
        <v>8.27</v>
      </c>
    </row>
    <row r="13" spans="1:6" x14ac:dyDescent="0.75">
      <c r="A13" s="1">
        <v>46396</v>
      </c>
      <c r="B13" s="2">
        <f t="shared" si="0"/>
        <v>64.000000000000014</v>
      </c>
      <c r="C13" s="7">
        <f t="shared" si="2"/>
        <v>0.64000000000000012</v>
      </c>
      <c r="D13" s="2">
        <v>0.24</v>
      </c>
      <c r="E13" s="18">
        <v>8</v>
      </c>
      <c r="F13" s="18">
        <f t="shared" si="1"/>
        <v>8.24</v>
      </c>
    </row>
    <row r="14" spans="1:6" x14ac:dyDescent="0.75">
      <c r="A14" s="3">
        <v>46577</v>
      </c>
      <c r="B14" s="4">
        <f t="shared" si="0"/>
        <v>56.000000000000014</v>
      </c>
      <c r="C14" s="7">
        <f t="shared" si="2"/>
        <v>0.56000000000000016</v>
      </c>
      <c r="D14" s="4">
        <v>0.21</v>
      </c>
      <c r="E14" s="17">
        <v>8</v>
      </c>
      <c r="F14" s="17">
        <f t="shared" si="1"/>
        <v>8.2100000000000009</v>
      </c>
    </row>
    <row r="15" spans="1:6" x14ac:dyDescent="0.75">
      <c r="A15" s="1">
        <v>46761</v>
      </c>
      <c r="B15" s="2">
        <f t="shared" si="0"/>
        <v>48.000000000000014</v>
      </c>
      <c r="C15" s="7">
        <f t="shared" si="2"/>
        <v>0.48000000000000015</v>
      </c>
      <c r="D15" s="2">
        <v>0.42</v>
      </c>
      <c r="E15" s="18">
        <v>8</v>
      </c>
      <c r="F15" s="18">
        <f t="shared" si="1"/>
        <v>8.42</v>
      </c>
    </row>
    <row r="16" spans="1:6" x14ac:dyDescent="0.75">
      <c r="A16" s="3">
        <v>46943</v>
      </c>
      <c r="B16" s="4">
        <f t="shared" si="0"/>
        <v>40.000000000000014</v>
      </c>
      <c r="C16" s="7">
        <f t="shared" si="2"/>
        <v>0.40000000000000013</v>
      </c>
      <c r="D16" s="4">
        <v>0.35</v>
      </c>
      <c r="E16" s="17">
        <v>8</v>
      </c>
      <c r="F16" s="17">
        <f t="shared" si="1"/>
        <v>8.35</v>
      </c>
    </row>
    <row r="17" spans="1:6" x14ac:dyDescent="0.75">
      <c r="A17" s="1">
        <v>47127</v>
      </c>
      <c r="B17" s="2">
        <f t="shared" si="0"/>
        <v>32.000000000000014</v>
      </c>
      <c r="C17" s="7">
        <f t="shared" si="2"/>
        <v>0.32000000000000012</v>
      </c>
      <c r="D17" s="2">
        <v>0.28000000000000003</v>
      </c>
      <c r="E17" s="18">
        <v>8</v>
      </c>
      <c r="F17" s="18">
        <f t="shared" si="1"/>
        <v>8.2799999999999994</v>
      </c>
    </row>
    <row r="18" spans="1:6" x14ac:dyDescent="0.75">
      <c r="A18" s="3">
        <v>47308</v>
      </c>
      <c r="B18" s="4">
        <f t="shared" si="0"/>
        <v>24.000000000000011</v>
      </c>
      <c r="C18" s="7">
        <f t="shared" si="2"/>
        <v>0.2400000000000001</v>
      </c>
      <c r="D18" s="4">
        <v>0.21</v>
      </c>
      <c r="E18" s="17">
        <v>8</v>
      </c>
      <c r="F18" s="17">
        <f t="shared" si="1"/>
        <v>8.2100000000000009</v>
      </c>
    </row>
    <row r="19" spans="1:6" x14ac:dyDescent="0.75">
      <c r="A19" s="1">
        <v>47492</v>
      </c>
      <c r="B19" s="2">
        <f t="shared" si="0"/>
        <v>16.000000000000007</v>
      </c>
      <c r="C19" s="7">
        <f t="shared" si="2"/>
        <v>0.16000000000000009</v>
      </c>
      <c r="D19" s="2">
        <v>0.14000000000000001</v>
      </c>
      <c r="E19" s="18">
        <v>8</v>
      </c>
      <c r="F19" s="18">
        <f t="shared" si="1"/>
        <v>8.14</v>
      </c>
    </row>
    <row r="20" spans="1:6" x14ac:dyDescent="0.75">
      <c r="A20" s="3">
        <v>47673</v>
      </c>
      <c r="B20" s="4">
        <f t="shared" si="0"/>
        <v>8.0000000000000089</v>
      </c>
      <c r="C20" s="7">
        <f t="shared" si="2"/>
        <v>8.0000000000000085E-2</v>
      </c>
      <c r="D20" s="4">
        <v>7.0000000000000007E-2</v>
      </c>
      <c r="E20" s="17">
        <v>8</v>
      </c>
      <c r="F20" s="17">
        <f t="shared" si="1"/>
        <v>8.07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52D4-C36E-431E-B3CA-E4AD3DBEA092}">
  <dimension ref="A1:F30"/>
  <sheetViews>
    <sheetView topLeftCell="A13" zoomScaleNormal="100" workbookViewId="0">
      <selection activeCell="D2" sqref="D2:D3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30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0</v>
      </c>
      <c r="F9" s="18">
        <f t="shared" si="1"/>
        <v>2.0630000000000002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2.0630000000000002</v>
      </c>
      <c r="E10" s="17">
        <v>0</v>
      </c>
      <c r="F10" s="17">
        <f t="shared" si="1"/>
        <v>2.0630000000000002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2.0630000000000002</v>
      </c>
      <c r="E11" s="18">
        <v>0</v>
      </c>
      <c r="F11" s="18">
        <f t="shared" si="1"/>
        <v>2.0630000000000002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2.0630000000000002</v>
      </c>
      <c r="E12" s="17">
        <v>0</v>
      </c>
      <c r="F12" s="17">
        <f t="shared" si="1"/>
        <v>2.0630000000000002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2.0630000000000002</v>
      </c>
      <c r="E13" s="18">
        <v>0</v>
      </c>
      <c r="F13" s="18">
        <f t="shared" si="1"/>
        <v>2.0630000000000002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2.0630000000000002</v>
      </c>
      <c r="E14" s="17">
        <v>0</v>
      </c>
      <c r="F14" s="17">
        <f t="shared" si="1"/>
        <v>2.0630000000000002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2.375</v>
      </c>
      <c r="E15" s="18">
        <v>0</v>
      </c>
      <c r="F15" s="18">
        <f t="shared" si="1"/>
        <v>2.375</v>
      </c>
    </row>
    <row r="16" spans="1:6" x14ac:dyDescent="0.75">
      <c r="A16" s="3">
        <v>46943</v>
      </c>
      <c r="B16" s="4">
        <f t="shared" si="0"/>
        <v>100</v>
      </c>
      <c r="C16" s="7">
        <f t="shared" si="2"/>
        <v>1</v>
      </c>
      <c r="D16" s="4">
        <v>2.375</v>
      </c>
      <c r="E16" s="17">
        <v>0</v>
      </c>
      <c r="F16" s="17">
        <f t="shared" si="1"/>
        <v>2.375</v>
      </c>
    </row>
    <row r="17" spans="1:6" x14ac:dyDescent="0.75">
      <c r="A17" s="1">
        <v>47127</v>
      </c>
      <c r="B17" s="2">
        <f t="shared" si="0"/>
        <v>100</v>
      </c>
      <c r="C17" s="7">
        <f t="shared" si="2"/>
        <v>1</v>
      </c>
      <c r="D17" s="2">
        <v>2.5</v>
      </c>
      <c r="E17" s="18">
        <v>0</v>
      </c>
      <c r="F17" s="18">
        <f t="shared" si="1"/>
        <v>2.5</v>
      </c>
    </row>
    <row r="18" spans="1:6" x14ac:dyDescent="0.75">
      <c r="A18" s="3">
        <v>47308</v>
      </c>
      <c r="B18" s="4">
        <f t="shared" si="0"/>
        <v>100</v>
      </c>
      <c r="C18" s="7">
        <f t="shared" si="2"/>
        <v>1</v>
      </c>
      <c r="D18" s="4">
        <v>2.5</v>
      </c>
      <c r="E18" s="17">
        <v>0</v>
      </c>
      <c r="F18" s="17">
        <f t="shared" si="1"/>
        <v>2.5</v>
      </c>
    </row>
    <row r="19" spans="1:6" x14ac:dyDescent="0.75">
      <c r="A19" s="1">
        <v>47492</v>
      </c>
      <c r="B19" s="2">
        <f t="shared" si="0"/>
        <v>100</v>
      </c>
      <c r="C19" s="7">
        <f t="shared" si="2"/>
        <v>1</v>
      </c>
      <c r="D19" s="2">
        <v>2.5</v>
      </c>
      <c r="E19" s="18">
        <v>0</v>
      </c>
      <c r="F19" s="18">
        <f t="shared" si="1"/>
        <v>2.5</v>
      </c>
    </row>
    <row r="20" spans="1:6" x14ac:dyDescent="0.75">
      <c r="A20" s="3">
        <v>47673</v>
      </c>
      <c r="B20" s="4">
        <f t="shared" si="0"/>
        <v>100</v>
      </c>
      <c r="C20" s="7">
        <f t="shared" si="2"/>
        <v>1</v>
      </c>
      <c r="D20" s="4">
        <v>2.5</v>
      </c>
      <c r="E20" s="17">
        <v>0</v>
      </c>
      <c r="F20" s="17">
        <f t="shared" si="1"/>
        <v>2.5</v>
      </c>
    </row>
    <row r="21" spans="1:6" x14ac:dyDescent="0.75">
      <c r="A21" s="1">
        <v>47857</v>
      </c>
      <c r="B21" s="2">
        <f t="shared" si="0"/>
        <v>100</v>
      </c>
      <c r="C21" s="7">
        <f t="shared" si="2"/>
        <v>1</v>
      </c>
      <c r="D21" s="2">
        <v>2.5</v>
      </c>
      <c r="E21" s="18">
        <v>10</v>
      </c>
      <c r="F21" s="18">
        <f t="shared" si="1"/>
        <v>12.5</v>
      </c>
    </row>
    <row r="22" spans="1:6" x14ac:dyDescent="0.75">
      <c r="A22" s="3">
        <v>48038</v>
      </c>
      <c r="B22" s="4">
        <f t="shared" si="0"/>
        <v>90</v>
      </c>
      <c r="C22" s="7">
        <f t="shared" si="2"/>
        <v>0.9</v>
      </c>
      <c r="D22" s="4">
        <v>2.25</v>
      </c>
      <c r="E22" s="17">
        <v>10</v>
      </c>
      <c r="F22" s="17">
        <f t="shared" si="1"/>
        <v>12.25</v>
      </c>
    </row>
    <row r="23" spans="1:6" x14ac:dyDescent="0.75">
      <c r="A23" s="1">
        <v>48222</v>
      </c>
      <c r="B23" s="2">
        <f t="shared" si="0"/>
        <v>80</v>
      </c>
      <c r="C23" s="7">
        <f t="shared" si="2"/>
        <v>0.8</v>
      </c>
      <c r="D23" s="2">
        <v>2</v>
      </c>
      <c r="E23" s="18">
        <v>10</v>
      </c>
      <c r="F23" s="18">
        <f t="shared" si="1"/>
        <v>12</v>
      </c>
    </row>
    <row r="24" spans="1:6" x14ac:dyDescent="0.75">
      <c r="A24" s="3">
        <v>48404</v>
      </c>
      <c r="B24" s="4">
        <f t="shared" si="0"/>
        <v>70</v>
      </c>
      <c r="C24" s="7">
        <f t="shared" si="2"/>
        <v>0.70000000000000007</v>
      </c>
      <c r="D24" s="4">
        <v>1.75</v>
      </c>
      <c r="E24" s="17">
        <v>10</v>
      </c>
      <c r="F24" s="17">
        <f t="shared" si="1"/>
        <v>11.75</v>
      </c>
    </row>
    <row r="25" spans="1:6" x14ac:dyDescent="0.75">
      <c r="A25" s="1">
        <v>48588</v>
      </c>
      <c r="B25" s="2">
        <f t="shared" si="0"/>
        <v>60.000000000000007</v>
      </c>
      <c r="C25" s="7">
        <f t="shared" si="2"/>
        <v>0.60000000000000009</v>
      </c>
      <c r="D25" s="2">
        <v>1.5</v>
      </c>
      <c r="E25" s="18">
        <v>10</v>
      </c>
      <c r="F25" s="18">
        <f t="shared" si="1"/>
        <v>11.5</v>
      </c>
    </row>
    <row r="26" spans="1:6" x14ac:dyDescent="0.75">
      <c r="A26" s="3">
        <v>48769</v>
      </c>
      <c r="B26" s="4">
        <f t="shared" si="0"/>
        <v>50.000000000000014</v>
      </c>
      <c r="C26" s="7">
        <f t="shared" si="2"/>
        <v>0.50000000000000011</v>
      </c>
      <c r="D26" s="4">
        <v>1.25</v>
      </c>
      <c r="E26" s="17">
        <v>10</v>
      </c>
      <c r="F26" s="17">
        <f t="shared" si="1"/>
        <v>11.25</v>
      </c>
    </row>
    <row r="27" spans="1:6" x14ac:dyDescent="0.75">
      <c r="A27" s="1">
        <v>48953</v>
      </c>
      <c r="B27" s="2">
        <f t="shared" si="0"/>
        <v>40.000000000000014</v>
      </c>
      <c r="C27" s="7">
        <f t="shared" si="2"/>
        <v>0.40000000000000013</v>
      </c>
      <c r="D27" s="2">
        <v>1</v>
      </c>
      <c r="E27" s="18">
        <v>10</v>
      </c>
      <c r="F27" s="18">
        <f t="shared" si="1"/>
        <v>11</v>
      </c>
    </row>
    <row r="28" spans="1:6" x14ac:dyDescent="0.75">
      <c r="A28" s="3">
        <v>49134</v>
      </c>
      <c r="B28" s="4">
        <f t="shared" si="0"/>
        <v>30.000000000000014</v>
      </c>
      <c r="C28" s="7">
        <f t="shared" si="2"/>
        <v>0.30000000000000016</v>
      </c>
      <c r="D28" s="4">
        <v>0.75</v>
      </c>
      <c r="E28" s="17">
        <v>10</v>
      </c>
      <c r="F28" s="17">
        <f t="shared" si="1"/>
        <v>10.75</v>
      </c>
    </row>
    <row r="29" spans="1:6" x14ac:dyDescent="0.75">
      <c r="A29" s="1">
        <v>49318</v>
      </c>
      <c r="B29" s="2">
        <f t="shared" si="0"/>
        <v>20.000000000000014</v>
      </c>
      <c r="C29" s="7">
        <f t="shared" si="2"/>
        <v>0.20000000000000015</v>
      </c>
      <c r="D29" s="2">
        <v>0.5</v>
      </c>
      <c r="E29" s="18">
        <v>10</v>
      </c>
      <c r="F29" s="18">
        <f t="shared" si="1"/>
        <v>10.5</v>
      </c>
    </row>
    <row r="30" spans="1:6" x14ac:dyDescent="0.75">
      <c r="A30" s="3">
        <v>49499</v>
      </c>
      <c r="B30" s="4">
        <f t="shared" si="0"/>
        <v>10.000000000000014</v>
      </c>
      <c r="C30" s="7">
        <f t="shared" si="2"/>
        <v>0.10000000000000014</v>
      </c>
      <c r="D30" s="4">
        <v>0.25</v>
      </c>
      <c r="E30" s="17">
        <v>10</v>
      </c>
      <c r="F30" s="17">
        <f t="shared" si="1"/>
        <v>10.25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3675-472A-40D3-B196-60FB3BCC0B36}">
  <dimension ref="A1:F35"/>
  <sheetViews>
    <sheetView topLeftCell="A18" zoomScaleNormal="100" workbookViewId="0">
      <selection activeCell="D2" sqref="D2:D35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5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</v>
      </c>
      <c r="E3" s="18">
        <v>0</v>
      </c>
      <c r="F3" s="18">
        <f t="shared" ref="F3:F35" si="1">+E3+D3</f>
        <v>1</v>
      </c>
    </row>
    <row r="4" spans="1:6" x14ac:dyDescent="0.75">
      <c r="A4" s="3">
        <v>44751</v>
      </c>
      <c r="B4" s="4">
        <f t="shared" si="0"/>
        <v>100</v>
      </c>
      <c r="C4" s="7">
        <f t="shared" ref="C4:C35" si="2">+C3-E3/100</f>
        <v>1</v>
      </c>
      <c r="D4" s="4">
        <v>1</v>
      </c>
      <c r="E4" s="17">
        <v>0</v>
      </c>
      <c r="F4" s="17">
        <f t="shared" si="1"/>
        <v>1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1.9379999999999999</v>
      </c>
      <c r="E5" s="18">
        <v>0</v>
      </c>
      <c r="F5" s="18">
        <f t="shared" si="1"/>
        <v>1.9379999999999999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1.9379999999999999</v>
      </c>
      <c r="E6" s="17">
        <v>0</v>
      </c>
      <c r="F6" s="17">
        <f t="shared" si="1"/>
        <v>1.9379999999999999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2.125</v>
      </c>
      <c r="E7" s="18">
        <v>0</v>
      </c>
      <c r="F7" s="18">
        <f t="shared" si="1"/>
        <v>2.125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2.125</v>
      </c>
      <c r="E8" s="17">
        <v>0</v>
      </c>
      <c r="F8" s="17">
        <f t="shared" si="1"/>
        <v>2.125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2.5</v>
      </c>
      <c r="E9" s="18">
        <v>0</v>
      </c>
      <c r="F9" s="18">
        <f t="shared" si="1"/>
        <v>2.5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2.5</v>
      </c>
      <c r="E10" s="17">
        <v>0</v>
      </c>
      <c r="F10" s="17">
        <f t="shared" si="1"/>
        <v>2.5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2.5</v>
      </c>
      <c r="E11" s="18">
        <v>0</v>
      </c>
      <c r="F11" s="18">
        <f t="shared" si="1"/>
        <v>2.5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2.5</v>
      </c>
      <c r="E12" s="17">
        <v>0</v>
      </c>
      <c r="F12" s="17">
        <f t="shared" si="1"/>
        <v>2.5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2.5</v>
      </c>
      <c r="E13" s="18">
        <v>0</v>
      </c>
      <c r="F13" s="18">
        <f t="shared" si="1"/>
        <v>2.5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2.5</v>
      </c>
      <c r="E14" s="17">
        <v>4.5449999999999999</v>
      </c>
      <c r="F14" s="17">
        <f t="shared" si="1"/>
        <v>7.0449999999999999</v>
      </c>
    </row>
    <row r="15" spans="1:6" x14ac:dyDescent="0.75">
      <c r="A15" s="1">
        <v>46761</v>
      </c>
      <c r="B15" s="2">
        <f t="shared" si="0"/>
        <v>95.454999999999998</v>
      </c>
      <c r="C15" s="7">
        <f t="shared" si="2"/>
        <v>0.95455000000000001</v>
      </c>
      <c r="D15" s="2">
        <v>2.3860000000000001</v>
      </c>
      <c r="E15" s="18">
        <v>4.5449999999999999</v>
      </c>
      <c r="F15" s="18">
        <f t="shared" si="1"/>
        <v>6.931</v>
      </c>
    </row>
    <row r="16" spans="1:6" x14ac:dyDescent="0.75">
      <c r="A16" s="3">
        <v>46943</v>
      </c>
      <c r="B16" s="4">
        <f t="shared" si="0"/>
        <v>90.91</v>
      </c>
      <c r="C16" s="7">
        <f t="shared" si="2"/>
        <v>0.90910000000000002</v>
      </c>
      <c r="D16" s="4">
        <v>2.2730000000000001</v>
      </c>
      <c r="E16" s="17">
        <v>4.5449999999999999</v>
      </c>
      <c r="F16" s="17">
        <f t="shared" si="1"/>
        <v>6.8179999999999996</v>
      </c>
    </row>
    <row r="17" spans="1:6" x14ac:dyDescent="0.75">
      <c r="A17" s="1">
        <v>47127</v>
      </c>
      <c r="B17" s="2">
        <f t="shared" si="0"/>
        <v>86.365000000000009</v>
      </c>
      <c r="C17" s="7">
        <f t="shared" si="2"/>
        <v>0.86365000000000003</v>
      </c>
      <c r="D17" s="2">
        <v>2.1589999999999998</v>
      </c>
      <c r="E17" s="18">
        <v>4.5449999999999999</v>
      </c>
      <c r="F17" s="18">
        <f t="shared" si="1"/>
        <v>6.7039999999999997</v>
      </c>
    </row>
    <row r="18" spans="1:6" x14ac:dyDescent="0.75">
      <c r="A18" s="3">
        <v>47308</v>
      </c>
      <c r="B18" s="4">
        <f t="shared" si="0"/>
        <v>81.820000000000007</v>
      </c>
      <c r="C18" s="7">
        <f t="shared" si="2"/>
        <v>0.81820000000000004</v>
      </c>
      <c r="D18" s="4">
        <v>2.0449999999999999</v>
      </c>
      <c r="E18" s="17">
        <v>4.5449999999999999</v>
      </c>
      <c r="F18" s="17">
        <f t="shared" si="1"/>
        <v>6.59</v>
      </c>
    </row>
    <row r="19" spans="1:6" x14ac:dyDescent="0.75">
      <c r="A19" s="1">
        <v>47492</v>
      </c>
      <c r="B19" s="2">
        <f t="shared" si="0"/>
        <v>77.275000000000006</v>
      </c>
      <c r="C19" s="7">
        <f t="shared" si="2"/>
        <v>0.77275000000000005</v>
      </c>
      <c r="D19" s="2">
        <v>1.9319999999999999</v>
      </c>
      <c r="E19" s="18">
        <v>4.5449999999999999</v>
      </c>
      <c r="F19" s="18">
        <f t="shared" si="1"/>
        <v>6.4770000000000003</v>
      </c>
    </row>
    <row r="20" spans="1:6" x14ac:dyDescent="0.75">
      <c r="A20" s="3">
        <v>47673</v>
      </c>
      <c r="B20" s="4">
        <f t="shared" si="0"/>
        <v>72.73</v>
      </c>
      <c r="C20" s="7">
        <f t="shared" si="2"/>
        <v>0.72730000000000006</v>
      </c>
      <c r="D20" s="4">
        <v>1.8180000000000001</v>
      </c>
      <c r="E20" s="17">
        <v>4.5449999999999999</v>
      </c>
      <c r="F20" s="17">
        <f t="shared" si="1"/>
        <v>6.3629999999999995</v>
      </c>
    </row>
    <row r="21" spans="1:6" x14ac:dyDescent="0.75">
      <c r="A21" s="1">
        <v>47857</v>
      </c>
      <c r="B21" s="2">
        <f t="shared" si="0"/>
        <v>68.185000000000002</v>
      </c>
      <c r="C21" s="7">
        <f t="shared" si="2"/>
        <v>0.68185000000000007</v>
      </c>
      <c r="D21" s="2">
        <v>1.7050000000000001</v>
      </c>
      <c r="E21" s="18">
        <v>4.5449999999999999</v>
      </c>
      <c r="F21" s="18">
        <f t="shared" si="1"/>
        <v>6.25</v>
      </c>
    </row>
    <row r="22" spans="1:6" x14ac:dyDescent="0.75">
      <c r="A22" s="3">
        <v>48038</v>
      </c>
      <c r="B22" s="4">
        <f t="shared" si="0"/>
        <v>63.640000000000008</v>
      </c>
      <c r="C22" s="7">
        <f t="shared" si="2"/>
        <v>0.63640000000000008</v>
      </c>
      <c r="D22" s="4">
        <v>1.591</v>
      </c>
      <c r="E22" s="17">
        <v>4.5449999999999999</v>
      </c>
      <c r="F22" s="17">
        <f t="shared" si="1"/>
        <v>6.1360000000000001</v>
      </c>
    </row>
    <row r="23" spans="1:6" x14ac:dyDescent="0.75">
      <c r="A23" s="1">
        <v>48222</v>
      </c>
      <c r="B23" s="2">
        <f t="shared" si="0"/>
        <v>59.095000000000006</v>
      </c>
      <c r="C23" s="7">
        <f t="shared" si="2"/>
        <v>0.59095000000000009</v>
      </c>
      <c r="D23" s="2">
        <v>1.4770000000000001</v>
      </c>
      <c r="E23" s="18">
        <v>4.5449999999999999</v>
      </c>
      <c r="F23" s="18">
        <f t="shared" si="1"/>
        <v>6.0220000000000002</v>
      </c>
    </row>
    <row r="24" spans="1:6" x14ac:dyDescent="0.75">
      <c r="A24" s="3">
        <v>48404</v>
      </c>
      <c r="B24" s="4">
        <f t="shared" si="0"/>
        <v>54.550000000000011</v>
      </c>
      <c r="C24" s="7">
        <f t="shared" si="2"/>
        <v>0.5455000000000001</v>
      </c>
      <c r="D24" s="4">
        <v>1.3640000000000001</v>
      </c>
      <c r="E24" s="17">
        <v>4.5449999999999999</v>
      </c>
      <c r="F24" s="17">
        <f t="shared" si="1"/>
        <v>5.9089999999999998</v>
      </c>
    </row>
    <row r="25" spans="1:6" x14ac:dyDescent="0.75">
      <c r="A25" s="1">
        <v>48588</v>
      </c>
      <c r="B25" s="2">
        <f t="shared" si="0"/>
        <v>50.00500000000001</v>
      </c>
      <c r="C25" s="7">
        <f t="shared" si="2"/>
        <v>0.50005000000000011</v>
      </c>
      <c r="D25" s="2">
        <v>1.25</v>
      </c>
      <c r="E25" s="18">
        <v>4.5449999999999999</v>
      </c>
      <c r="F25" s="18">
        <f t="shared" si="1"/>
        <v>5.7949999999999999</v>
      </c>
    </row>
    <row r="26" spans="1:6" x14ac:dyDescent="0.75">
      <c r="A26" s="3">
        <v>48769</v>
      </c>
      <c r="B26" s="4">
        <f t="shared" si="0"/>
        <v>45.460000000000008</v>
      </c>
      <c r="C26" s="7">
        <f t="shared" si="2"/>
        <v>0.45460000000000012</v>
      </c>
      <c r="D26" s="4">
        <v>1.1359999999999999</v>
      </c>
      <c r="E26" s="17">
        <v>4.5449999999999999</v>
      </c>
      <c r="F26" s="17">
        <f t="shared" si="1"/>
        <v>5.681</v>
      </c>
    </row>
    <row r="27" spans="1:6" x14ac:dyDescent="0.75">
      <c r="A27" s="1">
        <v>48953</v>
      </c>
      <c r="B27" s="2">
        <f t="shared" si="0"/>
        <v>40.915000000000013</v>
      </c>
      <c r="C27" s="7">
        <f t="shared" si="2"/>
        <v>0.40915000000000012</v>
      </c>
      <c r="D27" s="2">
        <v>1.0229999999999999</v>
      </c>
      <c r="E27" s="18">
        <v>4.5449999999999999</v>
      </c>
      <c r="F27" s="18">
        <f t="shared" si="1"/>
        <v>5.5679999999999996</v>
      </c>
    </row>
    <row r="28" spans="1:6" x14ac:dyDescent="0.75">
      <c r="A28" s="3">
        <v>49134</v>
      </c>
      <c r="B28" s="4">
        <f t="shared" si="0"/>
        <v>36.370000000000012</v>
      </c>
      <c r="C28" s="7">
        <f t="shared" si="2"/>
        <v>0.36370000000000013</v>
      </c>
      <c r="D28" s="4">
        <v>0.90900000000000003</v>
      </c>
      <c r="E28" s="17">
        <v>4.5449999999999999</v>
      </c>
      <c r="F28" s="17">
        <f t="shared" si="1"/>
        <v>5.4539999999999997</v>
      </c>
    </row>
    <row r="29" spans="1:6" x14ac:dyDescent="0.75">
      <c r="A29" s="1">
        <v>49318</v>
      </c>
      <c r="B29" s="2">
        <f t="shared" si="0"/>
        <v>31.825000000000014</v>
      </c>
      <c r="C29" s="7">
        <f t="shared" si="2"/>
        <v>0.31825000000000014</v>
      </c>
      <c r="D29" s="2">
        <v>0.79500000000000004</v>
      </c>
      <c r="E29" s="18">
        <v>4.5449999999999999</v>
      </c>
      <c r="F29" s="18">
        <f t="shared" si="1"/>
        <v>5.34</v>
      </c>
    </row>
    <row r="30" spans="1:6" x14ac:dyDescent="0.75">
      <c r="A30" s="3">
        <v>49499</v>
      </c>
      <c r="B30" s="4">
        <f t="shared" si="0"/>
        <v>27.280000000000015</v>
      </c>
      <c r="C30" s="7">
        <f t="shared" si="2"/>
        <v>0.27280000000000015</v>
      </c>
      <c r="D30" s="4">
        <v>0.68200000000000005</v>
      </c>
      <c r="E30" s="17">
        <v>4.5449999999999999</v>
      </c>
      <c r="F30" s="17">
        <f t="shared" si="1"/>
        <v>5.2270000000000003</v>
      </c>
    </row>
    <row r="31" spans="1:6" x14ac:dyDescent="0.75">
      <c r="A31" s="3">
        <v>49683</v>
      </c>
      <c r="B31" s="2">
        <f t="shared" si="0"/>
        <v>22.735000000000017</v>
      </c>
      <c r="C31" s="7">
        <f t="shared" si="2"/>
        <v>0.22735000000000016</v>
      </c>
      <c r="D31" s="2">
        <v>0.56799999999999995</v>
      </c>
      <c r="E31" s="18">
        <v>4.5449999999999999</v>
      </c>
      <c r="F31" s="18">
        <f t="shared" si="1"/>
        <v>5.1129999999999995</v>
      </c>
    </row>
    <row r="32" spans="1:6" x14ac:dyDescent="0.75">
      <c r="A32" s="1">
        <v>49865</v>
      </c>
      <c r="B32" s="4">
        <f t="shared" si="0"/>
        <v>18.190000000000019</v>
      </c>
      <c r="C32" s="7">
        <f t="shared" si="2"/>
        <v>0.18190000000000017</v>
      </c>
      <c r="D32" s="4">
        <v>0.45500000000000002</v>
      </c>
      <c r="E32" s="17">
        <v>4.5449999999999999</v>
      </c>
      <c r="F32" s="17">
        <f t="shared" si="1"/>
        <v>5</v>
      </c>
    </row>
    <row r="33" spans="1:6" x14ac:dyDescent="0.75">
      <c r="A33" s="3">
        <v>50049</v>
      </c>
      <c r="B33" s="2">
        <f t="shared" si="0"/>
        <v>13.645000000000017</v>
      </c>
      <c r="C33" s="7">
        <f t="shared" si="2"/>
        <v>0.13645000000000018</v>
      </c>
      <c r="D33" s="2">
        <v>0.34100000000000003</v>
      </c>
      <c r="E33" s="18">
        <v>4.5449999999999999</v>
      </c>
      <c r="F33" s="18">
        <f t="shared" si="1"/>
        <v>4.8860000000000001</v>
      </c>
    </row>
    <row r="34" spans="1:6" x14ac:dyDescent="0.75">
      <c r="A34" s="1">
        <v>50230</v>
      </c>
      <c r="B34" s="4">
        <f t="shared" si="0"/>
        <v>9.1000000000000192</v>
      </c>
      <c r="C34" s="7">
        <f t="shared" si="2"/>
        <v>9.1000000000000192E-2</v>
      </c>
      <c r="D34" s="4">
        <v>0.22700000000000001</v>
      </c>
      <c r="E34" s="17">
        <v>4.5449999999999999</v>
      </c>
      <c r="F34" s="17">
        <f t="shared" si="1"/>
        <v>4.7720000000000002</v>
      </c>
    </row>
    <row r="35" spans="1:6" x14ac:dyDescent="0.75">
      <c r="A35" s="3">
        <v>50414</v>
      </c>
      <c r="B35" s="2">
        <f t="shared" si="0"/>
        <v>4.5550000000000193</v>
      </c>
      <c r="C35" s="7">
        <f t="shared" si="2"/>
        <v>4.5550000000000194E-2</v>
      </c>
      <c r="D35" s="2">
        <v>0.114</v>
      </c>
      <c r="E35" s="18">
        <v>4.5449999999999999</v>
      </c>
      <c r="F35" s="18">
        <f t="shared" si="1"/>
        <v>4.6589999999999998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F982-5B43-4777-ACFC-E21179DFFE1D}">
  <dimension ref="A1:F42"/>
  <sheetViews>
    <sheetView topLeftCell="A26" zoomScaleNormal="100" workbookViewId="0">
      <selection activeCell="A42" sqref="A42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4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1.25</v>
      </c>
      <c r="E3" s="18">
        <v>0</v>
      </c>
      <c r="F3" s="18">
        <f t="shared" ref="F3:F42" si="1">+E3+D3</f>
        <v>1.25</v>
      </c>
    </row>
    <row r="4" spans="1:6" x14ac:dyDescent="0.75">
      <c r="A4" s="3">
        <v>44751</v>
      </c>
      <c r="B4" s="4">
        <f t="shared" si="0"/>
        <v>100</v>
      </c>
      <c r="C4" s="7">
        <f t="shared" ref="C4:C42" si="2">+C3-E3/100</f>
        <v>1</v>
      </c>
      <c r="D4" s="4">
        <v>1.25</v>
      </c>
      <c r="E4" s="17">
        <v>0</v>
      </c>
      <c r="F4" s="17">
        <f t="shared" si="1"/>
        <v>1.25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1.75</v>
      </c>
      <c r="E5" s="18">
        <v>0</v>
      </c>
      <c r="F5" s="18">
        <f t="shared" si="1"/>
        <v>1.75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1.75</v>
      </c>
      <c r="E6" s="17">
        <v>0</v>
      </c>
      <c r="F6" s="17">
        <f t="shared" si="1"/>
        <v>1.75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1.75</v>
      </c>
      <c r="E7" s="18">
        <v>0</v>
      </c>
      <c r="F7" s="18">
        <f t="shared" si="1"/>
        <v>1.75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1.75</v>
      </c>
      <c r="E8" s="17">
        <v>0</v>
      </c>
      <c r="F8" s="17">
        <f t="shared" si="1"/>
        <v>1.75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1.75</v>
      </c>
      <c r="E9" s="18">
        <v>0</v>
      </c>
      <c r="F9" s="18">
        <f t="shared" si="1"/>
        <v>1.75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1.75</v>
      </c>
      <c r="E10" s="17">
        <v>0</v>
      </c>
      <c r="F10" s="17">
        <f t="shared" si="1"/>
        <v>1.75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1.75</v>
      </c>
      <c r="E11" s="18">
        <v>0</v>
      </c>
      <c r="F11" s="18">
        <f t="shared" si="1"/>
        <v>1.75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1.75</v>
      </c>
      <c r="E12" s="17">
        <v>0</v>
      </c>
      <c r="F12" s="17">
        <f t="shared" si="1"/>
        <v>1.75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1.75</v>
      </c>
      <c r="E13" s="18">
        <v>0</v>
      </c>
      <c r="F13" s="18">
        <f t="shared" si="1"/>
        <v>1.75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1.75</v>
      </c>
      <c r="E14" s="17">
        <v>0</v>
      </c>
      <c r="F14" s="17">
        <f t="shared" si="1"/>
        <v>1.75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1.75</v>
      </c>
      <c r="E15" s="18">
        <v>3.5710000000000002</v>
      </c>
      <c r="F15" s="18">
        <f t="shared" si="1"/>
        <v>5.3209999999999997</v>
      </c>
    </row>
    <row r="16" spans="1:6" x14ac:dyDescent="0.75">
      <c r="A16" s="3">
        <v>46943</v>
      </c>
      <c r="B16" s="4">
        <f t="shared" si="0"/>
        <v>96.429000000000002</v>
      </c>
      <c r="C16" s="7">
        <f t="shared" si="2"/>
        <v>0.96428999999999998</v>
      </c>
      <c r="D16" s="4">
        <v>1.6879999999999999</v>
      </c>
      <c r="E16" s="17">
        <v>3.5710000000000002</v>
      </c>
      <c r="F16" s="17">
        <f t="shared" si="1"/>
        <v>5.2590000000000003</v>
      </c>
    </row>
    <row r="17" spans="1:6" x14ac:dyDescent="0.75">
      <c r="A17" s="1">
        <v>47127</v>
      </c>
      <c r="B17" s="2">
        <f t="shared" si="0"/>
        <v>92.85799999999999</v>
      </c>
      <c r="C17" s="7">
        <f t="shared" si="2"/>
        <v>0.92857999999999996</v>
      </c>
      <c r="D17" s="2">
        <v>1.625</v>
      </c>
      <c r="E17" s="18">
        <v>3.5710000000000002</v>
      </c>
      <c r="F17" s="18">
        <f t="shared" si="1"/>
        <v>5.1959999999999997</v>
      </c>
    </row>
    <row r="18" spans="1:6" x14ac:dyDescent="0.75">
      <c r="A18" s="3">
        <v>47308</v>
      </c>
      <c r="B18" s="4">
        <f t="shared" si="0"/>
        <v>89.286999999999992</v>
      </c>
      <c r="C18" s="7">
        <f t="shared" si="2"/>
        <v>0.89286999999999994</v>
      </c>
      <c r="D18" s="4">
        <v>1.5629999999999999</v>
      </c>
      <c r="E18" s="17">
        <v>3.5710000000000002</v>
      </c>
      <c r="F18" s="17">
        <f t="shared" si="1"/>
        <v>5.1340000000000003</v>
      </c>
    </row>
    <row r="19" spans="1:6" x14ac:dyDescent="0.75">
      <c r="A19" s="1">
        <v>47492</v>
      </c>
      <c r="B19" s="2">
        <f t="shared" si="0"/>
        <v>85.715999999999994</v>
      </c>
      <c r="C19" s="7">
        <f t="shared" si="2"/>
        <v>0.85715999999999992</v>
      </c>
      <c r="D19" s="2">
        <v>2.089</v>
      </c>
      <c r="E19" s="18">
        <v>3.5710000000000002</v>
      </c>
      <c r="F19" s="18">
        <f t="shared" si="1"/>
        <v>5.66</v>
      </c>
    </row>
    <row r="20" spans="1:6" x14ac:dyDescent="0.75">
      <c r="A20" s="3">
        <v>47673</v>
      </c>
      <c r="B20" s="4">
        <f t="shared" si="0"/>
        <v>82.144999999999996</v>
      </c>
      <c r="C20" s="7">
        <f t="shared" si="2"/>
        <v>0.8214499999999999</v>
      </c>
      <c r="D20" s="4">
        <v>2.0019999999999998</v>
      </c>
      <c r="E20" s="17">
        <v>3.5710000000000002</v>
      </c>
      <c r="F20" s="17">
        <f t="shared" si="1"/>
        <v>5.5730000000000004</v>
      </c>
    </row>
    <row r="21" spans="1:6" x14ac:dyDescent="0.75">
      <c r="A21" s="1">
        <v>47857</v>
      </c>
      <c r="B21" s="2">
        <f t="shared" si="0"/>
        <v>78.573999999999984</v>
      </c>
      <c r="C21" s="7">
        <f t="shared" si="2"/>
        <v>0.78573999999999988</v>
      </c>
      <c r="D21" s="2">
        <v>1.915</v>
      </c>
      <c r="E21" s="18">
        <v>3.5710000000000002</v>
      </c>
      <c r="F21" s="18">
        <f t="shared" si="1"/>
        <v>5.4860000000000007</v>
      </c>
    </row>
    <row r="22" spans="1:6" x14ac:dyDescent="0.75">
      <c r="A22" s="3">
        <v>48038</v>
      </c>
      <c r="B22" s="4">
        <f t="shared" si="0"/>
        <v>75.002999999999986</v>
      </c>
      <c r="C22" s="7">
        <f t="shared" si="2"/>
        <v>0.75002999999999986</v>
      </c>
      <c r="D22" s="4">
        <v>1.8280000000000001</v>
      </c>
      <c r="E22" s="17">
        <v>3.5710000000000002</v>
      </c>
      <c r="F22" s="17">
        <f t="shared" si="1"/>
        <v>5.399</v>
      </c>
    </row>
    <row r="23" spans="1:6" x14ac:dyDescent="0.75">
      <c r="A23" s="1">
        <v>48222</v>
      </c>
      <c r="B23" s="2">
        <f t="shared" si="0"/>
        <v>71.431999999999988</v>
      </c>
      <c r="C23" s="7">
        <f t="shared" si="2"/>
        <v>0.71431999999999984</v>
      </c>
      <c r="D23" s="2">
        <v>1.7410000000000001</v>
      </c>
      <c r="E23" s="18">
        <v>3.5710000000000002</v>
      </c>
      <c r="F23" s="18">
        <f t="shared" si="1"/>
        <v>5.3120000000000003</v>
      </c>
    </row>
    <row r="24" spans="1:6" x14ac:dyDescent="0.75">
      <c r="A24" s="3">
        <v>48404</v>
      </c>
      <c r="B24" s="4">
        <f t="shared" si="0"/>
        <v>67.860999999999976</v>
      </c>
      <c r="C24" s="7">
        <f t="shared" si="2"/>
        <v>0.67860999999999982</v>
      </c>
      <c r="D24" s="4">
        <v>1.6539999999999999</v>
      </c>
      <c r="E24" s="17">
        <v>3.5710000000000002</v>
      </c>
      <c r="F24" s="17">
        <f t="shared" si="1"/>
        <v>5.2249999999999996</v>
      </c>
    </row>
    <row r="25" spans="1:6" x14ac:dyDescent="0.75">
      <c r="A25" s="1">
        <v>48588</v>
      </c>
      <c r="B25" s="2">
        <f t="shared" si="0"/>
        <v>64.289999999999978</v>
      </c>
      <c r="C25" s="7">
        <f t="shared" si="2"/>
        <v>0.6428999999999998</v>
      </c>
      <c r="D25" s="2">
        <v>1.5669999999999999</v>
      </c>
      <c r="E25" s="18">
        <v>3.5710000000000002</v>
      </c>
      <c r="F25" s="18">
        <f t="shared" si="1"/>
        <v>5.1379999999999999</v>
      </c>
    </row>
    <row r="26" spans="1:6" x14ac:dyDescent="0.75">
      <c r="A26" s="3">
        <v>48769</v>
      </c>
      <c r="B26" s="4">
        <f t="shared" si="0"/>
        <v>60.71899999999998</v>
      </c>
      <c r="C26" s="7">
        <f t="shared" si="2"/>
        <v>0.60718999999999979</v>
      </c>
      <c r="D26" s="4">
        <v>1.48</v>
      </c>
      <c r="E26" s="17">
        <v>3.5710000000000002</v>
      </c>
      <c r="F26" s="17">
        <f t="shared" si="1"/>
        <v>5.0510000000000002</v>
      </c>
    </row>
    <row r="27" spans="1:6" x14ac:dyDescent="0.75">
      <c r="A27" s="1">
        <v>48953</v>
      </c>
      <c r="B27" s="2">
        <f t="shared" si="0"/>
        <v>57.147999999999975</v>
      </c>
      <c r="C27" s="7">
        <f t="shared" si="2"/>
        <v>0.57147999999999977</v>
      </c>
      <c r="D27" s="2">
        <v>1.393</v>
      </c>
      <c r="E27" s="18">
        <v>3.5710000000000002</v>
      </c>
      <c r="F27" s="18">
        <f t="shared" si="1"/>
        <v>4.9640000000000004</v>
      </c>
    </row>
    <row r="28" spans="1:6" x14ac:dyDescent="0.75">
      <c r="A28" s="3">
        <v>49134</v>
      </c>
      <c r="B28" s="4">
        <f t="shared" si="0"/>
        <v>53.576999999999977</v>
      </c>
      <c r="C28" s="7">
        <f t="shared" si="2"/>
        <v>0.53576999999999975</v>
      </c>
      <c r="D28" s="4">
        <v>1.306</v>
      </c>
      <c r="E28" s="17">
        <v>3.5710000000000002</v>
      </c>
      <c r="F28" s="17">
        <f t="shared" si="1"/>
        <v>4.8770000000000007</v>
      </c>
    </row>
    <row r="29" spans="1:6" x14ac:dyDescent="0.75">
      <c r="A29" s="1">
        <v>49318</v>
      </c>
      <c r="B29" s="2">
        <f t="shared" si="0"/>
        <v>50.005999999999972</v>
      </c>
      <c r="C29" s="7">
        <f t="shared" si="2"/>
        <v>0.50005999999999973</v>
      </c>
      <c r="D29" s="2">
        <v>1.2190000000000001</v>
      </c>
      <c r="E29" s="18">
        <v>3.5710000000000002</v>
      </c>
      <c r="F29" s="18">
        <f t="shared" si="1"/>
        <v>4.79</v>
      </c>
    </row>
    <row r="30" spans="1:6" x14ac:dyDescent="0.75">
      <c r="A30" s="3">
        <v>49499</v>
      </c>
      <c r="B30" s="4">
        <f t="shared" si="0"/>
        <v>46.434999999999974</v>
      </c>
      <c r="C30" s="7">
        <f t="shared" si="2"/>
        <v>0.46434999999999971</v>
      </c>
      <c r="D30" s="4">
        <v>1.1319999999999999</v>
      </c>
      <c r="E30" s="17">
        <v>3.5710000000000002</v>
      </c>
      <c r="F30" s="17">
        <f t="shared" si="1"/>
        <v>4.7030000000000003</v>
      </c>
    </row>
    <row r="31" spans="1:6" x14ac:dyDescent="0.75">
      <c r="A31" s="3">
        <v>49683</v>
      </c>
      <c r="B31" s="2">
        <f t="shared" si="0"/>
        <v>42.863999999999969</v>
      </c>
      <c r="C31" s="7">
        <f t="shared" si="2"/>
        <v>0.42863999999999969</v>
      </c>
      <c r="D31" s="2">
        <v>1.0449999999999999</v>
      </c>
      <c r="E31" s="18">
        <v>3.5710000000000002</v>
      </c>
      <c r="F31" s="18">
        <f t="shared" si="1"/>
        <v>4.6159999999999997</v>
      </c>
    </row>
    <row r="32" spans="1:6" x14ac:dyDescent="0.75">
      <c r="A32" s="1">
        <v>49865</v>
      </c>
      <c r="B32" s="4">
        <f t="shared" si="0"/>
        <v>39.292999999999964</v>
      </c>
      <c r="C32" s="7">
        <f t="shared" si="2"/>
        <v>0.39292999999999967</v>
      </c>
      <c r="D32" s="4">
        <v>0.95799999999999996</v>
      </c>
      <c r="E32" s="17">
        <v>3.5710000000000002</v>
      </c>
      <c r="F32" s="17">
        <f t="shared" si="1"/>
        <v>4.5289999999999999</v>
      </c>
    </row>
    <row r="33" spans="1:6" x14ac:dyDescent="0.75">
      <c r="A33" s="3">
        <v>50049</v>
      </c>
      <c r="B33" s="2">
        <f t="shared" si="0"/>
        <v>35.721999999999966</v>
      </c>
      <c r="C33" s="7">
        <f t="shared" si="2"/>
        <v>0.35721999999999965</v>
      </c>
      <c r="D33" s="2">
        <v>0.871</v>
      </c>
      <c r="E33" s="18">
        <v>3.5710000000000002</v>
      </c>
      <c r="F33" s="18">
        <f t="shared" si="1"/>
        <v>4.4420000000000002</v>
      </c>
    </row>
    <row r="34" spans="1:6" x14ac:dyDescent="0.75">
      <c r="A34" s="1">
        <v>50230</v>
      </c>
      <c r="B34" s="4">
        <f t="shared" si="0"/>
        <v>32.150999999999961</v>
      </c>
      <c r="C34" s="7">
        <f t="shared" si="2"/>
        <v>0.32150999999999963</v>
      </c>
      <c r="D34" s="4">
        <v>0.78300000000000003</v>
      </c>
      <c r="E34" s="17">
        <v>3.5710000000000002</v>
      </c>
      <c r="F34" s="17">
        <f t="shared" si="1"/>
        <v>4.3540000000000001</v>
      </c>
    </row>
    <row r="35" spans="1:6" x14ac:dyDescent="0.75">
      <c r="A35" s="3">
        <v>50414</v>
      </c>
      <c r="B35" s="2">
        <f t="shared" si="0"/>
        <v>28.579999999999963</v>
      </c>
      <c r="C35" s="7">
        <f t="shared" si="2"/>
        <v>0.28579999999999961</v>
      </c>
      <c r="D35" s="2">
        <v>0.69599999999999995</v>
      </c>
      <c r="E35" s="18">
        <v>3.5710000000000002</v>
      </c>
      <c r="F35" s="18">
        <f t="shared" si="1"/>
        <v>4.2670000000000003</v>
      </c>
    </row>
    <row r="36" spans="1:6" x14ac:dyDescent="0.75">
      <c r="A36" s="3">
        <v>50595</v>
      </c>
      <c r="B36" s="4">
        <f t="shared" si="0"/>
        <v>25.008999999999958</v>
      </c>
      <c r="C36" s="7">
        <f t="shared" si="2"/>
        <v>0.25008999999999959</v>
      </c>
      <c r="D36" s="4">
        <v>0.60899999999999999</v>
      </c>
      <c r="E36" s="17">
        <v>3.5710000000000002</v>
      </c>
      <c r="F36" s="17">
        <f t="shared" si="1"/>
        <v>4.18</v>
      </c>
    </row>
    <row r="37" spans="1:6" x14ac:dyDescent="0.75">
      <c r="A37" s="1">
        <v>50779</v>
      </c>
      <c r="B37" s="2">
        <f t="shared" si="0"/>
        <v>21.43799999999996</v>
      </c>
      <c r="C37" s="7">
        <f t="shared" si="2"/>
        <v>0.2143799999999996</v>
      </c>
      <c r="D37" s="2">
        <v>0.52200000000000002</v>
      </c>
      <c r="E37" s="18">
        <v>3.5710000000000002</v>
      </c>
      <c r="F37" s="18">
        <f t="shared" si="1"/>
        <v>4.093</v>
      </c>
    </row>
    <row r="38" spans="1:6" x14ac:dyDescent="0.75">
      <c r="A38" s="3">
        <v>50960</v>
      </c>
      <c r="B38" s="4">
        <f t="shared" si="0"/>
        <v>17.866999999999962</v>
      </c>
      <c r="C38" s="7">
        <f t="shared" si="2"/>
        <v>0.17866999999999961</v>
      </c>
      <c r="D38" s="4">
        <v>0.435</v>
      </c>
      <c r="E38" s="17">
        <v>3.5710000000000002</v>
      </c>
      <c r="F38" s="17">
        <f t="shared" si="1"/>
        <v>4.0060000000000002</v>
      </c>
    </row>
    <row r="39" spans="1:6" x14ac:dyDescent="0.75">
      <c r="A39" s="3">
        <v>51144</v>
      </c>
      <c r="B39" s="2">
        <f t="shared" si="0"/>
        <v>14.295999999999962</v>
      </c>
      <c r="C39" s="7">
        <f t="shared" si="2"/>
        <v>0.14295999999999962</v>
      </c>
      <c r="D39" s="2">
        <v>0.34799999999999998</v>
      </c>
      <c r="E39" s="18">
        <v>3.5710000000000002</v>
      </c>
      <c r="F39" s="18">
        <f t="shared" si="1"/>
        <v>3.919</v>
      </c>
    </row>
    <row r="40" spans="1:6" x14ac:dyDescent="0.75">
      <c r="A40" s="1">
        <v>51326</v>
      </c>
      <c r="B40" s="4">
        <f t="shared" si="0"/>
        <v>10.724999999999962</v>
      </c>
      <c r="C40" s="7">
        <f t="shared" si="2"/>
        <v>0.10724999999999962</v>
      </c>
      <c r="D40" s="4">
        <v>0.26100000000000001</v>
      </c>
      <c r="E40" s="17">
        <v>3.5710000000000002</v>
      </c>
      <c r="F40" s="17">
        <f t="shared" si="1"/>
        <v>3.8320000000000003</v>
      </c>
    </row>
    <row r="41" spans="1:6" x14ac:dyDescent="0.75">
      <c r="A41" s="3">
        <v>51510</v>
      </c>
      <c r="B41" s="2">
        <f t="shared" si="0"/>
        <v>7.1539999999999635</v>
      </c>
      <c r="C41" s="7">
        <f t="shared" si="2"/>
        <v>7.1539999999999632E-2</v>
      </c>
      <c r="D41" s="2">
        <v>0.17399999999999999</v>
      </c>
      <c r="E41" s="18">
        <v>3.5710000000000002</v>
      </c>
      <c r="F41" s="18">
        <f t="shared" si="1"/>
        <v>3.7450000000000001</v>
      </c>
    </row>
    <row r="42" spans="1:6" x14ac:dyDescent="0.75">
      <c r="A42" s="1">
        <v>51691</v>
      </c>
      <c r="B42" s="4">
        <f t="shared" si="0"/>
        <v>3.5829999999999633</v>
      </c>
      <c r="C42" s="7">
        <f t="shared" si="2"/>
        <v>3.5829999999999633E-2</v>
      </c>
      <c r="D42" s="4">
        <v>8.6999999999999994E-2</v>
      </c>
      <c r="E42" s="17">
        <v>3.5710000000000002</v>
      </c>
      <c r="F42" s="17">
        <f t="shared" si="1"/>
        <v>3.6580000000000004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AB8F-9A20-4A92-92A3-9F435C14B2DE}">
  <dimension ref="A1:F52"/>
  <sheetViews>
    <sheetView tabSelected="1" topLeftCell="A35" zoomScaleNormal="100" workbookViewId="0">
      <selection activeCell="A52" sqref="A52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5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52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42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2.2730000000000001</v>
      </c>
      <c r="F9" s="18">
        <f t="shared" si="1"/>
        <v>4.3360000000000003</v>
      </c>
    </row>
    <row r="10" spans="1:6" x14ac:dyDescent="0.75">
      <c r="A10" s="3">
        <v>45847</v>
      </c>
      <c r="B10" s="4">
        <f t="shared" si="0"/>
        <v>97.727000000000004</v>
      </c>
      <c r="C10" s="7">
        <f t="shared" si="2"/>
        <v>0.97726999999999997</v>
      </c>
      <c r="D10" s="4">
        <v>2.016</v>
      </c>
      <c r="E10" s="17">
        <v>2.2730000000000001</v>
      </c>
      <c r="F10" s="17">
        <f t="shared" si="1"/>
        <v>4.2889999999999997</v>
      </c>
    </row>
    <row r="11" spans="1:6" x14ac:dyDescent="0.75">
      <c r="A11" s="1">
        <v>46031</v>
      </c>
      <c r="B11" s="2">
        <f t="shared" si="0"/>
        <v>95.453999999999994</v>
      </c>
      <c r="C11" s="7">
        <f t="shared" si="2"/>
        <v>0.95453999999999994</v>
      </c>
      <c r="D11" s="2">
        <v>1.9690000000000001</v>
      </c>
      <c r="E11" s="18">
        <v>2.2730000000000001</v>
      </c>
      <c r="F11" s="18">
        <f t="shared" si="1"/>
        <v>4.242</v>
      </c>
    </row>
    <row r="12" spans="1:6" x14ac:dyDescent="0.75">
      <c r="A12" s="3">
        <v>46212</v>
      </c>
      <c r="B12" s="4">
        <f t="shared" si="0"/>
        <v>93.180999999999997</v>
      </c>
      <c r="C12" s="7">
        <f t="shared" si="2"/>
        <v>0.93180999999999992</v>
      </c>
      <c r="D12" s="4">
        <v>1.9219999999999999</v>
      </c>
      <c r="E12" s="17">
        <v>2.2730000000000001</v>
      </c>
      <c r="F12" s="17">
        <f t="shared" si="1"/>
        <v>4.1950000000000003</v>
      </c>
    </row>
    <row r="13" spans="1:6" x14ac:dyDescent="0.75">
      <c r="A13" s="1">
        <v>46396</v>
      </c>
      <c r="B13" s="2">
        <f t="shared" si="0"/>
        <v>90.907999999999987</v>
      </c>
      <c r="C13" s="7">
        <f t="shared" si="2"/>
        <v>0.90907999999999989</v>
      </c>
      <c r="D13" s="2">
        <v>1.875</v>
      </c>
      <c r="E13" s="18">
        <v>2.2730000000000001</v>
      </c>
      <c r="F13" s="18">
        <f t="shared" si="1"/>
        <v>4.1479999999999997</v>
      </c>
    </row>
    <row r="14" spans="1:6" x14ac:dyDescent="0.75">
      <c r="A14" s="3">
        <v>46577</v>
      </c>
      <c r="B14" s="4">
        <f t="shared" si="0"/>
        <v>88.634999999999991</v>
      </c>
      <c r="C14" s="7">
        <f t="shared" si="2"/>
        <v>0.88634999999999986</v>
      </c>
      <c r="D14" s="4">
        <v>1.8280000000000001</v>
      </c>
      <c r="E14" s="17">
        <v>2.2730000000000001</v>
      </c>
      <c r="F14" s="17">
        <f t="shared" si="1"/>
        <v>4.101</v>
      </c>
    </row>
    <row r="15" spans="1:6" x14ac:dyDescent="0.75">
      <c r="A15" s="1">
        <v>46761</v>
      </c>
      <c r="B15" s="2">
        <f t="shared" si="0"/>
        <v>86.361999999999981</v>
      </c>
      <c r="C15" s="7">
        <f t="shared" si="2"/>
        <v>0.86361999999999983</v>
      </c>
      <c r="D15" s="2">
        <v>1.889</v>
      </c>
      <c r="E15" s="18">
        <v>2.2730000000000001</v>
      </c>
      <c r="F15" s="18">
        <f t="shared" si="1"/>
        <v>4.1619999999999999</v>
      </c>
    </row>
    <row r="16" spans="1:6" x14ac:dyDescent="0.75">
      <c r="A16" s="3">
        <v>46943</v>
      </c>
      <c r="B16" s="4">
        <f t="shared" si="0"/>
        <v>84.088999999999984</v>
      </c>
      <c r="C16" s="7">
        <f t="shared" si="2"/>
        <v>0.8408899999999998</v>
      </c>
      <c r="D16" s="4">
        <v>1.839</v>
      </c>
      <c r="E16" s="17">
        <v>2.2730000000000001</v>
      </c>
      <c r="F16" s="17">
        <f t="shared" si="1"/>
        <v>4.1120000000000001</v>
      </c>
    </row>
    <row r="17" spans="1:6" x14ac:dyDescent="0.75">
      <c r="A17" s="1">
        <v>47127</v>
      </c>
      <c r="B17" s="2">
        <f t="shared" si="0"/>
        <v>81.815999999999974</v>
      </c>
      <c r="C17" s="7">
        <f t="shared" si="2"/>
        <v>0.81815999999999978</v>
      </c>
      <c r="D17" s="2">
        <v>2.0449999999999999</v>
      </c>
      <c r="E17" s="18">
        <v>2.2730000000000001</v>
      </c>
      <c r="F17" s="18">
        <f t="shared" si="1"/>
        <v>4.3179999999999996</v>
      </c>
    </row>
    <row r="18" spans="1:6" x14ac:dyDescent="0.75">
      <c r="A18" s="3">
        <v>47308</v>
      </c>
      <c r="B18" s="4">
        <f t="shared" si="0"/>
        <v>79.542999999999978</v>
      </c>
      <c r="C18" s="7">
        <f t="shared" si="2"/>
        <v>0.79542999999999975</v>
      </c>
      <c r="D18" s="4">
        <v>1.9890000000000001</v>
      </c>
      <c r="E18" s="17">
        <v>2.2730000000000001</v>
      </c>
      <c r="F18" s="17">
        <f t="shared" si="1"/>
        <v>4.2620000000000005</v>
      </c>
    </row>
    <row r="19" spans="1:6" x14ac:dyDescent="0.75">
      <c r="A19" s="1">
        <v>47492</v>
      </c>
      <c r="B19" s="2">
        <f t="shared" si="0"/>
        <v>77.269999999999968</v>
      </c>
      <c r="C19" s="7">
        <f t="shared" si="2"/>
        <v>0.77269999999999972</v>
      </c>
      <c r="D19" s="2">
        <v>1.9319999999999999</v>
      </c>
      <c r="E19" s="18">
        <v>2.2730000000000001</v>
      </c>
      <c r="F19" s="18">
        <f t="shared" si="1"/>
        <v>4.2050000000000001</v>
      </c>
    </row>
    <row r="20" spans="1:6" x14ac:dyDescent="0.75">
      <c r="A20" s="3">
        <v>47673</v>
      </c>
      <c r="B20" s="4">
        <f t="shared" si="0"/>
        <v>74.996999999999971</v>
      </c>
      <c r="C20" s="7">
        <f t="shared" si="2"/>
        <v>0.74996999999999969</v>
      </c>
      <c r="D20" s="4">
        <v>1.875</v>
      </c>
      <c r="E20" s="17">
        <v>2.2730000000000001</v>
      </c>
      <c r="F20" s="17">
        <f t="shared" si="1"/>
        <v>4.1479999999999997</v>
      </c>
    </row>
    <row r="21" spans="1:6" x14ac:dyDescent="0.75">
      <c r="A21" s="1">
        <v>47857</v>
      </c>
      <c r="B21" s="2">
        <f t="shared" si="0"/>
        <v>72.723999999999961</v>
      </c>
      <c r="C21" s="7">
        <f t="shared" si="2"/>
        <v>0.72723999999999966</v>
      </c>
      <c r="D21" s="2">
        <v>1.8180000000000001</v>
      </c>
      <c r="E21" s="18">
        <v>2.2730000000000001</v>
      </c>
      <c r="F21" s="18">
        <f t="shared" si="1"/>
        <v>4.0910000000000002</v>
      </c>
    </row>
    <row r="22" spans="1:6" x14ac:dyDescent="0.75">
      <c r="A22" s="3">
        <v>48038</v>
      </c>
      <c r="B22" s="4">
        <f t="shared" si="0"/>
        <v>70.450999999999965</v>
      </c>
      <c r="C22" s="7">
        <f t="shared" si="2"/>
        <v>0.70450999999999964</v>
      </c>
      <c r="D22" s="4">
        <v>1.7609999999999999</v>
      </c>
      <c r="E22" s="17">
        <v>2.2730000000000001</v>
      </c>
      <c r="F22" s="17">
        <f t="shared" si="1"/>
        <v>4.0339999999999998</v>
      </c>
    </row>
    <row r="23" spans="1:6" x14ac:dyDescent="0.75">
      <c r="A23" s="1">
        <v>48222</v>
      </c>
      <c r="B23" s="2">
        <f t="shared" si="0"/>
        <v>68.177999999999955</v>
      </c>
      <c r="C23" s="7">
        <f t="shared" si="2"/>
        <v>0.68177999999999961</v>
      </c>
      <c r="D23" s="2">
        <v>1.7050000000000001</v>
      </c>
      <c r="E23" s="18">
        <v>2.2730000000000001</v>
      </c>
      <c r="F23" s="18">
        <f t="shared" si="1"/>
        <v>3.9780000000000002</v>
      </c>
    </row>
    <row r="24" spans="1:6" x14ac:dyDescent="0.75">
      <c r="A24" s="3">
        <v>48404</v>
      </c>
      <c r="B24" s="4">
        <f t="shared" si="0"/>
        <v>65.904999999999959</v>
      </c>
      <c r="C24" s="7">
        <f t="shared" si="2"/>
        <v>0.65904999999999958</v>
      </c>
      <c r="D24" s="4">
        <v>1.6479999999999999</v>
      </c>
      <c r="E24" s="17">
        <v>2.2730000000000001</v>
      </c>
      <c r="F24" s="17">
        <f t="shared" si="1"/>
        <v>3.9210000000000003</v>
      </c>
    </row>
    <row r="25" spans="1:6" x14ac:dyDescent="0.75">
      <c r="A25" s="1">
        <v>48588</v>
      </c>
      <c r="B25" s="2">
        <f t="shared" si="0"/>
        <v>63.631999999999955</v>
      </c>
      <c r="C25" s="7">
        <f t="shared" si="2"/>
        <v>0.63631999999999955</v>
      </c>
      <c r="D25" s="2">
        <v>1.591</v>
      </c>
      <c r="E25" s="18">
        <v>2.2730000000000001</v>
      </c>
      <c r="F25" s="18">
        <f t="shared" si="1"/>
        <v>3.8639999999999999</v>
      </c>
    </row>
    <row r="26" spans="1:6" x14ac:dyDescent="0.75">
      <c r="A26" s="3">
        <v>48769</v>
      </c>
      <c r="B26" s="4">
        <f t="shared" si="0"/>
        <v>61.358999999999952</v>
      </c>
      <c r="C26" s="7">
        <f t="shared" si="2"/>
        <v>0.61358999999999952</v>
      </c>
      <c r="D26" s="4">
        <v>1.534</v>
      </c>
      <c r="E26" s="17">
        <v>2.2730000000000001</v>
      </c>
      <c r="F26" s="17">
        <f t="shared" si="1"/>
        <v>3.8070000000000004</v>
      </c>
    </row>
    <row r="27" spans="1:6" x14ac:dyDescent="0.75">
      <c r="A27" s="1">
        <v>48953</v>
      </c>
      <c r="B27" s="2">
        <f t="shared" si="0"/>
        <v>59.085999999999949</v>
      </c>
      <c r="C27" s="7">
        <f t="shared" si="2"/>
        <v>0.5908599999999995</v>
      </c>
      <c r="D27" s="2">
        <v>1.4770000000000001</v>
      </c>
      <c r="E27" s="18">
        <v>2.2730000000000001</v>
      </c>
      <c r="F27" s="18">
        <f t="shared" si="1"/>
        <v>3.75</v>
      </c>
    </row>
    <row r="28" spans="1:6" x14ac:dyDescent="0.75">
      <c r="A28" s="3">
        <v>49134</v>
      </c>
      <c r="B28" s="4">
        <f t="shared" si="0"/>
        <v>56.812999999999946</v>
      </c>
      <c r="C28" s="7">
        <f t="shared" si="2"/>
        <v>0.56812999999999947</v>
      </c>
      <c r="D28" s="4">
        <v>1.42</v>
      </c>
      <c r="E28" s="17">
        <v>2.2730000000000001</v>
      </c>
      <c r="F28" s="17">
        <f t="shared" si="1"/>
        <v>3.6930000000000001</v>
      </c>
    </row>
    <row r="29" spans="1:6" x14ac:dyDescent="0.75">
      <c r="A29" s="1">
        <v>49318</v>
      </c>
      <c r="B29" s="2">
        <f t="shared" si="0"/>
        <v>54.539999999999942</v>
      </c>
      <c r="C29" s="7">
        <f t="shared" si="2"/>
        <v>0.54539999999999944</v>
      </c>
      <c r="D29" s="2">
        <v>1.3640000000000001</v>
      </c>
      <c r="E29" s="18">
        <v>2.2730000000000001</v>
      </c>
      <c r="F29" s="18">
        <f t="shared" si="1"/>
        <v>3.6370000000000005</v>
      </c>
    </row>
    <row r="30" spans="1:6" x14ac:dyDescent="0.75">
      <c r="A30" s="3">
        <v>49499</v>
      </c>
      <c r="B30" s="4">
        <f t="shared" si="0"/>
        <v>52.266999999999939</v>
      </c>
      <c r="C30" s="7">
        <f t="shared" si="2"/>
        <v>0.52266999999999941</v>
      </c>
      <c r="D30" s="4">
        <v>1.3069999999999999</v>
      </c>
      <c r="E30" s="17">
        <v>2.2730000000000001</v>
      </c>
      <c r="F30" s="17">
        <f t="shared" si="1"/>
        <v>3.58</v>
      </c>
    </row>
    <row r="31" spans="1:6" x14ac:dyDescent="0.75">
      <c r="A31" s="3">
        <v>49683</v>
      </c>
      <c r="B31" s="2">
        <f t="shared" si="0"/>
        <v>49.993999999999936</v>
      </c>
      <c r="C31" s="7">
        <f t="shared" si="2"/>
        <v>0.49993999999999938</v>
      </c>
      <c r="D31" s="2">
        <v>1.25</v>
      </c>
      <c r="E31" s="18">
        <v>2.2730000000000001</v>
      </c>
      <c r="F31" s="18">
        <f t="shared" si="1"/>
        <v>3.5230000000000001</v>
      </c>
    </row>
    <row r="32" spans="1:6" x14ac:dyDescent="0.75">
      <c r="A32" s="1">
        <v>49865</v>
      </c>
      <c r="B32" s="4">
        <f t="shared" si="0"/>
        <v>47.720999999999933</v>
      </c>
      <c r="C32" s="7">
        <f t="shared" si="2"/>
        <v>0.47720999999999936</v>
      </c>
      <c r="D32" s="4">
        <v>1.1930000000000001</v>
      </c>
      <c r="E32" s="17">
        <v>2.2730000000000001</v>
      </c>
      <c r="F32" s="17">
        <f t="shared" si="1"/>
        <v>3.4660000000000002</v>
      </c>
    </row>
    <row r="33" spans="1:6" x14ac:dyDescent="0.75">
      <c r="A33" s="3">
        <v>50049</v>
      </c>
      <c r="B33" s="2">
        <f t="shared" si="0"/>
        <v>45.447999999999936</v>
      </c>
      <c r="C33" s="7">
        <f t="shared" si="2"/>
        <v>0.45447999999999933</v>
      </c>
      <c r="D33" s="2">
        <v>1.1359999999999999</v>
      </c>
      <c r="E33" s="18">
        <v>2.2730000000000001</v>
      </c>
      <c r="F33" s="18">
        <f t="shared" si="1"/>
        <v>3.4089999999999998</v>
      </c>
    </row>
    <row r="34" spans="1:6" x14ac:dyDescent="0.75">
      <c r="A34" s="1">
        <v>50230</v>
      </c>
      <c r="B34" s="4">
        <f t="shared" si="0"/>
        <v>43.174999999999933</v>
      </c>
      <c r="C34" s="7">
        <f t="shared" si="2"/>
        <v>0.4317499999999993</v>
      </c>
      <c r="D34" s="4">
        <v>1.08</v>
      </c>
      <c r="E34" s="17">
        <v>2.2730000000000001</v>
      </c>
      <c r="F34" s="17">
        <f t="shared" si="1"/>
        <v>3.3530000000000002</v>
      </c>
    </row>
    <row r="35" spans="1:6" x14ac:dyDescent="0.75">
      <c r="A35" s="3">
        <v>50414</v>
      </c>
      <c r="B35" s="2">
        <f t="shared" si="0"/>
        <v>40.90199999999993</v>
      </c>
      <c r="C35" s="7">
        <f t="shared" si="2"/>
        <v>0.40901999999999927</v>
      </c>
      <c r="D35" s="2">
        <v>1.0229999999999999</v>
      </c>
      <c r="E35" s="18">
        <v>2.2730000000000001</v>
      </c>
      <c r="F35" s="18">
        <f t="shared" si="1"/>
        <v>3.2960000000000003</v>
      </c>
    </row>
    <row r="36" spans="1:6" x14ac:dyDescent="0.75">
      <c r="A36" s="3">
        <v>50595</v>
      </c>
      <c r="B36" s="4">
        <f t="shared" si="0"/>
        <v>38.628999999999927</v>
      </c>
      <c r="C36" s="7">
        <f t="shared" si="2"/>
        <v>0.38628999999999925</v>
      </c>
      <c r="D36" s="4">
        <v>0.96599999999999997</v>
      </c>
      <c r="E36" s="17">
        <v>2.2730000000000001</v>
      </c>
      <c r="F36" s="17">
        <f t="shared" si="1"/>
        <v>3.2389999999999999</v>
      </c>
    </row>
    <row r="37" spans="1:6" x14ac:dyDescent="0.75">
      <c r="A37" s="1">
        <v>50779</v>
      </c>
      <c r="B37" s="2">
        <f t="shared" si="0"/>
        <v>36.355999999999923</v>
      </c>
      <c r="C37" s="7">
        <f t="shared" si="2"/>
        <v>0.36355999999999922</v>
      </c>
      <c r="D37" s="2">
        <v>0.90900000000000003</v>
      </c>
      <c r="E37" s="18">
        <v>2.2730000000000001</v>
      </c>
      <c r="F37" s="18">
        <f t="shared" si="1"/>
        <v>3.1820000000000004</v>
      </c>
    </row>
    <row r="38" spans="1:6" x14ac:dyDescent="0.75">
      <c r="A38" s="3">
        <v>50960</v>
      </c>
      <c r="B38" s="4">
        <f t="shared" si="0"/>
        <v>34.08299999999992</v>
      </c>
      <c r="C38" s="7">
        <f t="shared" si="2"/>
        <v>0.34082999999999919</v>
      </c>
      <c r="D38" s="4">
        <v>0.85199999999999998</v>
      </c>
      <c r="E38" s="17">
        <v>2.2730000000000001</v>
      </c>
      <c r="F38" s="17">
        <f t="shared" si="1"/>
        <v>3.125</v>
      </c>
    </row>
    <row r="39" spans="1:6" x14ac:dyDescent="0.75">
      <c r="A39" s="3">
        <v>51144</v>
      </c>
      <c r="B39" s="2">
        <f t="shared" si="0"/>
        <v>31.809999999999917</v>
      </c>
      <c r="C39" s="7">
        <f t="shared" si="2"/>
        <v>0.31809999999999916</v>
      </c>
      <c r="D39" s="2">
        <v>0.79500000000000004</v>
      </c>
      <c r="E39" s="18">
        <v>2.2730000000000001</v>
      </c>
      <c r="F39" s="18">
        <f t="shared" si="1"/>
        <v>3.0680000000000001</v>
      </c>
    </row>
    <row r="40" spans="1:6" x14ac:dyDescent="0.75">
      <c r="A40" s="1">
        <v>51326</v>
      </c>
      <c r="B40" s="4">
        <f t="shared" si="0"/>
        <v>29.536999999999914</v>
      </c>
      <c r="C40" s="7">
        <f t="shared" si="2"/>
        <v>0.29536999999999913</v>
      </c>
      <c r="D40" s="4">
        <v>0.73899999999999999</v>
      </c>
      <c r="E40" s="17">
        <v>2.2730000000000001</v>
      </c>
      <c r="F40" s="17">
        <f t="shared" si="1"/>
        <v>3.012</v>
      </c>
    </row>
    <row r="41" spans="1:6" x14ac:dyDescent="0.75">
      <c r="A41" s="3">
        <v>51510</v>
      </c>
      <c r="B41" s="2">
        <f t="shared" si="0"/>
        <v>27.263999999999911</v>
      </c>
      <c r="C41" s="7">
        <f t="shared" si="2"/>
        <v>0.27263999999999911</v>
      </c>
      <c r="D41" s="2">
        <v>0.68200000000000005</v>
      </c>
      <c r="E41" s="18">
        <v>2.2730000000000001</v>
      </c>
      <c r="F41" s="18">
        <f t="shared" si="1"/>
        <v>2.9550000000000001</v>
      </c>
    </row>
    <row r="42" spans="1:6" x14ac:dyDescent="0.75">
      <c r="A42" s="1">
        <v>51691</v>
      </c>
      <c r="B42" s="4">
        <f t="shared" si="0"/>
        <v>24.990999999999911</v>
      </c>
      <c r="C42" s="7">
        <f t="shared" si="2"/>
        <v>0.24990999999999911</v>
      </c>
      <c r="D42" s="4">
        <v>0.625</v>
      </c>
      <c r="E42" s="17">
        <v>2.2730000000000001</v>
      </c>
      <c r="F42" s="17">
        <f t="shared" si="1"/>
        <v>2.8980000000000001</v>
      </c>
    </row>
    <row r="43" spans="1:6" x14ac:dyDescent="0.75">
      <c r="A43" s="1">
        <v>51875</v>
      </c>
      <c r="B43" s="2">
        <f t="shared" si="0"/>
        <v>22.717999999999911</v>
      </c>
      <c r="C43" s="7">
        <f t="shared" ref="C43:C52" si="3">+C42-E42/100</f>
        <v>0.2271799999999991</v>
      </c>
      <c r="D43" s="2">
        <v>0.56799999999999995</v>
      </c>
      <c r="E43" s="18">
        <v>2.2730000000000001</v>
      </c>
      <c r="F43" s="18">
        <f t="shared" si="1"/>
        <v>2.8410000000000002</v>
      </c>
    </row>
    <row r="44" spans="1:6" x14ac:dyDescent="0.75">
      <c r="A44" s="3">
        <v>52056</v>
      </c>
      <c r="B44" s="4">
        <f t="shared" si="0"/>
        <v>20.444999999999911</v>
      </c>
      <c r="C44" s="7">
        <f t="shared" si="3"/>
        <v>0.2044499999999991</v>
      </c>
      <c r="D44" s="4">
        <v>0.51100000000000001</v>
      </c>
      <c r="E44" s="17">
        <v>2.2730000000000001</v>
      </c>
      <c r="F44" s="17">
        <f t="shared" si="1"/>
        <v>2.7840000000000003</v>
      </c>
    </row>
    <row r="45" spans="1:6" x14ac:dyDescent="0.75">
      <c r="A45" s="3">
        <v>52240</v>
      </c>
      <c r="B45" s="2">
        <f t="shared" si="0"/>
        <v>18.171999999999912</v>
      </c>
      <c r="C45" s="7">
        <f t="shared" si="3"/>
        <v>0.1817199999999991</v>
      </c>
      <c r="D45" s="2">
        <v>0.45500000000000002</v>
      </c>
      <c r="E45" s="18">
        <v>2.2730000000000001</v>
      </c>
      <c r="F45" s="18">
        <f t="shared" si="1"/>
        <v>2.7280000000000002</v>
      </c>
    </row>
    <row r="46" spans="1:6" x14ac:dyDescent="0.75">
      <c r="A46" s="1">
        <v>52421</v>
      </c>
      <c r="B46" s="4">
        <f t="shared" si="0"/>
        <v>15.89899999999991</v>
      </c>
      <c r="C46" s="7">
        <f t="shared" si="3"/>
        <v>0.1589899999999991</v>
      </c>
      <c r="D46" s="4">
        <v>0.39800000000000002</v>
      </c>
      <c r="E46" s="17">
        <v>2.2730000000000001</v>
      </c>
      <c r="F46" s="17">
        <f t="shared" si="1"/>
        <v>2.6710000000000003</v>
      </c>
    </row>
    <row r="47" spans="1:6" x14ac:dyDescent="0.75">
      <c r="A47" s="3">
        <v>52605</v>
      </c>
      <c r="B47" s="2">
        <f t="shared" si="0"/>
        <v>13.625999999999911</v>
      </c>
      <c r="C47" s="7">
        <f t="shared" si="3"/>
        <v>0.1362599999999991</v>
      </c>
      <c r="D47" s="2">
        <v>0.34100000000000003</v>
      </c>
      <c r="E47" s="18">
        <v>2.2730000000000001</v>
      </c>
      <c r="F47" s="18">
        <f t="shared" si="1"/>
        <v>2.6140000000000003</v>
      </c>
    </row>
    <row r="48" spans="1:6" x14ac:dyDescent="0.75">
      <c r="A48" s="1">
        <v>52787</v>
      </c>
      <c r="B48" s="4">
        <f t="shared" si="0"/>
        <v>11.352999999999911</v>
      </c>
      <c r="C48" s="7">
        <f t="shared" si="3"/>
        <v>0.1135299999999991</v>
      </c>
      <c r="D48" s="4">
        <v>0.28399999999999997</v>
      </c>
      <c r="E48" s="17">
        <v>2.2730000000000001</v>
      </c>
      <c r="F48" s="17">
        <f t="shared" si="1"/>
        <v>2.5569999999999999</v>
      </c>
    </row>
    <row r="49" spans="1:6" x14ac:dyDescent="0.75">
      <c r="A49" s="1">
        <v>52971</v>
      </c>
      <c r="B49" s="2">
        <f t="shared" si="0"/>
        <v>9.0799999999999095</v>
      </c>
      <c r="C49" s="7">
        <f t="shared" si="3"/>
        <v>9.0799999999999104E-2</v>
      </c>
      <c r="D49" s="2">
        <v>0.22700000000000001</v>
      </c>
      <c r="E49" s="18">
        <v>2.2730000000000001</v>
      </c>
      <c r="F49" s="18">
        <f t="shared" si="1"/>
        <v>2.5</v>
      </c>
    </row>
    <row r="50" spans="1:6" x14ac:dyDescent="0.75">
      <c r="A50" s="3">
        <v>53152</v>
      </c>
      <c r="B50" s="4">
        <f t="shared" si="0"/>
        <v>6.8069999999999107</v>
      </c>
      <c r="C50" s="7">
        <f t="shared" si="3"/>
        <v>6.8069999999999103E-2</v>
      </c>
      <c r="D50" s="4">
        <v>0.17</v>
      </c>
      <c r="E50" s="17">
        <v>2.2730000000000001</v>
      </c>
      <c r="F50" s="17">
        <f t="shared" si="1"/>
        <v>2.4430000000000001</v>
      </c>
    </row>
    <row r="51" spans="1:6" x14ac:dyDescent="0.75">
      <c r="A51" s="3">
        <v>53336</v>
      </c>
      <c r="B51" s="2">
        <f t="shared" si="0"/>
        <v>4.5339999999999101</v>
      </c>
      <c r="C51" s="7">
        <f t="shared" si="3"/>
        <v>4.5339999999999103E-2</v>
      </c>
      <c r="D51" s="2">
        <v>0.114</v>
      </c>
      <c r="E51" s="18">
        <v>2.2730000000000001</v>
      </c>
      <c r="F51" s="18">
        <f t="shared" si="1"/>
        <v>2.387</v>
      </c>
    </row>
    <row r="52" spans="1:6" x14ac:dyDescent="0.75">
      <c r="A52" s="1">
        <v>53517</v>
      </c>
      <c r="B52" s="4">
        <f t="shared" si="0"/>
        <v>2.2609999999999104</v>
      </c>
      <c r="C52" s="7">
        <f t="shared" si="3"/>
        <v>2.2609999999999103E-2</v>
      </c>
      <c r="D52" s="4">
        <v>5.7000000000000002E-2</v>
      </c>
      <c r="E52" s="17">
        <v>2.2730000000000001</v>
      </c>
      <c r="F52" s="17">
        <f t="shared" si="1"/>
        <v>2.33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1BC-4B0B-4A6E-B2C8-2F7B9BF72E1C}">
  <dimension ref="A1:AP30"/>
  <sheetViews>
    <sheetView topLeftCell="W1" zoomScaleNormal="100" workbookViewId="0">
      <selection activeCell="AD11" sqref="AD11"/>
    </sheetView>
  </sheetViews>
  <sheetFormatPr baseColWidth="10" defaultRowHeight="14.75" x14ac:dyDescent="0.75"/>
  <cols>
    <col min="12" max="12" width="14.81640625" bestFit="1" customWidth="1"/>
    <col min="25" max="25" width="16.6328125" bestFit="1" customWidth="1"/>
  </cols>
  <sheetData>
    <row r="1" spans="1:4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10000</v>
      </c>
      <c r="I1" t="s">
        <v>17</v>
      </c>
      <c r="J1" t="s">
        <v>46</v>
      </c>
      <c r="K1" t="s">
        <v>18</v>
      </c>
      <c r="L1" t="s">
        <v>33</v>
      </c>
      <c r="M1" t="s">
        <v>32</v>
      </c>
      <c r="X1" t="s">
        <v>6</v>
      </c>
      <c r="Y1" s="11">
        <v>45188</v>
      </c>
      <c r="AB1" t="s">
        <v>27</v>
      </c>
      <c r="AC1" s="20">
        <v>0.3</v>
      </c>
      <c r="AD1" s="20">
        <v>0.38807522271149991</v>
      </c>
    </row>
    <row r="2" spans="1:42" x14ac:dyDescent="0.75">
      <c r="A2" s="3">
        <v>44386</v>
      </c>
      <c r="B2" s="4">
        <v>100</v>
      </c>
      <c r="C2" s="8">
        <v>1</v>
      </c>
      <c r="D2" s="14">
        <v>0.25</v>
      </c>
      <c r="E2" s="5">
        <v>0</v>
      </c>
      <c r="F2" s="5">
        <f t="shared" ref="F2:F7" si="0">+E2+D2*10000</f>
        <v>2500</v>
      </c>
      <c r="G2">
        <f t="shared" ref="G2:G6" si="1">+D2/C2*2</f>
        <v>0.5</v>
      </c>
      <c r="I2" s="9"/>
      <c r="J2" s="9"/>
      <c r="K2" s="9"/>
      <c r="L2" s="9"/>
      <c r="X2" t="s">
        <v>7</v>
      </c>
      <c r="Y2" s="12">
        <v>30.68</v>
      </c>
      <c r="AB2" t="s">
        <v>6</v>
      </c>
      <c r="AC2" s="11">
        <f t="array" ref="AC2:AP2">+TRANSPOSE(AA10:AA23)</f>
        <v>45300</v>
      </c>
      <c r="AD2" s="11">
        <v>45482</v>
      </c>
      <c r="AE2" s="11">
        <v>45666</v>
      </c>
      <c r="AF2" s="11">
        <v>45847</v>
      </c>
      <c r="AG2" s="11">
        <v>46031</v>
      </c>
      <c r="AH2" s="11">
        <v>46212</v>
      </c>
      <c r="AI2" s="11">
        <v>46396</v>
      </c>
      <c r="AJ2" s="11">
        <v>46577</v>
      </c>
      <c r="AK2" s="11">
        <v>46761</v>
      </c>
      <c r="AL2" s="11">
        <v>46943</v>
      </c>
      <c r="AM2" s="11">
        <v>47127</v>
      </c>
      <c r="AN2" s="11">
        <v>47308</v>
      </c>
      <c r="AO2" s="11">
        <v>47492</v>
      </c>
      <c r="AP2" s="11">
        <v>47673</v>
      </c>
    </row>
    <row r="3" spans="1:42" x14ac:dyDescent="0.75">
      <c r="A3" s="1">
        <v>44570</v>
      </c>
      <c r="B3" s="2">
        <v>100</v>
      </c>
      <c r="C3" s="7">
        <v>1</v>
      </c>
      <c r="D3" s="2">
        <v>0.25</v>
      </c>
      <c r="E3" s="2">
        <v>0</v>
      </c>
      <c r="F3" s="2">
        <f t="shared" si="0"/>
        <v>2500</v>
      </c>
      <c r="G3">
        <f t="shared" si="1"/>
        <v>0.5</v>
      </c>
      <c r="I3" s="9"/>
      <c r="J3" s="9"/>
      <c r="K3" s="9"/>
      <c r="L3" s="9"/>
      <c r="X3" t="s">
        <v>14</v>
      </c>
      <c r="Y3" s="13">
        <f>44.69%*0+4%</f>
        <v>0.04</v>
      </c>
      <c r="Z3" s="26">
        <f>+AA3-AC3</f>
        <v>1.9945161313136452</v>
      </c>
      <c r="AA3">
        <v>90.851096387317099</v>
      </c>
      <c r="AB3" t="s">
        <v>7</v>
      </c>
      <c r="AC3" s="24">
        <f>+SUMPRODUCT($AB$10:$AB$23,AC$10:AC$23)/10000</f>
        <v>88.856580256003454</v>
      </c>
      <c r="AD3" s="24">
        <f t="shared" ref="AD3:AP3" si="2">+SUMPRODUCT($AB$10:$AB$23,AD$10:AD$23)/10000</f>
        <v>90.851096386455538</v>
      </c>
      <c r="AE3" s="24">
        <f t="shared" si="2"/>
        <v>88.705341827276925</v>
      </c>
      <c r="AF3" s="9">
        <f t="shared" si="2"/>
        <v>82.167696756590487</v>
      </c>
      <c r="AG3" s="9">
        <f t="shared" si="2"/>
        <v>75.419679917879463</v>
      </c>
      <c r="AH3" s="9">
        <f t="shared" si="2"/>
        <v>68.503913026011645</v>
      </c>
      <c r="AI3" s="9">
        <f t="shared" si="2"/>
        <v>61.473792108162414</v>
      </c>
      <c r="AJ3" s="9">
        <f t="shared" si="2"/>
        <v>54.295549939296301</v>
      </c>
      <c r="AK3" s="9">
        <f t="shared" si="2"/>
        <v>47.019005748327928</v>
      </c>
      <c r="AL3" s="9">
        <f t="shared" si="2"/>
        <v>39.382131305578348</v>
      </c>
      <c r="AM3" s="9">
        <f t="shared" si="2"/>
        <v>31.685079457674856</v>
      </c>
      <c r="AN3" s="9">
        <f t="shared" si="2"/>
        <v>23.902807293328763</v>
      </c>
      <c r="AO3" s="9">
        <f t="shared" si="2"/>
        <v>16.038339555722729</v>
      </c>
      <c r="AP3" s="9">
        <f t="shared" si="2"/>
        <v>8.07</v>
      </c>
    </row>
    <row r="4" spans="1:42" x14ac:dyDescent="0.75">
      <c r="A4" s="3">
        <v>44751</v>
      </c>
      <c r="B4" s="4">
        <v>100</v>
      </c>
      <c r="C4" s="8">
        <v>1</v>
      </c>
      <c r="D4" s="4">
        <v>0.25</v>
      </c>
      <c r="E4" s="5">
        <v>0</v>
      </c>
      <c r="F4" s="5">
        <f t="shared" si="0"/>
        <v>2500</v>
      </c>
      <c r="G4">
        <f t="shared" si="1"/>
        <v>0.5</v>
      </c>
      <c r="I4" s="9"/>
      <c r="J4" s="9"/>
      <c r="K4" s="9"/>
      <c r="L4" s="9"/>
      <c r="AB4" t="s">
        <v>1</v>
      </c>
      <c r="AC4">
        <f t="array" ref="AC4:AP4">+TRANSPOSE(B7:B20)</f>
        <v>100</v>
      </c>
      <c r="AD4">
        <v>100</v>
      </c>
      <c r="AE4">
        <v>96</v>
      </c>
      <c r="AF4">
        <v>88</v>
      </c>
      <c r="AG4">
        <v>80</v>
      </c>
      <c r="AH4">
        <v>72</v>
      </c>
      <c r="AI4">
        <v>64</v>
      </c>
      <c r="AJ4">
        <v>56</v>
      </c>
      <c r="AK4">
        <v>48</v>
      </c>
      <c r="AL4">
        <v>40</v>
      </c>
      <c r="AM4">
        <v>32</v>
      </c>
      <c r="AN4">
        <v>24</v>
      </c>
      <c r="AO4">
        <v>16</v>
      </c>
      <c r="AP4">
        <v>8</v>
      </c>
    </row>
    <row r="5" spans="1:42" x14ac:dyDescent="0.75">
      <c r="A5" s="1">
        <v>44935</v>
      </c>
      <c r="B5" s="2">
        <v>100</v>
      </c>
      <c r="C5" s="7">
        <v>1</v>
      </c>
      <c r="D5" s="2">
        <v>0.25</v>
      </c>
      <c r="E5" s="2">
        <v>0</v>
      </c>
      <c r="F5" s="2">
        <f t="shared" si="0"/>
        <v>2500</v>
      </c>
      <c r="G5">
        <f t="shared" si="1"/>
        <v>0.5</v>
      </c>
      <c r="I5" s="9"/>
      <c r="J5" s="9"/>
      <c r="K5" s="9"/>
      <c r="L5" s="9"/>
      <c r="X5" t="s">
        <v>19</v>
      </c>
      <c r="Y5" s="15">
        <f>+SUM(K7:K20)</f>
        <v>874113.63501179824</v>
      </c>
      <c r="AB5" t="s">
        <v>27</v>
      </c>
      <c r="AC5">
        <f>+AC4*$AC$1</f>
        <v>30</v>
      </c>
      <c r="AD5">
        <f t="shared" ref="AD5:AP5" si="3">+AD4*$AC$1</f>
        <v>30</v>
      </c>
      <c r="AE5">
        <f t="shared" si="3"/>
        <v>28.799999999999997</v>
      </c>
      <c r="AF5">
        <f t="shared" si="3"/>
        <v>26.4</v>
      </c>
      <c r="AG5">
        <f t="shared" si="3"/>
        <v>24</v>
      </c>
      <c r="AH5">
        <f t="shared" si="3"/>
        <v>21.599999999999998</v>
      </c>
      <c r="AI5">
        <f t="shared" si="3"/>
        <v>19.2</v>
      </c>
      <c r="AJ5">
        <f t="shared" si="3"/>
        <v>16.8</v>
      </c>
      <c r="AK5">
        <f t="shared" si="3"/>
        <v>14.399999999999999</v>
      </c>
      <c r="AL5">
        <f t="shared" si="3"/>
        <v>12</v>
      </c>
      <c r="AM5">
        <f t="shared" si="3"/>
        <v>9.6</v>
      </c>
      <c r="AN5">
        <f t="shared" si="3"/>
        <v>7.1999999999999993</v>
      </c>
      <c r="AO5">
        <f t="shared" si="3"/>
        <v>4.8</v>
      </c>
      <c r="AP5">
        <f t="shared" si="3"/>
        <v>2.4</v>
      </c>
    </row>
    <row r="6" spans="1:42" x14ac:dyDescent="0.75">
      <c r="A6" s="3">
        <v>45116</v>
      </c>
      <c r="B6" s="4">
        <v>100</v>
      </c>
      <c r="C6" s="8">
        <v>1</v>
      </c>
      <c r="D6" s="4">
        <v>0.25</v>
      </c>
      <c r="E6" s="5">
        <v>0</v>
      </c>
      <c r="F6" s="5">
        <f t="shared" si="0"/>
        <v>2500</v>
      </c>
      <c r="G6">
        <f t="shared" si="1"/>
        <v>0.5</v>
      </c>
      <c r="I6" s="9"/>
      <c r="J6" s="9"/>
      <c r="K6" s="9"/>
      <c r="L6" s="9"/>
      <c r="X6" t="s">
        <v>20</v>
      </c>
      <c r="Y6" s="12">
        <f>+Y5/10000</f>
        <v>87.411363501179821</v>
      </c>
      <c r="AA6" s="22">
        <f>+SUM(AC6:AP6)</f>
        <v>529.17101357830882</v>
      </c>
      <c r="AB6" t="s">
        <v>28</v>
      </c>
      <c r="AC6" s="19">
        <f t="shared" ref="AC6:AP6" si="4">+AC3-AC5</f>
        <v>58.856580256003454</v>
      </c>
      <c r="AD6" s="19">
        <f t="shared" si="4"/>
        <v>60.851096386455538</v>
      </c>
      <c r="AE6" s="19">
        <f t="shared" si="4"/>
        <v>59.905341827276928</v>
      </c>
      <c r="AF6" s="19">
        <f t="shared" si="4"/>
        <v>55.767696756590489</v>
      </c>
      <c r="AG6" s="19">
        <f t="shared" si="4"/>
        <v>51.419679917879463</v>
      </c>
      <c r="AH6" s="19">
        <f t="shared" si="4"/>
        <v>46.903913026011651</v>
      </c>
      <c r="AI6" s="19">
        <f t="shared" si="4"/>
        <v>42.273792108162411</v>
      </c>
      <c r="AJ6" s="19">
        <f t="shared" si="4"/>
        <v>37.495549939296296</v>
      </c>
      <c r="AK6" s="19">
        <f t="shared" si="4"/>
        <v>32.619005748327929</v>
      </c>
      <c r="AL6" s="19">
        <f t="shared" si="4"/>
        <v>27.382131305578348</v>
      </c>
      <c r="AM6" s="19">
        <f t="shared" si="4"/>
        <v>22.085079457674858</v>
      </c>
      <c r="AN6" s="19">
        <f t="shared" si="4"/>
        <v>16.702807293328764</v>
      </c>
      <c r="AO6" s="19">
        <f t="shared" si="4"/>
        <v>11.238339555722728</v>
      </c>
      <c r="AP6" s="19">
        <f t="shared" si="4"/>
        <v>5.67</v>
      </c>
    </row>
    <row r="7" spans="1:42" x14ac:dyDescent="0.75">
      <c r="A7" s="1">
        <v>45300</v>
      </c>
      <c r="B7" s="2">
        <v>100</v>
      </c>
      <c r="C7" s="7">
        <v>1</v>
      </c>
      <c r="D7" s="2">
        <v>0.375</v>
      </c>
      <c r="E7" s="2">
        <v>0</v>
      </c>
      <c r="F7" s="2">
        <f t="shared" si="0"/>
        <v>3750</v>
      </c>
      <c r="G7">
        <f>+D7/C7*2</f>
        <v>0.75</v>
      </c>
      <c r="H7" s="15">
        <f>+A7-$Y$1</f>
        <v>112</v>
      </c>
      <c r="I7" s="9">
        <f>+YEARFRAC($Y$1,A7,0)</f>
        <v>0.30555555555555558</v>
      </c>
      <c r="J7" s="21">
        <f>+(1-$Y$12/2)</f>
        <v>0.8600880144442713</v>
      </c>
      <c r="K7" s="9">
        <f>+F7/(1+L7/100)^I7</f>
        <v>3688.7745908029106</v>
      </c>
      <c r="L7" s="9">
        <v>5.5351710299999999</v>
      </c>
      <c r="M7" t="e">
        <f>+(((1+L7/100)^(H7/365)/(1+$L$7/100)^($H$7/365))^(365/(H7-$H$7))-1)*100</f>
        <v>#DIV/0!</v>
      </c>
      <c r="X7" t="s">
        <v>21</v>
      </c>
      <c r="Y7" s="12">
        <f>+Y2-Y6</f>
        <v>-56.731363501179821</v>
      </c>
      <c r="AB7" t="s">
        <v>29</v>
      </c>
      <c r="AC7" s="23">
        <f>+(1+$L$7/100)^-YEARFRAC(AC$2,$Y$1)</f>
        <v>0.98367322421410941</v>
      </c>
      <c r="AD7" s="23">
        <f>+(1+$L$8/100)^-YEARFRAC(AD$2,$Y$1)</f>
        <v>0.95794707249450151</v>
      </c>
      <c r="AE7" s="23">
        <f>+(1+$L$9/100)^-YEARFRAC(AE$2,$Y$1)</f>
        <v>0.93407357792337098</v>
      </c>
      <c r="AF7" s="23">
        <f>+(1+$L$10/100)^-YEARFRAC(AF$2,$Y$1)</f>
        <v>0.91316131924595789</v>
      </c>
      <c r="AG7" s="23">
        <f>+(1+$L$11/100)^-YEARFRAC(AG$2,$Y$1)</f>
        <v>0.89418545573138519</v>
      </c>
      <c r="AH7" s="23">
        <f>+(1+$L$12/100)^-YEARFRAC(AH$2,$Y$1)</f>
        <v>0.87594242787053134</v>
      </c>
      <c r="AI7" s="23">
        <f>+(1+$L$13/100)^-YEARFRAC(AI$2,$Y$1)</f>
        <v>0.85843829963845064</v>
      </c>
      <c r="AJ7" s="23">
        <f>+(1+$L$14/100)^-YEARFRAC(AJ$2,$Y$1)</f>
        <v>0.84149175605565185</v>
      </c>
      <c r="AK7" s="23">
        <f>+(1+$L$15/100)^-YEARFRAC(AK$2,$Y$1)</f>
        <v>0.82493740269366544</v>
      </c>
      <c r="AL7" s="23">
        <f>+(1+$L$16/100)^-YEARFRAC(AL$2,$Y$1)</f>
        <v>0.80848278291590814</v>
      </c>
      <c r="AM7" s="23">
        <f>+(1+$L$17/100)^-YEARFRAC(AM$2,$Y$1)</f>
        <v>0.79196450639116922</v>
      </c>
      <c r="AN7" s="23">
        <f>+(1+$L$18/100)^-YEARFRAC(AN$2,$Y$1)</f>
        <v>0.77533308453965977</v>
      </c>
      <c r="AO7" s="23">
        <f>+(1+$L$19/100)^-YEARFRAC(AO$2,$Y$1)</f>
        <v>0.75876560315341157</v>
      </c>
      <c r="AP7" s="23">
        <f>+(1+$L$20/100)^-YEARFRAC(AP$2,$Y$1)</f>
        <v>0.7424919104329113</v>
      </c>
    </row>
    <row r="8" spans="1:42" x14ac:dyDescent="0.75">
      <c r="A8" s="3">
        <v>45482</v>
      </c>
      <c r="B8" s="4">
        <v>100</v>
      </c>
      <c r="C8" s="8">
        <v>1</v>
      </c>
      <c r="D8" s="4">
        <v>0.375</v>
      </c>
      <c r="E8" s="5">
        <v>40000</v>
      </c>
      <c r="F8" s="5">
        <f>+E8+D8*10000</f>
        <v>43750</v>
      </c>
      <c r="G8">
        <f t="shared" ref="G8:G20" si="5">+D8/C8*2</f>
        <v>0.75</v>
      </c>
      <c r="H8" s="15">
        <f t="shared" ref="H8:H20" si="6">+A8-$Y$1</f>
        <v>294</v>
      </c>
      <c r="I8" s="9">
        <f>+YEARFRAC($Y$1,A8,0)</f>
        <v>0.80555555555555558</v>
      </c>
      <c r="J8" s="21">
        <f>+$J$7*J7</f>
        <v>0.73975139259068901</v>
      </c>
      <c r="K8" s="9">
        <f t="shared" ref="K8:K20" si="7">+F8/(1+L8/100)^I8</f>
        <v>41910.18442163444</v>
      </c>
      <c r="L8" s="9">
        <v>5.4780901999999996</v>
      </c>
      <c r="M8" s="24">
        <f t="shared" ref="M8:M20" si="8">+(((1+L8/100)^(H8/365)/(1+$L$7/100)^($H$7/365))^(365/(H8-$H$7))-1)*100</f>
        <v>5.4429788817679459</v>
      </c>
      <c r="N8" s="24" t="e">
        <f>+(((1+L8/100)^(H8/365)/(1+$L$8/100)^($H$8/365))^(365/(H8-$H$8))-1)*100</f>
        <v>#DIV/0!</v>
      </c>
      <c r="O8" s="24"/>
      <c r="P8" s="24"/>
      <c r="Q8" s="24"/>
      <c r="R8" s="24"/>
      <c r="S8" s="24"/>
      <c r="T8" s="24"/>
      <c r="U8" s="24"/>
      <c r="V8" s="24"/>
      <c r="W8" s="24"/>
      <c r="X8" t="s">
        <v>22</v>
      </c>
      <c r="Y8" s="16">
        <f>+Y7/Y2</f>
        <v>-1.8491317959967348</v>
      </c>
      <c r="AA8" s="22">
        <f>+SUM(AC8:AP8)</f>
        <v>470.19882035455305</v>
      </c>
      <c r="AB8" t="s">
        <v>30</v>
      </c>
      <c r="AC8" s="22">
        <f>+AC7*AC6</f>
        <v>57.895642066639411</v>
      </c>
      <c r="AD8" s="22">
        <f t="shared" ref="AD8:AP8" si="9">+AD7*AD6</f>
        <v>58.292129641485822</v>
      </c>
      <c r="AE8" s="22">
        <f t="shared" si="9"/>
        <v>55.955996977327132</v>
      </c>
      <c r="AF8" s="22">
        <f t="shared" si="9"/>
        <v>50.924903541556695</v>
      </c>
      <c r="AG8" s="22">
        <f t="shared" si="9"/>
        <v>45.978729920931002</v>
      </c>
      <c r="AH8" s="22">
        <f t="shared" si="9"/>
        <v>41.085127452632882</v>
      </c>
      <c r="AI8" s="22">
        <f t="shared" si="9"/>
        <v>36.289442216600293</v>
      </c>
      <c r="AJ8" s="22">
        <f t="shared" si="9"/>
        <v>31.55219616269083</v>
      </c>
      <c r="AK8" s="22">
        <f t="shared" si="9"/>
        <v>26.908637880475386</v>
      </c>
      <c r="AL8" s="22">
        <f t="shared" si="9"/>
        <v>22.137981720102793</v>
      </c>
      <c r="AM8" s="22">
        <f t="shared" si="9"/>
        <v>17.490599051307221</v>
      </c>
      <c r="AN8" s="22">
        <f t="shared" si="9"/>
        <v>12.950239099208117</v>
      </c>
      <c r="AO8" s="22">
        <f t="shared" si="9"/>
        <v>8.527265491440799</v>
      </c>
      <c r="AP8" s="22">
        <f t="shared" si="9"/>
        <v>4.2099291321546071</v>
      </c>
    </row>
    <row r="9" spans="1:42" x14ac:dyDescent="0.75">
      <c r="A9" s="1">
        <v>45666</v>
      </c>
      <c r="B9" s="2">
        <v>96</v>
      </c>
      <c r="C9" s="7">
        <v>0.96</v>
      </c>
      <c r="D9" s="2">
        <v>0.36</v>
      </c>
      <c r="E9" s="6">
        <v>80000</v>
      </c>
      <c r="F9" s="6">
        <f t="shared" ref="F9:F20" si="10">+E9+D9*10000</f>
        <v>83600</v>
      </c>
      <c r="G9">
        <f t="shared" si="5"/>
        <v>0.75</v>
      </c>
      <c r="H9" s="15">
        <f t="shared" si="6"/>
        <v>478</v>
      </c>
      <c r="I9" s="9">
        <f t="shared" ref="I9:I20" si="11">+YEARFRAC($Y$1,A9,0)</f>
        <v>1.3055555555555556</v>
      </c>
      <c r="J9" s="21">
        <f t="shared" ref="J9:J20" si="12">+$J$7*J8</f>
        <v>0.63625130643571037</v>
      </c>
      <c r="K9" s="9">
        <f t="shared" si="7"/>
        <v>78088.55111439382</v>
      </c>
      <c r="L9" s="9">
        <v>5.3626843400000004</v>
      </c>
      <c r="M9" s="24">
        <f t="shared" si="8"/>
        <v>5.3099578826998561</v>
      </c>
      <c r="N9" s="24">
        <f t="shared" ref="N9:N20" si="13">+(((1+L9/100)^(H9/365)/(1+$L$8/100)^($H$8/365))^(365/(H9-$H$8))-1)*100</f>
        <v>5.1785478505568916</v>
      </c>
      <c r="O9" s="24" t="e">
        <f>+(((1+L9/100)^(H9/365)/(1+$L$9/100)^($H$9/365))^(365/(H9-$H$9))-1)*100</f>
        <v>#DIV/0!</v>
      </c>
      <c r="P9" s="24"/>
      <c r="Q9" s="24"/>
      <c r="R9" s="24"/>
      <c r="S9" s="24"/>
      <c r="T9" s="24"/>
      <c r="U9" s="24"/>
      <c r="V9" s="24"/>
      <c r="W9" s="24"/>
      <c r="AA9" t="s">
        <v>25</v>
      </c>
      <c r="AB9" t="s">
        <v>3</v>
      </c>
      <c r="AC9" t="s">
        <v>26</v>
      </c>
    </row>
    <row r="10" spans="1:42" x14ac:dyDescent="0.75">
      <c r="A10" s="3">
        <v>45847</v>
      </c>
      <c r="B10" s="4">
        <v>88</v>
      </c>
      <c r="C10" s="8">
        <v>0.88</v>
      </c>
      <c r="D10" s="4">
        <v>0.33</v>
      </c>
      <c r="E10" s="5">
        <v>80000</v>
      </c>
      <c r="F10" s="5">
        <f t="shared" si="10"/>
        <v>83300</v>
      </c>
      <c r="G10">
        <f t="shared" si="5"/>
        <v>0.75</v>
      </c>
      <c r="H10" s="15">
        <f t="shared" si="6"/>
        <v>659</v>
      </c>
      <c r="I10" s="9">
        <f t="shared" si="11"/>
        <v>1.8055555555555556</v>
      </c>
      <c r="J10" s="21">
        <f t="shared" si="12"/>
        <v>0.54723212283986378</v>
      </c>
      <c r="K10" s="9">
        <f t="shared" si="7"/>
        <v>76066.337893188291</v>
      </c>
      <c r="L10" s="9">
        <v>5.1600082699999996</v>
      </c>
      <c r="M10" s="24">
        <f t="shared" si="8"/>
        <v>5.0833571404693689</v>
      </c>
      <c r="N10" s="24">
        <f t="shared" si="13"/>
        <v>4.9044974294241594</v>
      </c>
      <c r="O10" s="24">
        <f t="shared" ref="O10:O20" si="14">+(((1+L10/100)^(H10/365)/(1+$L$9/100)^($H$9/365))^(365/(H10-$H$9))-1)*100</f>
        <v>4.6266366349654975</v>
      </c>
      <c r="P10" s="24" t="e">
        <f>+(((1+L10/100)^(H10/365)/(1+$L$10/100)^($H$10/365))^(365/(H10-$H$10))-1)*100</f>
        <v>#DIV/0!</v>
      </c>
      <c r="Q10" s="24"/>
      <c r="R10" s="24"/>
      <c r="S10" s="24"/>
      <c r="T10" s="24"/>
      <c r="U10" s="24"/>
      <c r="V10" s="24"/>
      <c r="W10" s="24"/>
      <c r="X10" t="s">
        <v>24</v>
      </c>
      <c r="Y10" s="12">
        <f>+Y6-Y2</f>
        <v>56.731363501179821</v>
      </c>
      <c r="AA10" s="11">
        <f t="shared" ref="AA10:AA23" si="15">+A7</f>
        <v>45300</v>
      </c>
      <c r="AB10" s="15">
        <f t="shared" ref="AB10:AB23" si="16">+F7</f>
        <v>3750</v>
      </c>
      <c r="AC10" s="13">
        <f>+(1+$Y$3)^-YEARFRAC($AA10,$AA$10)</f>
        <v>1</v>
      </c>
      <c r="AD10" s="13"/>
    </row>
    <row r="11" spans="1:42" x14ac:dyDescent="0.75">
      <c r="A11" s="1">
        <v>46031</v>
      </c>
      <c r="B11" s="2">
        <v>80</v>
      </c>
      <c r="C11" s="7">
        <v>0.8</v>
      </c>
      <c r="D11" s="2">
        <v>0.3</v>
      </c>
      <c r="E11" s="6">
        <v>80000</v>
      </c>
      <c r="F11" s="6">
        <f t="shared" si="10"/>
        <v>83000</v>
      </c>
      <c r="G11">
        <f t="shared" si="5"/>
        <v>0.74999999999999989</v>
      </c>
      <c r="H11" s="15">
        <f t="shared" si="6"/>
        <v>843</v>
      </c>
      <c r="I11" s="9">
        <f t="shared" si="11"/>
        <v>2.3055555555555554</v>
      </c>
      <c r="J11" s="21">
        <f t="shared" si="12"/>
        <v>0.47066778997346198</v>
      </c>
      <c r="K11" s="9">
        <f t="shared" si="7"/>
        <v>74217.39282570497</v>
      </c>
      <c r="L11" s="9">
        <v>4.9705677799999997</v>
      </c>
      <c r="M11" s="24">
        <f t="shared" si="8"/>
        <v>4.8843294764046252</v>
      </c>
      <c r="N11" s="24">
        <f t="shared" si="13"/>
        <v>4.699784600691026</v>
      </c>
      <c r="O11" s="24">
        <f t="shared" si="14"/>
        <v>4.4592622852936969</v>
      </c>
      <c r="P11" s="24">
        <f t="shared" ref="P11:P20" si="17">+(((1+L11/100)^(H11/365)/(1+$L$10/100)^($H$10/365))^(365/(H11-$H$10))-1)*100</f>
        <v>4.2948781085087262</v>
      </c>
      <c r="Q11" s="24" t="e">
        <f>+(((1+L11/100)^(H11/365)/(1+$L$11/100)^($H$11/365))^(365/(H11-$H$11))-1)*100</f>
        <v>#DIV/0!</v>
      </c>
      <c r="R11" s="24"/>
      <c r="S11" s="24"/>
      <c r="T11" s="24"/>
      <c r="U11" s="24"/>
      <c r="V11" s="24"/>
      <c r="W11" s="24"/>
      <c r="X11" t="s">
        <v>31</v>
      </c>
      <c r="Y11" s="27">
        <f>+Y10/SUM(AC8:AP8)*2</f>
        <v>0.24130797886052366</v>
      </c>
      <c r="AA11" s="11">
        <f t="shared" si="15"/>
        <v>45482</v>
      </c>
      <c r="AB11" s="15">
        <f t="shared" si="16"/>
        <v>43750</v>
      </c>
      <c r="AC11" s="25">
        <f t="shared" ref="AC11:AC23" si="18">+(1+M8/100)^-((H8-$H$7)/365)</f>
        <v>0.97391868425700878</v>
      </c>
      <c r="AD11" s="13">
        <f>+(1+$Y$3)^-YEARFRAC($AA11,$AA$11)</f>
        <v>1</v>
      </c>
    </row>
    <row r="12" spans="1:42" x14ac:dyDescent="0.75">
      <c r="A12" s="3">
        <v>46212</v>
      </c>
      <c r="B12" s="4">
        <v>72</v>
      </c>
      <c r="C12" s="8">
        <v>0.72</v>
      </c>
      <c r="D12" s="4">
        <v>0.27</v>
      </c>
      <c r="E12" s="5">
        <v>80000</v>
      </c>
      <c r="F12" s="5">
        <f t="shared" si="10"/>
        <v>82700</v>
      </c>
      <c r="G12">
        <f t="shared" si="5"/>
        <v>0.75000000000000011</v>
      </c>
      <c r="H12" s="15">
        <f t="shared" si="6"/>
        <v>1024</v>
      </c>
      <c r="I12" s="9">
        <f t="shared" si="11"/>
        <v>2.8055555555555554</v>
      </c>
      <c r="J12" s="21">
        <f t="shared" si="12"/>
        <v>0.4048157249411482</v>
      </c>
      <c r="K12" s="9">
        <f t="shared" si="7"/>
        <v>72440.438784892947</v>
      </c>
      <c r="L12" s="9">
        <v>4.8343869399999999</v>
      </c>
      <c r="M12" s="24">
        <f t="shared" si="8"/>
        <v>4.7486471868301461</v>
      </c>
      <c r="N12" s="24">
        <f t="shared" si="13"/>
        <v>4.5762530533879575</v>
      </c>
      <c r="O12" s="24">
        <f t="shared" si="14"/>
        <v>4.3740598904487893</v>
      </c>
      <c r="P12" s="24">
        <f t="shared" si="17"/>
        <v>4.2490357483834007</v>
      </c>
      <c r="Q12" s="24">
        <f t="shared" ref="Q12:Q20" si="19">+(((1+L12/100)^(H12/365)/(1+$L$11/100)^($H$11/365))^(365/(H12-$H$11))-1)*100</f>
        <v>4.2024542236241746</v>
      </c>
      <c r="R12" s="24" t="e">
        <f>+(((1+L12/100)^(H12/365)/(1+$L$12/100)^($H$12/365))^(365/(H12-$H$12))-1)*100</f>
        <v>#DIV/0!</v>
      </c>
      <c r="S12" s="24"/>
      <c r="T12" s="24"/>
      <c r="U12" s="24"/>
      <c r="V12" s="24"/>
      <c r="W12" s="24"/>
      <c r="X12" t="s">
        <v>45</v>
      </c>
      <c r="Y12" s="13">
        <v>0.27982397111145751</v>
      </c>
      <c r="AA12" s="11">
        <f t="shared" si="15"/>
        <v>45666</v>
      </c>
      <c r="AB12" s="15">
        <f t="shared" si="16"/>
        <v>83600</v>
      </c>
      <c r="AC12" s="25">
        <f t="shared" si="18"/>
        <v>0.94944322717756691</v>
      </c>
      <c r="AD12" s="25">
        <f t="shared" ref="AD12:AD23" si="20">+(1+N9/100)^-((H9-$H$8)/365)</f>
        <v>0.97486909587517168</v>
      </c>
      <c r="AE12" s="13">
        <f>+(1+$Y$3)^-YEARFRAC($AA12,$AA$12)</f>
        <v>1</v>
      </c>
    </row>
    <row r="13" spans="1:42" x14ac:dyDescent="0.75">
      <c r="A13" s="1">
        <v>46396</v>
      </c>
      <c r="B13" s="2">
        <v>64</v>
      </c>
      <c r="C13" s="7">
        <v>0.64</v>
      </c>
      <c r="D13" s="2">
        <v>0.24</v>
      </c>
      <c r="E13" s="6">
        <v>80000</v>
      </c>
      <c r="F13" s="6">
        <f t="shared" si="10"/>
        <v>82400</v>
      </c>
      <c r="G13">
        <f t="shared" si="5"/>
        <v>0.75</v>
      </c>
      <c r="H13" s="15">
        <f t="shared" si="6"/>
        <v>1208</v>
      </c>
      <c r="I13" s="9">
        <f t="shared" si="11"/>
        <v>3.3055555555555554</v>
      </c>
      <c r="J13" s="21">
        <f t="shared" si="12"/>
        <v>0.34817715308045044</v>
      </c>
      <c r="K13" s="9">
        <f t="shared" si="7"/>
        <v>70735.315890208323</v>
      </c>
      <c r="L13" s="9">
        <v>4.7259706399999999</v>
      </c>
      <c r="M13" s="24">
        <f t="shared" si="8"/>
        <v>4.643628854920534</v>
      </c>
      <c r="N13" s="24">
        <f t="shared" si="13"/>
        <v>4.4851834308631044</v>
      </c>
      <c r="O13" s="24">
        <f t="shared" si="14"/>
        <v>4.3111400407220835</v>
      </c>
      <c r="P13" s="24">
        <f t="shared" si="17"/>
        <v>4.207332532597996</v>
      </c>
      <c r="Q13" s="24">
        <f t="shared" si="19"/>
        <v>4.1632278320903771</v>
      </c>
      <c r="R13" s="24">
        <f t="shared" ref="R13:R20" si="21">+(((1+L13/100)^(H13/365)/(1+$L$12/100)^($H$12/365))^(365/(H13-$H$12))-1)*100</f>
        <v>4.1246554086828757</v>
      </c>
      <c r="S13" s="24" t="e">
        <f>+(((1+L13/100)^(H13/365)/(1+$L$13/100)^($H$13/365))^(365/(H13-$H$13))-1)*100</f>
        <v>#DIV/0!</v>
      </c>
      <c r="T13" s="24"/>
      <c r="U13" s="24"/>
      <c r="V13" s="24"/>
      <c r="W13" s="24"/>
      <c r="X13" t="s">
        <v>49</v>
      </c>
      <c r="Y13" s="20">
        <v>1.7664116049495957</v>
      </c>
      <c r="AA13" s="11">
        <f t="shared" si="15"/>
        <v>45847</v>
      </c>
      <c r="AB13" s="15">
        <f t="shared" si="16"/>
        <v>83300</v>
      </c>
      <c r="AC13" s="25">
        <f t="shared" si="18"/>
        <v>0.92838601596869119</v>
      </c>
      <c r="AD13" s="25">
        <f t="shared" si="20"/>
        <v>0.95324797744993039</v>
      </c>
      <c r="AE13" s="25">
        <f>+(1+O10/100)^-((H10-$H$9)/365)</f>
        <v>0.97782151622538471</v>
      </c>
      <c r="AF13" s="13">
        <f t="shared" ref="AF13" si="22">+(1+$Y$3)^-YEARFRAC($AA13,$AA$13)</f>
        <v>1</v>
      </c>
    </row>
    <row r="14" spans="1:42" x14ac:dyDescent="0.75">
      <c r="A14" s="3">
        <v>46577</v>
      </c>
      <c r="B14" s="4">
        <v>56</v>
      </c>
      <c r="C14" s="8">
        <v>0.56000000000000005</v>
      </c>
      <c r="D14" s="4">
        <v>0.21</v>
      </c>
      <c r="E14" s="5">
        <v>80000</v>
      </c>
      <c r="F14" s="5">
        <f t="shared" si="10"/>
        <v>82100</v>
      </c>
      <c r="G14">
        <f t="shared" si="5"/>
        <v>0.74999999999999989</v>
      </c>
      <c r="H14" s="15">
        <f t="shared" si="6"/>
        <v>1389</v>
      </c>
      <c r="I14" s="9">
        <f t="shared" si="11"/>
        <v>3.8055555555555554</v>
      </c>
      <c r="J14" s="21">
        <f t="shared" si="12"/>
        <v>0.29946299626782374</v>
      </c>
      <c r="K14" s="9">
        <f t="shared" si="7"/>
        <v>69086.473172169019</v>
      </c>
      <c r="L14" s="9">
        <v>4.6393241200000004</v>
      </c>
      <c r="M14" s="24">
        <f t="shared" si="8"/>
        <v>4.561117031462425</v>
      </c>
      <c r="N14" s="24">
        <f t="shared" si="13"/>
        <v>4.4152592058345652</v>
      </c>
      <c r="O14" s="24">
        <f t="shared" si="14"/>
        <v>4.261767016018303</v>
      </c>
      <c r="P14" s="24">
        <f t="shared" si="17"/>
        <v>4.1714963743308742</v>
      </c>
      <c r="Q14" s="24">
        <f t="shared" si="19"/>
        <v>4.1299500729113925</v>
      </c>
      <c r="R14" s="24">
        <f t="shared" si="21"/>
        <v>4.094014673277302</v>
      </c>
      <c r="S14" s="24">
        <f t="shared" ref="S14:S20" si="23">+(((1+L14/100)^(H14/365)/(1+$L$13/100)^($H$13/365))^(365/(H14-$H$13))-1)*100</f>
        <v>4.0628753224142278</v>
      </c>
      <c r="T14" s="24" t="e">
        <f>+(((1+L14/100)^(H14/365)/(1+$L$14/100)^($H$14/365))^(365/(H14-$H$14))-1)*100</f>
        <v>#DIV/0!</v>
      </c>
      <c r="U14" s="24"/>
      <c r="V14" s="24"/>
      <c r="W14" s="24"/>
      <c r="X14" t="s">
        <v>21</v>
      </c>
      <c r="Y14" s="20">
        <f>+Y11-Y12</f>
        <v>-3.8515992250933856E-2</v>
      </c>
      <c r="AA14" s="11">
        <f t="shared" si="15"/>
        <v>46031</v>
      </c>
      <c r="AB14" s="15">
        <f t="shared" si="16"/>
        <v>83000</v>
      </c>
      <c r="AC14" s="25">
        <f t="shared" si="18"/>
        <v>0.90891243763956242</v>
      </c>
      <c r="AD14" s="25">
        <f t="shared" si="20"/>
        <v>0.93325290122446036</v>
      </c>
      <c r="AE14" s="25">
        <f>+(1+O11/100)^-(($H11-$H$9)/365)</f>
        <v>0.95731099198159386</v>
      </c>
      <c r="AF14" s="25">
        <f>+(1+P11/100)^-(($H11-$H$10)/365)</f>
        <v>0.97902426577504031</v>
      </c>
      <c r="AG14" s="13">
        <f t="shared" ref="AG14" si="24">+(1+$Y$3)^-YEARFRAC($AA14,$AA$14)</f>
        <v>1</v>
      </c>
    </row>
    <row r="15" spans="1:42" x14ac:dyDescent="0.75">
      <c r="A15" s="1">
        <v>46761</v>
      </c>
      <c r="B15" s="2">
        <v>48</v>
      </c>
      <c r="C15" s="7">
        <v>0.48</v>
      </c>
      <c r="D15" s="2">
        <v>0.42</v>
      </c>
      <c r="E15" s="6">
        <v>80000</v>
      </c>
      <c r="F15" s="6">
        <f t="shared" si="10"/>
        <v>84200</v>
      </c>
      <c r="G15">
        <f t="shared" si="5"/>
        <v>1.75</v>
      </c>
      <c r="H15" s="15">
        <f t="shared" si="6"/>
        <v>1573</v>
      </c>
      <c r="I15" s="9">
        <f t="shared" si="11"/>
        <v>4.3055555555555554</v>
      </c>
      <c r="J15" s="21">
        <f t="shared" si="12"/>
        <v>0.25756453385952477</v>
      </c>
      <c r="K15" s="9">
        <f t="shared" si="7"/>
        <v>69459.729306806636</v>
      </c>
      <c r="L15" s="9">
        <v>4.5711533299999996</v>
      </c>
      <c r="M15" s="24">
        <f t="shared" si="8"/>
        <v>4.4976163343802833</v>
      </c>
      <c r="N15" s="24">
        <f t="shared" si="13"/>
        <v>4.3637831314438325</v>
      </c>
      <c r="O15" s="24">
        <f t="shared" si="14"/>
        <v>4.2274936254728335</v>
      </c>
      <c r="P15" s="24">
        <f t="shared" si="17"/>
        <v>4.148631894552568</v>
      </c>
      <c r="Q15" s="24">
        <f t="shared" si="19"/>
        <v>4.111802205426307</v>
      </c>
      <c r="R15" s="24">
        <f t="shared" si="21"/>
        <v>4.0819323999029322</v>
      </c>
      <c r="S15" s="24">
        <f t="shared" si="23"/>
        <v>4.0604019677131342</v>
      </c>
      <c r="T15" s="24">
        <f t="shared" ref="T15:T20" si="25">+(((1+L15/100)^(H15/365)/(1+$L$14/100)^($H$14/365))^(365/(H15-$H$14))-1)*100</f>
        <v>4.0579689968039068</v>
      </c>
      <c r="U15" s="24" t="e">
        <f>+(((1+L15/100)^(H15/365)/(1+$L$15/100)^($H$15/365))^(365/(H15-$H$15))-1)*100</f>
        <v>#DIV/0!</v>
      </c>
      <c r="V15" s="24"/>
      <c r="W15" s="24"/>
      <c r="X15" t="s">
        <v>7</v>
      </c>
      <c r="Y15" s="9">
        <f>+SUMPRODUCT(J7:J20,K7:K20)/10000</f>
        <v>30.679998066791157</v>
      </c>
      <c r="AA15" s="11">
        <f t="shared" si="15"/>
        <v>46212</v>
      </c>
      <c r="AB15" s="15">
        <f t="shared" si="16"/>
        <v>82700</v>
      </c>
      <c r="AC15" s="25">
        <f t="shared" si="18"/>
        <v>0.89054638184803325</v>
      </c>
      <c r="AD15" s="25">
        <f t="shared" si="20"/>
        <v>0.91439500673243634</v>
      </c>
      <c r="AE15" s="25">
        <f t="shared" ref="AE15:AE23" si="26">+(1+O12/100)^-((H12-$H$9)/365)</f>
        <v>0.93796696459185058</v>
      </c>
      <c r="AF15" s="25">
        <f t="shared" ref="AF15:AF23" si="27">+(1+P12/100)^-(($H12-$H$10)/365)</f>
        <v>0.95924148633241157</v>
      </c>
      <c r="AG15" s="25">
        <f>+(1+Q12/100)^-(($H12-$H$11)/365)</f>
        <v>0.97979337169240877</v>
      </c>
      <c r="AH15" s="13">
        <f t="shared" ref="AH15" si="28">+(1+$Y$3)^-YEARFRAC($AA15,$AA$15)</f>
        <v>1</v>
      </c>
    </row>
    <row r="16" spans="1:42" x14ac:dyDescent="0.75">
      <c r="A16" s="3">
        <v>46943</v>
      </c>
      <c r="B16" s="4">
        <v>40</v>
      </c>
      <c r="C16" s="8">
        <v>0.4</v>
      </c>
      <c r="D16" s="4">
        <v>0.35</v>
      </c>
      <c r="E16" s="5">
        <v>80000</v>
      </c>
      <c r="F16" s="5">
        <f t="shared" si="10"/>
        <v>83500</v>
      </c>
      <c r="G16">
        <f t="shared" si="5"/>
        <v>1.7499999999999998</v>
      </c>
      <c r="H16" s="15">
        <f t="shared" si="6"/>
        <v>1755</v>
      </c>
      <c r="I16" s="9">
        <f t="shared" si="11"/>
        <v>4.8055555555555554</v>
      </c>
      <c r="J16" s="21">
        <f t="shared" si="12"/>
        <v>0.22152816851850293</v>
      </c>
      <c r="K16" s="9">
        <f t="shared" si="7"/>
        <v>67508.312373478329</v>
      </c>
      <c r="L16" s="9">
        <v>4.5232771300000003</v>
      </c>
      <c r="M16" s="24">
        <f t="shared" si="8"/>
        <v>4.4546526525185648</v>
      </c>
      <c r="N16" s="24">
        <f t="shared" si="13"/>
        <v>4.3321853274355338</v>
      </c>
      <c r="O16" s="24">
        <f t="shared" si="14"/>
        <v>4.2107975476220361</v>
      </c>
      <c r="P16" s="24">
        <f t="shared" si="17"/>
        <v>4.1422825788048456</v>
      </c>
      <c r="Q16" s="24">
        <f t="shared" si="19"/>
        <v>4.1115228382808899</v>
      </c>
      <c r="R16" s="24">
        <f t="shared" si="21"/>
        <v>4.0890199388937898</v>
      </c>
      <c r="S16" s="24">
        <f t="shared" si="23"/>
        <v>4.0770356118608575</v>
      </c>
      <c r="T16" s="24">
        <f t="shared" si="25"/>
        <v>4.0840390900061418</v>
      </c>
      <c r="U16" s="24">
        <f t="shared" ref="U16:U20" si="29">+(((1+L16/100)^(H16/365)/(1+$L$15/100)^($H$15/365))^(365/(H16-$H$15))-1)*100</f>
        <v>4.1104023072640494</v>
      </c>
      <c r="V16" s="24" t="e">
        <f>+(((1+L16/100)^(H16/365)/(1+$L$16/100)^($H$16/365))^(365/(H16-$H$16))-1)*100</f>
        <v>#DIV/0!</v>
      </c>
      <c r="W16" s="24"/>
      <c r="X16" t="s">
        <v>47</v>
      </c>
      <c r="Y16" s="12">
        <f>+Y15-Y2</f>
        <v>-1.9332088427859162E-6</v>
      </c>
      <c r="AA16" s="11">
        <f t="shared" si="15"/>
        <v>46396</v>
      </c>
      <c r="AB16" s="15">
        <f t="shared" si="16"/>
        <v>82400</v>
      </c>
      <c r="AC16" s="25">
        <f t="shared" si="18"/>
        <v>0.87258474661011476</v>
      </c>
      <c r="AD16" s="25">
        <f t="shared" si="20"/>
        <v>0.89595236308234438</v>
      </c>
      <c r="AE16" s="25">
        <f t="shared" si="26"/>
        <v>0.9190488926905811</v>
      </c>
      <c r="AF16" s="25">
        <f t="shared" si="27"/>
        <v>0.93989432369858295</v>
      </c>
      <c r="AG16" s="25">
        <f t="shared" ref="AG16:AG23" si="30">+(1+Q13/100)^-(($H13-$H$11)/365)</f>
        <v>0.96003169334574157</v>
      </c>
      <c r="AH16" s="25">
        <f>+(1+R13/100)^-(($H13-$H$12)/365)</f>
        <v>0.97983076950956227</v>
      </c>
      <c r="AI16" s="13">
        <f t="shared" ref="AI16" si="31">+(1+$Y$3)^-YEARFRAC($AA16,$AA$16)</f>
        <v>1</v>
      </c>
    </row>
    <row r="17" spans="1:42" x14ac:dyDescent="0.75">
      <c r="A17" s="1">
        <v>47127</v>
      </c>
      <c r="B17" s="2">
        <v>32</v>
      </c>
      <c r="C17" s="7">
        <v>0.32</v>
      </c>
      <c r="D17" s="2">
        <v>0.28000000000000003</v>
      </c>
      <c r="E17" s="6">
        <v>80000</v>
      </c>
      <c r="F17" s="6">
        <f t="shared" si="10"/>
        <v>82800</v>
      </c>
      <c r="G17">
        <f t="shared" si="5"/>
        <v>1.7500000000000002</v>
      </c>
      <c r="H17" s="15">
        <f t="shared" si="6"/>
        <v>1939</v>
      </c>
      <c r="I17" s="9">
        <f t="shared" si="11"/>
        <v>5.3055555555555554</v>
      </c>
      <c r="J17" s="21">
        <f t="shared" si="12"/>
        <v>0.19053372260455512</v>
      </c>
      <c r="K17" s="9">
        <f t="shared" si="7"/>
        <v>65574.661129188811</v>
      </c>
      <c r="L17" s="9">
        <v>4.4941832899999996</v>
      </c>
      <c r="M17" s="24">
        <f t="shared" si="8"/>
        <v>4.4307030134264735</v>
      </c>
      <c r="N17" s="24">
        <f t="shared" si="13"/>
        <v>4.3193053155156313</v>
      </c>
      <c r="O17" s="24">
        <f t="shared" si="14"/>
        <v>4.2115902120785975</v>
      </c>
      <c r="P17" s="24">
        <f t="shared" si="17"/>
        <v>4.1530330758927203</v>
      </c>
      <c r="Q17" s="24">
        <f t="shared" si="19"/>
        <v>4.1292385955917554</v>
      </c>
      <c r="R17" s="24">
        <f t="shared" si="21"/>
        <v>4.1147615999095999</v>
      </c>
      <c r="S17" s="24">
        <f t="shared" si="23"/>
        <v>4.1122713775396003</v>
      </c>
      <c r="T17" s="24">
        <f t="shared" si="25"/>
        <v>4.1285322974609517</v>
      </c>
      <c r="U17" s="24">
        <f t="shared" si="29"/>
        <v>4.1640248163483884</v>
      </c>
      <c r="V17" s="24">
        <f t="shared" ref="V17:V20" si="32">+(((1+L17/100)^(H17/365)/(1+$L$16/100)^($H$16/365))^(365/(H17-$H$16))-1)*100</f>
        <v>4.2170916418554194</v>
      </c>
      <c r="W17" s="24" t="e">
        <f>+(((1+L17/100)^(H17/365)/(1+$L$17/100)^($H$17/365))^(365/(H17-$H$17))-1)*100</f>
        <v>#DIV/0!</v>
      </c>
      <c r="AA17" s="11">
        <f t="shared" si="15"/>
        <v>46577</v>
      </c>
      <c r="AB17" s="15">
        <f t="shared" si="16"/>
        <v>82100</v>
      </c>
      <c r="AC17" s="25">
        <f t="shared" si="18"/>
        <v>0.85552121766387323</v>
      </c>
      <c r="AD17" s="25">
        <f t="shared" si="20"/>
        <v>0.87843187680143997</v>
      </c>
      <c r="AE17" s="25">
        <f t="shared" si="26"/>
        <v>0.90107675022033928</v>
      </c>
      <c r="AF17" s="25">
        <f t="shared" si="27"/>
        <v>0.92151454561840929</v>
      </c>
      <c r="AG17" s="25">
        <f t="shared" si="30"/>
        <v>0.941258125904465</v>
      </c>
      <c r="AH17" s="25">
        <f t="shared" ref="AH17:AH23" si="33">+(1+R14/100)^-(($H14-$H$12)/365)</f>
        <v>0.96067002808828827</v>
      </c>
      <c r="AI17" s="25">
        <f>+(1+S14/100)^-(($H14-$H$13)/365)</f>
        <v>0.98044484617393202</v>
      </c>
      <c r="AJ17" s="13">
        <f t="shared" ref="AJ17" si="34">+(1+$Y$3)^-YEARFRAC($AA17,$AA$17)</f>
        <v>1</v>
      </c>
    </row>
    <row r="18" spans="1:42" x14ac:dyDescent="0.75">
      <c r="A18" s="3">
        <v>47308</v>
      </c>
      <c r="B18" s="4">
        <v>24</v>
      </c>
      <c r="C18" s="8">
        <v>0.24</v>
      </c>
      <c r="D18" s="4">
        <v>0.21</v>
      </c>
      <c r="E18" s="5">
        <v>80000</v>
      </c>
      <c r="F18" s="5">
        <f t="shared" si="10"/>
        <v>82100</v>
      </c>
      <c r="G18">
        <f t="shared" si="5"/>
        <v>1.75</v>
      </c>
      <c r="H18" s="15">
        <f t="shared" si="6"/>
        <v>2120</v>
      </c>
      <c r="I18" s="9">
        <f t="shared" si="11"/>
        <v>5.8055555555555554</v>
      </c>
      <c r="J18" s="21">
        <f t="shared" si="12"/>
        <v>0.16387577115962737</v>
      </c>
      <c r="K18" s="9">
        <f t="shared" si="7"/>
        <v>63654.846240706065</v>
      </c>
      <c r="L18" s="9">
        <v>4.4805632800000001</v>
      </c>
      <c r="M18" s="24">
        <f t="shared" si="8"/>
        <v>4.4220518172592094</v>
      </c>
      <c r="N18" s="24">
        <f t="shared" si="13"/>
        <v>4.3208378761914856</v>
      </c>
      <c r="O18" s="24">
        <f t="shared" si="14"/>
        <v>4.2251610776168125</v>
      </c>
      <c r="P18" s="24">
        <f t="shared" si="17"/>
        <v>4.1755305452836566</v>
      </c>
      <c r="Q18" s="24">
        <f t="shared" si="19"/>
        <v>4.1583452893522832</v>
      </c>
      <c r="R18" s="24">
        <f t="shared" si="21"/>
        <v>4.1510626725093092</v>
      </c>
      <c r="S18" s="24">
        <f t="shared" si="23"/>
        <v>4.1563912656517266</v>
      </c>
      <c r="T18" s="24">
        <f t="shared" si="25"/>
        <v>4.1795593534426079</v>
      </c>
      <c r="U18" s="24">
        <f t="shared" si="29"/>
        <v>4.2204918744895847</v>
      </c>
      <c r="V18" s="24">
        <f t="shared" si="32"/>
        <v>4.2754293379786867</v>
      </c>
      <c r="W18" s="24">
        <f t="shared" ref="W18:W20" si="35">+(((1+L18/100)^(H18/365)/(1+$L$17/100)^($H$17/365))^(365/(H18-$H$17))-1)*100</f>
        <v>4.3347674294595295</v>
      </c>
      <c r="X18" s="24" t="e">
        <f>+(((1+L18/100)^(H18/365)/(1+$L$18/100)^($H$18/365))^(365/(H18-$H$18))-1)*100</f>
        <v>#DIV/0!</v>
      </c>
      <c r="AA18" s="11">
        <f t="shared" si="15"/>
        <v>46761</v>
      </c>
      <c r="AB18" s="15">
        <f t="shared" si="16"/>
        <v>84200</v>
      </c>
      <c r="AC18" s="25">
        <f t="shared" si="18"/>
        <v>0.83853678258983899</v>
      </c>
      <c r="AD18" s="25">
        <f t="shared" si="20"/>
        <v>0.86099260250823562</v>
      </c>
      <c r="AE18" s="25">
        <f t="shared" si="26"/>
        <v>0.88318791328111057</v>
      </c>
      <c r="AF18" s="25">
        <f t="shared" si="27"/>
        <v>0.90321996256578418</v>
      </c>
      <c r="AG18" s="25">
        <f t="shared" si="30"/>
        <v>0.92257157880632723</v>
      </c>
      <c r="AH18" s="25">
        <f t="shared" si="33"/>
        <v>0.94159810166173952</v>
      </c>
      <c r="AI18" s="25">
        <f t="shared" ref="AI18:AI23" si="36">+(1+S15/100)^-(($H15-$H$13)/365)</f>
        <v>0.96098033554614792</v>
      </c>
      <c r="AJ18" s="25">
        <f>+(1+T15/100)^-(($H15-$H$14)/365)</f>
        <v>0.9801472661070717</v>
      </c>
      <c r="AK18" s="13">
        <f t="shared" ref="AK18" si="37">+(1+$Y$3)^-YEARFRAC($AA18,$AA$18)</f>
        <v>1</v>
      </c>
    </row>
    <row r="19" spans="1:42" x14ac:dyDescent="0.75">
      <c r="A19" s="1">
        <v>47492</v>
      </c>
      <c r="B19" s="2">
        <v>16</v>
      </c>
      <c r="C19" s="7">
        <v>0.16</v>
      </c>
      <c r="D19" s="2">
        <v>0.14000000000000001</v>
      </c>
      <c r="E19" s="6">
        <v>80000</v>
      </c>
      <c r="F19" s="6">
        <f t="shared" si="10"/>
        <v>81400</v>
      </c>
      <c r="G19">
        <f t="shared" si="5"/>
        <v>1.7500000000000002</v>
      </c>
      <c r="H19" s="15">
        <f t="shared" si="6"/>
        <v>2304</v>
      </c>
      <c r="I19" s="9">
        <f t="shared" si="11"/>
        <v>6.3055555555555554</v>
      </c>
      <c r="J19" s="21">
        <f t="shared" si="12"/>
        <v>0.14094758663220769</v>
      </c>
      <c r="K19" s="9">
        <f t="shared" si="7"/>
        <v>61763.520096687695</v>
      </c>
      <c r="L19" s="9">
        <v>4.4753337399999999</v>
      </c>
      <c r="M19" s="24">
        <f t="shared" si="8"/>
        <v>4.421468187522426</v>
      </c>
      <c r="N19" s="24">
        <f t="shared" si="13"/>
        <v>4.3294632360785901</v>
      </c>
      <c r="O19" s="24">
        <f t="shared" si="14"/>
        <v>4.244284854036473</v>
      </c>
      <c r="P19" s="24">
        <f t="shared" si="17"/>
        <v>4.2022999591223131</v>
      </c>
      <c r="Q19" s="24">
        <f t="shared" si="19"/>
        <v>4.1906463898020885</v>
      </c>
      <c r="R19" s="24">
        <f t="shared" si="21"/>
        <v>4.1889767962836943</v>
      </c>
      <c r="S19" s="24">
        <f t="shared" si="23"/>
        <v>4.1997791719838418</v>
      </c>
      <c r="T19" s="24">
        <f t="shared" si="25"/>
        <v>4.2268820289466325</v>
      </c>
      <c r="U19" s="24">
        <f t="shared" si="29"/>
        <v>4.2694423026506056</v>
      </c>
      <c r="V19" s="24">
        <f t="shared" si="32"/>
        <v>4.3222195465906443</v>
      </c>
      <c r="W19" s="24">
        <f t="shared" si="35"/>
        <v>4.3752557289503002</v>
      </c>
      <c r="X19" s="24">
        <f t="shared" ref="X19:X20" si="38">+(((1+L19/100)^(H19/365)/(1+$L$18/100)^($H$18/365))^(365/(H19-$H$18))-1)*100</f>
        <v>4.4150992228672914</v>
      </c>
      <c r="Y19" s="24" t="e">
        <f>+(((1+L19/100)^(H19/365)/(1+$L$19/100)^($H$19/365))^(365/(H19-$H$19))-1)*100</f>
        <v>#DIV/0!</v>
      </c>
      <c r="AA19" s="11">
        <f t="shared" si="15"/>
        <v>46943</v>
      </c>
      <c r="AB19" s="15">
        <f t="shared" si="16"/>
        <v>83500</v>
      </c>
      <c r="AC19" s="25">
        <f t="shared" si="18"/>
        <v>0.82186222579540658</v>
      </c>
      <c r="AD19" s="25">
        <f t="shared" si="20"/>
        <v>0.84387150496285634</v>
      </c>
      <c r="AE19" s="25">
        <f t="shared" si="26"/>
        <v>0.86562545528770207</v>
      </c>
      <c r="AF19" s="25">
        <f t="shared" si="27"/>
        <v>0.88525916123140225</v>
      </c>
      <c r="AG19" s="25">
        <f t="shared" si="30"/>
        <v>0.90422596474724837</v>
      </c>
      <c r="AH19" s="25">
        <f t="shared" si="33"/>
        <v>0.92287413945796359</v>
      </c>
      <c r="AI19" s="25">
        <f t="shared" si="36"/>
        <v>0.94187095177659363</v>
      </c>
      <c r="AJ19" s="25">
        <f t="shared" ref="AJ19:AJ23" si="39">+(1+T16/100)^-(($H16-$H$14)/365)</f>
        <v>0.96065674214325425</v>
      </c>
      <c r="AK19" s="25">
        <f>+(1+U16/100)^-(($H16-$H$15)/365)</f>
        <v>0.98011469843584886</v>
      </c>
      <c r="AL19" s="13">
        <f>+(1+$Y$3)^-YEARFRAC($AA19,$AA$19)</f>
        <v>1</v>
      </c>
    </row>
    <row r="20" spans="1:42" x14ac:dyDescent="0.75">
      <c r="A20" s="3">
        <v>47673</v>
      </c>
      <c r="B20" s="4">
        <v>8</v>
      </c>
      <c r="C20" s="8">
        <v>0.08</v>
      </c>
      <c r="D20" s="4">
        <v>7.0000000000000007E-2</v>
      </c>
      <c r="E20" s="5">
        <v>80000</v>
      </c>
      <c r="F20" s="5">
        <f t="shared" si="10"/>
        <v>80700</v>
      </c>
      <c r="G20">
        <f t="shared" si="5"/>
        <v>1.7500000000000002</v>
      </c>
      <c r="H20" s="15">
        <f t="shared" si="6"/>
        <v>2485</v>
      </c>
      <c r="I20" s="9">
        <f t="shared" si="11"/>
        <v>6.8055555555555554</v>
      </c>
      <c r="J20" s="21">
        <f t="shared" si="12"/>
        <v>0.12122732992720743</v>
      </c>
      <c r="K20" s="9">
        <f t="shared" si="7"/>
        <v>59919.097171935944</v>
      </c>
      <c r="L20" s="9">
        <v>4.472118</v>
      </c>
      <c r="M20" s="24">
        <f t="shared" si="8"/>
        <v>4.4222098818722744</v>
      </c>
      <c r="N20" s="24">
        <f t="shared" si="13"/>
        <v>4.3378634105531111</v>
      </c>
      <c r="O20" s="24">
        <f t="shared" si="14"/>
        <v>4.2611272744993434</v>
      </c>
      <c r="P20" s="24">
        <f t="shared" si="17"/>
        <v>4.2249662409467037</v>
      </c>
      <c r="Q20" s="24">
        <f t="shared" si="19"/>
        <v>4.2171349449303008</v>
      </c>
      <c r="R20" s="24">
        <f t="shared" si="21"/>
        <v>4.21895385041966</v>
      </c>
      <c r="S20" s="24">
        <f t="shared" si="23"/>
        <v>4.2325481337213811</v>
      </c>
      <c r="T20" s="24">
        <f t="shared" si="25"/>
        <v>4.2605955215344382</v>
      </c>
      <c r="U20" s="24">
        <f t="shared" si="29"/>
        <v>4.3015241196660892</v>
      </c>
      <c r="V20" s="24">
        <f t="shared" si="32"/>
        <v>4.3492282831167461</v>
      </c>
      <c r="W20" s="24">
        <f t="shared" si="35"/>
        <v>4.3937955793358796</v>
      </c>
      <c r="X20" s="24">
        <f t="shared" si="38"/>
        <v>4.4230794580498722</v>
      </c>
      <c r="Y20" s="24">
        <f>+(((1+L20/100)^(H20/365)/(1+$L$19/100)^($H$19/365))^(365/(H20-$H$19))-1)*100</f>
        <v>4.4311925874847446</v>
      </c>
      <c r="AA20" s="11">
        <f t="shared" si="15"/>
        <v>47127</v>
      </c>
      <c r="AB20" s="15">
        <f t="shared" si="16"/>
        <v>82800</v>
      </c>
      <c r="AC20" s="25">
        <f t="shared" si="18"/>
        <v>0.80492575504020869</v>
      </c>
      <c r="AD20" s="25">
        <f t="shared" si="20"/>
        <v>0.82648147946178596</v>
      </c>
      <c r="AE20" s="25">
        <f t="shared" si="26"/>
        <v>0.84778713671277706</v>
      </c>
      <c r="AF20" s="25">
        <f t="shared" si="27"/>
        <v>0.86701624237665587</v>
      </c>
      <c r="AG20" s="25">
        <f t="shared" si="30"/>
        <v>0.88559218875978141</v>
      </c>
      <c r="AH20" s="25">
        <f t="shared" si="33"/>
        <v>0.90385607245953037</v>
      </c>
      <c r="AI20" s="25">
        <f t="shared" si="36"/>
        <v>0.92246140924104703</v>
      </c>
      <c r="AJ20" s="25">
        <f t="shared" si="39"/>
        <v>0.94086007269133154</v>
      </c>
      <c r="AK20" s="25">
        <f t="shared" ref="AK20:AK23" si="40">+(1+U17/100)^-(($H17-$H$15)/365)</f>
        <v>0.95991705045326481</v>
      </c>
      <c r="AL20" s="25">
        <f>+(1+V17/100)^-(($H17-$H$16)/365)</f>
        <v>0.97939256699770227</v>
      </c>
      <c r="AM20" s="13">
        <f>+(1+$Y$3)^-YEARFRAC($AA20,$AA$20)</f>
        <v>1</v>
      </c>
    </row>
    <row r="21" spans="1:42" x14ac:dyDescent="0.75">
      <c r="AA21" s="11">
        <f t="shared" si="15"/>
        <v>47308</v>
      </c>
      <c r="AB21" s="15">
        <f t="shared" si="16"/>
        <v>82100</v>
      </c>
      <c r="AC21" s="25">
        <f t="shared" si="18"/>
        <v>0.78816479683970209</v>
      </c>
      <c r="AD21" s="25">
        <f t="shared" si="20"/>
        <v>0.80927166670078199</v>
      </c>
      <c r="AE21" s="25">
        <f t="shared" si="26"/>
        <v>0.83013367653661463</v>
      </c>
      <c r="AF21" s="25">
        <f t="shared" si="27"/>
        <v>0.84896237479117997</v>
      </c>
      <c r="AG21" s="25">
        <f t="shared" si="30"/>
        <v>0.86715151449193395</v>
      </c>
      <c r="AH21" s="25">
        <f t="shared" si="33"/>
        <v>0.88503508958638166</v>
      </c>
      <c r="AI21" s="25">
        <f t="shared" si="36"/>
        <v>0.90325300768965511</v>
      </c>
      <c r="AJ21" s="25">
        <f t="shared" si="39"/>
        <v>0.92126855601770063</v>
      </c>
      <c r="AK21" s="25">
        <f t="shared" si="40"/>
        <v>0.93992871058731409</v>
      </c>
      <c r="AL21" s="25">
        <f t="shared" ref="AL21:AL23" si="41">+(1+V18/100)^-(($H18-$H$16)/365)</f>
        <v>0.95899868871197724</v>
      </c>
      <c r="AM21" s="25">
        <f>+(1+W18/100)^-(($H18-$H$17)/365)</f>
        <v>0.97917701341328134</v>
      </c>
      <c r="AN21" s="13">
        <f>+(1+$Y$3)^-YEARFRAC($AA21,$AA$21)</f>
        <v>1</v>
      </c>
    </row>
    <row r="22" spans="1:42" x14ac:dyDescent="0.75">
      <c r="AA22" s="11">
        <f t="shared" si="15"/>
        <v>47492</v>
      </c>
      <c r="AB22" s="15">
        <f t="shared" si="16"/>
        <v>81400</v>
      </c>
      <c r="AC22" s="25">
        <f t="shared" si="18"/>
        <v>0.77118446265703189</v>
      </c>
      <c r="AD22" s="25">
        <f t="shared" si="20"/>
        <v>0.79183660311985882</v>
      </c>
      <c r="AE22" s="25">
        <f t="shared" si="26"/>
        <v>0.81224915885655535</v>
      </c>
      <c r="AF22" s="25">
        <f t="shared" si="27"/>
        <v>0.83067220896511229</v>
      </c>
      <c r="AG22" s="25">
        <f t="shared" si="30"/>
        <v>0.848469479260061</v>
      </c>
      <c r="AH22" s="25">
        <f t="shared" si="33"/>
        <v>0.86596776807592579</v>
      </c>
      <c r="AI22" s="25">
        <f t="shared" si="36"/>
        <v>0.8837931967674082</v>
      </c>
      <c r="AJ22" s="25">
        <f t="shared" si="39"/>
        <v>0.90142061556680597</v>
      </c>
      <c r="AK22" s="25">
        <f t="shared" si="40"/>
        <v>0.91967875311946679</v>
      </c>
      <c r="AL22" s="25">
        <f t="shared" si="41"/>
        <v>0.93833788493037518</v>
      </c>
      <c r="AM22" s="25">
        <f t="shared" ref="AM22:AM23" si="42">+(1+W19/100)^-(($H19-$H$17)/365)</f>
        <v>0.95808148494206036</v>
      </c>
      <c r="AN22" s="25">
        <f>+(1+X19/100)^-(($H19-$H$18)/365)</f>
        <v>0.97845585815205716</v>
      </c>
      <c r="AO22" s="13">
        <f>+(1+$Y$3)^-YEARFRAC($AA22,$AA$22)</f>
        <v>1</v>
      </c>
    </row>
    <row r="23" spans="1:42" x14ac:dyDescent="0.75">
      <c r="AA23" s="11">
        <f t="shared" si="15"/>
        <v>47673</v>
      </c>
      <c r="AB23" s="15">
        <f t="shared" si="16"/>
        <v>80700</v>
      </c>
      <c r="AC23" s="25">
        <f t="shared" si="18"/>
        <v>0.75478026594334802</v>
      </c>
      <c r="AD23" s="25">
        <f t="shared" si="20"/>
        <v>0.77499310583527892</v>
      </c>
      <c r="AE23" s="25">
        <f t="shared" si="26"/>
        <v>0.79497145731093499</v>
      </c>
      <c r="AF23" s="25">
        <f t="shared" si="27"/>
        <v>0.81300262278918456</v>
      </c>
      <c r="AG23" s="25">
        <f t="shared" si="30"/>
        <v>0.83042131968565103</v>
      </c>
      <c r="AH23" s="25">
        <f t="shared" si="33"/>
        <v>0.84754739486679154</v>
      </c>
      <c r="AI23" s="25">
        <f t="shared" si="36"/>
        <v>0.86499365119041638</v>
      </c>
      <c r="AJ23" s="25">
        <f t="shared" si="39"/>
        <v>0.88224610957561767</v>
      </c>
      <c r="AK23" s="25">
        <f t="shared" si="40"/>
        <v>0.90011587042394581</v>
      </c>
      <c r="AL23" s="25">
        <f t="shared" si="41"/>
        <v>0.91837809580901908</v>
      </c>
      <c r="AM23" s="25">
        <f t="shared" si="42"/>
        <v>0.93770172120488793</v>
      </c>
      <c r="AN23" s="25">
        <f>+(1+X20/100)^-(($H20-$H$18)/365)</f>
        <v>0.95764270235080773</v>
      </c>
      <c r="AO23" s="25">
        <f>+(1+Y20/100)^-(($H20-$H$19)/365)</f>
        <v>0.9787285694823703</v>
      </c>
      <c r="AP23" s="13">
        <f>+(1+$Y$3)^-YEARFRAC($AA23,$AA$23)</f>
        <v>1</v>
      </c>
    </row>
    <row r="25" spans="1:42" x14ac:dyDescent="0.75">
      <c r="AC25">
        <v>1</v>
      </c>
      <c r="AD25">
        <f>+AC25+1</f>
        <v>2</v>
      </c>
      <c r="AE25">
        <f t="shared" ref="AE25:AP25" si="43">+AD25+1</f>
        <v>3</v>
      </c>
      <c r="AF25">
        <f t="shared" si="43"/>
        <v>4</v>
      </c>
      <c r="AG25">
        <f t="shared" si="43"/>
        <v>5</v>
      </c>
      <c r="AH25">
        <f t="shared" si="43"/>
        <v>6</v>
      </c>
      <c r="AI25">
        <f t="shared" si="43"/>
        <v>7</v>
      </c>
      <c r="AJ25">
        <f t="shared" si="43"/>
        <v>8</v>
      </c>
      <c r="AK25">
        <f t="shared" si="43"/>
        <v>9</v>
      </c>
      <c r="AL25">
        <f t="shared" si="43"/>
        <v>10</v>
      </c>
      <c r="AM25">
        <f t="shared" si="43"/>
        <v>11</v>
      </c>
      <c r="AN25">
        <f t="shared" si="43"/>
        <v>12</v>
      </c>
      <c r="AO25">
        <f t="shared" si="43"/>
        <v>13</v>
      </c>
      <c r="AP25">
        <f t="shared" si="43"/>
        <v>14</v>
      </c>
    </row>
    <row r="26" spans="1:42" x14ac:dyDescent="0.75">
      <c r="AA26" t="s">
        <v>48</v>
      </c>
      <c r="AC26" s="25">
        <f>+Y13/2</f>
        <v>0.88320580247479785</v>
      </c>
      <c r="AD26" s="25">
        <f>+(1-$AC$26)^(AD$25-$AC$25)*$AC$26</f>
        <v>0.10315331294964621</v>
      </c>
      <c r="AE26" s="25">
        <f>+(1-$AC$26)^(AE$25-$AC$25)*$AC$26</f>
        <v>1.2047708408019973E-2</v>
      </c>
      <c r="AF26" s="25">
        <f t="shared" ref="AF26:AP26" si="44">+(1-$AC$26)^(AF$25-$AC$25)*$AC$26</f>
        <v>1.4071024355323232E-3</v>
      </c>
      <c r="AG26" s="25">
        <f t="shared" si="44"/>
        <v>1.6434139979375521E-4</v>
      </c>
      <c r="AH26" s="25">
        <f t="shared" si="44"/>
        <v>1.9194121909080059E-5</v>
      </c>
      <c r="AI26" s="25">
        <f t="shared" si="44"/>
        <v>2.2417620655719067E-6</v>
      </c>
      <c r="AJ26" s="25">
        <f t="shared" si="44"/>
        <v>2.6182480149091043E-7</v>
      </c>
      <c r="AK26" s="25">
        <f t="shared" si="44"/>
        <v>3.0579617582326238E-8</v>
      </c>
      <c r="AL26" s="25">
        <f t="shared" si="44"/>
        <v>3.571521896155355E-9</v>
      </c>
      <c r="AM26" s="25">
        <f t="shared" si="44"/>
        <v>4.1713303380515302E-10</v>
      </c>
      <c r="AN26" s="25">
        <f t="shared" si="44"/>
        <v>4.8718717944525873E-11</v>
      </c>
      <c r="AO26" s="25">
        <f t="shared" si="44"/>
        <v>5.6900635667875648E-12</v>
      </c>
      <c r="AP26" s="25">
        <f t="shared" si="44"/>
        <v>6.6456640815034316E-13</v>
      </c>
    </row>
    <row r="27" spans="1:42" x14ac:dyDescent="0.75">
      <c r="AA27" t="s">
        <v>50</v>
      </c>
      <c r="AC27" s="28">
        <f>+AC6*AC7</f>
        <v>57.895642066639411</v>
      </c>
      <c r="AD27" s="28">
        <f t="shared" ref="AD27:AP27" si="45">+AD6*AD7</f>
        <v>58.292129641485822</v>
      </c>
      <c r="AE27" s="28">
        <f t="shared" si="45"/>
        <v>55.955996977327132</v>
      </c>
      <c r="AF27" s="28">
        <f t="shared" si="45"/>
        <v>50.924903541556695</v>
      </c>
      <c r="AG27" s="28">
        <f t="shared" si="45"/>
        <v>45.978729920931002</v>
      </c>
      <c r="AH27" s="28">
        <f t="shared" si="45"/>
        <v>41.085127452632882</v>
      </c>
      <c r="AI27" s="28">
        <f t="shared" si="45"/>
        <v>36.289442216600293</v>
      </c>
      <c r="AJ27" s="28">
        <f t="shared" si="45"/>
        <v>31.55219616269083</v>
      </c>
      <c r="AK27" s="28">
        <f t="shared" si="45"/>
        <v>26.908637880475386</v>
      </c>
      <c r="AL27" s="28">
        <f t="shared" si="45"/>
        <v>22.137981720102793</v>
      </c>
      <c r="AM27" s="28">
        <f t="shared" si="45"/>
        <v>17.490599051307221</v>
      </c>
      <c r="AN27" s="28">
        <f t="shared" si="45"/>
        <v>12.950239099208117</v>
      </c>
      <c r="AO27" s="28">
        <f t="shared" si="45"/>
        <v>8.527265491440799</v>
      </c>
      <c r="AP27" s="28">
        <f t="shared" si="45"/>
        <v>4.2099291321546071</v>
      </c>
    </row>
    <row r="28" spans="1:42" x14ac:dyDescent="0.75">
      <c r="AA28" t="s">
        <v>51</v>
      </c>
      <c r="AC28" s="29">
        <f>+AC27*AC26</f>
        <v>51.133767011259927</v>
      </c>
      <c r="AD28" s="29">
        <f t="shared" ref="AD28:AP28" si="46">+AD27*AD26</f>
        <v>6.0130262914095347</v>
      </c>
      <c r="AE28" s="29">
        <f t="shared" si="46"/>
        <v>0.67414153526288423</v>
      </c>
      <c r="AF28" s="29">
        <f t="shared" si="46"/>
        <v>7.165655580257306E-2</v>
      </c>
      <c r="AG28" s="29">
        <f t="shared" si="46"/>
        <v>7.5562088359448169E-3</v>
      </c>
      <c r="AH28" s="29">
        <f t="shared" si="46"/>
        <v>7.8859294497592744E-4</v>
      </c>
      <c r="AI28" s="29">
        <f t="shared" si="46"/>
        <v>8.1352294941938226E-5</v>
      </c>
      <c r="AJ28" s="29">
        <f t="shared" si="46"/>
        <v>8.2611474968987933E-6</v>
      </c>
      <c r="AK28" s="29">
        <f t="shared" si="46"/>
        <v>8.2285585604623492E-7</v>
      </c>
      <c r="AL28" s="29">
        <f t="shared" si="46"/>
        <v>7.9066286450034117E-8</v>
      </c>
      <c r="AM28" s="29">
        <f t="shared" si="46"/>
        <v>7.2959066453413126E-9</v>
      </c>
      <c r="AN28" s="29">
        <f t="shared" si="46"/>
        <v>6.3091904598849108E-10</v>
      </c>
      <c r="AO28" s="29">
        <f t="shared" si="46"/>
        <v>4.8520682697172148E-11</v>
      </c>
      <c r="AP28" s="29">
        <f t="shared" si="46"/>
        <v>2.7977774819234787E-12</v>
      </c>
    </row>
    <row r="29" spans="1:42" x14ac:dyDescent="0.75">
      <c r="AA29" t="s">
        <v>24</v>
      </c>
      <c r="AC29" s="29">
        <f>+SUM(AC28:AP28)</f>
        <v>57.901026718858581</v>
      </c>
    </row>
    <row r="30" spans="1:42" x14ac:dyDescent="0.75">
      <c r="AA30" t="s">
        <v>21</v>
      </c>
      <c r="AC30" s="12">
        <f>+AC29-Y10</f>
        <v>1.1696632176787602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DC9F-440D-4507-9807-7E23CFD75A02}">
  <dimension ref="A1:S48"/>
  <sheetViews>
    <sheetView topLeftCell="D8" workbookViewId="0">
      <selection activeCell="N26" sqref="N26"/>
    </sheetView>
  </sheetViews>
  <sheetFormatPr baseColWidth="10" defaultRowHeight="14.75" x14ac:dyDescent="0.75"/>
  <cols>
    <col min="14" max="14" width="11.1796875" bestFit="1" customWidth="1"/>
  </cols>
  <sheetData>
    <row r="1" spans="1:19" x14ac:dyDescent="0.75">
      <c r="A1" t="s">
        <v>43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H1" t="str">
        <f>+A1</f>
        <v>Prob Superv</v>
      </c>
      <c r="I1" t="str">
        <f t="shared" ref="I1" si="0">+B1</f>
        <v>AL30</v>
      </c>
      <c r="J1" t="str">
        <f t="shared" ref="J1" si="1">+C1</f>
        <v>AL35</v>
      </c>
      <c r="K1" t="str">
        <f t="shared" ref="K1" si="2">+D1</f>
        <v>AL38</v>
      </c>
      <c r="L1" t="str">
        <f t="shared" ref="L1" si="3">+E1</f>
        <v>AL41</v>
      </c>
      <c r="M1" t="str">
        <f t="shared" ref="M1" si="4">+F1</f>
        <v>AL46</v>
      </c>
    </row>
    <row r="2" spans="1:19" x14ac:dyDescent="0.75">
      <c r="A2" t="s">
        <v>37</v>
      </c>
      <c r="B2" s="20">
        <f>+FFant!Y11</f>
        <v>0.24130797886052366</v>
      </c>
      <c r="C2" s="21">
        <f>+B2+2%</f>
        <v>0.26130797886052365</v>
      </c>
      <c r="D2" s="21">
        <f t="shared" ref="D2:F2" si="5">+C2+2%</f>
        <v>0.28130797886052367</v>
      </c>
      <c r="E2" s="21">
        <f t="shared" si="5"/>
        <v>0.30130797886052368</v>
      </c>
      <c r="F2" s="21">
        <f t="shared" si="5"/>
        <v>0.3213079788605237</v>
      </c>
      <c r="H2" t="s">
        <v>44</v>
      </c>
      <c r="I2" s="9">
        <f>+SUM(I4:I26)</f>
        <v>2.6891435364863785</v>
      </c>
      <c r="J2" s="9">
        <f t="shared" ref="J2:N2" si="6">+SUM(J4:J26)</f>
        <v>2.7522790808946893</v>
      </c>
      <c r="K2" s="9">
        <f t="shared" si="6"/>
        <v>2.536813178421915</v>
      </c>
      <c r="L2" s="9">
        <f t="shared" si="6"/>
        <v>2.3152122606763128</v>
      </c>
      <c r="M2" s="9">
        <f t="shared" si="6"/>
        <v>2.1119948276096427</v>
      </c>
      <c r="N2" s="9">
        <f t="shared" si="6"/>
        <v>2.531838978306566</v>
      </c>
    </row>
    <row r="3" spans="1:19" x14ac:dyDescent="0.75">
      <c r="A3" s="11">
        <v>45300</v>
      </c>
      <c r="B3" s="20">
        <f>+(1-B2/2)</f>
        <v>0.87934601056973816</v>
      </c>
      <c r="C3" s="20">
        <f t="shared" ref="C3:F3" si="7">+(1-C2/2)</f>
        <v>0.86934601056973815</v>
      </c>
      <c r="D3" s="20">
        <f t="shared" si="7"/>
        <v>0.85934601056973814</v>
      </c>
      <c r="E3" s="20">
        <f t="shared" si="7"/>
        <v>0.84934601056973813</v>
      </c>
      <c r="F3" s="20">
        <f t="shared" si="7"/>
        <v>0.83934601056973812</v>
      </c>
      <c r="H3" t="str">
        <f t="shared" ref="H3:M3" si="8">+A2</f>
        <v>PD anual</v>
      </c>
      <c r="I3" s="21">
        <f t="shared" si="8"/>
        <v>0.24130797886052366</v>
      </c>
      <c r="J3" s="21">
        <f t="shared" si="8"/>
        <v>0.26130797886052365</v>
      </c>
      <c r="K3" s="21">
        <f t="shared" si="8"/>
        <v>0.28130797886052367</v>
      </c>
      <c r="L3" s="21">
        <f t="shared" si="8"/>
        <v>0.30130797886052368</v>
      </c>
      <c r="M3" s="21">
        <f t="shared" si="8"/>
        <v>0.3213079788605237</v>
      </c>
      <c r="N3" s="21">
        <f>+AVERAGE(I3:M3)</f>
        <v>0.28130797886052367</v>
      </c>
    </row>
    <row r="4" spans="1:19" x14ac:dyDescent="0.75">
      <c r="A4" s="11">
        <v>45482</v>
      </c>
      <c r="B4" s="20">
        <f>+B3*B$3</f>
        <v>0.77324940630491401</v>
      </c>
      <c r="C4" s="20">
        <f t="shared" ref="C4:F4" si="9">+C3*C$3</f>
        <v>0.75576248609351926</v>
      </c>
      <c r="D4" s="20">
        <f t="shared" si="9"/>
        <v>0.73847556588212449</v>
      </c>
      <c r="E4" s="20">
        <f t="shared" si="9"/>
        <v>0.72138864567072969</v>
      </c>
      <c r="F4" s="20">
        <f t="shared" si="9"/>
        <v>0.70450172545933498</v>
      </c>
      <c r="H4">
        <v>2024</v>
      </c>
      <c r="I4" s="20">
        <f>+(1-I3)</f>
        <v>0.75869202113947631</v>
      </c>
      <c r="J4" s="20">
        <f t="shared" ref="J4:M4" si="10">+(1-J3)</f>
        <v>0.7386920211394763</v>
      </c>
      <c r="K4" s="20">
        <f t="shared" si="10"/>
        <v>0.71869202113947628</v>
      </c>
      <c r="L4" s="20">
        <f t="shared" si="10"/>
        <v>0.69869202113947626</v>
      </c>
      <c r="M4" s="20">
        <f t="shared" si="10"/>
        <v>0.67869202113947624</v>
      </c>
      <c r="N4" s="21">
        <f t="shared" ref="N4:N26" si="11">+AVERAGE(I4:M4)</f>
        <v>0.71869202113947628</v>
      </c>
    </row>
    <row r="5" spans="1:19" x14ac:dyDescent="0.75">
      <c r="A5" s="11">
        <v>45666</v>
      </c>
      <c r="B5" s="20">
        <f t="shared" ref="B5:B16" si="12">+B4*B$3</f>
        <v>0.67995378060964462</v>
      </c>
      <c r="C5" s="20">
        <f t="shared" ref="C5:C16" si="13">+C4*C$3</f>
        <v>0.65701910222366822</v>
      </c>
      <c r="D5" s="20">
        <f t="shared" ref="D5:D16" si="14">+D4*D$3</f>
        <v>0.63460603144403349</v>
      </c>
      <c r="E5" s="20">
        <f t="shared" ref="E5:E16" si="15">+E4*E$3</f>
        <v>0.61270856827074061</v>
      </c>
      <c r="F5" s="20">
        <f t="shared" ref="F5:F16" si="16">+F4*F$3</f>
        <v>0.59132071270378972</v>
      </c>
      <c r="H5">
        <f>+H4+1</f>
        <v>2025</v>
      </c>
      <c r="I5" s="20">
        <f t="shared" ref="I5:M10" si="17">+I4*(1-I$3)</f>
        <v>0.57561358294070353</v>
      </c>
      <c r="J5" s="20">
        <f t="shared" si="17"/>
        <v>0.54566590209512444</v>
      </c>
      <c r="K5" s="20">
        <f t="shared" si="17"/>
        <v>0.51651822124954538</v>
      </c>
      <c r="L5" s="20">
        <f t="shared" si="17"/>
        <v>0.48817054040396635</v>
      </c>
      <c r="M5" s="20">
        <f t="shared" si="17"/>
        <v>0.46062285955838728</v>
      </c>
      <c r="N5" s="21">
        <f t="shared" si="11"/>
        <v>0.51731822124954541</v>
      </c>
    </row>
    <row r="6" spans="1:19" x14ac:dyDescent="0.75">
      <c r="A6" s="11">
        <v>45847</v>
      </c>
      <c r="B6" s="20">
        <f t="shared" si="12"/>
        <v>0.59791464435090202</v>
      </c>
      <c r="C6" s="20">
        <f t="shared" si="13"/>
        <v>0.57117693538625691</v>
      </c>
      <c r="D6" s="20">
        <f t="shared" si="14"/>
        <v>0.54534616140492398</v>
      </c>
      <c r="E6" s="20">
        <f t="shared" si="15"/>
        <v>0.52040157810264953</v>
      </c>
      <c r="F6" s="20">
        <f t="shared" si="16"/>
        <v>0.49632268117518019</v>
      </c>
      <c r="H6">
        <f t="shared" ref="H6:H26" si="18">+H5+1</f>
        <v>2026</v>
      </c>
      <c r="I6" s="20">
        <f t="shared" si="17"/>
        <v>0.43671343263661794</v>
      </c>
      <c r="J6" s="20">
        <f t="shared" si="17"/>
        <v>0.40307904808554307</v>
      </c>
      <c r="K6" s="20">
        <f t="shared" si="17"/>
        <v>0.37121752438520295</v>
      </c>
      <c r="L6" s="20">
        <f t="shared" si="17"/>
        <v>0.34108086153559758</v>
      </c>
      <c r="M6" s="20">
        <f t="shared" si="17"/>
        <v>0.31262105953672698</v>
      </c>
      <c r="N6" s="21">
        <f t="shared" si="11"/>
        <v>0.3729423852359377</v>
      </c>
    </row>
    <row r="7" spans="1:19" x14ac:dyDescent="0.75">
      <c r="A7" s="11">
        <v>46031</v>
      </c>
      <c r="B7" s="20">
        <f t="shared" si="12"/>
        <v>0.52577385717118952</v>
      </c>
      <c r="C7" s="20">
        <f t="shared" si="13"/>
        <v>0.49655039010749152</v>
      </c>
      <c r="D7" s="20">
        <f t="shared" si="14"/>
        <v>0.46864104818284191</v>
      </c>
      <c r="E7" s="20">
        <f t="shared" si="15"/>
        <v>0.4420010042556814</v>
      </c>
      <c r="F7" s="20">
        <f t="shared" si="16"/>
        <v>0.41658646239966357</v>
      </c>
      <c r="H7">
        <f t="shared" si="18"/>
        <v>2027</v>
      </c>
      <c r="I7" s="20">
        <f t="shared" si="17"/>
        <v>0.33133099686583423</v>
      </c>
      <c r="J7" s="20">
        <f t="shared" si="17"/>
        <v>0.29775127670928597</v>
      </c>
      <c r="K7" s="20">
        <f t="shared" si="17"/>
        <v>0.2667910728827943</v>
      </c>
      <c r="L7" s="20">
        <f t="shared" si="17"/>
        <v>0.23831047651830051</v>
      </c>
      <c r="M7" s="20">
        <f t="shared" si="17"/>
        <v>0.21217341874774576</v>
      </c>
      <c r="N7" s="21">
        <f t="shared" si="11"/>
        <v>0.26927144834479211</v>
      </c>
    </row>
    <row r="8" spans="1:19" x14ac:dyDescent="0.75">
      <c r="A8" s="11">
        <v>46212</v>
      </c>
      <c r="B8" s="20">
        <f t="shared" si="12"/>
        <v>0.46233714376534879</v>
      </c>
      <c r="C8" s="20">
        <f t="shared" si="13"/>
        <v>0.4316741006867949</v>
      </c>
      <c r="D8" s="20">
        <f t="shared" si="14"/>
        <v>0.40272481514514563</v>
      </c>
      <c r="E8" s="20">
        <f t="shared" si="15"/>
        <v>0.37541178963238087</v>
      </c>
      <c r="F8" s="20">
        <f t="shared" si="16"/>
        <v>0.34966018527251785</v>
      </c>
      <c r="H8">
        <f t="shared" si="18"/>
        <v>2028</v>
      </c>
      <c r="I8" s="20">
        <f t="shared" si="17"/>
        <v>0.25137818367829728</v>
      </c>
      <c r="J8" s="20">
        <f t="shared" si="17"/>
        <v>0.21994649238924194</v>
      </c>
      <c r="K8" s="20">
        <f t="shared" si="17"/>
        <v>0.19174061539210477</v>
      </c>
      <c r="L8" s="20">
        <f t="shared" si="17"/>
        <v>0.16650562849728309</v>
      </c>
      <c r="M8" s="20">
        <f t="shared" si="17"/>
        <v>0.14400040640198</v>
      </c>
      <c r="N8" s="21">
        <f t="shared" si="11"/>
        <v>0.19471426527178143</v>
      </c>
    </row>
    <row r="9" spans="1:19" x14ac:dyDescent="0.75">
      <c r="A9" s="11">
        <v>46396</v>
      </c>
      <c r="B9" s="20">
        <f t="shared" si="12"/>
        <v>0.40655432290826693</v>
      </c>
      <c r="C9" s="20">
        <f t="shared" si="13"/>
        <v>0.37527415729834462</v>
      </c>
      <c r="D9" s="20">
        <f t="shared" si="14"/>
        <v>0.34607996325241613</v>
      </c>
      <c r="E9" s="20">
        <f t="shared" si="15"/>
        <v>0.31885450584510849</v>
      </c>
      <c r="F9" s="20">
        <f t="shared" si="16"/>
        <v>0.29348588156356337</v>
      </c>
      <c r="H9">
        <f t="shared" si="18"/>
        <v>2029</v>
      </c>
      <c r="I9" s="20">
        <f t="shared" si="17"/>
        <v>0.19071862224525787</v>
      </c>
      <c r="J9" s="20">
        <f t="shared" si="17"/>
        <v>0.16247271900554758</v>
      </c>
      <c r="K9" s="20">
        <f t="shared" si="17"/>
        <v>0.13780245041067876</v>
      </c>
      <c r="L9" s="20">
        <f t="shared" si="17"/>
        <v>0.11633615410586549</v>
      </c>
      <c r="M9" s="20">
        <f t="shared" si="17"/>
        <v>9.7731926865865779E-2</v>
      </c>
      <c r="N9" s="21">
        <f t="shared" si="11"/>
        <v>0.14101237452664309</v>
      </c>
    </row>
    <row r="10" spans="1:19" x14ac:dyDescent="0.75">
      <c r="A10" s="11">
        <v>46577</v>
      </c>
      <c r="B10" s="20">
        <f t="shared" si="12"/>
        <v>0.35750192192926561</v>
      </c>
      <c r="C10" s="20">
        <f t="shared" si="13"/>
        <v>0.32624309151723629</v>
      </c>
      <c r="D10" s="20">
        <f t="shared" si="14"/>
        <v>0.29740243575908537</v>
      </c>
      <c r="E10" s="20">
        <f t="shared" si="15"/>
        <v>0.27081780249172815</v>
      </c>
      <c r="F10" s="20">
        <f t="shared" si="16"/>
        <v>0.24633620384891958</v>
      </c>
      <c r="H10">
        <f t="shared" si="18"/>
        <v>2030</v>
      </c>
      <c r="I10" s="20">
        <f t="shared" si="17"/>
        <v>0.144696696980191</v>
      </c>
      <c r="J10" s="20">
        <f t="shared" si="17"/>
        <v>0.12001730118223414</v>
      </c>
      <c r="K10" s="20">
        <f t="shared" si="17"/>
        <v>9.9037521603623169E-2</v>
      </c>
      <c r="L10" s="20">
        <f t="shared" si="17"/>
        <v>8.1283142643820736E-2</v>
      </c>
      <c r="M10" s="20">
        <f t="shared" si="17"/>
        <v>6.6329878974449918E-2</v>
      </c>
      <c r="N10" s="21">
        <f t="shared" si="11"/>
        <v>0.10227290827686379</v>
      </c>
      <c r="O10" s="20"/>
      <c r="P10" s="20"/>
      <c r="Q10" s="20"/>
      <c r="R10" s="20"/>
      <c r="S10" s="20"/>
    </row>
    <row r="11" spans="1:19" x14ac:dyDescent="0.75">
      <c r="A11" s="11">
        <v>46761</v>
      </c>
      <c r="B11" s="20">
        <f t="shared" si="12"/>
        <v>0.31436788881951372</v>
      </c>
      <c r="C11" s="20">
        <f t="shared" si="13"/>
        <v>0.28361813008644737</v>
      </c>
      <c r="D11" s="20">
        <f t="shared" si="14"/>
        <v>0.25557159670329282</v>
      </c>
      <c r="E11" s="20">
        <f t="shared" si="15"/>
        <v>0.23001802013761261</v>
      </c>
      <c r="F11" s="20">
        <f t="shared" si="16"/>
        <v>0.20676130995948441</v>
      </c>
      <c r="H11">
        <f t="shared" si="18"/>
        <v>2031</v>
      </c>
      <c r="I11" s="20"/>
      <c r="J11" s="20">
        <f t="shared" ref="J11:M15" si="19">+J10*(1-J$3)</f>
        <v>8.8655822782009799E-2</v>
      </c>
      <c r="K11" s="20">
        <f t="shared" si="19"/>
        <v>7.1177476569952478E-2</v>
      </c>
      <c r="L11" s="20">
        <f t="shared" si="19"/>
        <v>5.6791883218379462E-2</v>
      </c>
      <c r="M11" s="20">
        <f t="shared" si="19"/>
        <v>4.5017559623106267E-2</v>
      </c>
      <c r="N11" s="21">
        <f t="shared" si="11"/>
        <v>6.5410685548362005E-2</v>
      </c>
      <c r="O11" s="20"/>
      <c r="P11" s="20"/>
      <c r="Q11" s="20"/>
      <c r="R11" s="20"/>
      <c r="S11" s="20"/>
    </row>
    <row r="12" spans="1:19" x14ac:dyDescent="0.75">
      <c r="A12" s="11">
        <v>46943</v>
      </c>
      <c r="B12" s="20">
        <f t="shared" si="12"/>
        <v>0.27643814888467039</v>
      </c>
      <c r="C12" s="20">
        <f t="shared" si="13"/>
        <v>0.24656228991590204</v>
      </c>
      <c r="D12" s="20">
        <f t="shared" si="14"/>
        <v>0.21962443204191273</v>
      </c>
      <c r="E12" s="20">
        <f t="shared" si="15"/>
        <v>0.19536488776303096</v>
      </c>
      <c r="F12" s="20">
        <f t="shared" si="16"/>
        <v>0.17354428065466632</v>
      </c>
      <c r="H12">
        <f t="shared" si="18"/>
        <v>2032</v>
      </c>
      <c r="I12" s="20"/>
      <c r="J12" s="20">
        <f t="shared" si="19"/>
        <v>6.5489348916626042E-2</v>
      </c>
      <c r="K12" s="20">
        <f t="shared" si="19"/>
        <v>5.1154684495666861E-2</v>
      </c>
      <c r="L12" s="20">
        <f t="shared" si="19"/>
        <v>3.9680035670166647E-2</v>
      </c>
      <c r="M12" s="20">
        <f t="shared" si="19"/>
        <v>3.0553058527372872E-2</v>
      </c>
      <c r="N12" s="21">
        <f t="shared" si="11"/>
        <v>4.6719281902458103E-2</v>
      </c>
      <c r="O12" s="9"/>
      <c r="P12" s="9"/>
      <c r="Q12" s="9"/>
      <c r="R12" s="9"/>
      <c r="S12" s="9"/>
    </row>
    <row r="13" spans="1:19" x14ac:dyDescent="0.75">
      <c r="A13" s="11">
        <v>47127</v>
      </c>
      <c r="B13" s="20">
        <f t="shared" si="12"/>
        <v>0.24308478339101822</v>
      </c>
      <c r="C13" s="20">
        <f t="shared" si="13"/>
        <v>0.21434794309532862</v>
      </c>
      <c r="D13" s="20">
        <f t="shared" si="14"/>
        <v>0.18873337949886226</v>
      </c>
      <c r="E13" s="20">
        <f t="shared" si="15"/>
        <v>0.165932388026935</v>
      </c>
      <c r="F13" s="20">
        <f t="shared" si="16"/>
        <v>0.14566369962468914</v>
      </c>
      <c r="H13">
        <f t="shared" si="18"/>
        <v>2033</v>
      </c>
      <c r="I13" s="20"/>
      <c r="J13" s="20">
        <f t="shared" si="19"/>
        <v>4.8376459514330866E-2</v>
      </c>
      <c r="K13" s="20">
        <f t="shared" si="19"/>
        <v>3.6764463590943049E-2</v>
      </c>
      <c r="L13" s="20">
        <f t="shared" si="19"/>
        <v>2.7724124321275245E-2</v>
      </c>
      <c r="M13" s="20">
        <f t="shared" si="19"/>
        <v>2.0736117043935406E-2</v>
      </c>
      <c r="N13" s="21">
        <f t="shared" si="11"/>
        <v>3.3400291117621141E-2</v>
      </c>
    </row>
    <row r="14" spans="1:19" x14ac:dyDescent="0.75">
      <c r="A14" s="11">
        <v>47308</v>
      </c>
      <c r="B14" s="20">
        <f t="shared" si="12"/>
        <v>0.21375563450510082</v>
      </c>
      <c r="C14" s="20">
        <f t="shared" si="13"/>
        <v>0.18634252920375319</v>
      </c>
      <c r="D14" s="20">
        <f t="shared" si="14"/>
        <v>0.16218727673369168</v>
      </c>
      <c r="E14" s="20">
        <f t="shared" si="15"/>
        <v>0.14093401179498702</v>
      </c>
      <c r="F14" s="20">
        <f t="shared" si="16"/>
        <v>0.12226224516481149</v>
      </c>
      <c r="H14">
        <f t="shared" si="18"/>
        <v>2034</v>
      </c>
      <c r="I14" s="20"/>
      <c r="J14" s="20">
        <f t="shared" si="19"/>
        <v>3.5735304654213117E-2</v>
      </c>
      <c r="K14" s="20">
        <f t="shared" si="19"/>
        <v>2.6422326644283546E-2</v>
      </c>
      <c r="L14" s="20">
        <f t="shared" si="19"/>
        <v>1.9370624456353912E-2</v>
      </c>
      <c r="M14" s="20">
        <f t="shared" si="19"/>
        <v>1.4073437187133261E-2</v>
      </c>
      <c r="N14" s="21">
        <f t="shared" si="11"/>
        <v>2.390042323549596E-2</v>
      </c>
    </row>
    <row r="15" spans="1:19" x14ac:dyDescent="0.75">
      <c r="A15" s="11">
        <v>47492</v>
      </c>
      <c r="B15" s="20">
        <f t="shared" si="12"/>
        <v>0.18796516443886346</v>
      </c>
      <c r="C15" s="20">
        <f t="shared" si="13"/>
        <v>0.16199613436275775</v>
      </c>
      <c r="D15" s="20">
        <f t="shared" si="14"/>
        <v>0.13937498922626806</v>
      </c>
      <c r="E15" s="20">
        <f t="shared" si="15"/>
        <v>0.11970174067166064</v>
      </c>
      <c r="F15" s="20">
        <f t="shared" si="16"/>
        <v>0.10262032772238378</v>
      </c>
      <c r="H15">
        <f t="shared" si="18"/>
        <v>2035</v>
      </c>
      <c r="I15" s="20"/>
      <c r="J15" s="20">
        <f t="shared" si="19"/>
        <v>2.639738442105562E-2</v>
      </c>
      <c r="K15" s="20">
        <f t="shared" si="19"/>
        <v>1.8989515339187579E-2</v>
      </c>
      <c r="L15" s="20">
        <f t="shared" si="19"/>
        <v>1.3534100752143684E-2</v>
      </c>
      <c r="M15" s="20">
        <f t="shared" si="19"/>
        <v>9.5515295289149392E-3</v>
      </c>
      <c r="N15" s="21">
        <f t="shared" si="11"/>
        <v>1.7118132510325457E-2</v>
      </c>
    </row>
    <row r="16" spans="1:19" x14ac:dyDescent="0.75">
      <c r="A16" s="11">
        <v>47673</v>
      </c>
      <c r="B16" s="20">
        <f t="shared" si="12"/>
        <v>0.16528641747539941</v>
      </c>
      <c r="C16" s="20">
        <f t="shared" si="13"/>
        <v>0.14083069313598273</v>
      </c>
      <c r="D16" s="20">
        <f t="shared" si="14"/>
        <v>0.11977134096479369</v>
      </c>
      <c r="E16" s="20">
        <f t="shared" si="15"/>
        <v>0.10166819589772834</v>
      </c>
      <c r="F16" s="20">
        <f t="shared" si="16"/>
        <v>8.613396267714192E-2</v>
      </c>
      <c r="H16">
        <f t="shared" si="18"/>
        <v>2036</v>
      </c>
      <c r="I16" s="20"/>
      <c r="J16" s="20"/>
      <c r="K16" s="20">
        <f t="shared" ref="K16:M18" si="20">+K15*(1-K$3)</f>
        <v>1.3647613159579809E-2</v>
      </c>
      <c r="L16" s="20">
        <f t="shared" si="20"/>
        <v>9.4561682088205763E-3</v>
      </c>
      <c r="M16" s="20">
        <f t="shared" si="20"/>
        <v>6.4825468809526698E-3</v>
      </c>
      <c r="N16" s="21">
        <f t="shared" si="11"/>
        <v>9.8621094164510186E-3</v>
      </c>
    </row>
    <row r="17" spans="1:14" x14ac:dyDescent="0.75">
      <c r="A17" s="11">
        <v>47857</v>
      </c>
      <c r="B17" s="20"/>
      <c r="C17" s="20">
        <f t="shared" ref="C17:C26" si="21">+C16*C$3</f>
        <v>0.12243060124353759</v>
      </c>
      <c r="D17" s="20">
        <f t="shared" ref="D17:D26" si="22">+D16*D$3</f>
        <v>0.10292502403868331</v>
      </c>
      <c r="E17" s="20">
        <f t="shared" ref="E17:E26" si="23">+E16*E$3</f>
        <v>8.6351476587558179E-2</v>
      </c>
      <c r="F17" s="20">
        <f t="shared" ref="F17:F26" si="24">+F16*F$3</f>
        <v>7.2296197947621793E-2</v>
      </c>
      <c r="H17">
        <f t="shared" si="18"/>
        <v>2037</v>
      </c>
      <c r="I17" s="20"/>
      <c r="J17" s="20"/>
      <c r="K17" s="20">
        <f t="shared" si="20"/>
        <v>9.8084306853881264E-3</v>
      </c>
      <c r="L17" s="20">
        <f t="shared" si="20"/>
        <v>6.6069492780557095E-3</v>
      </c>
      <c r="M17" s="20">
        <f t="shared" si="20"/>
        <v>4.3996528447651749E-3</v>
      </c>
      <c r="N17" s="21">
        <f t="shared" si="11"/>
        <v>6.9383442694030033E-3</v>
      </c>
    </row>
    <row r="18" spans="1:14" x14ac:dyDescent="0.75">
      <c r="A18" s="11">
        <v>48038</v>
      </c>
      <c r="B18" s="20"/>
      <c r="C18" s="20">
        <f t="shared" si="21"/>
        <v>0.10643455476272383</v>
      </c>
      <c r="D18" s="20">
        <f t="shared" si="22"/>
        <v>8.8448208795436897E-2</v>
      </c>
      <c r="E18" s="20">
        <f t="shared" si="23"/>
        <v>7.3342282146448681E-2</v>
      </c>
      <c r="F18" s="20">
        <f t="shared" si="24"/>
        <v>6.0681525326696441E-2</v>
      </c>
      <c r="H18">
        <f t="shared" si="18"/>
        <v>2038</v>
      </c>
      <c r="I18" s="20"/>
      <c r="J18" s="20"/>
      <c r="K18" s="20">
        <f t="shared" si="20"/>
        <v>7.049240873488051E-3</v>
      </c>
      <c r="L18" s="20">
        <f t="shared" si="20"/>
        <v>4.616222744650747E-3</v>
      </c>
      <c r="M18" s="20">
        <f t="shared" si="20"/>
        <v>2.9860092815257228E-3</v>
      </c>
      <c r="N18" s="21">
        <f t="shared" si="11"/>
        <v>4.8838242998881735E-3</v>
      </c>
    </row>
    <row r="19" spans="1:14" x14ac:dyDescent="0.75">
      <c r="A19" s="11">
        <v>48222</v>
      </c>
      <c r="B19" s="20"/>
      <c r="C19" s="20">
        <f t="shared" si="21"/>
        <v>9.2528455569740278E-2</v>
      </c>
      <c r="D19" s="20">
        <f t="shared" si="22"/>
        <v>7.6007615370397921E-2</v>
      </c>
      <c r="E19" s="20">
        <f t="shared" si="23"/>
        <v>6.2292974747166316E-2</v>
      </c>
      <c r="F19" s="20">
        <f t="shared" si="24"/>
        <v>5.0932796198249183E-2</v>
      </c>
      <c r="H19">
        <f t="shared" si="18"/>
        <v>2039</v>
      </c>
      <c r="I19" s="20"/>
      <c r="J19" s="20"/>
      <c r="K19" s="20"/>
      <c r="L19" s="20">
        <f t="shared" ref="L19:M21" si="25">+L18*(1-L$3)</f>
        <v>3.2253179994900507E-3</v>
      </c>
      <c r="M19" s="20">
        <f t="shared" si="25"/>
        <v>2.0265806744199284E-3</v>
      </c>
      <c r="N19" s="21">
        <f t="shared" si="11"/>
        <v>2.6259493369549898E-3</v>
      </c>
    </row>
    <row r="20" spans="1:14" x14ac:dyDescent="0.75">
      <c r="A20" s="11">
        <v>48404</v>
      </c>
      <c r="B20" s="20"/>
      <c r="C20" s="20">
        <f t="shared" si="21"/>
        <v>8.0439243713732983E-2</v>
      </c>
      <c r="D20" s="20">
        <f t="shared" si="22"/>
        <v>6.5316841041470564E-2</v>
      </c>
      <c r="E20" s="20">
        <f t="shared" si="23"/>
        <v>5.2908289588027152E-2</v>
      </c>
      <c r="F20" s="20">
        <f t="shared" si="24"/>
        <v>4.2750239296161979E-2</v>
      </c>
      <c r="H20">
        <f t="shared" si="18"/>
        <v>2040</v>
      </c>
      <c r="I20" s="20"/>
      <c r="J20" s="20"/>
      <c r="K20" s="20"/>
      <c r="L20" s="20">
        <f t="shared" si="25"/>
        <v>2.2535039518812357E-3</v>
      </c>
      <c r="M20" s="20">
        <f t="shared" si="25"/>
        <v>1.3754241339242641E-3</v>
      </c>
      <c r="N20" s="21">
        <f t="shared" si="11"/>
        <v>1.8144640429027499E-3</v>
      </c>
    </row>
    <row r="21" spans="1:14" x14ac:dyDescent="0.75">
      <c r="A21" s="11">
        <v>48588</v>
      </c>
      <c r="B21" s="20"/>
      <c r="C21" s="20">
        <f t="shared" si="21"/>
        <v>6.9929535615780664E-2</v>
      </c>
      <c r="D21" s="20">
        <f t="shared" si="22"/>
        <v>5.6129766772005471E-2</v>
      </c>
      <c r="E21" s="20">
        <f t="shared" si="23"/>
        <v>4.4937444687659277E-2</v>
      </c>
      <c r="F21" s="20">
        <f t="shared" si="24"/>
        <v>3.5882242804135205E-2</v>
      </c>
      <c r="H21">
        <f t="shared" si="18"/>
        <v>2041</v>
      </c>
      <c r="I21" s="20"/>
      <c r="J21" s="20"/>
      <c r="K21" s="20"/>
      <c r="L21" s="20">
        <f t="shared" si="25"/>
        <v>1.5745052307856978E-3</v>
      </c>
      <c r="M21" s="20">
        <f t="shared" si="25"/>
        <v>9.334893853770725E-4</v>
      </c>
      <c r="N21" s="21">
        <f t="shared" si="11"/>
        <v>1.2539973080813852E-3</v>
      </c>
    </row>
    <row r="22" spans="1:14" x14ac:dyDescent="0.75">
      <c r="A22" s="11">
        <v>48769</v>
      </c>
      <c r="B22" s="20"/>
      <c r="C22" s="20">
        <f t="shared" si="21"/>
        <v>6.0792962808573339E-2</v>
      </c>
      <c r="D22" s="20">
        <f t="shared" si="22"/>
        <v>4.8234891149732749E-2</v>
      </c>
      <c r="E22" s="20">
        <f t="shared" si="23"/>
        <v>3.8167439370661679E-2</v>
      </c>
      <c r="F22" s="20">
        <f t="shared" si="24"/>
        <v>3.0117617347945578E-2</v>
      </c>
      <c r="H22">
        <f t="shared" si="18"/>
        <v>2042</v>
      </c>
      <c r="I22" s="20"/>
      <c r="J22" s="20"/>
      <c r="K22" s="20"/>
      <c r="L22" s="20"/>
      <c r="M22" s="20">
        <f>+M21*(1-M$3)</f>
        <v>6.3355179767381274E-4</v>
      </c>
      <c r="N22" s="21">
        <f t="shared" si="11"/>
        <v>6.3355179767381274E-4</v>
      </c>
    </row>
    <row r="23" spans="1:14" x14ac:dyDescent="0.75">
      <c r="A23" s="11">
        <v>48953</v>
      </c>
      <c r="B23" s="20"/>
      <c r="C23" s="20">
        <f t="shared" si="21"/>
        <v>5.2850119688347699E-2</v>
      </c>
      <c r="D23" s="20">
        <f t="shared" si="22"/>
        <v>4.1450461279788409E-2</v>
      </c>
      <c r="E23" s="20">
        <f t="shared" si="23"/>
        <v>3.2417362363133854E-2</v>
      </c>
      <c r="F23" s="20">
        <f t="shared" si="24"/>
        <v>2.5279101968864057E-2</v>
      </c>
      <c r="H23">
        <f t="shared" si="18"/>
        <v>2043</v>
      </c>
      <c r="I23" s="20"/>
      <c r="J23" s="20"/>
      <c r="K23" s="20"/>
      <c r="L23" s="20"/>
      <c r="M23" s="20">
        <f>+M22*(1-M$3)</f>
        <v>4.299865500597885E-4</v>
      </c>
      <c r="N23" s="21">
        <f t="shared" si="11"/>
        <v>4.299865500597885E-4</v>
      </c>
    </row>
    <row r="24" spans="1:14" x14ac:dyDescent="0.75">
      <c r="A24" s="11">
        <v>49134</v>
      </c>
      <c r="B24" s="20"/>
      <c r="C24" s="20">
        <f t="shared" si="21"/>
        <v>4.5945040709198248E-2</v>
      </c>
      <c r="D24" s="20">
        <f t="shared" si="22"/>
        <v>3.5620288537061569E-2</v>
      </c>
      <c r="E24" s="20">
        <f t="shared" si="23"/>
        <v>2.7533557396321316E-2</v>
      </c>
      <c r="F24" s="20">
        <f t="shared" si="24"/>
        <v>2.1217913388351658E-2</v>
      </c>
      <c r="H24">
        <f t="shared" si="18"/>
        <v>2044</v>
      </c>
      <c r="I24" s="20"/>
      <c r="J24" s="20"/>
      <c r="K24" s="20"/>
      <c r="L24" s="20"/>
      <c r="M24" s="20">
        <f>+M23*(1-M$3)</f>
        <v>2.9182844072286846E-4</v>
      </c>
      <c r="N24" s="21">
        <f t="shared" si="11"/>
        <v>2.9182844072286846E-4</v>
      </c>
    </row>
    <row r="25" spans="1:14" x14ac:dyDescent="0.75">
      <c r="A25" s="11">
        <v>49318</v>
      </c>
      <c r="B25" s="20"/>
      <c r="C25" s="20">
        <f t="shared" si="21"/>
        <v>3.9942137846005712E-2</v>
      </c>
      <c r="D25" s="20">
        <f t="shared" si="22"/>
        <v>3.0610152849666832E-2</v>
      </c>
      <c r="E25" s="20">
        <f t="shared" si="23"/>
        <v>2.3385517131358415E-2</v>
      </c>
      <c r="F25" s="20">
        <f t="shared" si="24"/>
        <v>1.7809170955127199E-2</v>
      </c>
      <c r="H25">
        <f t="shared" si="18"/>
        <v>2045</v>
      </c>
      <c r="I25" s="20"/>
      <c r="J25" s="20"/>
      <c r="K25" s="20"/>
      <c r="L25" s="20"/>
      <c r="M25" s="20">
        <f>+M24*(1-M$3)</f>
        <v>1.9806163426018544E-4</v>
      </c>
      <c r="N25" s="21">
        <f t="shared" si="11"/>
        <v>1.9806163426018544E-4</v>
      </c>
    </row>
    <row r="26" spans="1:14" x14ac:dyDescent="0.75">
      <c r="A26" s="11">
        <v>49499</v>
      </c>
      <c r="B26" s="20"/>
      <c r="C26" s="20">
        <f t="shared" si="21"/>
        <v>3.4723538190051619E-2</v>
      </c>
      <c r="D26" s="20">
        <f t="shared" si="22"/>
        <v>2.6304712734291094E-2</v>
      </c>
      <c r="E26" s="20">
        <f t="shared" si="23"/>
        <v>1.9862395680629537E-2</v>
      </c>
      <c r="F26" s="20">
        <f t="shared" si="24"/>
        <v>1.4948056592740467E-2</v>
      </c>
      <c r="H26">
        <f t="shared" si="18"/>
        <v>2046</v>
      </c>
      <c r="I26" s="20"/>
      <c r="J26" s="20"/>
      <c r="K26" s="20"/>
      <c r="L26" s="20"/>
      <c r="M26" s="20">
        <f>+M25*(1-M$3)</f>
        <v>1.34422850866233E-4</v>
      </c>
      <c r="N26" s="21">
        <f t="shared" si="11"/>
        <v>1.34422850866233E-4</v>
      </c>
    </row>
    <row r="27" spans="1:14" x14ac:dyDescent="0.75">
      <c r="A27" s="11">
        <v>49683</v>
      </c>
      <c r="B27" s="20"/>
      <c r="C27" s="21"/>
      <c r="D27" s="20">
        <f t="shared" ref="D27:D31" si="26">+D26*D$3</f>
        <v>2.260484994739604E-2</v>
      </c>
      <c r="E27" s="20">
        <f t="shared" ref="E27:E31" si="27">+E26*E$3</f>
        <v>1.6870046531700295E-2</v>
      </c>
      <c r="F27" s="20">
        <f t="shared" ref="F27:F31" si="28">+F26*F$3</f>
        <v>1.2546591666887383E-2</v>
      </c>
    </row>
    <row r="28" spans="1:14" x14ac:dyDescent="0.75">
      <c r="A28" s="11">
        <v>49865</v>
      </c>
      <c r="B28" s="20"/>
      <c r="C28" s="21"/>
      <c r="D28" s="20">
        <f t="shared" si="26"/>
        <v>1.9425387621822342E-2</v>
      </c>
      <c r="E28" s="20">
        <f t="shared" si="27"/>
        <v>1.4328506719825492E-2</v>
      </c>
      <c r="F28" s="20">
        <f t="shared" si="28"/>
        <v>1.0530931661849445E-2</v>
      </c>
    </row>
    <row r="29" spans="1:14" x14ac:dyDescent="0.75">
      <c r="A29" s="11">
        <v>50049</v>
      </c>
      <c r="B29" s="20"/>
      <c r="C29" s="21"/>
      <c r="D29" s="20">
        <f t="shared" si="26"/>
        <v>1.6693129356583802E-2</v>
      </c>
      <c r="E29" s="20">
        <f t="shared" si="27"/>
        <v>1.2169860019905466E-2</v>
      </c>
      <c r="F29" s="20">
        <f t="shared" si="28"/>
        <v>8.8390954779558745E-3</v>
      </c>
    </row>
    <row r="30" spans="1:14" x14ac:dyDescent="0.75">
      <c r="A30" s="11">
        <v>50230</v>
      </c>
      <c r="B30" s="20"/>
      <c r="C30" s="21"/>
      <c r="D30" s="20">
        <f t="shared" si="26"/>
        <v>1.434517411650487E-2</v>
      </c>
      <c r="E30" s="20">
        <f t="shared" si="27"/>
        <v>1.0336422057098862E-2</v>
      </c>
      <c r="F30" s="20">
        <f t="shared" si="28"/>
        <v>7.4190595264672756E-3</v>
      </c>
    </row>
    <row r="31" spans="1:14" x14ac:dyDescent="0.75">
      <c r="A31" s="11">
        <v>50414</v>
      </c>
      <c r="B31" s="20"/>
      <c r="C31" s="21"/>
      <c r="D31" s="20">
        <f t="shared" si="26"/>
        <v>1.2327468147946729E-2</v>
      </c>
      <c r="E31" s="20">
        <f t="shared" si="27"/>
        <v>8.7791988377619642E-3</v>
      </c>
      <c r="F31" s="20">
        <f t="shared" si="28"/>
        <v>6.2271580157197181E-3</v>
      </c>
    </row>
    <row r="32" spans="1:14" x14ac:dyDescent="0.75">
      <c r="A32" s="11">
        <v>50595</v>
      </c>
      <c r="B32" s="20"/>
      <c r="C32" s="21"/>
      <c r="D32" s="21"/>
      <c r="E32" s="20">
        <f t="shared" ref="E32:E38" si="29">+E31*E$3</f>
        <v>7.4565775088516056E-3</v>
      </c>
      <c r="F32" s="20">
        <f t="shared" ref="F32:F48" si="30">+F31*F$3</f>
        <v>5.2267402376817117E-3</v>
      </c>
    </row>
    <row r="33" spans="1:6" x14ac:dyDescent="0.75">
      <c r="A33" s="11">
        <v>50779</v>
      </c>
      <c r="B33" s="20"/>
      <c r="C33" s="21"/>
      <c r="D33" s="21"/>
      <c r="E33" s="20">
        <f t="shared" si="29"/>
        <v>6.3332143596471473E-3</v>
      </c>
      <c r="F33" s="20">
        <f t="shared" si="30"/>
        <v>4.3870435667824692E-3</v>
      </c>
    </row>
    <row r="34" spans="1:6" x14ac:dyDescent="0.75">
      <c r="A34" s="11">
        <v>50960</v>
      </c>
      <c r="B34" s="20"/>
      <c r="C34" s="21"/>
      <c r="D34" s="21"/>
      <c r="E34" s="20">
        <f t="shared" si="29"/>
        <v>5.3790903504492829E-3</v>
      </c>
      <c r="F34" s="20">
        <f t="shared" si="30"/>
        <v>3.6822475159745001E-3</v>
      </c>
    </row>
    <row r="35" spans="1:6" x14ac:dyDescent="0.75">
      <c r="A35" s="11">
        <v>51144</v>
      </c>
      <c r="B35" s="20"/>
      <c r="C35" s="21"/>
      <c r="D35" s="21"/>
      <c r="E35" s="20">
        <f t="shared" si="29"/>
        <v>4.5687089296482727E-3</v>
      </c>
      <c r="F35" s="20">
        <f t="shared" si="30"/>
        <v>3.0906797624635249E-3</v>
      </c>
    </row>
    <row r="36" spans="1:6" x14ac:dyDescent="0.75">
      <c r="A36" s="11">
        <v>51326</v>
      </c>
      <c r="B36" s="20"/>
      <c r="C36" s="21"/>
      <c r="D36" s="21"/>
      <c r="E36" s="20">
        <f t="shared" si="29"/>
        <v>3.8804147028510989E-3</v>
      </c>
      <c r="F36" s="20">
        <f t="shared" si="30"/>
        <v>2.5941497285723856E-3</v>
      </c>
    </row>
    <row r="37" spans="1:6" x14ac:dyDescent="0.75">
      <c r="A37" s="11">
        <v>51510</v>
      </c>
      <c r="B37" s="20"/>
      <c r="C37" s="21"/>
      <c r="D37" s="21"/>
      <c r="E37" s="20">
        <f t="shared" si="29"/>
        <v>3.2958147472227366E-3</v>
      </c>
      <c r="F37" s="20">
        <f t="shared" si="30"/>
        <v>2.177389225497801E-3</v>
      </c>
    </row>
    <row r="38" spans="1:6" x14ac:dyDescent="0.75">
      <c r="A38" s="11">
        <v>51691</v>
      </c>
      <c r="B38" s="20"/>
      <c r="C38" s="21"/>
      <c r="D38" s="21"/>
      <c r="E38" s="20">
        <f t="shared" si="29"/>
        <v>2.7992871071305411E-3</v>
      </c>
      <c r="F38" s="20">
        <f t="shared" si="30"/>
        <v>1.8275829598791112E-3</v>
      </c>
    </row>
    <row r="39" spans="1:6" x14ac:dyDescent="0.75">
      <c r="A39" s="11">
        <v>51875</v>
      </c>
      <c r="B39" s="20"/>
      <c r="C39" s="21"/>
      <c r="D39" s="21"/>
      <c r="E39" s="21"/>
      <c r="F39" s="20">
        <f t="shared" si="30"/>
        <v>1.5339744663597657E-3</v>
      </c>
    </row>
    <row r="40" spans="1:6" x14ac:dyDescent="0.75">
      <c r="A40" s="11">
        <v>52056</v>
      </c>
      <c r="B40" s="20"/>
      <c r="C40" s="21"/>
      <c r="D40" s="21"/>
      <c r="E40" s="21"/>
      <c r="F40" s="20">
        <f t="shared" si="30"/>
        <v>1.2875353486549123E-3</v>
      </c>
    </row>
    <row r="41" spans="1:6" x14ac:dyDescent="0.75">
      <c r="A41" s="11">
        <v>52240</v>
      </c>
      <c r="B41" s="20"/>
      <c r="C41" s="21"/>
      <c r="D41" s="21"/>
      <c r="E41" s="21"/>
      <c r="F41" s="20">
        <f t="shared" si="30"/>
        <v>1.0806876583610175E-3</v>
      </c>
    </row>
    <row r="42" spans="1:6" x14ac:dyDescent="0.75">
      <c r="A42" s="11">
        <v>52421</v>
      </c>
      <c r="B42" s="20"/>
      <c r="C42" s="21"/>
      <c r="D42" s="21"/>
      <c r="E42" s="21"/>
      <c r="F42" s="20">
        <f t="shared" si="30"/>
        <v>9.0707087471727209E-4</v>
      </c>
    </row>
    <row r="43" spans="1:6" x14ac:dyDescent="0.75">
      <c r="A43" s="11">
        <v>52605</v>
      </c>
      <c r="B43" s="20"/>
      <c r="C43" s="21"/>
      <c r="D43" s="21"/>
      <c r="E43" s="21"/>
      <c r="F43" s="20">
        <f t="shared" si="30"/>
        <v>7.6134631999794501E-4</v>
      </c>
    </row>
    <row r="44" spans="1:6" x14ac:dyDescent="0.75">
      <c r="A44" s="11">
        <v>52787</v>
      </c>
      <c r="B44" s="20"/>
      <c r="C44" s="21"/>
      <c r="D44" s="21"/>
      <c r="E44" s="21"/>
      <c r="F44" s="20">
        <f t="shared" si="30"/>
        <v>6.3903299635222641E-4</v>
      </c>
    </row>
    <row r="45" spans="1:6" x14ac:dyDescent="0.75">
      <c r="A45" s="11">
        <v>52971</v>
      </c>
      <c r="B45" s="20"/>
      <c r="C45" s="21"/>
      <c r="D45" s="21"/>
      <c r="E45" s="21"/>
      <c r="F45" s="20">
        <f t="shared" si="30"/>
        <v>5.3636979611066727E-4</v>
      </c>
    </row>
    <row r="46" spans="1:6" x14ac:dyDescent="0.75">
      <c r="A46" s="11">
        <v>53152</v>
      </c>
      <c r="B46" s="20"/>
      <c r="C46" s="21"/>
      <c r="D46" s="21"/>
      <c r="E46" s="21"/>
      <c r="F46" s="20">
        <f t="shared" si="30"/>
        <v>4.5019984855559241E-4</v>
      </c>
    </row>
    <row r="47" spans="1:6" x14ac:dyDescent="0.75">
      <c r="A47" s="11">
        <v>53336</v>
      </c>
      <c r="B47" s="20"/>
      <c r="C47" s="21"/>
      <c r="D47" s="21"/>
      <c r="E47" s="21"/>
      <c r="F47" s="20">
        <f t="shared" si="30"/>
        <v>3.7787344684423678E-4</v>
      </c>
    </row>
    <row r="48" spans="1:6" x14ac:dyDescent="0.75">
      <c r="A48" s="11">
        <v>53517</v>
      </c>
      <c r="B48" s="20"/>
      <c r="C48" s="21"/>
      <c r="D48" s="21"/>
      <c r="E48" s="21"/>
      <c r="F48" s="20">
        <f t="shared" si="30"/>
        <v>3.1716657010894613E-4</v>
      </c>
    </row>
  </sheetData>
  <conditionalFormatting sqref="B3:F48">
    <cfRule type="cellIs" dxfId="0" priority="1" operator="greaterThan">
      <formula>0.5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PRICES Local Law</vt:lpstr>
      <vt:lpstr>PRICES NY Law</vt:lpstr>
      <vt:lpstr>Datos</vt:lpstr>
      <vt:lpstr>AL29</vt:lpstr>
      <vt:lpstr>AL30</vt:lpstr>
      <vt:lpstr>AL35</vt:lpstr>
      <vt:lpstr>AE38</vt:lpstr>
      <vt:lpstr>AL41</vt:lpstr>
      <vt:lpstr>GD29</vt:lpstr>
      <vt:lpstr>GD30</vt:lpstr>
      <vt:lpstr>GD35</vt:lpstr>
      <vt:lpstr>GD38</vt:lpstr>
      <vt:lpstr>GD41</vt:lpstr>
      <vt:lpstr>GD46</vt:lpstr>
      <vt:lpstr>FFant</vt:lpstr>
      <vt:lpstr>PDs Ejemplo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CIMETTI Juan Augusto</dc:creator>
  <cp:lastModifiedBy>Juan Augusto Sanchez Cimetti</cp:lastModifiedBy>
  <cp:lastPrinted>2023-10-26T16:01:49Z</cp:lastPrinted>
  <dcterms:created xsi:type="dcterms:W3CDTF">2023-09-18T20:51:01Z</dcterms:created>
  <dcterms:modified xsi:type="dcterms:W3CDTF">2023-10-27T19:52:40Z</dcterms:modified>
</cp:coreProperties>
</file>