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392" documentId="8_{0C586AFB-54DC-4688-A370-CFA444316B56}" xr6:coauthVersionLast="47" xr6:coauthVersionMax="47" xr10:uidLastSave="{BA90FCE0-8755-48DD-BCA0-396E6F56500B}"/>
  <bookViews>
    <workbookView xWindow="-90" yWindow="-90" windowWidth="19380" windowHeight="10260" activeTab="2" xr2:uid="{9C799078-5C8C-4CA2-A599-9589FA691B16}"/>
  </bookViews>
  <sheets>
    <sheet name="PRICES" sheetId="5" r:id="rId1"/>
    <sheet name="FF" sheetId="3" r:id="rId2"/>
    <sheet name="FFant" sheetId="1" r:id="rId3"/>
    <sheet name="Datos" sheetId="2" r:id="rId4"/>
  </sheets>
  <definedNames>
    <definedName name="_xlnm._FilterDatabase" localSheetId="0" hidden="1">PRICES!$A$1:$B$742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R4" i="1" a="1"/>
  <c r="R4" i="1" s="1"/>
  <c r="R5" i="1" s="1"/>
  <c r="P23" i="1"/>
  <c r="P22" i="1"/>
  <c r="P21" i="1"/>
  <c r="P20" i="1"/>
  <c r="P19" i="1"/>
  <c r="W19" i="1" s="1"/>
  <c r="P18" i="1"/>
  <c r="P17" i="1"/>
  <c r="P16" i="1"/>
  <c r="P15" i="1"/>
  <c r="P14" i="1"/>
  <c r="P13" i="1"/>
  <c r="P12" i="1"/>
  <c r="P11" i="1"/>
  <c r="P10" i="1"/>
  <c r="N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Q10" i="1" s="1"/>
  <c r="F2" i="1"/>
  <c r="F3" i="1"/>
  <c r="F4" i="1"/>
  <c r="F5" i="1"/>
  <c r="F6" i="1"/>
  <c r="F8" i="1"/>
  <c r="Q11" i="1" s="1"/>
  <c r="F9" i="1"/>
  <c r="Q12" i="1" s="1"/>
  <c r="F10" i="1"/>
  <c r="Q13" i="1" s="1"/>
  <c r="F11" i="1"/>
  <c r="F12" i="1"/>
  <c r="F13" i="1"/>
  <c r="Q16" i="1" s="1"/>
  <c r="F14" i="1"/>
  <c r="Q17" i="1" s="1"/>
  <c r="F15" i="1"/>
  <c r="Q18" i="1" s="1"/>
  <c r="F16" i="1"/>
  <c r="Q19" i="1" s="1"/>
  <c r="F17" i="1"/>
  <c r="Q20" i="1" s="1"/>
  <c r="F18" i="1"/>
  <c r="Q21" i="1" s="1"/>
  <c r="F19" i="1"/>
  <c r="Q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T12" i="1" l="1"/>
  <c r="U7" i="1"/>
  <c r="W4" i="1"/>
  <c r="W5" i="1" s="1"/>
  <c r="V4" i="1"/>
  <c r="V5" i="1" s="1"/>
  <c r="U4" i="1"/>
  <c r="U5" i="1" s="1"/>
  <c r="T4" i="1"/>
  <c r="T5" i="1" s="1"/>
  <c r="AC4" i="1"/>
  <c r="AC5" i="1" s="1"/>
  <c r="AA4" i="1"/>
  <c r="AA5" i="1" s="1"/>
  <c r="Y4" i="1"/>
  <c r="Y5" i="1" s="1"/>
  <c r="AE4" i="1"/>
  <c r="AE5" i="1" s="1"/>
  <c r="S4" i="1"/>
  <c r="S5" i="1" s="1"/>
  <c r="AB4" i="1"/>
  <c r="AB5" i="1" s="1"/>
  <c r="Z4" i="1"/>
  <c r="Z5" i="1" s="1"/>
  <c r="X4" i="1"/>
  <c r="X5" i="1" s="1"/>
  <c r="AD4" i="1"/>
  <c r="AD5" i="1" s="1"/>
  <c r="S13" i="1"/>
  <c r="AB23" i="1"/>
  <c r="T13" i="1"/>
  <c r="R2" i="1" a="1"/>
  <c r="R2" i="1" s="1"/>
  <c r="R7" i="1" s="1"/>
  <c r="U13" i="1"/>
  <c r="U14" i="1"/>
  <c r="V15" i="1"/>
  <c r="V16" i="1"/>
  <c r="X22" i="1"/>
  <c r="X23" i="1"/>
  <c r="R13" i="1"/>
  <c r="AC21" i="1"/>
  <c r="R14" i="1"/>
  <c r="AC22" i="1"/>
  <c r="W18" i="1"/>
  <c r="S12" i="1"/>
  <c r="R15" i="1"/>
  <c r="S14" i="1"/>
  <c r="T14" i="1"/>
  <c r="U15" i="1"/>
  <c r="V17" i="1"/>
  <c r="W20" i="1"/>
  <c r="Y17" i="1"/>
  <c r="Z23" i="1"/>
  <c r="AC23" i="1"/>
  <c r="Z21" i="1"/>
  <c r="R16" i="1"/>
  <c r="S15" i="1"/>
  <c r="T15" i="1"/>
  <c r="U16" i="1"/>
  <c r="V18" i="1"/>
  <c r="W21" i="1"/>
  <c r="Y18" i="1"/>
  <c r="AA19" i="1"/>
  <c r="AD22" i="1"/>
  <c r="Z22" i="1"/>
  <c r="R17" i="1"/>
  <c r="S16" i="1"/>
  <c r="T16" i="1"/>
  <c r="U17" i="1"/>
  <c r="V19" i="1"/>
  <c r="W22" i="1"/>
  <c r="Y19" i="1"/>
  <c r="AA20" i="1"/>
  <c r="AD23" i="1"/>
  <c r="R18" i="1"/>
  <c r="S17" i="1"/>
  <c r="T17" i="1"/>
  <c r="U18" i="1"/>
  <c r="V20" i="1"/>
  <c r="W23" i="1"/>
  <c r="Y20" i="1"/>
  <c r="AA21" i="1"/>
  <c r="AE23" i="1"/>
  <c r="R19" i="1"/>
  <c r="S18" i="1"/>
  <c r="T18" i="1"/>
  <c r="U19" i="1"/>
  <c r="V21" i="1"/>
  <c r="X16" i="1"/>
  <c r="Y21" i="1"/>
  <c r="AA22" i="1"/>
  <c r="Q23" i="1"/>
  <c r="R20" i="1"/>
  <c r="S19" i="1"/>
  <c r="T19" i="1"/>
  <c r="U20" i="1"/>
  <c r="V22" i="1"/>
  <c r="X17" i="1"/>
  <c r="Y22" i="1"/>
  <c r="AA23" i="1"/>
  <c r="R21" i="1"/>
  <c r="S20" i="1"/>
  <c r="T20" i="1"/>
  <c r="U21" i="1"/>
  <c r="V23" i="1"/>
  <c r="X18" i="1"/>
  <c r="Y23" i="1"/>
  <c r="AB20" i="1"/>
  <c r="R10" i="1"/>
  <c r="R22" i="1"/>
  <c r="S21" i="1"/>
  <c r="T21" i="1"/>
  <c r="U22" i="1"/>
  <c r="W15" i="1"/>
  <c r="X19" i="1"/>
  <c r="Z18" i="1"/>
  <c r="AB21" i="1"/>
  <c r="Q14" i="1"/>
  <c r="W3" i="1" s="1"/>
  <c r="W6" i="1" s="1"/>
  <c r="R11" i="1"/>
  <c r="R23" i="1"/>
  <c r="S22" i="1"/>
  <c r="T22" i="1"/>
  <c r="U23" i="1"/>
  <c r="W16" i="1"/>
  <c r="X20" i="1"/>
  <c r="Z19" i="1"/>
  <c r="AB22" i="1"/>
  <c r="Q15" i="1"/>
  <c r="R12" i="1"/>
  <c r="S11" i="1"/>
  <c r="S23" i="1"/>
  <c r="T23" i="1"/>
  <c r="V14" i="1"/>
  <c r="W17" i="1"/>
  <c r="X21" i="1"/>
  <c r="Z20" i="1"/>
  <c r="W2" i="1"/>
  <c r="W7" i="1" s="1"/>
  <c r="AC2" i="1"/>
  <c r="AC7" i="1" s="1"/>
  <c r="Z2" i="1"/>
  <c r="Z7" i="1" s="1"/>
  <c r="V2" i="1"/>
  <c r="V7" i="1" s="1"/>
  <c r="U2" i="1"/>
  <c r="AB2" i="1"/>
  <c r="AB7" i="1" s="1"/>
  <c r="T2" i="1"/>
  <c r="T7" i="1" s="1"/>
  <c r="Y2" i="1"/>
  <c r="Y7" i="1" s="1"/>
  <c r="AE2" i="1"/>
  <c r="AE7" i="1" s="1"/>
  <c r="S2" i="1"/>
  <c r="S7" i="1" s="1"/>
  <c r="AA2" i="1"/>
  <c r="AA7" i="1" s="1"/>
  <c r="X2" i="1"/>
  <c r="X7" i="1" s="1"/>
  <c r="AD2" i="1"/>
  <c r="AD7" i="1" s="1"/>
  <c r="Z8" i="1" l="1"/>
  <c r="R8" i="1"/>
  <c r="U8" i="1"/>
  <c r="V8" i="1"/>
  <c r="W8" i="1"/>
  <c r="R3" i="1"/>
  <c r="R6" i="1" s="1"/>
  <c r="AD3" i="1"/>
  <c r="AD6" i="1" s="1"/>
  <c r="AD8" i="1" s="1"/>
  <c r="N5" i="1"/>
  <c r="N6" i="1" s="1"/>
  <c r="N10" i="1" s="1"/>
  <c r="AB3" i="1"/>
  <c r="AB6" i="1" s="1"/>
  <c r="AB8" i="1" s="1"/>
  <c r="AC3" i="1"/>
  <c r="AC6" i="1" s="1"/>
  <c r="AC8" i="1" s="1"/>
  <c r="AA3" i="1"/>
  <c r="AA6" i="1" s="1"/>
  <c r="AA8" i="1" s="1"/>
  <c r="S3" i="1"/>
  <c r="S6" i="1" s="1"/>
  <c r="S8" i="1" s="1"/>
  <c r="AE3" i="1"/>
  <c r="AE6" i="1" s="1"/>
  <c r="AE8" i="1" s="1"/>
  <c r="X3" i="1"/>
  <c r="X6" i="1" s="1"/>
  <c r="X8" i="1" s="1"/>
  <c r="T3" i="1"/>
  <c r="T6" i="1" s="1"/>
  <c r="T8" i="1" s="1"/>
  <c r="U3" i="1"/>
  <c r="U6" i="1" s="1"/>
  <c r="Y3" i="1"/>
  <c r="Y6" i="1" s="1"/>
  <c r="Y8" i="1" s="1"/>
  <c r="V3" i="1"/>
  <c r="V6" i="1" s="1"/>
  <c r="Z3" i="1"/>
  <c r="Z6" i="1" s="1"/>
  <c r="N7" i="1" l="1"/>
  <c r="N8" i="1" s="1"/>
  <c r="N11" i="1"/>
  <c r="P8" i="1"/>
</calcChain>
</file>

<file path=xl/sharedStrings.xml><?xml version="1.0" encoding="utf-8"?>
<sst xmlns="http://schemas.openxmlformats.org/spreadsheetml/2006/main" count="45" uniqueCount="33">
  <si>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</si>
  <si>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</si>
  <si>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</si>
  <si>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</si>
  <si>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</si>
  <si>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</si>
  <si>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</si>
  <si>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</si>
  <si>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</si>
  <si>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</si>
  <si>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</si>
  <si>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</si>
  <si>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</si>
  <si>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</si>
  <si>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</si>
  <si>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</si>
  <si>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</si>
  <si>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</si>
  <si>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</si>
  <si>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</si>
  <si>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</si>
  <si>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</si>
  <si>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</si>
  <si>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close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</si>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</sst>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_(* #,##0.000_);_(* \(#,##0.000\);_(* &quot;-&quot;??_);_(@_)"/>
    <numFmt numFmtId="172" formatCode="0.000000%"/>
  </numFmts>
  <fonts count="4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3" fontId="0" fillId="0" borderId="0" xfId="4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0" applyNumberFormat="1"/>
    <xf numFmtId="172" fontId="0" fillId="0" borderId="0" xfId="2" applyNumberFormat="1" applyFon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B742"/>
  <sheetViews>
    <sheetView workbookViewId="0">
      <pane ySplit="1" topLeftCell="A725" activePane="bottomLeft" state="frozen"/>
      <selection pane="bottomLeft" activeCell="A742" sqref="A742"/>
    </sheetView>
  </sheetViews>
  <sheetFormatPr baseColWidth="10" defaultRowHeight="14.75" x14ac:dyDescent="0.75"/>
  <cols>
    <col min="2" max="2" width="12.36328125" bestFit="1" customWidth="1"/>
  </cols>
  <sheetData>
    <row r="1" spans="1:2" x14ac:dyDescent="0.75">
      <c r="A1" t="s">
        <v>24</v>
      </c>
      <c r="B1" t="s">
        <v>23</v>
      </c>
    </row>
    <row r="2" spans="1:2" x14ac:dyDescent="0.75">
      <c r="A2" s="11">
        <v>44088</v>
      </c>
      <c r="B2" s="19">
        <v>51.87</v>
      </c>
    </row>
    <row r="3" spans="1:2" x14ac:dyDescent="0.75">
      <c r="A3" s="11">
        <v>44089</v>
      </c>
      <c r="B3" s="19">
        <v>51.08</v>
      </c>
    </row>
    <row r="4" spans="1:2" x14ac:dyDescent="0.75">
      <c r="A4" s="11">
        <v>44090</v>
      </c>
      <c r="B4" s="19">
        <v>47.96</v>
      </c>
    </row>
    <row r="5" spans="1:2" x14ac:dyDescent="0.75">
      <c r="A5" s="11">
        <v>44091</v>
      </c>
      <c r="B5" s="19">
        <v>46.9</v>
      </c>
    </row>
    <row r="6" spans="1:2" x14ac:dyDescent="0.75">
      <c r="A6" s="11">
        <v>44092</v>
      </c>
      <c r="B6" s="19">
        <v>47.1</v>
      </c>
    </row>
    <row r="7" spans="1:2" x14ac:dyDescent="0.75">
      <c r="A7" s="11">
        <v>44095</v>
      </c>
      <c r="B7" s="19">
        <v>46.12</v>
      </c>
    </row>
    <row r="8" spans="1:2" x14ac:dyDescent="0.75">
      <c r="A8" s="11">
        <v>44096</v>
      </c>
      <c r="B8" s="19">
        <v>45.39</v>
      </c>
    </row>
    <row r="9" spans="1:2" x14ac:dyDescent="0.75">
      <c r="A9" s="11">
        <v>44097</v>
      </c>
      <c r="B9" s="19">
        <v>46.55</v>
      </c>
    </row>
    <row r="10" spans="1:2" x14ac:dyDescent="0.75">
      <c r="A10" s="11">
        <v>44098</v>
      </c>
      <c r="B10" s="19">
        <v>46</v>
      </c>
    </row>
    <row r="11" spans="1:2" x14ac:dyDescent="0.75">
      <c r="A11" s="11">
        <v>44099</v>
      </c>
      <c r="B11" s="19">
        <v>45.2</v>
      </c>
    </row>
    <row r="12" spans="1:2" x14ac:dyDescent="0.75">
      <c r="A12" s="11">
        <v>44102</v>
      </c>
      <c r="B12" s="19">
        <v>44.9</v>
      </c>
    </row>
    <row r="13" spans="1:2" x14ac:dyDescent="0.75">
      <c r="A13" s="11">
        <v>44103</v>
      </c>
      <c r="B13" s="19">
        <v>44.67</v>
      </c>
    </row>
    <row r="14" spans="1:2" x14ac:dyDescent="0.75">
      <c r="A14" s="11">
        <v>44104</v>
      </c>
      <c r="B14" s="19">
        <v>44.6</v>
      </c>
    </row>
    <row r="15" spans="1:2" x14ac:dyDescent="0.75">
      <c r="A15" s="11">
        <v>44105</v>
      </c>
      <c r="B15" s="19">
        <v>44.7</v>
      </c>
    </row>
    <row r="16" spans="1:2" x14ac:dyDescent="0.75">
      <c r="A16" s="11">
        <v>44106</v>
      </c>
      <c r="B16" s="19">
        <v>44.3</v>
      </c>
    </row>
    <row r="17" spans="1:2" x14ac:dyDescent="0.75">
      <c r="A17" s="11">
        <v>44109</v>
      </c>
      <c r="B17" s="19">
        <v>44.4</v>
      </c>
    </row>
    <row r="18" spans="1:2" x14ac:dyDescent="0.75">
      <c r="A18" s="11">
        <v>44110</v>
      </c>
      <c r="B18" s="19">
        <v>44.45</v>
      </c>
    </row>
    <row r="19" spans="1:2" x14ac:dyDescent="0.75">
      <c r="A19" s="11">
        <v>44111</v>
      </c>
      <c r="B19" s="19">
        <v>44.8</v>
      </c>
    </row>
    <row r="20" spans="1:2" x14ac:dyDescent="0.75">
      <c r="A20" s="11">
        <v>44112</v>
      </c>
      <c r="B20" s="19">
        <v>44.7</v>
      </c>
    </row>
    <row r="21" spans="1:2" x14ac:dyDescent="0.75">
      <c r="A21" s="11">
        <v>44113</v>
      </c>
      <c r="B21" s="19">
        <v>44.73</v>
      </c>
    </row>
    <row r="22" spans="1:2" x14ac:dyDescent="0.75">
      <c r="A22" s="11">
        <v>44117</v>
      </c>
      <c r="B22" s="19">
        <v>44.74</v>
      </c>
    </row>
    <row r="23" spans="1:2" x14ac:dyDescent="0.75">
      <c r="A23" s="11">
        <v>44118</v>
      </c>
      <c r="B23" s="19">
        <v>44.45</v>
      </c>
    </row>
    <row r="24" spans="1:2" x14ac:dyDescent="0.75">
      <c r="A24" s="11">
        <v>44119</v>
      </c>
      <c r="B24" s="19">
        <v>44.4</v>
      </c>
    </row>
    <row r="25" spans="1:2" x14ac:dyDescent="0.75">
      <c r="A25" s="11">
        <v>44120</v>
      </c>
      <c r="B25" s="19">
        <v>44.19</v>
      </c>
    </row>
    <row r="26" spans="1:2" x14ac:dyDescent="0.75">
      <c r="A26" s="11">
        <v>44123</v>
      </c>
      <c r="B26" s="19">
        <v>43.35</v>
      </c>
    </row>
    <row r="27" spans="1:2" x14ac:dyDescent="0.75">
      <c r="A27" s="11">
        <v>44124</v>
      </c>
      <c r="B27" s="19">
        <v>41.38</v>
      </c>
    </row>
    <row r="28" spans="1:2" x14ac:dyDescent="0.75">
      <c r="A28" s="11">
        <v>44125</v>
      </c>
      <c r="B28" s="19">
        <v>40.299999999999997</v>
      </c>
    </row>
    <row r="29" spans="1:2" x14ac:dyDescent="0.75">
      <c r="A29" s="11">
        <v>44126</v>
      </c>
      <c r="B29" s="19">
        <v>40.1</v>
      </c>
    </row>
    <row r="30" spans="1:2" x14ac:dyDescent="0.75">
      <c r="A30" s="11">
        <v>44127</v>
      </c>
      <c r="B30" s="19">
        <v>40.15</v>
      </c>
    </row>
    <row r="31" spans="1:2" x14ac:dyDescent="0.75">
      <c r="A31" s="11">
        <v>44130</v>
      </c>
      <c r="B31" s="19">
        <v>38.229999999999997</v>
      </c>
    </row>
    <row r="32" spans="1:2" x14ac:dyDescent="0.75">
      <c r="A32" s="11">
        <v>44131</v>
      </c>
      <c r="B32" s="19">
        <v>39.22</v>
      </c>
    </row>
    <row r="33" spans="1:2" x14ac:dyDescent="0.75">
      <c r="A33" s="11">
        <v>44132</v>
      </c>
      <c r="B33" s="19">
        <v>38.799999999999997</v>
      </c>
    </row>
    <row r="34" spans="1:2" x14ac:dyDescent="0.75">
      <c r="A34" s="11">
        <v>44133</v>
      </c>
      <c r="B34" s="19">
        <v>38.74</v>
      </c>
    </row>
    <row r="35" spans="1:2" x14ac:dyDescent="0.75">
      <c r="A35" s="11">
        <v>44134</v>
      </c>
      <c r="B35" s="19">
        <v>38.049999999999997</v>
      </c>
    </row>
    <row r="36" spans="1:2" x14ac:dyDescent="0.75">
      <c r="A36" s="11">
        <v>44137</v>
      </c>
      <c r="B36" s="19">
        <v>38.64</v>
      </c>
    </row>
    <row r="37" spans="1:2" x14ac:dyDescent="0.75">
      <c r="A37" s="11">
        <v>44138</v>
      </c>
      <c r="B37" s="19">
        <v>38.380000000000003</v>
      </c>
    </row>
    <row r="38" spans="1:2" x14ac:dyDescent="0.75">
      <c r="A38" s="11">
        <v>44139</v>
      </c>
      <c r="B38" s="19">
        <v>38.39</v>
      </c>
    </row>
    <row r="39" spans="1:2" x14ac:dyDescent="0.75">
      <c r="A39" s="11">
        <v>44140</v>
      </c>
      <c r="B39" s="19">
        <v>37.99</v>
      </c>
    </row>
    <row r="40" spans="1:2" x14ac:dyDescent="0.75">
      <c r="A40" s="11">
        <v>44141</v>
      </c>
      <c r="B40" s="19">
        <v>38</v>
      </c>
    </row>
    <row r="41" spans="1:2" x14ac:dyDescent="0.75">
      <c r="A41" s="11">
        <v>44144</v>
      </c>
      <c r="B41" s="19">
        <v>38.35</v>
      </c>
    </row>
    <row r="42" spans="1:2" x14ac:dyDescent="0.75">
      <c r="A42" s="11">
        <v>44145</v>
      </c>
      <c r="B42" s="19">
        <v>38.4</v>
      </c>
    </row>
    <row r="43" spans="1:2" x14ac:dyDescent="0.75">
      <c r="A43" s="11">
        <v>44146</v>
      </c>
      <c r="B43" s="19">
        <v>39.200000000000003</v>
      </c>
    </row>
    <row r="44" spans="1:2" x14ac:dyDescent="0.75">
      <c r="A44" s="11">
        <v>44147</v>
      </c>
      <c r="B44" s="19">
        <v>39.47</v>
      </c>
    </row>
    <row r="45" spans="1:2" x14ac:dyDescent="0.75">
      <c r="A45" s="11">
        <v>44148</v>
      </c>
      <c r="B45" s="19">
        <v>39.9</v>
      </c>
    </row>
    <row r="46" spans="1:2" x14ac:dyDescent="0.75">
      <c r="A46" s="11">
        <v>44151</v>
      </c>
      <c r="B46" s="19">
        <v>40.26</v>
      </c>
    </row>
    <row r="47" spans="1:2" x14ac:dyDescent="0.75">
      <c r="A47" s="11">
        <v>44152</v>
      </c>
      <c r="B47" s="19">
        <v>40.18</v>
      </c>
    </row>
    <row r="48" spans="1:2" x14ac:dyDescent="0.75">
      <c r="A48" s="11">
        <v>44153</v>
      </c>
      <c r="B48" s="19">
        <v>39.74</v>
      </c>
    </row>
    <row r="49" spans="1:2" x14ac:dyDescent="0.75">
      <c r="A49" s="11">
        <v>44154</v>
      </c>
      <c r="B49" s="19">
        <v>39.43</v>
      </c>
    </row>
    <row r="50" spans="1:2" x14ac:dyDescent="0.75">
      <c r="A50" s="11">
        <v>44155</v>
      </c>
      <c r="B50" s="19">
        <v>39.049999999999997</v>
      </c>
    </row>
    <row r="51" spans="1:2" x14ac:dyDescent="0.75">
      <c r="A51" s="11">
        <v>44159</v>
      </c>
      <c r="B51" s="19">
        <v>38.85</v>
      </c>
    </row>
    <row r="52" spans="1:2" x14ac:dyDescent="0.75">
      <c r="A52" s="11">
        <v>44160</v>
      </c>
      <c r="B52" s="19">
        <v>39.200000000000003</v>
      </c>
    </row>
    <row r="53" spans="1:2" x14ac:dyDescent="0.75">
      <c r="A53" s="11">
        <v>44161</v>
      </c>
      <c r="B53" s="19">
        <v>39</v>
      </c>
    </row>
    <row r="54" spans="1:2" x14ac:dyDescent="0.75">
      <c r="A54" s="11">
        <v>44162</v>
      </c>
      <c r="B54" s="19">
        <v>39.01</v>
      </c>
    </row>
    <row r="55" spans="1:2" x14ac:dyDescent="0.75">
      <c r="A55" s="11">
        <v>44165</v>
      </c>
      <c r="B55" s="19">
        <v>38.61</v>
      </c>
    </row>
    <row r="56" spans="1:2" x14ac:dyDescent="0.75">
      <c r="A56" s="11">
        <v>44166</v>
      </c>
      <c r="B56" s="19">
        <v>38.479999999999997</v>
      </c>
    </row>
    <row r="57" spans="1:2" x14ac:dyDescent="0.75">
      <c r="A57" s="11">
        <v>44167</v>
      </c>
      <c r="B57" s="19">
        <v>38.65</v>
      </c>
    </row>
    <row r="58" spans="1:2" x14ac:dyDescent="0.75">
      <c r="A58" s="11">
        <v>44168</v>
      </c>
      <c r="B58" s="19">
        <v>39</v>
      </c>
    </row>
    <row r="59" spans="1:2" x14ac:dyDescent="0.75">
      <c r="A59" s="11">
        <v>44169</v>
      </c>
      <c r="B59" s="19">
        <v>38.6</v>
      </c>
    </row>
    <row r="60" spans="1:2" x14ac:dyDescent="0.75">
      <c r="A60" s="11">
        <v>44174</v>
      </c>
      <c r="B60" s="19">
        <v>39.119999999999997</v>
      </c>
    </row>
    <row r="61" spans="1:2" x14ac:dyDescent="0.75">
      <c r="A61" s="11">
        <v>44175</v>
      </c>
      <c r="B61" s="19">
        <v>39.67</v>
      </c>
    </row>
    <row r="62" spans="1:2" x14ac:dyDescent="0.75">
      <c r="A62" s="11">
        <v>44176</v>
      </c>
      <c r="B62" s="19">
        <v>39.85</v>
      </c>
    </row>
    <row r="63" spans="1:2" x14ac:dyDescent="0.75">
      <c r="A63" s="11">
        <v>44179</v>
      </c>
      <c r="B63" s="19">
        <v>40.33</v>
      </c>
    </row>
    <row r="64" spans="1:2" x14ac:dyDescent="0.75">
      <c r="A64" s="11">
        <v>44180</v>
      </c>
      <c r="B64" s="19">
        <v>40.03</v>
      </c>
    </row>
    <row r="65" spans="1:2" x14ac:dyDescent="0.75">
      <c r="A65" s="11">
        <v>44181</v>
      </c>
      <c r="B65" s="19">
        <v>39.78</v>
      </c>
    </row>
    <row r="66" spans="1:2" x14ac:dyDescent="0.75">
      <c r="A66" s="11">
        <v>44182</v>
      </c>
      <c r="B66" s="19">
        <v>39.840000000000003</v>
      </c>
    </row>
    <row r="67" spans="1:2" x14ac:dyDescent="0.75">
      <c r="A67" s="11">
        <v>44183</v>
      </c>
      <c r="B67" s="19">
        <v>40.22</v>
      </c>
    </row>
    <row r="68" spans="1:2" x14ac:dyDescent="0.75">
      <c r="A68" s="11">
        <v>44186</v>
      </c>
      <c r="B68" s="19">
        <v>40.74</v>
      </c>
    </row>
    <row r="69" spans="1:2" x14ac:dyDescent="0.75">
      <c r="A69" s="11">
        <v>44187</v>
      </c>
      <c r="B69" s="19">
        <v>40.71</v>
      </c>
    </row>
    <row r="70" spans="1:2" x14ac:dyDescent="0.75">
      <c r="A70" s="11">
        <v>44188</v>
      </c>
      <c r="B70" s="19">
        <v>40.619999999999997</v>
      </c>
    </row>
    <row r="71" spans="1:2" x14ac:dyDescent="0.75">
      <c r="A71" s="11">
        <v>44193</v>
      </c>
      <c r="B71" s="19">
        <v>40.9</v>
      </c>
    </row>
    <row r="72" spans="1:2" x14ac:dyDescent="0.75">
      <c r="A72" s="11">
        <v>44194</v>
      </c>
      <c r="B72" s="19">
        <v>40.93</v>
      </c>
    </row>
    <row r="73" spans="1:2" x14ac:dyDescent="0.75">
      <c r="A73" s="11">
        <v>44195</v>
      </c>
      <c r="B73" s="19">
        <v>40.94</v>
      </c>
    </row>
    <row r="74" spans="1:2" x14ac:dyDescent="0.75">
      <c r="A74" s="11">
        <v>44200</v>
      </c>
      <c r="B74" s="19">
        <v>40.549999999999997</v>
      </c>
    </row>
    <row r="75" spans="1:2" x14ac:dyDescent="0.75">
      <c r="A75" s="11">
        <v>44201</v>
      </c>
      <c r="B75" s="19">
        <v>40.25</v>
      </c>
    </row>
    <row r="76" spans="1:2" x14ac:dyDescent="0.75">
      <c r="A76" s="11">
        <v>44202</v>
      </c>
      <c r="B76" s="19">
        <v>40.1</v>
      </c>
    </row>
    <row r="77" spans="1:2" x14ac:dyDescent="0.75">
      <c r="A77" s="11">
        <v>44203</v>
      </c>
      <c r="B77" s="19">
        <v>39.549999999999997</v>
      </c>
    </row>
    <row r="78" spans="1:2" x14ac:dyDescent="0.75">
      <c r="A78" s="11">
        <v>44204</v>
      </c>
      <c r="B78" s="19">
        <v>39.5</v>
      </c>
    </row>
    <row r="79" spans="1:2" x14ac:dyDescent="0.75">
      <c r="A79" s="11">
        <v>44207</v>
      </c>
      <c r="B79" s="19">
        <v>39.04</v>
      </c>
    </row>
    <row r="80" spans="1:2" x14ac:dyDescent="0.75">
      <c r="A80" s="11">
        <v>44208</v>
      </c>
      <c r="B80" s="19">
        <v>39.04</v>
      </c>
    </row>
    <row r="81" spans="1:2" x14ac:dyDescent="0.75">
      <c r="A81" s="11">
        <v>44209</v>
      </c>
      <c r="B81" s="19">
        <v>38.979999999999997</v>
      </c>
    </row>
    <row r="82" spans="1:2" x14ac:dyDescent="0.75">
      <c r="A82" s="11">
        <v>44210</v>
      </c>
      <c r="B82" s="19">
        <v>38.75</v>
      </c>
    </row>
    <row r="83" spans="1:2" x14ac:dyDescent="0.75">
      <c r="A83" s="11">
        <v>44211</v>
      </c>
      <c r="B83" s="19">
        <v>38.69</v>
      </c>
    </row>
    <row r="84" spans="1:2" x14ac:dyDescent="0.75">
      <c r="A84" s="11">
        <v>44214</v>
      </c>
      <c r="B84" s="19">
        <v>38.799999999999997</v>
      </c>
    </row>
    <row r="85" spans="1:2" x14ac:dyDescent="0.75">
      <c r="A85" s="11">
        <v>44215</v>
      </c>
      <c r="B85" s="19">
        <v>38.79</v>
      </c>
    </row>
    <row r="86" spans="1:2" x14ac:dyDescent="0.75">
      <c r="A86" s="11">
        <v>44216</v>
      </c>
      <c r="B86" s="19">
        <v>38.74</v>
      </c>
    </row>
    <row r="87" spans="1:2" x14ac:dyDescent="0.75">
      <c r="A87" s="11">
        <v>44217</v>
      </c>
      <c r="B87" s="19">
        <v>38.69</v>
      </c>
    </row>
    <row r="88" spans="1:2" x14ac:dyDescent="0.75">
      <c r="A88" s="11">
        <v>44218</v>
      </c>
      <c r="B88" s="19">
        <v>38.69</v>
      </c>
    </row>
    <row r="89" spans="1:2" x14ac:dyDescent="0.75">
      <c r="A89" s="11">
        <v>44221</v>
      </c>
      <c r="B89" s="19">
        <v>38.64</v>
      </c>
    </row>
    <row r="90" spans="1:2" x14ac:dyDescent="0.75">
      <c r="A90" s="11">
        <v>44222</v>
      </c>
      <c r="B90" s="19">
        <v>38.58</v>
      </c>
    </row>
    <row r="91" spans="1:2" x14ac:dyDescent="0.75">
      <c r="A91" s="11">
        <v>44223</v>
      </c>
      <c r="B91" s="19">
        <v>38.43</v>
      </c>
    </row>
    <row r="92" spans="1:2" x14ac:dyDescent="0.75">
      <c r="A92" s="11">
        <v>44224</v>
      </c>
      <c r="B92" s="19">
        <v>38.270000000000003</v>
      </c>
    </row>
    <row r="93" spans="1:2" x14ac:dyDescent="0.75">
      <c r="A93" s="11">
        <v>44225</v>
      </c>
      <c r="B93" s="19">
        <v>38.14</v>
      </c>
    </row>
    <row r="94" spans="1:2" x14ac:dyDescent="0.75">
      <c r="A94" s="11">
        <v>44228</v>
      </c>
      <c r="B94" s="19">
        <v>38.090000000000003</v>
      </c>
    </row>
    <row r="95" spans="1:2" x14ac:dyDescent="0.75">
      <c r="A95" s="11">
        <v>44229</v>
      </c>
      <c r="B95" s="19">
        <v>37.97</v>
      </c>
    </row>
    <row r="96" spans="1:2" x14ac:dyDescent="0.75">
      <c r="A96" s="11">
        <v>44230</v>
      </c>
      <c r="B96" s="19">
        <v>37.78</v>
      </c>
    </row>
    <row r="97" spans="1:2" x14ac:dyDescent="0.75">
      <c r="A97" s="11">
        <v>44231</v>
      </c>
      <c r="B97" s="19">
        <v>37.64</v>
      </c>
    </row>
    <row r="98" spans="1:2" x14ac:dyDescent="0.75">
      <c r="A98" s="11">
        <v>44232</v>
      </c>
      <c r="B98" s="19">
        <v>37.619999999999997</v>
      </c>
    </row>
    <row r="99" spans="1:2" x14ac:dyDescent="0.75">
      <c r="A99" s="11">
        <v>44235</v>
      </c>
      <c r="B99" s="19">
        <v>37.619999999999997</v>
      </c>
    </row>
    <row r="100" spans="1:2" x14ac:dyDescent="0.75">
      <c r="A100" s="11">
        <v>44236</v>
      </c>
      <c r="B100" s="19">
        <v>37.520000000000003</v>
      </c>
    </row>
    <row r="101" spans="1:2" x14ac:dyDescent="0.75">
      <c r="A101" s="11">
        <v>44237</v>
      </c>
      <c r="B101" s="19">
        <v>37.450000000000003</v>
      </c>
    </row>
    <row r="102" spans="1:2" x14ac:dyDescent="0.75">
      <c r="A102" s="11">
        <v>44238</v>
      </c>
      <c r="B102" s="19">
        <v>37.01</v>
      </c>
    </row>
    <row r="103" spans="1:2" x14ac:dyDescent="0.75">
      <c r="A103" s="11">
        <v>44239</v>
      </c>
      <c r="B103" s="19">
        <v>36.450000000000003</v>
      </c>
    </row>
    <row r="104" spans="1:2" x14ac:dyDescent="0.75">
      <c r="A104" s="11">
        <v>44244</v>
      </c>
      <c r="B104" s="19">
        <v>36.14</v>
      </c>
    </row>
    <row r="105" spans="1:2" x14ac:dyDescent="0.75">
      <c r="A105" s="11">
        <v>44245</v>
      </c>
      <c r="B105" s="19">
        <v>36.75</v>
      </c>
    </row>
    <row r="106" spans="1:2" x14ac:dyDescent="0.75">
      <c r="A106" s="11">
        <v>44246</v>
      </c>
      <c r="B106" s="19">
        <v>36.19</v>
      </c>
    </row>
    <row r="107" spans="1:2" x14ac:dyDescent="0.75">
      <c r="A107" s="11">
        <v>44249</v>
      </c>
      <c r="B107" s="19">
        <v>36.35</v>
      </c>
    </row>
    <row r="108" spans="1:2" x14ac:dyDescent="0.75">
      <c r="A108" s="11">
        <v>44250</v>
      </c>
      <c r="B108" s="19">
        <v>35.75</v>
      </c>
    </row>
    <row r="109" spans="1:2" x14ac:dyDescent="0.75">
      <c r="A109" s="11">
        <v>44251</v>
      </c>
      <c r="B109" s="19">
        <v>36.08</v>
      </c>
    </row>
    <row r="110" spans="1:2" x14ac:dyDescent="0.75">
      <c r="A110" s="11">
        <v>44252</v>
      </c>
      <c r="B110" s="19">
        <v>36.47</v>
      </c>
    </row>
    <row r="111" spans="1:2" x14ac:dyDescent="0.75">
      <c r="A111" s="11">
        <v>44253</v>
      </c>
      <c r="B111" s="19">
        <v>36.78</v>
      </c>
    </row>
    <row r="112" spans="1:2" x14ac:dyDescent="0.75">
      <c r="A112" s="11">
        <v>44256</v>
      </c>
      <c r="B112" s="19">
        <v>36.78</v>
      </c>
    </row>
    <row r="113" spans="1:2" x14ac:dyDescent="0.75">
      <c r="A113" s="11">
        <v>44257</v>
      </c>
      <c r="B113" s="19">
        <v>36.29</v>
      </c>
    </row>
    <row r="114" spans="1:2" x14ac:dyDescent="0.75">
      <c r="A114" s="11">
        <v>44258</v>
      </c>
      <c r="B114" s="19">
        <v>36.22</v>
      </c>
    </row>
    <row r="115" spans="1:2" x14ac:dyDescent="0.75">
      <c r="A115" s="11">
        <v>44259</v>
      </c>
      <c r="B115" s="19">
        <v>36.380000000000003</v>
      </c>
    </row>
    <row r="116" spans="1:2" x14ac:dyDescent="0.75">
      <c r="A116" s="11">
        <v>44260</v>
      </c>
      <c r="B116" s="19">
        <v>35.75</v>
      </c>
    </row>
    <row r="117" spans="1:2" x14ac:dyDescent="0.75">
      <c r="A117" s="11">
        <v>44263</v>
      </c>
      <c r="B117" s="19">
        <v>35.75</v>
      </c>
    </row>
    <row r="118" spans="1:2" x14ac:dyDescent="0.75">
      <c r="A118" s="11">
        <v>44264</v>
      </c>
      <c r="B118" s="19">
        <v>35.14</v>
      </c>
    </row>
    <row r="119" spans="1:2" x14ac:dyDescent="0.75">
      <c r="A119" s="11">
        <v>44265</v>
      </c>
      <c r="B119" s="19">
        <v>33.51</v>
      </c>
    </row>
    <row r="120" spans="1:2" x14ac:dyDescent="0.75">
      <c r="A120" s="11">
        <v>44266</v>
      </c>
      <c r="B120" s="19">
        <v>33.68</v>
      </c>
    </row>
    <row r="121" spans="1:2" x14ac:dyDescent="0.75">
      <c r="A121" s="11">
        <v>44267</v>
      </c>
      <c r="B121" s="19">
        <v>34.39</v>
      </c>
    </row>
    <row r="122" spans="1:2" x14ac:dyDescent="0.75">
      <c r="A122" s="11">
        <v>44270</v>
      </c>
      <c r="B122" s="19">
        <v>34.96</v>
      </c>
    </row>
    <row r="123" spans="1:2" x14ac:dyDescent="0.75">
      <c r="A123" s="11">
        <v>44271</v>
      </c>
      <c r="B123" s="19">
        <v>35.4</v>
      </c>
    </row>
    <row r="124" spans="1:2" x14ac:dyDescent="0.75">
      <c r="A124" s="11">
        <v>44272</v>
      </c>
      <c r="B124" s="19">
        <v>35.799999999999997</v>
      </c>
    </row>
    <row r="125" spans="1:2" x14ac:dyDescent="0.75">
      <c r="A125" s="11">
        <v>44273</v>
      </c>
      <c r="B125" s="19">
        <v>35.82</v>
      </c>
    </row>
    <row r="126" spans="1:2" x14ac:dyDescent="0.75">
      <c r="A126" s="11">
        <v>44274</v>
      </c>
      <c r="B126" s="19">
        <v>35.92</v>
      </c>
    </row>
    <row r="127" spans="1:2" x14ac:dyDescent="0.75">
      <c r="A127" s="11">
        <v>44277</v>
      </c>
      <c r="B127" s="19">
        <v>36.409999999999997</v>
      </c>
    </row>
    <row r="128" spans="1:2" x14ac:dyDescent="0.75">
      <c r="A128" s="11">
        <v>44278</v>
      </c>
      <c r="B128" s="19">
        <v>36</v>
      </c>
    </row>
    <row r="129" spans="1:2" x14ac:dyDescent="0.75">
      <c r="A129" s="11">
        <v>44280</v>
      </c>
      <c r="B129" s="19">
        <v>35.33</v>
      </c>
    </row>
    <row r="130" spans="1:2" x14ac:dyDescent="0.75">
      <c r="A130" s="11">
        <v>44281</v>
      </c>
      <c r="B130" s="19">
        <v>35.32</v>
      </c>
    </row>
    <row r="131" spans="1:2" x14ac:dyDescent="0.75">
      <c r="A131" s="11">
        <v>44284</v>
      </c>
      <c r="B131" s="19">
        <v>34.67</v>
      </c>
    </row>
    <row r="132" spans="1:2" x14ac:dyDescent="0.75">
      <c r="A132" s="11">
        <v>44285</v>
      </c>
      <c r="B132" s="19">
        <v>34.29</v>
      </c>
    </row>
    <row r="133" spans="1:2" x14ac:dyDescent="0.75">
      <c r="A133" s="11">
        <v>44286</v>
      </c>
      <c r="B133" s="19">
        <v>34.049999999999997</v>
      </c>
    </row>
    <row r="134" spans="1:2" x14ac:dyDescent="0.75">
      <c r="A134" s="11">
        <v>44291</v>
      </c>
      <c r="B134" s="19">
        <v>34.85</v>
      </c>
    </row>
    <row r="135" spans="1:2" x14ac:dyDescent="0.75">
      <c r="A135" s="11">
        <v>44292</v>
      </c>
      <c r="B135" s="19">
        <v>34.630000000000003</v>
      </c>
    </row>
    <row r="136" spans="1:2" x14ac:dyDescent="0.75">
      <c r="A136" s="11">
        <v>44293</v>
      </c>
      <c r="B136" s="19">
        <v>34.57</v>
      </c>
    </row>
    <row r="137" spans="1:2" x14ac:dyDescent="0.75">
      <c r="A137" s="11">
        <v>44294</v>
      </c>
      <c r="B137" s="19">
        <v>34.39</v>
      </c>
    </row>
    <row r="138" spans="1:2" x14ac:dyDescent="0.75">
      <c r="A138" s="11">
        <v>44295</v>
      </c>
      <c r="B138" s="19">
        <v>34.18</v>
      </c>
    </row>
    <row r="139" spans="1:2" x14ac:dyDescent="0.75">
      <c r="A139" s="11">
        <v>44298</v>
      </c>
      <c r="B139" s="19">
        <v>34.68</v>
      </c>
    </row>
    <row r="140" spans="1:2" x14ac:dyDescent="0.75">
      <c r="A140" s="11">
        <v>44299</v>
      </c>
      <c r="B140" s="19">
        <v>34.82</v>
      </c>
    </row>
    <row r="141" spans="1:2" x14ac:dyDescent="0.75">
      <c r="A141" s="11">
        <v>44300</v>
      </c>
      <c r="B141" s="19">
        <v>34.57</v>
      </c>
    </row>
    <row r="142" spans="1:2" x14ac:dyDescent="0.75">
      <c r="A142" s="11">
        <v>44301</v>
      </c>
      <c r="B142" s="19">
        <v>34.25</v>
      </c>
    </row>
    <row r="143" spans="1:2" x14ac:dyDescent="0.75">
      <c r="A143" s="11">
        <v>44302</v>
      </c>
      <c r="B143" s="19">
        <v>34.200000000000003</v>
      </c>
    </row>
    <row r="144" spans="1:2" x14ac:dyDescent="0.75">
      <c r="A144" s="11">
        <v>44305</v>
      </c>
      <c r="B144" s="19">
        <v>34.369999999999997</v>
      </c>
    </row>
    <row r="145" spans="1:2" x14ac:dyDescent="0.75">
      <c r="A145" s="11">
        <v>44306</v>
      </c>
      <c r="B145" s="19">
        <v>34.26</v>
      </c>
    </row>
    <row r="146" spans="1:2" x14ac:dyDescent="0.75">
      <c r="A146" s="11">
        <v>44307</v>
      </c>
      <c r="B146" s="19">
        <v>34.35</v>
      </c>
    </row>
    <row r="147" spans="1:2" x14ac:dyDescent="0.75">
      <c r="A147" s="11">
        <v>44308</v>
      </c>
      <c r="B147" s="19">
        <v>34.369999999999997</v>
      </c>
    </row>
    <row r="148" spans="1:2" x14ac:dyDescent="0.75">
      <c r="A148" s="11">
        <v>44309</v>
      </c>
      <c r="B148" s="19">
        <v>34.22</v>
      </c>
    </row>
    <row r="149" spans="1:2" x14ac:dyDescent="0.75">
      <c r="A149" s="11">
        <v>44312</v>
      </c>
      <c r="B149" s="19">
        <v>34.869999999999997</v>
      </c>
    </row>
    <row r="150" spans="1:2" x14ac:dyDescent="0.75">
      <c r="A150" s="11">
        <v>44313</v>
      </c>
      <c r="B150" s="19">
        <v>35.25</v>
      </c>
    </row>
    <row r="151" spans="1:2" x14ac:dyDescent="0.75">
      <c r="A151" s="11">
        <v>44314</v>
      </c>
      <c r="B151" s="19">
        <v>35.35</v>
      </c>
    </row>
    <row r="152" spans="1:2" x14ac:dyDescent="0.75">
      <c r="A152" s="11">
        <v>44315</v>
      </c>
      <c r="B152" s="19">
        <v>35.229999999999997</v>
      </c>
    </row>
    <row r="153" spans="1:2" x14ac:dyDescent="0.75">
      <c r="A153" s="11">
        <v>44316</v>
      </c>
      <c r="B153" s="19">
        <v>35.159999999999997</v>
      </c>
    </row>
    <row r="154" spans="1:2" x14ac:dyDescent="0.75">
      <c r="A154" s="11">
        <v>44319</v>
      </c>
      <c r="B154" s="19">
        <v>35.18</v>
      </c>
    </row>
    <row r="155" spans="1:2" x14ac:dyDescent="0.75">
      <c r="A155" s="11">
        <v>44320</v>
      </c>
      <c r="B155" s="19">
        <v>35.119999999999997</v>
      </c>
    </row>
    <row r="156" spans="1:2" x14ac:dyDescent="0.75">
      <c r="A156" s="11">
        <v>44321</v>
      </c>
      <c r="B156" s="19">
        <v>35.04</v>
      </c>
    </row>
    <row r="157" spans="1:2" x14ac:dyDescent="0.75">
      <c r="A157" s="11">
        <v>44322</v>
      </c>
      <c r="B157" s="19">
        <v>34.770000000000003</v>
      </c>
    </row>
    <row r="158" spans="1:2" x14ac:dyDescent="0.75">
      <c r="A158" s="11">
        <v>44323</v>
      </c>
      <c r="B158" s="19">
        <v>34.299999999999997</v>
      </c>
    </row>
    <row r="159" spans="1:2" x14ac:dyDescent="0.75">
      <c r="A159" s="11">
        <v>44326</v>
      </c>
      <c r="B159" s="19">
        <v>34.4</v>
      </c>
    </row>
    <row r="160" spans="1:2" x14ac:dyDescent="0.75">
      <c r="A160" s="11">
        <v>44327</v>
      </c>
      <c r="B160" s="19">
        <v>33.82</v>
      </c>
    </row>
    <row r="161" spans="1:2" x14ac:dyDescent="0.75">
      <c r="A161" s="11">
        <v>44328</v>
      </c>
      <c r="B161" s="19">
        <v>34.11</v>
      </c>
    </row>
    <row r="162" spans="1:2" x14ac:dyDescent="0.75">
      <c r="A162" s="11">
        <v>44329</v>
      </c>
      <c r="B162" s="19">
        <v>34.22</v>
      </c>
    </row>
    <row r="163" spans="1:2" x14ac:dyDescent="0.75">
      <c r="A163" s="11">
        <v>44330</v>
      </c>
      <c r="B163" s="19">
        <v>35.090000000000003</v>
      </c>
    </row>
    <row r="164" spans="1:2" x14ac:dyDescent="0.75">
      <c r="A164" s="11">
        <v>44333</v>
      </c>
      <c r="B164" s="19">
        <v>35.700000000000003</v>
      </c>
    </row>
    <row r="165" spans="1:2" x14ac:dyDescent="0.75">
      <c r="A165" s="11">
        <v>44334</v>
      </c>
      <c r="B165" s="19">
        <v>35.700000000000003</v>
      </c>
    </row>
    <row r="166" spans="1:2" x14ac:dyDescent="0.75">
      <c r="A166" s="11">
        <v>44335</v>
      </c>
      <c r="B166" s="19">
        <v>35.07</v>
      </c>
    </row>
    <row r="167" spans="1:2" x14ac:dyDescent="0.75">
      <c r="A167" s="11">
        <v>44336</v>
      </c>
      <c r="B167" s="19">
        <v>34.78</v>
      </c>
    </row>
    <row r="168" spans="1:2" x14ac:dyDescent="0.75">
      <c r="A168" s="11">
        <v>44337</v>
      </c>
      <c r="B168" s="19">
        <v>34.4</v>
      </c>
    </row>
    <row r="169" spans="1:2" x14ac:dyDescent="0.75">
      <c r="A169" s="11">
        <v>44342</v>
      </c>
      <c r="B169" s="19">
        <v>35.450000000000003</v>
      </c>
    </row>
    <row r="170" spans="1:2" x14ac:dyDescent="0.75">
      <c r="A170" s="11">
        <v>44343</v>
      </c>
      <c r="B170" s="19">
        <v>35.659999999999997</v>
      </c>
    </row>
    <row r="171" spans="1:2" x14ac:dyDescent="0.75">
      <c r="A171" s="11">
        <v>44344</v>
      </c>
      <c r="B171" s="19">
        <v>35.35</v>
      </c>
    </row>
    <row r="172" spans="1:2" x14ac:dyDescent="0.75">
      <c r="A172" s="11">
        <v>44347</v>
      </c>
      <c r="B172" s="19">
        <v>35.299999999999997</v>
      </c>
    </row>
    <row r="173" spans="1:2" x14ac:dyDescent="0.75">
      <c r="A173" s="11">
        <v>44348</v>
      </c>
      <c r="B173" s="19">
        <v>35.6</v>
      </c>
    </row>
    <row r="174" spans="1:2" x14ac:dyDescent="0.75">
      <c r="A174" s="11">
        <v>44349</v>
      </c>
      <c r="B174" s="19">
        <v>36.299999999999997</v>
      </c>
    </row>
    <row r="175" spans="1:2" x14ac:dyDescent="0.75">
      <c r="A175" s="11">
        <v>44350</v>
      </c>
      <c r="B175" s="19">
        <v>36.049999999999997</v>
      </c>
    </row>
    <row r="176" spans="1:2" x14ac:dyDescent="0.75">
      <c r="A176" s="11">
        <v>44351</v>
      </c>
      <c r="B176" s="19">
        <v>35.85</v>
      </c>
    </row>
    <row r="177" spans="1:2" x14ac:dyDescent="0.75">
      <c r="A177" s="11">
        <v>44354</v>
      </c>
      <c r="B177" s="19">
        <v>36.5</v>
      </c>
    </row>
    <row r="178" spans="1:2" x14ac:dyDescent="0.75">
      <c r="A178" s="11">
        <v>44355</v>
      </c>
      <c r="B178" s="19">
        <v>37.020000000000003</v>
      </c>
    </row>
    <row r="179" spans="1:2" x14ac:dyDescent="0.75">
      <c r="A179" s="11">
        <v>44356</v>
      </c>
      <c r="B179" s="19">
        <v>37.65</v>
      </c>
    </row>
    <row r="180" spans="1:2" x14ac:dyDescent="0.75">
      <c r="A180" s="11">
        <v>44357</v>
      </c>
      <c r="B180" s="19">
        <v>37.97</v>
      </c>
    </row>
    <row r="181" spans="1:2" x14ac:dyDescent="0.75">
      <c r="A181" s="11">
        <v>44358</v>
      </c>
      <c r="B181" s="19">
        <v>38.299999999999997</v>
      </c>
    </row>
    <row r="182" spans="1:2" x14ac:dyDescent="0.75">
      <c r="A182" s="11">
        <v>44361</v>
      </c>
      <c r="B182" s="19">
        <v>38.299999999999997</v>
      </c>
    </row>
    <row r="183" spans="1:2" x14ac:dyDescent="0.75">
      <c r="A183" s="11">
        <v>44362</v>
      </c>
      <c r="B183" s="19">
        <v>38.06</v>
      </c>
    </row>
    <row r="184" spans="1:2" x14ac:dyDescent="0.75">
      <c r="A184" s="11">
        <v>44363</v>
      </c>
      <c r="B184" s="19">
        <v>37.96</v>
      </c>
    </row>
    <row r="185" spans="1:2" x14ac:dyDescent="0.75">
      <c r="A185" s="11">
        <v>44364</v>
      </c>
      <c r="B185" s="19">
        <v>37.53</v>
      </c>
    </row>
    <row r="186" spans="1:2" x14ac:dyDescent="0.75">
      <c r="A186" s="11">
        <v>44365</v>
      </c>
      <c r="B186" s="19">
        <v>37.299999999999997</v>
      </c>
    </row>
    <row r="187" spans="1:2" x14ac:dyDescent="0.75">
      <c r="A187" s="11">
        <v>44369</v>
      </c>
      <c r="B187" s="19">
        <v>36.65</v>
      </c>
    </row>
    <row r="188" spans="1:2" x14ac:dyDescent="0.75">
      <c r="A188" s="11">
        <v>44370</v>
      </c>
      <c r="B188" s="19">
        <v>36.54</v>
      </c>
    </row>
    <row r="189" spans="1:2" x14ac:dyDescent="0.75">
      <c r="A189" s="11">
        <v>44371</v>
      </c>
      <c r="B189" s="19">
        <v>36</v>
      </c>
    </row>
    <row r="190" spans="1:2" x14ac:dyDescent="0.75">
      <c r="A190" s="11">
        <v>44372</v>
      </c>
      <c r="B190" s="19">
        <v>34.99</v>
      </c>
    </row>
    <row r="191" spans="1:2" x14ac:dyDescent="0.75">
      <c r="A191" s="11">
        <v>44375</v>
      </c>
      <c r="B191" s="19">
        <v>34.85</v>
      </c>
    </row>
    <row r="192" spans="1:2" x14ac:dyDescent="0.75">
      <c r="A192" s="11">
        <v>44376</v>
      </c>
      <c r="B192" s="19">
        <v>34.15</v>
      </c>
    </row>
    <row r="193" spans="1:2" x14ac:dyDescent="0.75">
      <c r="A193" s="11">
        <v>44377</v>
      </c>
      <c r="B193" s="19">
        <v>33.93</v>
      </c>
    </row>
    <row r="194" spans="1:2" x14ac:dyDescent="0.75">
      <c r="A194" s="11">
        <v>44378</v>
      </c>
      <c r="B194" s="19">
        <v>33.799999999999997</v>
      </c>
    </row>
    <row r="195" spans="1:2" x14ac:dyDescent="0.75">
      <c r="A195" s="11">
        <v>44379</v>
      </c>
      <c r="B195" s="19">
        <v>34.06</v>
      </c>
    </row>
    <row r="196" spans="1:2" x14ac:dyDescent="0.75">
      <c r="A196" s="11">
        <v>44382</v>
      </c>
      <c r="B196" s="19">
        <v>33.799999999999997</v>
      </c>
    </row>
    <row r="197" spans="1:2" x14ac:dyDescent="0.75">
      <c r="A197" s="11">
        <v>44383</v>
      </c>
      <c r="B197" s="19">
        <v>33.770000000000003</v>
      </c>
    </row>
    <row r="198" spans="1:2" x14ac:dyDescent="0.75">
      <c r="A198" s="11">
        <v>44384</v>
      </c>
      <c r="B198" s="19">
        <v>33.76</v>
      </c>
    </row>
    <row r="199" spans="1:2" x14ac:dyDescent="0.75">
      <c r="A199" s="11">
        <v>44385</v>
      </c>
      <c r="B199" s="19">
        <v>33.86</v>
      </c>
    </row>
    <row r="200" spans="1:2" x14ac:dyDescent="0.75">
      <c r="A200" s="11">
        <v>44389</v>
      </c>
      <c r="B200" s="19">
        <v>34.29</v>
      </c>
    </row>
    <row r="201" spans="1:2" x14ac:dyDescent="0.75">
      <c r="A201" s="11">
        <v>44390</v>
      </c>
      <c r="B201" s="19">
        <v>34.75</v>
      </c>
    </row>
    <row r="202" spans="1:2" x14ac:dyDescent="0.75">
      <c r="A202" s="11">
        <v>44391</v>
      </c>
      <c r="B202" s="19">
        <v>35.090000000000003</v>
      </c>
    </row>
    <row r="203" spans="1:2" x14ac:dyDescent="0.75">
      <c r="A203" s="11">
        <v>44392</v>
      </c>
      <c r="B203" s="19">
        <v>35.29</v>
      </c>
    </row>
    <row r="204" spans="1:2" x14ac:dyDescent="0.75">
      <c r="A204" s="11">
        <v>44393</v>
      </c>
      <c r="B204" s="19">
        <v>35.57</v>
      </c>
    </row>
    <row r="205" spans="1:2" x14ac:dyDescent="0.75">
      <c r="A205" s="11">
        <v>44396</v>
      </c>
      <c r="B205" s="19">
        <v>35.840000000000003</v>
      </c>
    </row>
    <row r="206" spans="1:2" x14ac:dyDescent="0.75">
      <c r="A206" s="11">
        <v>44397</v>
      </c>
      <c r="B206" s="19">
        <v>36.19</v>
      </c>
    </row>
    <row r="207" spans="1:2" x14ac:dyDescent="0.75">
      <c r="A207" s="11">
        <v>44398</v>
      </c>
      <c r="B207" s="19">
        <v>36.32</v>
      </c>
    </row>
    <row r="208" spans="1:2" x14ac:dyDescent="0.75">
      <c r="A208" s="11">
        <v>44399</v>
      </c>
      <c r="B208" s="19">
        <v>36.299999999999997</v>
      </c>
    </row>
    <row r="209" spans="1:2" x14ac:dyDescent="0.75">
      <c r="A209" s="11">
        <v>44400</v>
      </c>
      <c r="B209" s="19">
        <v>36.28</v>
      </c>
    </row>
    <row r="210" spans="1:2" x14ac:dyDescent="0.75">
      <c r="A210" s="11">
        <v>44403</v>
      </c>
      <c r="B210" s="19">
        <v>36.22</v>
      </c>
    </row>
    <row r="211" spans="1:2" x14ac:dyDescent="0.75">
      <c r="A211" s="11">
        <v>44404</v>
      </c>
      <c r="B211" s="19">
        <v>36.119999999999997</v>
      </c>
    </row>
    <row r="212" spans="1:2" x14ac:dyDescent="0.75">
      <c r="A212" s="11">
        <v>44405</v>
      </c>
      <c r="B212" s="19">
        <v>36.01</v>
      </c>
    </row>
    <row r="213" spans="1:2" x14ac:dyDescent="0.75">
      <c r="A213" s="11">
        <v>44406</v>
      </c>
      <c r="B213" s="19">
        <v>35.909999999999997</v>
      </c>
    </row>
    <row r="214" spans="1:2" x14ac:dyDescent="0.75">
      <c r="A214" s="11">
        <v>44407</v>
      </c>
      <c r="B214" s="19">
        <v>35.869999999999997</v>
      </c>
    </row>
    <row r="215" spans="1:2" x14ac:dyDescent="0.75">
      <c r="A215" s="11">
        <v>44410</v>
      </c>
      <c r="B215" s="19">
        <v>35.78</v>
      </c>
    </row>
    <row r="216" spans="1:2" x14ac:dyDescent="0.75">
      <c r="A216" s="11">
        <v>44411</v>
      </c>
      <c r="B216" s="19">
        <v>35.590000000000003</v>
      </c>
    </row>
    <row r="217" spans="1:2" x14ac:dyDescent="0.75">
      <c r="A217" s="11">
        <v>44412</v>
      </c>
      <c r="B217" s="19">
        <v>35.409999999999997</v>
      </c>
    </row>
    <row r="218" spans="1:2" x14ac:dyDescent="0.75">
      <c r="A218" s="11">
        <v>44413</v>
      </c>
      <c r="B218" s="19">
        <v>35.19</v>
      </c>
    </row>
    <row r="219" spans="1:2" x14ac:dyDescent="0.75">
      <c r="A219" s="11">
        <v>44414</v>
      </c>
      <c r="B219" s="19">
        <v>34.97</v>
      </c>
    </row>
    <row r="220" spans="1:2" x14ac:dyDescent="0.75">
      <c r="A220" s="11">
        <v>44417</v>
      </c>
      <c r="B220" s="19">
        <v>35.1</v>
      </c>
    </row>
    <row r="221" spans="1:2" x14ac:dyDescent="0.75">
      <c r="A221" s="11">
        <v>44418</v>
      </c>
      <c r="B221" s="19">
        <v>35.35</v>
      </c>
    </row>
    <row r="222" spans="1:2" x14ac:dyDescent="0.75">
      <c r="A222" s="11">
        <v>44419</v>
      </c>
      <c r="B222" s="19">
        <v>35.53</v>
      </c>
    </row>
    <row r="223" spans="1:2" x14ac:dyDescent="0.75">
      <c r="A223" s="11">
        <v>44420</v>
      </c>
      <c r="B223" s="19">
        <v>35.68</v>
      </c>
    </row>
    <row r="224" spans="1:2" x14ac:dyDescent="0.75">
      <c r="A224" s="11">
        <v>44421</v>
      </c>
      <c r="B224" s="19">
        <v>35.119999999999997</v>
      </c>
    </row>
    <row r="225" spans="1:2" x14ac:dyDescent="0.75">
      <c r="A225" s="11">
        <v>44425</v>
      </c>
      <c r="B225" s="19">
        <v>35.270000000000003</v>
      </c>
    </row>
    <row r="226" spans="1:2" x14ac:dyDescent="0.75">
      <c r="A226" s="11">
        <v>44426</v>
      </c>
      <c r="B226" s="19">
        <v>35.31</v>
      </c>
    </row>
    <row r="227" spans="1:2" x14ac:dyDescent="0.75">
      <c r="A227" s="11">
        <v>44427</v>
      </c>
      <c r="B227" s="19">
        <v>35.31</v>
      </c>
    </row>
    <row r="228" spans="1:2" x14ac:dyDescent="0.75">
      <c r="A228" s="11">
        <v>44428</v>
      </c>
      <c r="B228" s="19">
        <v>35.270000000000003</v>
      </c>
    </row>
    <row r="229" spans="1:2" x14ac:dyDescent="0.75">
      <c r="A229" s="11">
        <v>44431</v>
      </c>
      <c r="B229" s="19">
        <v>35.26</v>
      </c>
    </row>
    <row r="230" spans="1:2" x14ac:dyDescent="0.75">
      <c r="A230" s="11">
        <v>44432</v>
      </c>
      <c r="B230" s="19">
        <v>35.39</v>
      </c>
    </row>
    <row r="231" spans="1:2" x14ac:dyDescent="0.75">
      <c r="A231" s="11">
        <v>44433</v>
      </c>
      <c r="B231" s="19">
        <v>35.369999999999997</v>
      </c>
    </row>
    <row r="232" spans="1:2" x14ac:dyDescent="0.75">
      <c r="A232" s="11">
        <v>44434</v>
      </c>
      <c r="B232" s="19">
        <v>35.42</v>
      </c>
    </row>
    <row r="233" spans="1:2" x14ac:dyDescent="0.75">
      <c r="A233" s="11">
        <v>44435</v>
      </c>
      <c r="B233" s="19">
        <v>35.630000000000003</v>
      </c>
    </row>
    <row r="234" spans="1:2" x14ac:dyDescent="0.75">
      <c r="A234" s="11">
        <v>44438</v>
      </c>
      <c r="B234" s="19">
        <v>36.01</v>
      </c>
    </row>
    <row r="235" spans="1:2" x14ac:dyDescent="0.75">
      <c r="A235" s="11">
        <v>44439</v>
      </c>
      <c r="B235" s="19">
        <v>36.31</v>
      </c>
    </row>
    <row r="236" spans="1:2" x14ac:dyDescent="0.75">
      <c r="A236" s="11">
        <v>44440</v>
      </c>
      <c r="B236" s="19">
        <v>36.880000000000003</v>
      </c>
    </row>
    <row r="237" spans="1:2" x14ac:dyDescent="0.75">
      <c r="A237" s="11">
        <v>44441</v>
      </c>
      <c r="B237" s="19">
        <v>37.46</v>
      </c>
    </row>
    <row r="238" spans="1:2" x14ac:dyDescent="0.75">
      <c r="A238" s="11">
        <v>44442</v>
      </c>
      <c r="B238" s="19">
        <v>37.520000000000003</v>
      </c>
    </row>
    <row r="239" spans="1:2" x14ac:dyDescent="0.75">
      <c r="A239" s="11">
        <v>44445</v>
      </c>
      <c r="B239" s="19">
        <v>37.76</v>
      </c>
    </row>
    <row r="240" spans="1:2" x14ac:dyDescent="0.75">
      <c r="A240" s="11">
        <v>44446</v>
      </c>
      <c r="B240" s="19">
        <v>37.85</v>
      </c>
    </row>
    <row r="241" spans="1:2" x14ac:dyDescent="0.75">
      <c r="A241" s="11">
        <v>44447</v>
      </c>
      <c r="B241" s="19">
        <v>37.79</v>
      </c>
    </row>
    <row r="242" spans="1:2" x14ac:dyDescent="0.75">
      <c r="A242" s="11">
        <v>44448</v>
      </c>
      <c r="B242" s="19">
        <v>37.74</v>
      </c>
    </row>
    <row r="243" spans="1:2" x14ac:dyDescent="0.75">
      <c r="A243" s="11">
        <v>44449</v>
      </c>
      <c r="B243" s="19">
        <v>37.68</v>
      </c>
    </row>
    <row r="244" spans="1:2" x14ac:dyDescent="0.75">
      <c r="A244" s="11">
        <v>44452</v>
      </c>
      <c r="B244" s="19">
        <v>38.43</v>
      </c>
    </row>
    <row r="245" spans="1:2" x14ac:dyDescent="0.75">
      <c r="A245" s="11">
        <v>44453</v>
      </c>
      <c r="B245" s="19">
        <v>38.270000000000003</v>
      </c>
    </row>
    <row r="246" spans="1:2" x14ac:dyDescent="0.75">
      <c r="A246" s="11">
        <v>44454</v>
      </c>
      <c r="B246" s="19">
        <v>38.159999999999997</v>
      </c>
    </row>
    <row r="247" spans="1:2" x14ac:dyDescent="0.75">
      <c r="A247" s="11">
        <v>44455</v>
      </c>
      <c r="B247" s="19">
        <v>38.18</v>
      </c>
    </row>
    <row r="248" spans="1:2" x14ac:dyDescent="0.75">
      <c r="A248" s="11">
        <v>44456</v>
      </c>
      <c r="B248" s="19">
        <v>38.1</v>
      </c>
    </row>
    <row r="249" spans="1:2" x14ac:dyDescent="0.75">
      <c r="A249" s="11">
        <v>44459</v>
      </c>
      <c r="B249" s="19">
        <v>37.880000000000003</v>
      </c>
    </row>
    <row r="250" spans="1:2" x14ac:dyDescent="0.75">
      <c r="A250" s="11">
        <v>44460</v>
      </c>
      <c r="B250" s="19">
        <v>37.76</v>
      </c>
    </row>
    <row r="251" spans="1:2" x14ac:dyDescent="0.75">
      <c r="A251" s="11">
        <v>44461</v>
      </c>
      <c r="B251" s="19">
        <v>37.69</v>
      </c>
    </row>
    <row r="252" spans="1:2" x14ac:dyDescent="0.75">
      <c r="A252" s="11">
        <v>44462</v>
      </c>
      <c r="B252" s="19">
        <v>37.64</v>
      </c>
    </row>
    <row r="253" spans="1:2" x14ac:dyDescent="0.75">
      <c r="A253" s="11">
        <v>44463</v>
      </c>
      <c r="B253" s="19">
        <v>37.36</v>
      </c>
    </row>
    <row r="254" spans="1:2" x14ac:dyDescent="0.75">
      <c r="A254" s="11">
        <v>44466</v>
      </c>
      <c r="B254" s="19">
        <v>37.200000000000003</v>
      </c>
    </row>
    <row r="255" spans="1:2" x14ac:dyDescent="0.75">
      <c r="A255" s="11">
        <v>44467</v>
      </c>
      <c r="B255" s="19">
        <v>37.119999999999997</v>
      </c>
    </row>
    <row r="256" spans="1:2" x14ac:dyDescent="0.75">
      <c r="A256" s="11">
        <v>44468</v>
      </c>
      <c r="B256" s="19">
        <v>37.229999999999997</v>
      </c>
    </row>
    <row r="257" spans="1:2" x14ac:dyDescent="0.75">
      <c r="A257" s="11">
        <v>44469</v>
      </c>
      <c r="B257" s="19">
        <v>37.119999999999997</v>
      </c>
    </row>
    <row r="258" spans="1:2" x14ac:dyDescent="0.75">
      <c r="A258" s="11">
        <v>44470</v>
      </c>
      <c r="B258" s="19">
        <v>36.979999999999997</v>
      </c>
    </row>
    <row r="259" spans="1:2" x14ac:dyDescent="0.75">
      <c r="A259" s="11">
        <v>44473</v>
      </c>
      <c r="B259" s="19">
        <v>36.869999999999997</v>
      </c>
    </row>
    <row r="260" spans="1:2" x14ac:dyDescent="0.75">
      <c r="A260" s="11">
        <v>44474</v>
      </c>
      <c r="B260" s="19">
        <v>36.69</v>
      </c>
    </row>
    <row r="261" spans="1:2" x14ac:dyDescent="0.75">
      <c r="A261" s="11">
        <v>44475</v>
      </c>
      <c r="B261" s="19">
        <v>36.380000000000003</v>
      </c>
    </row>
    <row r="262" spans="1:2" x14ac:dyDescent="0.75">
      <c r="A262" s="11">
        <v>44476</v>
      </c>
      <c r="B262" s="19">
        <v>36.39</v>
      </c>
    </row>
    <row r="263" spans="1:2" x14ac:dyDescent="0.75">
      <c r="A263" s="11">
        <v>44481</v>
      </c>
      <c r="B263" s="19">
        <v>36.17</v>
      </c>
    </row>
    <row r="264" spans="1:2" x14ac:dyDescent="0.75">
      <c r="A264" s="11">
        <v>44482</v>
      </c>
      <c r="B264" s="19">
        <v>36.11</v>
      </c>
    </row>
    <row r="265" spans="1:2" x14ac:dyDescent="0.75">
      <c r="A265" s="11">
        <v>44483</v>
      </c>
      <c r="B265" s="19">
        <v>36.07</v>
      </c>
    </row>
    <row r="266" spans="1:2" x14ac:dyDescent="0.75">
      <c r="A266" s="11">
        <v>44484</v>
      </c>
      <c r="B266" s="19">
        <v>35.97</v>
      </c>
    </row>
    <row r="267" spans="1:2" x14ac:dyDescent="0.75">
      <c r="A267" s="11">
        <v>44487</v>
      </c>
      <c r="B267" s="19">
        <v>35.85</v>
      </c>
    </row>
    <row r="268" spans="1:2" x14ac:dyDescent="0.75">
      <c r="A268" s="11">
        <v>44488</v>
      </c>
      <c r="B268" s="19">
        <v>35.82</v>
      </c>
    </row>
    <row r="269" spans="1:2" x14ac:dyDescent="0.75">
      <c r="A269" s="11">
        <v>44489</v>
      </c>
      <c r="B269" s="19">
        <v>35.840000000000003</v>
      </c>
    </row>
    <row r="270" spans="1:2" x14ac:dyDescent="0.75">
      <c r="A270" s="11">
        <v>44490</v>
      </c>
      <c r="B270" s="19">
        <v>35.85</v>
      </c>
    </row>
    <row r="271" spans="1:2" x14ac:dyDescent="0.75">
      <c r="A271" s="11">
        <v>44491</v>
      </c>
      <c r="B271" s="19">
        <v>35.82</v>
      </c>
    </row>
    <row r="272" spans="1:2" x14ac:dyDescent="0.75">
      <c r="A272" s="11">
        <v>44494</v>
      </c>
      <c r="B272" s="19">
        <v>35.869999999999997</v>
      </c>
    </row>
    <row r="273" spans="1:2" x14ac:dyDescent="0.75">
      <c r="A273" s="11">
        <v>44495</v>
      </c>
      <c r="B273" s="19">
        <v>35.880000000000003</v>
      </c>
    </row>
    <row r="274" spans="1:2" x14ac:dyDescent="0.75">
      <c r="A274" s="11">
        <v>44496</v>
      </c>
      <c r="B274" s="19">
        <v>35.869999999999997</v>
      </c>
    </row>
    <row r="275" spans="1:2" x14ac:dyDescent="0.75">
      <c r="A275" s="11">
        <v>44497</v>
      </c>
      <c r="B275" s="19">
        <v>35.82</v>
      </c>
    </row>
    <row r="276" spans="1:2" x14ac:dyDescent="0.75">
      <c r="A276" s="11">
        <v>44498</v>
      </c>
      <c r="B276" s="19">
        <v>35.700000000000003</v>
      </c>
    </row>
    <row r="277" spans="1:2" x14ac:dyDescent="0.75">
      <c r="A277" s="11">
        <v>44501</v>
      </c>
      <c r="B277" s="19">
        <v>35.659999999999997</v>
      </c>
    </row>
    <row r="278" spans="1:2" x14ac:dyDescent="0.75">
      <c r="A278" s="11">
        <v>44502</v>
      </c>
      <c r="B278" s="19">
        <v>35.69</v>
      </c>
    </row>
    <row r="279" spans="1:2" x14ac:dyDescent="0.75">
      <c r="A279" s="11">
        <v>44503</v>
      </c>
      <c r="B279" s="19">
        <v>35.58</v>
      </c>
    </row>
    <row r="280" spans="1:2" x14ac:dyDescent="0.75">
      <c r="A280" s="11">
        <v>44504</v>
      </c>
      <c r="B280" s="19">
        <v>36</v>
      </c>
    </row>
    <row r="281" spans="1:2" x14ac:dyDescent="0.75">
      <c r="A281" s="11">
        <v>44505</v>
      </c>
      <c r="B281" s="19">
        <v>35.85</v>
      </c>
    </row>
    <row r="282" spans="1:2" x14ac:dyDescent="0.75">
      <c r="A282" s="11">
        <v>44508</v>
      </c>
      <c r="B282" s="19">
        <v>35.99</v>
      </c>
    </row>
    <row r="283" spans="1:2" x14ac:dyDescent="0.75">
      <c r="A283" s="11">
        <v>44509</v>
      </c>
      <c r="B283" s="19">
        <v>35.909999999999997</v>
      </c>
    </row>
    <row r="284" spans="1:2" x14ac:dyDescent="0.75">
      <c r="A284" s="11">
        <v>44510</v>
      </c>
      <c r="B284" s="19">
        <v>35.869999999999997</v>
      </c>
    </row>
    <row r="285" spans="1:2" x14ac:dyDescent="0.75">
      <c r="A285" s="11">
        <v>44511</v>
      </c>
      <c r="B285" s="19">
        <v>35.9</v>
      </c>
    </row>
    <row r="286" spans="1:2" x14ac:dyDescent="0.75">
      <c r="A286" s="11">
        <v>44512</v>
      </c>
      <c r="B286" s="19">
        <v>35.82</v>
      </c>
    </row>
    <row r="287" spans="1:2" x14ac:dyDescent="0.75">
      <c r="A287" s="11">
        <v>44515</v>
      </c>
      <c r="B287" s="19">
        <v>35.19</v>
      </c>
    </row>
    <row r="288" spans="1:2" x14ac:dyDescent="0.75">
      <c r="A288" s="11">
        <v>44516</v>
      </c>
      <c r="B288" s="19">
        <v>32.85</v>
      </c>
    </row>
    <row r="289" spans="1:2" x14ac:dyDescent="0.75">
      <c r="A289" s="11">
        <v>44517</v>
      </c>
      <c r="B289" s="19">
        <v>32.57</v>
      </c>
    </row>
    <row r="290" spans="1:2" x14ac:dyDescent="0.75">
      <c r="A290" s="11">
        <v>44518</v>
      </c>
      <c r="B290" s="19">
        <v>31.21</v>
      </c>
    </row>
    <row r="291" spans="1:2" x14ac:dyDescent="0.75">
      <c r="A291" s="11">
        <v>44519</v>
      </c>
      <c r="B291" s="19">
        <v>31.4</v>
      </c>
    </row>
    <row r="292" spans="1:2" x14ac:dyDescent="0.75">
      <c r="A292" s="11">
        <v>44523</v>
      </c>
      <c r="B292" s="19">
        <v>30.22</v>
      </c>
    </row>
    <row r="293" spans="1:2" x14ac:dyDescent="0.75">
      <c r="A293" s="11">
        <v>44524</v>
      </c>
      <c r="B293" s="19">
        <v>30.15</v>
      </c>
    </row>
    <row r="294" spans="1:2" x14ac:dyDescent="0.75">
      <c r="A294" s="11">
        <v>44525</v>
      </c>
      <c r="B294" s="19">
        <v>29.9</v>
      </c>
    </row>
    <row r="295" spans="1:2" x14ac:dyDescent="0.75">
      <c r="A295" s="11">
        <v>44526</v>
      </c>
      <c r="B295" s="19">
        <v>29.25</v>
      </c>
    </row>
    <row r="296" spans="1:2" x14ac:dyDescent="0.75">
      <c r="A296" s="11">
        <v>44529</v>
      </c>
      <c r="B296" s="19">
        <v>30.11</v>
      </c>
    </row>
    <row r="297" spans="1:2" x14ac:dyDescent="0.75">
      <c r="A297" s="11">
        <v>44530</v>
      </c>
      <c r="B297" s="19">
        <v>29.34</v>
      </c>
    </row>
    <row r="298" spans="1:2" x14ac:dyDescent="0.75">
      <c r="A298" s="11">
        <v>44531</v>
      </c>
      <c r="B298" s="19">
        <v>31.6</v>
      </c>
    </row>
    <row r="299" spans="1:2" x14ac:dyDescent="0.75">
      <c r="A299" s="11">
        <v>44532</v>
      </c>
      <c r="B299" s="19">
        <v>31.19</v>
      </c>
    </row>
    <row r="300" spans="1:2" x14ac:dyDescent="0.75">
      <c r="A300" s="11">
        <v>44533</v>
      </c>
      <c r="B300" s="19">
        <v>32.35</v>
      </c>
    </row>
    <row r="301" spans="1:2" x14ac:dyDescent="0.75">
      <c r="A301" s="11">
        <v>44536</v>
      </c>
      <c r="B301" s="19">
        <v>33.11</v>
      </c>
    </row>
    <row r="302" spans="1:2" x14ac:dyDescent="0.75">
      <c r="A302" s="11">
        <v>44537</v>
      </c>
      <c r="B302" s="19">
        <v>34.299999999999997</v>
      </c>
    </row>
    <row r="303" spans="1:2" x14ac:dyDescent="0.75">
      <c r="A303" s="11">
        <v>44539</v>
      </c>
      <c r="B303" s="19">
        <v>34.1</v>
      </c>
    </row>
    <row r="304" spans="1:2" x14ac:dyDescent="0.75">
      <c r="A304" s="11">
        <v>44540</v>
      </c>
      <c r="B304" s="19">
        <v>33.46</v>
      </c>
    </row>
    <row r="305" spans="1:2" x14ac:dyDescent="0.75">
      <c r="A305" s="11">
        <v>44543</v>
      </c>
      <c r="B305" s="19">
        <v>33.049999999999997</v>
      </c>
    </row>
    <row r="306" spans="1:2" x14ac:dyDescent="0.75">
      <c r="A306" s="11">
        <v>44544</v>
      </c>
      <c r="B306" s="19">
        <v>32.950000000000003</v>
      </c>
    </row>
    <row r="307" spans="1:2" x14ac:dyDescent="0.75">
      <c r="A307" s="11">
        <v>44545</v>
      </c>
      <c r="B307" s="19">
        <v>33.11</v>
      </c>
    </row>
    <row r="308" spans="1:2" x14ac:dyDescent="0.75">
      <c r="A308" s="11">
        <v>44546</v>
      </c>
      <c r="B308" s="19">
        <v>33.119999999999997</v>
      </c>
    </row>
    <row r="309" spans="1:2" x14ac:dyDescent="0.75">
      <c r="A309" s="11">
        <v>44547</v>
      </c>
      <c r="B309" s="19">
        <v>32.08</v>
      </c>
    </row>
    <row r="310" spans="1:2" x14ac:dyDescent="0.75">
      <c r="A310" s="11">
        <v>44550</v>
      </c>
      <c r="B310" s="19">
        <v>31.8</v>
      </c>
    </row>
    <row r="311" spans="1:2" x14ac:dyDescent="0.75">
      <c r="A311" s="11">
        <v>44551</v>
      </c>
      <c r="B311" s="19">
        <v>31.8</v>
      </c>
    </row>
    <row r="312" spans="1:2" x14ac:dyDescent="0.75">
      <c r="A312" s="11">
        <v>44552</v>
      </c>
      <c r="B312" s="19">
        <v>31.8</v>
      </c>
    </row>
    <row r="313" spans="1:2" x14ac:dyDescent="0.75">
      <c r="A313" s="11">
        <v>44553</v>
      </c>
      <c r="B313" s="19">
        <v>32</v>
      </c>
    </row>
    <row r="314" spans="1:2" x14ac:dyDescent="0.75">
      <c r="A314" s="11">
        <v>44557</v>
      </c>
      <c r="B314" s="19">
        <v>32.9</v>
      </c>
    </row>
    <row r="315" spans="1:2" x14ac:dyDescent="0.75">
      <c r="A315" s="11">
        <v>44558</v>
      </c>
      <c r="B315" s="19">
        <v>33.5</v>
      </c>
    </row>
    <row r="316" spans="1:2" x14ac:dyDescent="0.75">
      <c r="A316" s="11">
        <v>44559</v>
      </c>
      <c r="B316" s="19">
        <v>33.21</v>
      </c>
    </row>
    <row r="317" spans="1:2" x14ac:dyDescent="0.75">
      <c r="A317" s="11">
        <v>44560</v>
      </c>
      <c r="B317" s="19">
        <v>32.700000000000003</v>
      </c>
    </row>
    <row r="318" spans="1:2" x14ac:dyDescent="0.75">
      <c r="A318" s="11">
        <v>44564</v>
      </c>
      <c r="B318" s="19">
        <v>33.06</v>
      </c>
    </row>
    <row r="319" spans="1:2" x14ac:dyDescent="0.75">
      <c r="A319" s="11">
        <v>44565</v>
      </c>
      <c r="B319" s="19">
        <v>32.75</v>
      </c>
    </row>
    <row r="320" spans="1:2" x14ac:dyDescent="0.75">
      <c r="A320" s="11">
        <v>44566</v>
      </c>
      <c r="B320" s="19">
        <v>32.200000000000003</v>
      </c>
    </row>
    <row r="321" spans="1:2" x14ac:dyDescent="0.75">
      <c r="A321" s="11">
        <v>44567</v>
      </c>
      <c r="B321" s="19">
        <v>31.03</v>
      </c>
    </row>
    <row r="322" spans="1:2" x14ac:dyDescent="0.75">
      <c r="A322" s="11">
        <v>44568</v>
      </c>
      <c r="B322" s="19">
        <v>30.22</v>
      </c>
    </row>
    <row r="323" spans="1:2" x14ac:dyDescent="0.75">
      <c r="A323" s="11">
        <v>44571</v>
      </c>
      <c r="B323" s="19">
        <v>30.6</v>
      </c>
    </row>
    <row r="324" spans="1:2" x14ac:dyDescent="0.75">
      <c r="A324" s="11">
        <v>44572</v>
      </c>
      <c r="B324" s="19">
        <v>30.3</v>
      </c>
    </row>
    <row r="325" spans="1:2" x14ac:dyDescent="0.75">
      <c r="A325" s="11">
        <v>44573</v>
      </c>
      <c r="B325" s="19">
        <v>30.12</v>
      </c>
    </row>
    <row r="326" spans="1:2" x14ac:dyDescent="0.75">
      <c r="A326" s="11">
        <v>44574</v>
      </c>
      <c r="B326" s="19">
        <v>29.8</v>
      </c>
    </row>
    <row r="327" spans="1:2" x14ac:dyDescent="0.75">
      <c r="A327" s="11">
        <v>44575</v>
      </c>
      <c r="B327" s="19">
        <v>29.31</v>
      </c>
    </row>
    <row r="328" spans="1:2" x14ac:dyDescent="0.75">
      <c r="A328" s="11">
        <v>44578</v>
      </c>
      <c r="B328" s="19">
        <v>29.22</v>
      </c>
    </row>
    <row r="329" spans="1:2" x14ac:dyDescent="0.75">
      <c r="A329" s="11">
        <v>44579</v>
      </c>
      <c r="B329" s="19">
        <v>29.13</v>
      </c>
    </row>
    <row r="330" spans="1:2" x14ac:dyDescent="0.75">
      <c r="A330" s="11">
        <v>44580</v>
      </c>
      <c r="B330" s="19">
        <v>29.33</v>
      </c>
    </row>
    <row r="331" spans="1:2" x14ac:dyDescent="0.75">
      <c r="A331" s="11">
        <v>44581</v>
      </c>
      <c r="B331" s="19">
        <v>28.73</v>
      </c>
    </row>
    <row r="332" spans="1:2" x14ac:dyDescent="0.75">
      <c r="A332" s="11">
        <v>44582</v>
      </c>
      <c r="B332" s="19">
        <v>28.8</v>
      </c>
    </row>
    <row r="333" spans="1:2" x14ac:dyDescent="0.75">
      <c r="A333" s="11">
        <v>44585</v>
      </c>
      <c r="B333" s="19">
        <v>27.82</v>
      </c>
    </row>
    <row r="334" spans="1:2" x14ac:dyDescent="0.75">
      <c r="A334" s="11">
        <v>44586</v>
      </c>
      <c r="B334" s="19">
        <v>28.27</v>
      </c>
    </row>
    <row r="335" spans="1:2" x14ac:dyDescent="0.75">
      <c r="A335" s="11">
        <v>44587</v>
      </c>
      <c r="B335" s="19">
        <v>29.32</v>
      </c>
    </row>
    <row r="336" spans="1:2" x14ac:dyDescent="0.75">
      <c r="A336" s="11">
        <v>44588</v>
      </c>
      <c r="B336" s="19">
        <v>28.67</v>
      </c>
    </row>
    <row r="337" spans="1:2" x14ac:dyDescent="0.75">
      <c r="A337" s="11">
        <v>44589</v>
      </c>
      <c r="B337" s="19">
        <v>30.74</v>
      </c>
    </row>
    <row r="338" spans="1:2" x14ac:dyDescent="0.75">
      <c r="A338" s="11">
        <v>44592</v>
      </c>
      <c r="B338" s="19">
        <v>31.62</v>
      </c>
    </row>
    <row r="339" spans="1:2" x14ac:dyDescent="0.75">
      <c r="A339" s="11">
        <v>44593</v>
      </c>
      <c r="B339" s="19">
        <v>31.75</v>
      </c>
    </row>
    <row r="340" spans="1:2" x14ac:dyDescent="0.75">
      <c r="A340" s="11">
        <v>44594</v>
      </c>
      <c r="B340" s="19">
        <v>31.85</v>
      </c>
    </row>
    <row r="341" spans="1:2" x14ac:dyDescent="0.75">
      <c r="A341" s="11">
        <v>44595</v>
      </c>
      <c r="B341" s="19">
        <v>31.05</v>
      </c>
    </row>
    <row r="342" spans="1:2" x14ac:dyDescent="0.75">
      <c r="A342" s="11">
        <v>44596</v>
      </c>
      <c r="B342" s="19">
        <v>30</v>
      </c>
    </row>
    <row r="343" spans="1:2" x14ac:dyDescent="0.75">
      <c r="A343" s="11">
        <v>44599</v>
      </c>
      <c r="B343" s="19">
        <v>30.7</v>
      </c>
    </row>
    <row r="344" spans="1:2" x14ac:dyDescent="0.75">
      <c r="A344" s="11">
        <v>44600</v>
      </c>
      <c r="B344" s="19">
        <v>30.8</v>
      </c>
    </row>
    <row r="345" spans="1:2" x14ac:dyDescent="0.75">
      <c r="A345" s="11">
        <v>44601</v>
      </c>
      <c r="B345" s="19">
        <v>30.6</v>
      </c>
    </row>
    <row r="346" spans="1:2" x14ac:dyDescent="0.75">
      <c r="A346" s="11">
        <v>44602</v>
      </c>
      <c r="B346" s="19">
        <v>30.16</v>
      </c>
    </row>
    <row r="347" spans="1:2" x14ac:dyDescent="0.75">
      <c r="A347" s="11">
        <v>44603</v>
      </c>
      <c r="B347" s="19">
        <v>29.85</v>
      </c>
    </row>
    <row r="348" spans="1:2" x14ac:dyDescent="0.75">
      <c r="A348" s="11">
        <v>44606</v>
      </c>
      <c r="B348" s="19">
        <v>29.85</v>
      </c>
    </row>
    <row r="349" spans="1:2" x14ac:dyDescent="0.75">
      <c r="A349" s="11">
        <v>44607</v>
      </c>
      <c r="B349" s="19">
        <v>30.21</v>
      </c>
    </row>
    <row r="350" spans="1:2" x14ac:dyDescent="0.75">
      <c r="A350" s="11">
        <v>44608</v>
      </c>
      <c r="B350" s="19">
        <v>30.48</v>
      </c>
    </row>
    <row r="351" spans="1:2" x14ac:dyDescent="0.75">
      <c r="A351" s="11">
        <v>44609</v>
      </c>
      <c r="B351" s="19">
        <v>30.19</v>
      </c>
    </row>
    <row r="352" spans="1:2" x14ac:dyDescent="0.75">
      <c r="A352" s="11">
        <v>44610</v>
      </c>
      <c r="B352" s="19">
        <v>30.8</v>
      </c>
    </row>
    <row r="353" spans="1:2" x14ac:dyDescent="0.75">
      <c r="A353" s="11">
        <v>44613</v>
      </c>
      <c r="B353" s="19">
        <v>30.89</v>
      </c>
    </row>
    <row r="354" spans="1:2" x14ac:dyDescent="0.75">
      <c r="A354" s="11">
        <v>44614</v>
      </c>
      <c r="B354" s="19">
        <v>30.66</v>
      </c>
    </row>
    <row r="355" spans="1:2" x14ac:dyDescent="0.75">
      <c r="A355" s="11">
        <v>44615</v>
      </c>
      <c r="B355" s="19">
        <v>30.41</v>
      </c>
    </row>
    <row r="356" spans="1:2" x14ac:dyDescent="0.75">
      <c r="A356" s="11">
        <v>44616</v>
      </c>
      <c r="B356" s="19">
        <v>30.01</v>
      </c>
    </row>
    <row r="357" spans="1:2" x14ac:dyDescent="0.75">
      <c r="A357" s="11">
        <v>44617</v>
      </c>
      <c r="B357" s="19">
        <v>30.05</v>
      </c>
    </row>
    <row r="358" spans="1:2" x14ac:dyDescent="0.75">
      <c r="A358" s="11">
        <v>44622</v>
      </c>
      <c r="B358" s="19">
        <v>29.4</v>
      </c>
    </row>
    <row r="359" spans="1:2" x14ac:dyDescent="0.75">
      <c r="A359" s="11">
        <v>44623</v>
      </c>
      <c r="B359" s="19">
        <v>29.52</v>
      </c>
    </row>
    <row r="360" spans="1:2" x14ac:dyDescent="0.75">
      <c r="A360" s="11">
        <v>44624</v>
      </c>
      <c r="B360" s="19">
        <v>28.62</v>
      </c>
    </row>
    <row r="361" spans="1:2" x14ac:dyDescent="0.75">
      <c r="A361" s="11">
        <v>44627</v>
      </c>
      <c r="B361" s="19">
        <v>28.05</v>
      </c>
    </row>
    <row r="362" spans="1:2" x14ac:dyDescent="0.75">
      <c r="A362" s="11">
        <v>44628</v>
      </c>
      <c r="B362" s="19">
        <v>28.13</v>
      </c>
    </row>
    <row r="363" spans="1:2" x14ac:dyDescent="0.75">
      <c r="A363" s="11">
        <v>44629</v>
      </c>
      <c r="B363" s="19">
        <v>29</v>
      </c>
    </row>
    <row r="364" spans="1:2" x14ac:dyDescent="0.75">
      <c r="A364" s="11">
        <v>44630</v>
      </c>
      <c r="B364" s="19">
        <v>29.47</v>
      </c>
    </row>
    <row r="365" spans="1:2" x14ac:dyDescent="0.75">
      <c r="A365" s="11">
        <v>44631</v>
      </c>
      <c r="B365" s="19">
        <v>29.52</v>
      </c>
    </row>
    <row r="366" spans="1:2" x14ac:dyDescent="0.75">
      <c r="A366" s="11">
        <v>44634</v>
      </c>
      <c r="B366" s="19">
        <v>29.62</v>
      </c>
    </row>
    <row r="367" spans="1:2" x14ac:dyDescent="0.75">
      <c r="A367" s="11">
        <v>44635</v>
      </c>
      <c r="B367" s="19">
        <v>29.35</v>
      </c>
    </row>
    <row r="368" spans="1:2" x14ac:dyDescent="0.75">
      <c r="A368" s="11">
        <v>44636</v>
      </c>
      <c r="B368" s="19">
        <v>29.52</v>
      </c>
    </row>
    <row r="369" spans="1:2" x14ac:dyDescent="0.75">
      <c r="A369" s="11">
        <v>44637</v>
      </c>
      <c r="B369" s="19">
        <v>29.53</v>
      </c>
    </row>
    <row r="370" spans="1:2" x14ac:dyDescent="0.75">
      <c r="A370" s="11">
        <v>44638</v>
      </c>
      <c r="B370" s="19">
        <v>28.87</v>
      </c>
    </row>
    <row r="371" spans="1:2" x14ac:dyDescent="0.75">
      <c r="A371" s="11">
        <v>44641</v>
      </c>
      <c r="B371" s="19">
        <v>29</v>
      </c>
    </row>
    <row r="372" spans="1:2" x14ac:dyDescent="0.75">
      <c r="A372" s="11">
        <v>44642</v>
      </c>
      <c r="B372" s="19">
        <v>28.6</v>
      </c>
    </row>
    <row r="373" spans="1:2" x14ac:dyDescent="0.75">
      <c r="A373" s="11">
        <v>44643</v>
      </c>
      <c r="B373" s="19">
        <v>28.15</v>
      </c>
    </row>
    <row r="374" spans="1:2" x14ac:dyDescent="0.75">
      <c r="A374" s="11">
        <v>44645</v>
      </c>
      <c r="B374" s="19">
        <v>28.85</v>
      </c>
    </row>
    <row r="375" spans="1:2" x14ac:dyDescent="0.75">
      <c r="A375" s="11">
        <v>44648</v>
      </c>
      <c r="B375" s="19">
        <v>29.42</v>
      </c>
    </row>
    <row r="376" spans="1:2" x14ac:dyDescent="0.75">
      <c r="A376" s="11">
        <v>44649</v>
      </c>
      <c r="B376" s="19">
        <v>30</v>
      </c>
    </row>
    <row r="377" spans="1:2" x14ac:dyDescent="0.75">
      <c r="A377" s="11">
        <v>44650</v>
      </c>
      <c r="B377" s="19">
        <v>30.33</v>
      </c>
    </row>
    <row r="378" spans="1:2" x14ac:dyDescent="0.75">
      <c r="A378" s="11">
        <v>44651</v>
      </c>
      <c r="B378" s="19">
        <v>30.51</v>
      </c>
    </row>
    <row r="379" spans="1:2" x14ac:dyDescent="0.75">
      <c r="A379" s="11">
        <v>44652</v>
      </c>
      <c r="B379" s="19">
        <v>30.7</v>
      </c>
    </row>
    <row r="380" spans="1:2" x14ac:dyDescent="0.75">
      <c r="A380" s="11">
        <v>44655</v>
      </c>
      <c r="B380" s="19">
        <v>31.05</v>
      </c>
    </row>
    <row r="381" spans="1:2" x14ac:dyDescent="0.75">
      <c r="A381" s="11">
        <v>44656</v>
      </c>
      <c r="B381" s="19">
        <v>30.69</v>
      </c>
    </row>
    <row r="382" spans="1:2" x14ac:dyDescent="0.75">
      <c r="A382" s="11">
        <v>44657</v>
      </c>
      <c r="B382" s="19">
        <v>30.52</v>
      </c>
    </row>
    <row r="383" spans="1:2" x14ac:dyDescent="0.75">
      <c r="A383" s="11">
        <v>44658</v>
      </c>
      <c r="B383" s="19">
        <v>30.35</v>
      </c>
    </row>
    <row r="384" spans="1:2" x14ac:dyDescent="0.75">
      <c r="A384" s="11">
        <v>44659</v>
      </c>
      <c r="B384" s="19">
        <v>29.73</v>
      </c>
    </row>
    <row r="385" spans="1:2" x14ac:dyDescent="0.75">
      <c r="A385" s="11">
        <v>44662</v>
      </c>
      <c r="B385" s="19">
        <v>29.69</v>
      </c>
    </row>
    <row r="386" spans="1:2" x14ac:dyDescent="0.75">
      <c r="A386" s="11">
        <v>44663</v>
      </c>
      <c r="B386" s="19">
        <v>29.57</v>
      </c>
    </row>
    <row r="387" spans="1:2" x14ac:dyDescent="0.75">
      <c r="A387" s="11">
        <v>44664</v>
      </c>
      <c r="B387" s="19">
        <v>29.9</v>
      </c>
    </row>
    <row r="388" spans="1:2" x14ac:dyDescent="0.75">
      <c r="A388" s="11">
        <v>44669</v>
      </c>
      <c r="B388" s="19">
        <v>30.17</v>
      </c>
    </row>
    <row r="389" spans="1:2" x14ac:dyDescent="0.75">
      <c r="A389" s="11">
        <v>44670</v>
      </c>
      <c r="B389" s="19">
        <v>29.92</v>
      </c>
    </row>
    <row r="390" spans="1:2" x14ac:dyDescent="0.75">
      <c r="A390" s="11">
        <v>44671</v>
      </c>
      <c r="B390" s="19">
        <v>29.7</v>
      </c>
    </row>
    <row r="391" spans="1:2" x14ac:dyDescent="0.75">
      <c r="A391" s="11">
        <v>44672</v>
      </c>
      <c r="B391" s="19">
        <v>29</v>
      </c>
    </row>
    <row r="392" spans="1:2" x14ac:dyDescent="0.75">
      <c r="A392" s="11">
        <v>44673</v>
      </c>
      <c r="B392" s="19">
        <v>28.35</v>
      </c>
    </row>
    <row r="393" spans="1:2" x14ac:dyDescent="0.75">
      <c r="A393" s="11">
        <v>44676</v>
      </c>
      <c r="B393" s="19">
        <v>28.79</v>
      </c>
    </row>
    <row r="394" spans="1:2" x14ac:dyDescent="0.75">
      <c r="A394" s="11">
        <v>44677</v>
      </c>
      <c r="B394" s="19">
        <v>28.65</v>
      </c>
    </row>
    <row r="395" spans="1:2" x14ac:dyDescent="0.75">
      <c r="A395" s="11">
        <v>44678</v>
      </c>
      <c r="B395" s="19">
        <v>28.7</v>
      </c>
    </row>
    <row r="396" spans="1:2" x14ac:dyDescent="0.75">
      <c r="A396" s="11">
        <v>44679</v>
      </c>
      <c r="B396" s="19">
        <v>28.38</v>
      </c>
    </row>
    <row r="397" spans="1:2" x14ac:dyDescent="0.75">
      <c r="A397" s="11">
        <v>44680</v>
      </c>
      <c r="B397" s="19">
        <v>28.01</v>
      </c>
    </row>
    <row r="398" spans="1:2" x14ac:dyDescent="0.75">
      <c r="A398" s="11">
        <v>44683</v>
      </c>
      <c r="B398" s="19">
        <v>27.73</v>
      </c>
    </row>
    <row r="399" spans="1:2" x14ac:dyDescent="0.75">
      <c r="A399" s="11">
        <v>44684</v>
      </c>
      <c r="B399" s="19">
        <v>28.5</v>
      </c>
    </row>
    <row r="400" spans="1:2" x14ac:dyDescent="0.75">
      <c r="A400" s="11">
        <v>44685</v>
      </c>
      <c r="B400" s="19">
        <v>28.56</v>
      </c>
    </row>
    <row r="401" spans="1:2" x14ac:dyDescent="0.75">
      <c r="A401" s="11">
        <v>44686</v>
      </c>
      <c r="B401" s="19">
        <v>28</v>
      </c>
    </row>
    <row r="402" spans="1:2" x14ac:dyDescent="0.75">
      <c r="A402" s="11">
        <v>44687</v>
      </c>
      <c r="B402" s="19">
        <v>27.25</v>
      </c>
    </row>
    <row r="403" spans="1:2" x14ac:dyDescent="0.75">
      <c r="A403" s="11">
        <v>44690</v>
      </c>
      <c r="B403" s="19">
        <v>27.23</v>
      </c>
    </row>
    <row r="404" spans="1:2" x14ac:dyDescent="0.75">
      <c r="A404" s="11">
        <v>44691</v>
      </c>
      <c r="B404" s="19">
        <v>27.09</v>
      </c>
    </row>
    <row r="405" spans="1:2" x14ac:dyDescent="0.75">
      <c r="A405" s="11">
        <v>44692</v>
      </c>
      <c r="B405" s="19">
        <v>27.43</v>
      </c>
    </row>
    <row r="406" spans="1:2" x14ac:dyDescent="0.75">
      <c r="A406" s="11">
        <v>44693</v>
      </c>
      <c r="B406" s="19">
        <v>26.97</v>
      </c>
    </row>
    <row r="407" spans="1:2" x14ac:dyDescent="0.75">
      <c r="A407" s="11">
        <v>44694</v>
      </c>
      <c r="B407" s="19">
        <v>26.5</v>
      </c>
    </row>
    <row r="408" spans="1:2" x14ac:dyDescent="0.75">
      <c r="A408" s="11">
        <v>44697</v>
      </c>
      <c r="B408" s="19">
        <v>26.41</v>
      </c>
    </row>
    <row r="409" spans="1:2" x14ac:dyDescent="0.75">
      <c r="A409" s="11">
        <v>44698</v>
      </c>
      <c r="B409" s="19">
        <v>26.31</v>
      </c>
    </row>
    <row r="410" spans="1:2" x14ac:dyDescent="0.75">
      <c r="A410" s="11">
        <v>44700</v>
      </c>
      <c r="B410" s="19">
        <v>26.35</v>
      </c>
    </row>
    <row r="411" spans="1:2" x14ac:dyDescent="0.75">
      <c r="A411" s="11">
        <v>44701</v>
      </c>
      <c r="B411" s="19">
        <v>25.93</v>
      </c>
    </row>
    <row r="412" spans="1:2" x14ac:dyDescent="0.75">
      <c r="A412" s="11">
        <v>44704</v>
      </c>
      <c r="B412" s="19">
        <v>26.16</v>
      </c>
    </row>
    <row r="413" spans="1:2" x14ac:dyDescent="0.75">
      <c r="A413" s="11">
        <v>44705</v>
      </c>
      <c r="B413" s="19">
        <v>25.89</v>
      </c>
    </row>
    <row r="414" spans="1:2" x14ac:dyDescent="0.75">
      <c r="A414" s="11">
        <v>44707</v>
      </c>
      <c r="B414" s="19">
        <v>26.24</v>
      </c>
    </row>
    <row r="415" spans="1:2" x14ac:dyDescent="0.75">
      <c r="A415" s="11">
        <v>44708</v>
      </c>
      <c r="B415" s="19">
        <v>26.07</v>
      </c>
    </row>
    <row r="416" spans="1:2" x14ac:dyDescent="0.75">
      <c r="A416" s="11">
        <v>44711</v>
      </c>
      <c r="B416" s="19">
        <v>26.42</v>
      </c>
    </row>
    <row r="417" spans="1:2" x14ac:dyDescent="0.75">
      <c r="A417" s="11">
        <v>44712</v>
      </c>
      <c r="B417" s="19">
        <v>26.21</v>
      </c>
    </row>
    <row r="418" spans="1:2" x14ac:dyDescent="0.75">
      <c r="A418" s="11">
        <v>44713</v>
      </c>
      <c r="B418" s="19">
        <v>26.2</v>
      </c>
    </row>
    <row r="419" spans="1:2" x14ac:dyDescent="0.75">
      <c r="A419" s="11">
        <v>44714</v>
      </c>
      <c r="B419" s="19">
        <v>26.2</v>
      </c>
    </row>
    <row r="420" spans="1:2" x14ac:dyDescent="0.75">
      <c r="A420" s="11">
        <v>44715</v>
      </c>
      <c r="B420" s="19">
        <v>25.97</v>
      </c>
    </row>
    <row r="421" spans="1:2" x14ac:dyDescent="0.75">
      <c r="A421" s="11">
        <v>44718</v>
      </c>
      <c r="B421" s="19">
        <v>26</v>
      </c>
    </row>
    <row r="422" spans="1:2" x14ac:dyDescent="0.75">
      <c r="A422" s="11">
        <v>44719</v>
      </c>
      <c r="B422" s="19">
        <v>25.77</v>
      </c>
    </row>
    <row r="423" spans="1:2" x14ac:dyDescent="0.75">
      <c r="A423" s="11">
        <v>44720</v>
      </c>
      <c r="B423" s="19">
        <v>24.81</v>
      </c>
    </row>
    <row r="424" spans="1:2" x14ac:dyDescent="0.75">
      <c r="A424" s="11">
        <v>44721</v>
      </c>
      <c r="B424" s="19">
        <v>24</v>
      </c>
    </row>
    <row r="425" spans="1:2" x14ac:dyDescent="0.75">
      <c r="A425" s="11">
        <v>44722</v>
      </c>
      <c r="B425" s="19">
        <v>23.72</v>
      </c>
    </row>
    <row r="426" spans="1:2" x14ac:dyDescent="0.75">
      <c r="A426" s="11">
        <v>44725</v>
      </c>
      <c r="B426" s="19">
        <v>23.07</v>
      </c>
    </row>
    <row r="427" spans="1:2" x14ac:dyDescent="0.75">
      <c r="A427" s="11">
        <v>44726</v>
      </c>
      <c r="B427" s="19">
        <v>23.09</v>
      </c>
    </row>
    <row r="428" spans="1:2" x14ac:dyDescent="0.75">
      <c r="A428" s="11">
        <v>44727</v>
      </c>
      <c r="B428" s="19">
        <v>23.68</v>
      </c>
    </row>
    <row r="429" spans="1:2" x14ac:dyDescent="0.75">
      <c r="A429" s="11">
        <v>44728</v>
      </c>
      <c r="B429" s="19">
        <v>22.66</v>
      </c>
    </row>
    <row r="430" spans="1:2" x14ac:dyDescent="0.75">
      <c r="A430" s="11">
        <v>44733</v>
      </c>
      <c r="B430" s="19">
        <v>22.8</v>
      </c>
    </row>
    <row r="431" spans="1:2" x14ac:dyDescent="0.75">
      <c r="A431" s="11">
        <v>44734</v>
      </c>
      <c r="B431" s="19">
        <v>22.35</v>
      </c>
    </row>
    <row r="432" spans="1:2" x14ac:dyDescent="0.75">
      <c r="A432" s="11">
        <v>44735</v>
      </c>
      <c r="B432" s="19">
        <v>21.79</v>
      </c>
    </row>
    <row r="433" spans="1:2" x14ac:dyDescent="0.75">
      <c r="A433" s="11">
        <v>44736</v>
      </c>
      <c r="B433" s="19">
        <v>20.9</v>
      </c>
    </row>
    <row r="434" spans="1:2" x14ac:dyDescent="0.75">
      <c r="A434" s="11">
        <v>44739</v>
      </c>
      <c r="B434" s="19">
        <v>20.239999999999998</v>
      </c>
    </row>
    <row r="435" spans="1:2" x14ac:dyDescent="0.75">
      <c r="A435" s="11">
        <v>44740</v>
      </c>
      <c r="B435" s="19">
        <v>20.87</v>
      </c>
    </row>
    <row r="436" spans="1:2" x14ac:dyDescent="0.75">
      <c r="A436" s="11">
        <v>44741</v>
      </c>
      <c r="B436" s="19">
        <v>21.8</v>
      </c>
    </row>
    <row r="437" spans="1:2" x14ac:dyDescent="0.75">
      <c r="A437" s="11">
        <v>44742</v>
      </c>
      <c r="B437" s="19">
        <v>21.48</v>
      </c>
    </row>
    <row r="438" spans="1:2" x14ac:dyDescent="0.75">
      <c r="A438" s="11">
        <v>44743</v>
      </c>
      <c r="B438" s="19">
        <v>21.59</v>
      </c>
    </row>
    <row r="439" spans="1:2" x14ac:dyDescent="0.75">
      <c r="A439" s="11">
        <v>44746</v>
      </c>
      <c r="B439" s="19">
        <v>20.22</v>
      </c>
    </row>
    <row r="440" spans="1:2" x14ac:dyDescent="0.75">
      <c r="A440" s="11">
        <v>44747</v>
      </c>
      <c r="B440" s="19">
        <v>19.5</v>
      </c>
    </row>
    <row r="441" spans="1:2" x14ac:dyDescent="0.75">
      <c r="A441" s="11">
        <v>44748</v>
      </c>
      <c r="B441" s="19">
        <v>19</v>
      </c>
    </row>
    <row r="442" spans="1:2" x14ac:dyDescent="0.75">
      <c r="A442" s="11">
        <v>44749</v>
      </c>
      <c r="B442" s="19">
        <v>18.98</v>
      </c>
    </row>
    <row r="443" spans="1:2" x14ac:dyDescent="0.75">
      <c r="A443" s="11">
        <v>44750</v>
      </c>
      <c r="B443" s="19">
        <v>18.510000000000002</v>
      </c>
    </row>
    <row r="444" spans="1:2" x14ac:dyDescent="0.75">
      <c r="A444" s="11">
        <v>44753</v>
      </c>
      <c r="B444" s="19">
        <v>18.46</v>
      </c>
    </row>
    <row r="445" spans="1:2" x14ac:dyDescent="0.75">
      <c r="A445" s="11">
        <v>44754</v>
      </c>
      <c r="B445" s="19">
        <v>17.920000000000002</v>
      </c>
    </row>
    <row r="446" spans="1:2" x14ac:dyDescent="0.75">
      <c r="A446" s="11">
        <v>44755</v>
      </c>
      <c r="B446" s="19">
        <v>18.07</v>
      </c>
    </row>
    <row r="447" spans="1:2" x14ac:dyDescent="0.75">
      <c r="A447" s="11">
        <v>44756</v>
      </c>
      <c r="B447" s="19">
        <v>17.93</v>
      </c>
    </row>
    <row r="448" spans="1:2" x14ac:dyDescent="0.75">
      <c r="A448" s="11">
        <v>44757</v>
      </c>
      <c r="B448" s="19">
        <v>17.72</v>
      </c>
    </row>
    <row r="449" spans="1:2" x14ac:dyDescent="0.75">
      <c r="A449" s="11">
        <v>44760</v>
      </c>
      <c r="B449" s="19">
        <v>17.809999999999999</v>
      </c>
    </row>
    <row r="450" spans="1:2" x14ac:dyDescent="0.75">
      <c r="A450" s="11">
        <v>44761</v>
      </c>
      <c r="B450" s="19">
        <v>18.170000000000002</v>
      </c>
    </row>
    <row r="451" spans="1:2" x14ac:dyDescent="0.75">
      <c r="A451" s="11">
        <v>44762</v>
      </c>
      <c r="B451" s="19">
        <v>18.05</v>
      </c>
    </row>
    <row r="452" spans="1:2" x14ac:dyDescent="0.75">
      <c r="A452" s="11">
        <v>44763</v>
      </c>
      <c r="B452" s="19">
        <v>17.57</v>
      </c>
    </row>
    <row r="453" spans="1:2" x14ac:dyDescent="0.75">
      <c r="A453" s="11">
        <v>44764</v>
      </c>
      <c r="B453" s="19">
        <v>17.3</v>
      </c>
    </row>
    <row r="454" spans="1:2" x14ac:dyDescent="0.75">
      <c r="A454" s="11">
        <v>44767</v>
      </c>
      <c r="B454" s="19">
        <v>17.52</v>
      </c>
    </row>
    <row r="455" spans="1:2" x14ac:dyDescent="0.75">
      <c r="A455" s="11">
        <v>44768</v>
      </c>
      <c r="B455" s="19">
        <v>17.8</v>
      </c>
    </row>
    <row r="456" spans="1:2" x14ac:dyDescent="0.75">
      <c r="A456" s="11">
        <v>44769</v>
      </c>
      <c r="B456" s="19">
        <v>19.149999999999999</v>
      </c>
    </row>
    <row r="457" spans="1:2" x14ac:dyDescent="0.75">
      <c r="A457" s="11">
        <v>44770</v>
      </c>
      <c r="B457" s="19">
        <v>21.66</v>
      </c>
    </row>
    <row r="458" spans="1:2" x14ac:dyDescent="0.75">
      <c r="A458" s="11">
        <v>44771</v>
      </c>
      <c r="B458" s="19">
        <v>22.99</v>
      </c>
    </row>
    <row r="459" spans="1:2" x14ac:dyDescent="0.75">
      <c r="A459" s="11">
        <v>44774</v>
      </c>
      <c r="B459" s="19">
        <v>23.1</v>
      </c>
    </row>
    <row r="460" spans="1:2" x14ac:dyDescent="0.75">
      <c r="A460" s="11">
        <v>44775</v>
      </c>
      <c r="B460" s="19">
        <v>22.36</v>
      </c>
    </row>
    <row r="461" spans="1:2" x14ac:dyDescent="0.75">
      <c r="A461" s="11">
        <v>44776</v>
      </c>
      <c r="B461" s="19">
        <v>21.9</v>
      </c>
    </row>
    <row r="462" spans="1:2" x14ac:dyDescent="0.75">
      <c r="A462" s="11">
        <v>44777</v>
      </c>
      <c r="B462" s="19">
        <v>21.66</v>
      </c>
    </row>
    <row r="463" spans="1:2" x14ac:dyDescent="0.75">
      <c r="A463" s="11">
        <v>44778</v>
      </c>
      <c r="B463" s="19">
        <v>21.93</v>
      </c>
    </row>
    <row r="464" spans="1:2" x14ac:dyDescent="0.75">
      <c r="A464" s="11">
        <v>44781</v>
      </c>
      <c r="B464" s="19">
        <v>22.46</v>
      </c>
    </row>
    <row r="465" spans="1:2" x14ac:dyDescent="0.75">
      <c r="A465" s="11">
        <v>44782</v>
      </c>
      <c r="B465" s="19">
        <v>21.82</v>
      </c>
    </row>
    <row r="466" spans="1:2" x14ac:dyDescent="0.75">
      <c r="A466" s="11">
        <v>44783</v>
      </c>
      <c r="B466" s="19">
        <v>21.35</v>
      </c>
    </row>
    <row r="467" spans="1:2" x14ac:dyDescent="0.75">
      <c r="A467" s="11">
        <v>44784</v>
      </c>
      <c r="B467" s="19">
        <v>21.57</v>
      </c>
    </row>
    <row r="468" spans="1:2" x14ac:dyDescent="0.75">
      <c r="A468" s="11">
        <v>44785</v>
      </c>
      <c r="B468" s="19">
        <v>21.21</v>
      </c>
    </row>
    <row r="469" spans="1:2" x14ac:dyDescent="0.75">
      <c r="A469" s="11">
        <v>44789</v>
      </c>
      <c r="B469" s="19">
        <v>21.73</v>
      </c>
    </row>
    <row r="470" spans="1:2" x14ac:dyDescent="0.75">
      <c r="A470" s="11">
        <v>44790</v>
      </c>
      <c r="B470" s="19">
        <v>21.195</v>
      </c>
    </row>
    <row r="471" spans="1:2" x14ac:dyDescent="0.75">
      <c r="A471" s="11">
        <v>44791</v>
      </c>
      <c r="B471" s="19">
        <v>21</v>
      </c>
    </row>
    <row r="472" spans="1:2" x14ac:dyDescent="0.75">
      <c r="A472" s="11">
        <v>44792</v>
      </c>
      <c r="B472" s="19">
        <v>20.9</v>
      </c>
    </row>
    <row r="473" spans="1:2" x14ac:dyDescent="0.75">
      <c r="A473" s="11">
        <v>44795</v>
      </c>
      <c r="B473" s="19">
        <v>21.33</v>
      </c>
    </row>
    <row r="474" spans="1:2" x14ac:dyDescent="0.75">
      <c r="A474" s="11">
        <v>44796</v>
      </c>
      <c r="B474" s="19">
        <v>21.751000000000001</v>
      </c>
    </row>
    <row r="475" spans="1:2" x14ac:dyDescent="0.75">
      <c r="A475" s="11">
        <v>44797</v>
      </c>
      <c r="B475" s="19">
        <v>22.58</v>
      </c>
    </row>
    <row r="476" spans="1:2" x14ac:dyDescent="0.75">
      <c r="A476" s="11">
        <v>44798</v>
      </c>
      <c r="B476" s="19">
        <v>22.4</v>
      </c>
    </row>
    <row r="477" spans="1:2" x14ac:dyDescent="0.75">
      <c r="A477" s="11">
        <v>44799</v>
      </c>
      <c r="B477" s="19">
        <v>21.95</v>
      </c>
    </row>
    <row r="478" spans="1:2" x14ac:dyDescent="0.75">
      <c r="A478" s="11">
        <v>44802</v>
      </c>
      <c r="B478" s="19">
        <v>21.68</v>
      </c>
    </row>
    <row r="479" spans="1:2" x14ac:dyDescent="0.75">
      <c r="A479" s="11">
        <v>44803</v>
      </c>
      <c r="B479" s="19">
        <v>21.895</v>
      </c>
    </row>
    <row r="480" spans="1:2" x14ac:dyDescent="0.75">
      <c r="A480" s="11">
        <v>44804</v>
      </c>
      <c r="B480" s="19">
        <v>22.01</v>
      </c>
    </row>
    <row r="481" spans="1:2" x14ac:dyDescent="0.75">
      <c r="A481" s="11">
        <v>44805</v>
      </c>
      <c r="B481" s="19">
        <v>22</v>
      </c>
    </row>
    <row r="482" spans="1:2" x14ac:dyDescent="0.75">
      <c r="A482" s="11">
        <v>44809</v>
      </c>
      <c r="B482" s="19">
        <v>22.812999999999999</v>
      </c>
    </row>
    <row r="483" spans="1:2" x14ac:dyDescent="0.75">
      <c r="A483" s="11">
        <v>44810</v>
      </c>
      <c r="B483" s="19">
        <v>22.69</v>
      </c>
    </row>
    <row r="484" spans="1:2" x14ac:dyDescent="0.75">
      <c r="A484" s="11">
        <v>44811</v>
      </c>
      <c r="B484" s="19">
        <v>22.83</v>
      </c>
    </row>
    <row r="485" spans="1:2" x14ac:dyDescent="0.75">
      <c r="A485" s="11">
        <v>44812</v>
      </c>
      <c r="B485" s="19">
        <v>22.77</v>
      </c>
    </row>
    <row r="486" spans="1:2" x14ac:dyDescent="0.75">
      <c r="A486" s="11">
        <v>44813</v>
      </c>
      <c r="B486" s="19">
        <v>22.8</v>
      </c>
    </row>
    <row r="487" spans="1:2" x14ac:dyDescent="0.75">
      <c r="A487" s="11">
        <v>44816</v>
      </c>
      <c r="B487" s="19">
        <v>23</v>
      </c>
    </row>
    <row r="488" spans="1:2" x14ac:dyDescent="0.75">
      <c r="A488" s="11">
        <v>44817</v>
      </c>
      <c r="B488" s="19">
        <v>22.58</v>
      </c>
    </row>
    <row r="489" spans="1:2" x14ac:dyDescent="0.75">
      <c r="A489" s="11">
        <v>44818</v>
      </c>
      <c r="B489" s="19">
        <v>22.37</v>
      </c>
    </row>
    <row r="490" spans="1:2" x14ac:dyDescent="0.75">
      <c r="A490" s="11">
        <v>44819</v>
      </c>
      <c r="B490" s="19">
        <v>22.09</v>
      </c>
    </row>
    <row r="491" spans="1:2" x14ac:dyDescent="0.75">
      <c r="A491" s="11">
        <v>44820</v>
      </c>
      <c r="B491" s="19">
        <v>21.59</v>
      </c>
    </row>
    <row r="492" spans="1:2" x14ac:dyDescent="0.75">
      <c r="A492" s="11">
        <v>44823</v>
      </c>
      <c r="B492" s="19">
        <v>21.8</v>
      </c>
    </row>
    <row r="493" spans="1:2" x14ac:dyDescent="0.75">
      <c r="A493" s="11">
        <v>44824</v>
      </c>
      <c r="B493" s="19">
        <v>21.6</v>
      </c>
    </row>
    <row r="494" spans="1:2" x14ac:dyDescent="0.75">
      <c r="A494" s="11">
        <v>44825</v>
      </c>
      <c r="B494" s="19">
        <v>21.35</v>
      </c>
    </row>
    <row r="495" spans="1:2" x14ac:dyDescent="0.75">
      <c r="A495" s="11">
        <v>44826</v>
      </c>
      <c r="B495" s="19">
        <v>21</v>
      </c>
    </row>
    <row r="496" spans="1:2" x14ac:dyDescent="0.75">
      <c r="A496" s="11">
        <v>44827</v>
      </c>
      <c r="B496" s="19">
        <v>20.3</v>
      </c>
    </row>
    <row r="497" spans="1:2" x14ac:dyDescent="0.75">
      <c r="A497" s="11">
        <v>44830</v>
      </c>
      <c r="B497" s="19">
        <v>19.7</v>
      </c>
    </row>
    <row r="498" spans="1:2" x14ac:dyDescent="0.75">
      <c r="A498" s="11">
        <v>44831</v>
      </c>
      <c r="B498" s="19">
        <v>18.46</v>
      </c>
    </row>
    <row r="499" spans="1:2" x14ac:dyDescent="0.75">
      <c r="A499" s="11">
        <v>44832</v>
      </c>
      <c r="B499" s="19">
        <v>19.39</v>
      </c>
    </row>
    <row r="500" spans="1:2" x14ac:dyDescent="0.75">
      <c r="A500" s="11">
        <v>44833</v>
      </c>
      <c r="B500" s="19">
        <v>18.899999999999999</v>
      </c>
    </row>
    <row r="501" spans="1:2" x14ac:dyDescent="0.75">
      <c r="A501" s="11">
        <v>44834</v>
      </c>
      <c r="B501" s="19">
        <v>18.2</v>
      </c>
    </row>
    <row r="502" spans="1:2" x14ac:dyDescent="0.75">
      <c r="A502" s="11">
        <v>44837</v>
      </c>
      <c r="B502" s="19">
        <v>19.41</v>
      </c>
    </row>
    <row r="503" spans="1:2" x14ac:dyDescent="0.75">
      <c r="A503" s="11">
        <v>44838</v>
      </c>
      <c r="B503" s="19">
        <v>19.399999999999999</v>
      </c>
    </row>
    <row r="504" spans="1:2" x14ac:dyDescent="0.75">
      <c r="A504" s="11">
        <v>44839</v>
      </c>
      <c r="B504" s="19">
        <v>19.170000000000002</v>
      </c>
    </row>
    <row r="505" spans="1:2" x14ac:dyDescent="0.75">
      <c r="A505" s="11">
        <v>44840</v>
      </c>
      <c r="B505" s="19">
        <v>18.989999999999998</v>
      </c>
    </row>
    <row r="506" spans="1:2" x14ac:dyDescent="0.75">
      <c r="A506" s="11">
        <v>44845</v>
      </c>
      <c r="B506" s="19">
        <v>18.809999999999999</v>
      </c>
    </row>
    <row r="507" spans="1:2" x14ac:dyDescent="0.75">
      <c r="A507" s="11">
        <v>44846</v>
      </c>
      <c r="B507" s="19">
        <v>18.91</v>
      </c>
    </row>
    <row r="508" spans="1:2" x14ac:dyDescent="0.75">
      <c r="A508" s="11">
        <v>44847</v>
      </c>
      <c r="B508" s="19">
        <v>18.8</v>
      </c>
    </row>
    <row r="509" spans="1:2" x14ac:dyDescent="0.75">
      <c r="A509" s="11">
        <v>44848</v>
      </c>
      <c r="B509" s="19">
        <v>18.311</v>
      </c>
    </row>
    <row r="510" spans="1:2" x14ac:dyDescent="0.75">
      <c r="A510" s="11">
        <v>44851</v>
      </c>
      <c r="B510" s="19">
        <v>18.402999999999999</v>
      </c>
    </row>
    <row r="511" spans="1:2" x14ac:dyDescent="0.75">
      <c r="A511" s="11">
        <v>44852</v>
      </c>
      <c r="B511" s="19">
        <v>18.5</v>
      </c>
    </row>
    <row r="512" spans="1:2" x14ac:dyDescent="0.75">
      <c r="A512" s="11">
        <v>44853</v>
      </c>
      <c r="B512" s="19">
        <v>18.420999999999999</v>
      </c>
    </row>
    <row r="513" spans="1:2" x14ac:dyDescent="0.75">
      <c r="A513" s="11">
        <v>44854</v>
      </c>
      <c r="B513" s="19">
        <v>18.57</v>
      </c>
    </row>
    <row r="514" spans="1:2" x14ac:dyDescent="0.75">
      <c r="A514" s="11">
        <v>44855</v>
      </c>
      <c r="B514" s="19">
        <v>19.100000000000001</v>
      </c>
    </row>
    <row r="515" spans="1:2" x14ac:dyDescent="0.75">
      <c r="A515" s="11">
        <v>44858</v>
      </c>
      <c r="B515" s="19">
        <v>19.850000000000001</v>
      </c>
    </row>
    <row r="516" spans="1:2" x14ac:dyDescent="0.75">
      <c r="A516" s="11">
        <v>44859</v>
      </c>
      <c r="B516" s="19">
        <v>20.361000000000001</v>
      </c>
    </row>
    <row r="517" spans="1:2" x14ac:dyDescent="0.75">
      <c r="A517" s="11">
        <v>44860</v>
      </c>
      <c r="B517" s="19">
        <v>20.02</v>
      </c>
    </row>
    <row r="518" spans="1:2" x14ac:dyDescent="0.75">
      <c r="A518" s="11">
        <v>44861</v>
      </c>
      <c r="B518" s="19">
        <v>19.800999999999998</v>
      </c>
    </row>
    <row r="519" spans="1:2" x14ac:dyDescent="0.75">
      <c r="A519" s="11">
        <v>44862</v>
      </c>
      <c r="B519" s="19">
        <v>19.66</v>
      </c>
    </row>
    <row r="520" spans="1:2" x14ac:dyDescent="0.75">
      <c r="A520" s="11">
        <v>44865</v>
      </c>
      <c r="B520" s="19">
        <v>19.63</v>
      </c>
    </row>
    <row r="521" spans="1:2" x14ac:dyDescent="0.75">
      <c r="A521" s="11">
        <v>44866</v>
      </c>
      <c r="B521" s="19">
        <v>20.25</v>
      </c>
    </row>
    <row r="522" spans="1:2" x14ac:dyDescent="0.75">
      <c r="A522" s="11">
        <v>44867</v>
      </c>
      <c r="B522" s="19">
        <v>19.920000000000002</v>
      </c>
    </row>
    <row r="523" spans="1:2" x14ac:dyDescent="0.75">
      <c r="A523" s="11">
        <v>44868</v>
      </c>
      <c r="B523" s="19">
        <v>19.899999999999999</v>
      </c>
    </row>
    <row r="524" spans="1:2" x14ac:dyDescent="0.75">
      <c r="A524" s="11">
        <v>44869</v>
      </c>
      <c r="B524" s="19">
        <v>19.751000000000001</v>
      </c>
    </row>
    <row r="525" spans="1:2" x14ac:dyDescent="0.75">
      <c r="A525" s="11">
        <v>44872</v>
      </c>
      <c r="B525" s="19">
        <v>20.5</v>
      </c>
    </row>
    <row r="526" spans="1:2" x14ac:dyDescent="0.75">
      <c r="A526" s="11">
        <v>44873</v>
      </c>
      <c r="B526" s="19">
        <v>20.7</v>
      </c>
    </row>
    <row r="527" spans="1:2" x14ac:dyDescent="0.75">
      <c r="A527" s="11">
        <v>44874</v>
      </c>
      <c r="B527" s="19">
        <v>20.350000000000001</v>
      </c>
    </row>
    <row r="528" spans="1:2" x14ac:dyDescent="0.75">
      <c r="A528" s="11">
        <v>44875</v>
      </c>
      <c r="B528" s="19">
        <v>20.748999999999999</v>
      </c>
    </row>
    <row r="529" spans="1:2" x14ac:dyDescent="0.75">
      <c r="A529" s="11">
        <v>44876</v>
      </c>
      <c r="B529" s="19">
        <v>20.698</v>
      </c>
    </row>
    <row r="530" spans="1:2" x14ac:dyDescent="0.75">
      <c r="A530" s="11">
        <v>44879</v>
      </c>
      <c r="B530" s="19">
        <v>21.23</v>
      </c>
    </row>
    <row r="531" spans="1:2" x14ac:dyDescent="0.75">
      <c r="A531" s="11">
        <v>44880</v>
      </c>
      <c r="B531" s="19">
        <v>22.414999999999999</v>
      </c>
    </row>
    <row r="532" spans="1:2" x14ac:dyDescent="0.75">
      <c r="A532" s="11">
        <v>44881</v>
      </c>
      <c r="B532" s="19">
        <v>22.9</v>
      </c>
    </row>
    <row r="533" spans="1:2" x14ac:dyDescent="0.75">
      <c r="A533" s="11">
        <v>44882</v>
      </c>
      <c r="B533" s="19">
        <v>22.22</v>
      </c>
    </row>
    <row r="534" spans="1:2" x14ac:dyDescent="0.75">
      <c r="A534" s="11">
        <v>44883</v>
      </c>
      <c r="B534" s="19">
        <v>21.248999999999999</v>
      </c>
    </row>
    <row r="535" spans="1:2" x14ac:dyDescent="0.75">
      <c r="A535" s="11">
        <v>44887</v>
      </c>
      <c r="B535" s="19">
        <v>21.78</v>
      </c>
    </row>
    <row r="536" spans="1:2" x14ac:dyDescent="0.75">
      <c r="A536" s="11">
        <v>44888</v>
      </c>
      <c r="B536" s="19">
        <v>22.13</v>
      </c>
    </row>
    <row r="537" spans="1:2" x14ac:dyDescent="0.75">
      <c r="A537" s="11">
        <v>44889</v>
      </c>
      <c r="B537" s="19">
        <v>22.4</v>
      </c>
    </row>
    <row r="538" spans="1:2" x14ac:dyDescent="0.75">
      <c r="A538" s="11">
        <v>44890</v>
      </c>
      <c r="B538" s="19">
        <v>22.3</v>
      </c>
    </row>
    <row r="539" spans="1:2" x14ac:dyDescent="0.75">
      <c r="A539" s="11">
        <v>44893</v>
      </c>
      <c r="B539" s="19">
        <v>22.5</v>
      </c>
    </row>
    <row r="540" spans="1:2" x14ac:dyDescent="0.75">
      <c r="A540" s="11">
        <v>44894</v>
      </c>
      <c r="B540" s="19">
        <v>23.16</v>
      </c>
    </row>
    <row r="541" spans="1:2" x14ac:dyDescent="0.75">
      <c r="A541" s="11">
        <v>44895</v>
      </c>
      <c r="B541" s="19">
        <v>23.8</v>
      </c>
    </row>
    <row r="542" spans="1:2" x14ac:dyDescent="0.75">
      <c r="A542" s="11">
        <v>44896</v>
      </c>
      <c r="B542" s="19">
        <v>23.93</v>
      </c>
    </row>
    <row r="543" spans="1:2" x14ac:dyDescent="0.75">
      <c r="A543" s="11">
        <v>44897</v>
      </c>
      <c r="B543" s="19">
        <v>23.7</v>
      </c>
    </row>
    <row r="544" spans="1:2" x14ac:dyDescent="0.75">
      <c r="A544" s="11">
        <v>44900</v>
      </c>
      <c r="B544" s="19">
        <v>23.33</v>
      </c>
    </row>
    <row r="545" spans="1:2" x14ac:dyDescent="0.75">
      <c r="A545" s="11">
        <v>44901</v>
      </c>
      <c r="B545" s="19">
        <v>22.79</v>
      </c>
    </row>
    <row r="546" spans="1:2" x14ac:dyDescent="0.75">
      <c r="A546" s="11">
        <v>44902</v>
      </c>
      <c r="B546" s="19">
        <v>23.178000000000001</v>
      </c>
    </row>
    <row r="547" spans="1:2" x14ac:dyDescent="0.75">
      <c r="A547" s="11">
        <v>44907</v>
      </c>
      <c r="B547" s="19">
        <v>23.76</v>
      </c>
    </row>
    <row r="548" spans="1:2" x14ac:dyDescent="0.75">
      <c r="A548" s="11">
        <v>44908</v>
      </c>
      <c r="B548" s="19">
        <v>24.035</v>
      </c>
    </row>
    <row r="549" spans="1:2" x14ac:dyDescent="0.75">
      <c r="A549" s="11">
        <v>44909</v>
      </c>
      <c r="B549" s="19">
        <v>23.86</v>
      </c>
    </row>
    <row r="550" spans="1:2" x14ac:dyDescent="0.75">
      <c r="A550" s="11">
        <v>44910</v>
      </c>
      <c r="B550" s="19">
        <v>24.39</v>
      </c>
    </row>
    <row r="551" spans="1:2" x14ac:dyDescent="0.75">
      <c r="A551" s="11">
        <v>44911</v>
      </c>
      <c r="B551" s="19">
        <v>24.881</v>
      </c>
    </row>
    <row r="552" spans="1:2" x14ac:dyDescent="0.75">
      <c r="A552" s="11">
        <v>44914</v>
      </c>
      <c r="B552" s="19">
        <v>25.7</v>
      </c>
    </row>
    <row r="553" spans="1:2" x14ac:dyDescent="0.75">
      <c r="A553" s="11">
        <v>44915</v>
      </c>
      <c r="B553" s="19">
        <v>25.69</v>
      </c>
    </row>
    <row r="554" spans="1:2" x14ac:dyDescent="0.75">
      <c r="A554" s="11">
        <v>44916</v>
      </c>
      <c r="B554" s="19">
        <v>26.7</v>
      </c>
    </row>
    <row r="555" spans="1:2" x14ac:dyDescent="0.75">
      <c r="A555" s="11">
        <v>44917</v>
      </c>
      <c r="B555" s="19">
        <v>25.4</v>
      </c>
    </row>
    <row r="556" spans="1:2" x14ac:dyDescent="0.75">
      <c r="A556" s="11">
        <v>44918</v>
      </c>
      <c r="B556" s="19">
        <v>25.43</v>
      </c>
    </row>
    <row r="557" spans="1:2" x14ac:dyDescent="0.75">
      <c r="A557" s="11">
        <v>44921</v>
      </c>
      <c r="B557" s="19">
        <v>25.4</v>
      </c>
    </row>
    <row r="558" spans="1:2" x14ac:dyDescent="0.75">
      <c r="A558" s="11">
        <v>44922</v>
      </c>
      <c r="B558" s="19">
        <v>25.15</v>
      </c>
    </row>
    <row r="559" spans="1:2" x14ac:dyDescent="0.75">
      <c r="A559" s="11">
        <v>44923</v>
      </c>
      <c r="B559" s="19">
        <v>24.31</v>
      </c>
    </row>
    <row r="560" spans="1:2" x14ac:dyDescent="0.75">
      <c r="A560" s="11">
        <v>44924</v>
      </c>
      <c r="B560" s="19">
        <v>24.02</v>
      </c>
    </row>
    <row r="561" spans="1:2" x14ac:dyDescent="0.75">
      <c r="A561" s="11">
        <v>44925</v>
      </c>
      <c r="B561" s="19">
        <v>24.131</v>
      </c>
    </row>
    <row r="562" spans="1:2" x14ac:dyDescent="0.75">
      <c r="A562" s="11">
        <v>44928</v>
      </c>
      <c r="B562" s="19">
        <v>24.43</v>
      </c>
    </row>
    <row r="563" spans="1:2" x14ac:dyDescent="0.75">
      <c r="A563" s="11">
        <v>44929</v>
      </c>
      <c r="B563" s="19">
        <v>25.065000000000001</v>
      </c>
    </row>
    <row r="564" spans="1:2" x14ac:dyDescent="0.75">
      <c r="A564" s="11">
        <v>44930</v>
      </c>
      <c r="B564" s="19">
        <v>25.8</v>
      </c>
    </row>
    <row r="565" spans="1:2" x14ac:dyDescent="0.75">
      <c r="A565" s="11">
        <v>44931</v>
      </c>
      <c r="B565" s="19">
        <v>25.6</v>
      </c>
    </row>
    <row r="566" spans="1:2" x14ac:dyDescent="0.75">
      <c r="A566" s="11">
        <v>44932</v>
      </c>
      <c r="B566" s="19">
        <v>25.576000000000001</v>
      </c>
    </row>
    <row r="567" spans="1:2" x14ac:dyDescent="0.75">
      <c r="A567" s="11">
        <v>44935</v>
      </c>
      <c r="B567" s="19">
        <v>26.451000000000001</v>
      </c>
    </row>
    <row r="568" spans="1:2" x14ac:dyDescent="0.75">
      <c r="A568" s="11">
        <v>44936</v>
      </c>
      <c r="B568" s="19">
        <v>26.8</v>
      </c>
    </row>
    <row r="569" spans="1:2" x14ac:dyDescent="0.75">
      <c r="A569" s="11">
        <v>44937</v>
      </c>
      <c r="B569" s="19">
        <v>28.06</v>
      </c>
    </row>
    <row r="570" spans="1:2" x14ac:dyDescent="0.75">
      <c r="A570" s="11">
        <v>44938</v>
      </c>
      <c r="B570" s="19">
        <v>28.36</v>
      </c>
    </row>
    <row r="571" spans="1:2" x14ac:dyDescent="0.75">
      <c r="A571" s="11">
        <v>44939</v>
      </c>
      <c r="B571" s="19">
        <v>28.35</v>
      </c>
    </row>
    <row r="572" spans="1:2" x14ac:dyDescent="0.75">
      <c r="A572" s="11">
        <v>44942</v>
      </c>
      <c r="B572" s="19">
        <v>29.420999999999999</v>
      </c>
    </row>
    <row r="573" spans="1:2" x14ac:dyDescent="0.75">
      <c r="A573" s="11">
        <v>44943</v>
      </c>
      <c r="B573" s="19">
        <v>30.2</v>
      </c>
    </row>
    <row r="574" spans="1:2" x14ac:dyDescent="0.75">
      <c r="A574" s="11">
        <v>44944</v>
      </c>
      <c r="B574" s="19">
        <v>31.05</v>
      </c>
    </row>
    <row r="575" spans="1:2" x14ac:dyDescent="0.75">
      <c r="A575" s="11">
        <v>44945</v>
      </c>
      <c r="B575" s="19">
        <v>30.25</v>
      </c>
    </row>
    <row r="576" spans="1:2" x14ac:dyDescent="0.75">
      <c r="A576" s="11">
        <v>44946</v>
      </c>
      <c r="B576" s="19">
        <v>30.66</v>
      </c>
    </row>
    <row r="577" spans="1:2" x14ac:dyDescent="0.75">
      <c r="A577" s="11">
        <v>44949</v>
      </c>
      <c r="B577" s="19">
        <v>30.99</v>
      </c>
    </row>
    <row r="578" spans="1:2" x14ac:dyDescent="0.75">
      <c r="A578" s="11">
        <v>44950</v>
      </c>
      <c r="B578" s="19">
        <v>31.2</v>
      </c>
    </row>
    <row r="579" spans="1:2" x14ac:dyDescent="0.75">
      <c r="A579" s="11">
        <v>44951</v>
      </c>
      <c r="B579" s="19">
        <v>31.75</v>
      </c>
    </row>
    <row r="580" spans="1:2" x14ac:dyDescent="0.75">
      <c r="A580" s="11">
        <v>44952</v>
      </c>
      <c r="B580" s="19">
        <v>31.55</v>
      </c>
    </row>
    <row r="581" spans="1:2" x14ac:dyDescent="0.75">
      <c r="A581" s="11">
        <v>44953</v>
      </c>
      <c r="B581" s="19">
        <v>31.9</v>
      </c>
    </row>
    <row r="582" spans="1:2" x14ac:dyDescent="0.75">
      <c r="A582" s="11">
        <v>44956</v>
      </c>
      <c r="B582" s="19">
        <v>32.011000000000003</v>
      </c>
    </row>
    <row r="583" spans="1:2" x14ac:dyDescent="0.75">
      <c r="A583" s="11">
        <v>44957</v>
      </c>
      <c r="B583" s="19">
        <v>31.95</v>
      </c>
    </row>
    <row r="584" spans="1:2" x14ac:dyDescent="0.75">
      <c r="A584" s="11">
        <v>44958</v>
      </c>
      <c r="B584" s="19">
        <v>32.01</v>
      </c>
    </row>
    <row r="585" spans="1:2" x14ac:dyDescent="0.75">
      <c r="A585" s="11">
        <v>44959</v>
      </c>
      <c r="B585" s="19">
        <v>32.200000000000003</v>
      </c>
    </row>
    <row r="586" spans="1:2" x14ac:dyDescent="0.75">
      <c r="A586" s="11">
        <v>44960</v>
      </c>
      <c r="B586" s="19">
        <v>31.09</v>
      </c>
    </row>
    <row r="587" spans="1:2" x14ac:dyDescent="0.75">
      <c r="A587" s="11">
        <v>44963</v>
      </c>
      <c r="B587" s="19">
        <v>29.81</v>
      </c>
    </row>
    <row r="588" spans="1:2" x14ac:dyDescent="0.75">
      <c r="A588" s="11">
        <v>44964</v>
      </c>
      <c r="B588" s="19">
        <v>29.6</v>
      </c>
    </row>
    <row r="589" spans="1:2" x14ac:dyDescent="0.75">
      <c r="A589" s="11">
        <v>44965</v>
      </c>
      <c r="B589" s="19">
        <v>29.62</v>
      </c>
    </row>
    <row r="590" spans="1:2" x14ac:dyDescent="0.75">
      <c r="A590" s="11">
        <v>44966</v>
      </c>
      <c r="B590" s="19">
        <v>29.7</v>
      </c>
    </row>
    <row r="591" spans="1:2" x14ac:dyDescent="0.75">
      <c r="A591" s="11">
        <v>44967</v>
      </c>
      <c r="B591" s="19">
        <v>29.347999999999999</v>
      </c>
    </row>
    <row r="592" spans="1:2" x14ac:dyDescent="0.75">
      <c r="A592" s="11">
        <v>44970</v>
      </c>
      <c r="B592" s="19">
        <v>29.05</v>
      </c>
    </row>
    <row r="593" spans="1:2" x14ac:dyDescent="0.75">
      <c r="A593" s="11">
        <v>44971</v>
      </c>
      <c r="B593" s="19">
        <v>28.9</v>
      </c>
    </row>
    <row r="594" spans="1:2" x14ac:dyDescent="0.75">
      <c r="A594" s="11">
        <v>44972</v>
      </c>
      <c r="B594" s="19">
        <v>28.428999999999998</v>
      </c>
    </row>
    <row r="595" spans="1:2" x14ac:dyDescent="0.75">
      <c r="A595" s="11">
        <v>44973</v>
      </c>
      <c r="B595" s="19">
        <v>27.55</v>
      </c>
    </row>
    <row r="596" spans="1:2" x14ac:dyDescent="0.75">
      <c r="A596" s="11">
        <v>44974</v>
      </c>
      <c r="B596" s="19">
        <v>26.518999999999998</v>
      </c>
    </row>
    <row r="597" spans="1:2" x14ac:dyDescent="0.75">
      <c r="A597" s="11">
        <v>44979</v>
      </c>
      <c r="B597" s="19">
        <v>27.303000000000001</v>
      </c>
    </row>
    <row r="598" spans="1:2" x14ac:dyDescent="0.75">
      <c r="A598" s="11">
        <v>44980</v>
      </c>
      <c r="B598" s="19">
        <v>28.65</v>
      </c>
    </row>
    <row r="599" spans="1:2" x14ac:dyDescent="0.75">
      <c r="A599" s="11">
        <v>44981</v>
      </c>
      <c r="B599" s="19">
        <v>27.875</v>
      </c>
    </row>
    <row r="600" spans="1:2" x14ac:dyDescent="0.75">
      <c r="A600" s="11">
        <v>44984</v>
      </c>
      <c r="B600" s="19">
        <v>28.85</v>
      </c>
    </row>
    <row r="601" spans="1:2" x14ac:dyDescent="0.75">
      <c r="A601" s="11">
        <v>44985</v>
      </c>
      <c r="B601" s="19">
        <v>28.56</v>
      </c>
    </row>
    <row r="602" spans="1:2" x14ac:dyDescent="0.75">
      <c r="A602" s="11">
        <v>44986</v>
      </c>
      <c r="B602" s="19">
        <v>27.3</v>
      </c>
    </row>
    <row r="603" spans="1:2" x14ac:dyDescent="0.75">
      <c r="A603" s="11">
        <v>44987</v>
      </c>
      <c r="B603" s="19">
        <v>26.69</v>
      </c>
    </row>
    <row r="604" spans="1:2" x14ac:dyDescent="0.75">
      <c r="A604" s="11">
        <v>44988</v>
      </c>
      <c r="B604" s="19">
        <v>26.56</v>
      </c>
    </row>
    <row r="605" spans="1:2" x14ac:dyDescent="0.75">
      <c r="A605" s="11">
        <v>44991</v>
      </c>
      <c r="B605" s="19">
        <v>27.7</v>
      </c>
    </row>
    <row r="606" spans="1:2" x14ac:dyDescent="0.75">
      <c r="A606" s="11">
        <v>44992</v>
      </c>
      <c r="B606" s="19">
        <v>26.9</v>
      </c>
    </row>
    <row r="607" spans="1:2" x14ac:dyDescent="0.75">
      <c r="A607" s="11">
        <v>44993</v>
      </c>
      <c r="B607" s="19">
        <v>26.45</v>
      </c>
    </row>
    <row r="608" spans="1:2" x14ac:dyDescent="0.75">
      <c r="A608" s="11">
        <v>44994</v>
      </c>
      <c r="B608" s="19">
        <v>26.1</v>
      </c>
    </row>
    <row r="609" spans="1:2" x14ac:dyDescent="0.75">
      <c r="A609" s="11">
        <v>44995</v>
      </c>
      <c r="B609" s="19">
        <v>25.15</v>
      </c>
    </row>
    <row r="610" spans="1:2" x14ac:dyDescent="0.75">
      <c r="A610" s="11">
        <v>44998</v>
      </c>
      <c r="B610" s="19">
        <v>24.902000000000001</v>
      </c>
    </row>
    <row r="611" spans="1:2" x14ac:dyDescent="0.75">
      <c r="A611" s="11">
        <v>44999</v>
      </c>
      <c r="B611" s="19">
        <v>24.83</v>
      </c>
    </row>
    <row r="612" spans="1:2" x14ac:dyDescent="0.75">
      <c r="A612" s="11">
        <v>45000</v>
      </c>
      <c r="B612" s="19">
        <v>24.32</v>
      </c>
    </row>
    <row r="613" spans="1:2" x14ac:dyDescent="0.75">
      <c r="A613" s="11">
        <v>45001</v>
      </c>
      <c r="B613" s="19">
        <v>25.15</v>
      </c>
    </row>
    <row r="614" spans="1:2" x14ac:dyDescent="0.75">
      <c r="A614" s="11">
        <v>45002</v>
      </c>
      <c r="B614" s="19">
        <v>24.75</v>
      </c>
    </row>
    <row r="615" spans="1:2" x14ac:dyDescent="0.75">
      <c r="A615" s="11">
        <v>45005</v>
      </c>
      <c r="B615" s="19">
        <v>24.72</v>
      </c>
    </row>
    <row r="616" spans="1:2" x14ac:dyDescent="0.75">
      <c r="A616" s="11">
        <v>45006</v>
      </c>
      <c r="B616" s="19">
        <v>25.021000000000001</v>
      </c>
    </row>
    <row r="617" spans="1:2" x14ac:dyDescent="0.75">
      <c r="A617" s="11">
        <v>45007</v>
      </c>
      <c r="B617" s="19">
        <v>23.7</v>
      </c>
    </row>
    <row r="618" spans="1:2" x14ac:dyDescent="0.75">
      <c r="A618" s="11">
        <v>45008</v>
      </c>
      <c r="B618" s="19">
        <v>23.49</v>
      </c>
    </row>
    <row r="619" spans="1:2" x14ac:dyDescent="0.75">
      <c r="A619" s="11">
        <v>45012</v>
      </c>
      <c r="B619" s="19">
        <v>23.399000000000001</v>
      </c>
    </row>
    <row r="620" spans="1:2" x14ac:dyDescent="0.75">
      <c r="A620" s="11">
        <v>45013</v>
      </c>
      <c r="B620" s="19">
        <v>23.55</v>
      </c>
    </row>
    <row r="621" spans="1:2" x14ac:dyDescent="0.75">
      <c r="A621" s="11">
        <v>45014</v>
      </c>
      <c r="B621" s="19">
        <v>25</v>
      </c>
    </row>
    <row r="622" spans="1:2" x14ac:dyDescent="0.75">
      <c r="A622" s="11">
        <v>45015</v>
      </c>
      <c r="B622" s="19">
        <v>25.9</v>
      </c>
    </row>
    <row r="623" spans="1:2" x14ac:dyDescent="0.75">
      <c r="A623" s="11">
        <v>45016</v>
      </c>
      <c r="B623" s="19">
        <v>25.6</v>
      </c>
    </row>
    <row r="624" spans="1:2" x14ac:dyDescent="0.75">
      <c r="A624" s="11">
        <v>45019</v>
      </c>
      <c r="B624" s="19">
        <v>26.1</v>
      </c>
    </row>
    <row r="625" spans="1:2" x14ac:dyDescent="0.75">
      <c r="A625" s="11">
        <v>45020</v>
      </c>
      <c r="B625" s="19">
        <v>25.19</v>
      </c>
    </row>
    <row r="626" spans="1:2" x14ac:dyDescent="0.75">
      <c r="A626" s="11">
        <v>45021</v>
      </c>
      <c r="B626" s="19">
        <v>24.95</v>
      </c>
    </row>
    <row r="627" spans="1:2" x14ac:dyDescent="0.75">
      <c r="A627" s="11">
        <v>45026</v>
      </c>
      <c r="B627" s="19">
        <v>25.17</v>
      </c>
    </row>
    <row r="628" spans="1:2" x14ac:dyDescent="0.75">
      <c r="A628" s="11">
        <v>45027</v>
      </c>
      <c r="B628" s="19">
        <v>25.39</v>
      </c>
    </row>
    <row r="629" spans="1:2" x14ac:dyDescent="0.75">
      <c r="A629" s="11">
        <v>45028</v>
      </c>
      <c r="B629" s="19">
        <v>25.89</v>
      </c>
    </row>
    <row r="630" spans="1:2" x14ac:dyDescent="0.75">
      <c r="A630" s="11">
        <v>45029</v>
      </c>
      <c r="B630" s="19">
        <v>26</v>
      </c>
    </row>
    <row r="631" spans="1:2" x14ac:dyDescent="0.75">
      <c r="A631" s="11">
        <v>45030</v>
      </c>
      <c r="B631" s="19">
        <v>25.15</v>
      </c>
    </row>
    <row r="632" spans="1:2" x14ac:dyDescent="0.75">
      <c r="A632" s="11">
        <v>45033</v>
      </c>
      <c r="B632" s="19">
        <v>25.12</v>
      </c>
    </row>
    <row r="633" spans="1:2" x14ac:dyDescent="0.75">
      <c r="A633" s="11">
        <v>45034</v>
      </c>
      <c r="B633" s="19">
        <v>24.3</v>
      </c>
    </row>
    <row r="634" spans="1:2" x14ac:dyDescent="0.75">
      <c r="A634" s="11">
        <v>45035</v>
      </c>
      <c r="B634" s="19">
        <v>22.17</v>
      </c>
    </row>
    <row r="635" spans="1:2" x14ac:dyDescent="0.75">
      <c r="A635" s="11">
        <v>45036</v>
      </c>
      <c r="B635" s="19">
        <v>22.138999999999999</v>
      </c>
    </row>
    <row r="636" spans="1:2" x14ac:dyDescent="0.75">
      <c r="A636" s="11">
        <v>45037</v>
      </c>
      <c r="B636" s="19">
        <v>21.379000000000001</v>
      </c>
    </row>
    <row r="637" spans="1:2" x14ac:dyDescent="0.75">
      <c r="A637" s="11">
        <v>45040</v>
      </c>
      <c r="B637" s="19">
        <v>20.57</v>
      </c>
    </row>
    <row r="638" spans="1:2" x14ac:dyDescent="0.75">
      <c r="A638" s="11">
        <v>45041</v>
      </c>
      <c r="B638" s="19">
        <v>20.61</v>
      </c>
    </row>
    <row r="639" spans="1:2" x14ac:dyDescent="0.75">
      <c r="A639" s="11">
        <v>45042</v>
      </c>
      <c r="B639" s="19">
        <v>20.777999999999999</v>
      </c>
    </row>
    <row r="640" spans="1:2" x14ac:dyDescent="0.75">
      <c r="A640" s="11">
        <v>45043</v>
      </c>
      <c r="B640" s="19">
        <v>20.38</v>
      </c>
    </row>
    <row r="641" spans="1:2" x14ac:dyDescent="0.75">
      <c r="A641" s="11">
        <v>45044</v>
      </c>
      <c r="B641" s="19">
        <v>20.6</v>
      </c>
    </row>
    <row r="642" spans="1:2" x14ac:dyDescent="0.75">
      <c r="A642" s="11">
        <v>45048</v>
      </c>
      <c r="B642" s="19">
        <v>20.80649</v>
      </c>
    </row>
    <row r="643" spans="1:2" x14ac:dyDescent="0.75">
      <c r="A643" s="11">
        <v>45049</v>
      </c>
      <c r="B643" s="19">
        <v>21.524999999999999</v>
      </c>
    </row>
    <row r="644" spans="1:2" x14ac:dyDescent="0.75">
      <c r="A644" s="11">
        <v>45050</v>
      </c>
      <c r="B644" s="19">
        <v>21.423960000000001</v>
      </c>
    </row>
    <row r="645" spans="1:2" x14ac:dyDescent="0.75">
      <c r="A645" s="11">
        <v>45051</v>
      </c>
      <c r="B645" s="19">
        <v>20.954999999999998</v>
      </c>
    </row>
    <row r="646" spans="1:2" x14ac:dyDescent="0.75">
      <c r="A646" s="11">
        <v>45054</v>
      </c>
      <c r="B646" s="19">
        <v>20.8</v>
      </c>
    </row>
    <row r="647" spans="1:2" x14ac:dyDescent="0.75">
      <c r="A647" s="11">
        <v>45055</v>
      </c>
      <c r="B647" s="19">
        <v>21.074999999999999</v>
      </c>
    </row>
    <row r="648" spans="1:2" x14ac:dyDescent="0.75">
      <c r="A648" s="11">
        <v>45056</v>
      </c>
      <c r="B648" s="19">
        <v>20.62</v>
      </c>
    </row>
    <row r="649" spans="1:2" x14ac:dyDescent="0.75">
      <c r="A649" s="11">
        <v>45057</v>
      </c>
      <c r="B649" s="19">
        <v>21.8</v>
      </c>
    </row>
    <row r="650" spans="1:2" x14ac:dyDescent="0.75">
      <c r="A650" s="11">
        <v>45058</v>
      </c>
      <c r="B650" s="19">
        <v>22.092089999999999</v>
      </c>
    </row>
    <row r="651" spans="1:2" x14ac:dyDescent="0.75">
      <c r="A651" s="11">
        <v>45061</v>
      </c>
      <c r="B651" s="19">
        <v>22.8</v>
      </c>
    </row>
    <row r="652" spans="1:2" x14ac:dyDescent="0.75">
      <c r="A652" s="11">
        <v>45062</v>
      </c>
      <c r="B652" s="19">
        <v>23.37143</v>
      </c>
    </row>
    <row r="653" spans="1:2" x14ac:dyDescent="0.75">
      <c r="A653" s="11">
        <v>45063</v>
      </c>
      <c r="B653" s="19">
        <v>22.8</v>
      </c>
    </row>
    <row r="654" spans="1:2" x14ac:dyDescent="0.75">
      <c r="A654" s="11">
        <v>45064</v>
      </c>
      <c r="B654" s="19">
        <v>21.71</v>
      </c>
    </row>
    <row r="655" spans="1:2" x14ac:dyDescent="0.75">
      <c r="A655" s="11">
        <v>45065</v>
      </c>
      <c r="B655" s="19">
        <v>22.19</v>
      </c>
    </row>
    <row r="656" spans="1:2" x14ac:dyDescent="0.75">
      <c r="A656" s="11">
        <v>45068</v>
      </c>
      <c r="B656" s="19">
        <v>22.22</v>
      </c>
    </row>
    <row r="657" spans="1:2" x14ac:dyDescent="0.75">
      <c r="A657" s="11">
        <v>45069</v>
      </c>
      <c r="B657" s="19">
        <v>22.16</v>
      </c>
    </row>
    <row r="658" spans="1:2" x14ac:dyDescent="0.75">
      <c r="A658" s="11">
        <v>45070</v>
      </c>
      <c r="B658" s="19">
        <v>22.04</v>
      </c>
    </row>
    <row r="659" spans="1:2" x14ac:dyDescent="0.75">
      <c r="A659" s="11">
        <v>45075</v>
      </c>
      <c r="B659" s="19">
        <v>22.09</v>
      </c>
    </row>
    <row r="660" spans="1:2" x14ac:dyDescent="0.75">
      <c r="A660" s="11">
        <v>45076</v>
      </c>
      <c r="B660" s="19">
        <v>22.02</v>
      </c>
    </row>
    <row r="661" spans="1:2" x14ac:dyDescent="0.75">
      <c r="A661" s="11">
        <v>45077</v>
      </c>
      <c r="B661" s="19">
        <v>21.81</v>
      </c>
    </row>
    <row r="662" spans="1:2" x14ac:dyDescent="0.75">
      <c r="A662" s="11">
        <v>45078</v>
      </c>
      <c r="B662" s="19">
        <v>21.99</v>
      </c>
    </row>
    <row r="663" spans="1:2" x14ac:dyDescent="0.75">
      <c r="A663" s="11">
        <v>45079</v>
      </c>
      <c r="B663" s="19">
        <v>21.79</v>
      </c>
    </row>
    <row r="664" spans="1:2" x14ac:dyDescent="0.75">
      <c r="A664" s="11">
        <v>45082</v>
      </c>
      <c r="B664" s="19">
        <v>21.420999999999999</v>
      </c>
    </row>
    <row r="665" spans="1:2" x14ac:dyDescent="0.75">
      <c r="A665" s="11">
        <v>45083</v>
      </c>
      <c r="B665" s="19">
        <v>22.87</v>
      </c>
    </row>
    <row r="666" spans="1:2" x14ac:dyDescent="0.75">
      <c r="A666" s="11">
        <v>45084</v>
      </c>
      <c r="B666" s="19">
        <v>23.5</v>
      </c>
    </row>
    <row r="667" spans="1:2" x14ac:dyDescent="0.75">
      <c r="A667" s="11">
        <v>45085</v>
      </c>
      <c r="B667" s="19">
        <v>23.355</v>
      </c>
    </row>
    <row r="668" spans="1:2" x14ac:dyDescent="0.75">
      <c r="A668" s="11">
        <v>45086</v>
      </c>
      <c r="B668" s="19">
        <v>23.14</v>
      </c>
    </row>
    <row r="669" spans="1:2" x14ac:dyDescent="0.75">
      <c r="A669" s="11">
        <v>45089</v>
      </c>
      <c r="B669" s="19">
        <v>23.65</v>
      </c>
    </row>
    <row r="670" spans="1:2" x14ac:dyDescent="0.75">
      <c r="A670" s="11">
        <v>45090</v>
      </c>
      <c r="B670" s="19">
        <v>23.7</v>
      </c>
    </row>
    <row r="671" spans="1:2" x14ac:dyDescent="0.75">
      <c r="A671" s="11">
        <v>45091</v>
      </c>
      <c r="B671" s="19">
        <v>23.65</v>
      </c>
    </row>
    <row r="672" spans="1:2" x14ac:dyDescent="0.75">
      <c r="A672" s="11">
        <v>45092</v>
      </c>
      <c r="B672" s="19">
        <v>23.81</v>
      </c>
    </row>
    <row r="673" spans="1:2" x14ac:dyDescent="0.75">
      <c r="A673" s="11">
        <v>45093</v>
      </c>
      <c r="B673" s="19">
        <v>23.71</v>
      </c>
    </row>
    <row r="674" spans="1:2" x14ac:dyDescent="0.75">
      <c r="A674" s="11">
        <v>45098</v>
      </c>
      <c r="B674" s="19">
        <v>26</v>
      </c>
    </row>
    <row r="675" spans="1:2" x14ac:dyDescent="0.75">
      <c r="A675" s="11">
        <v>45099</v>
      </c>
      <c r="B675" s="19">
        <v>26.599630000000001</v>
      </c>
    </row>
    <row r="676" spans="1:2" x14ac:dyDescent="0.75">
      <c r="A676" s="11">
        <v>45100</v>
      </c>
      <c r="B676" s="19">
        <v>25.808389999999999</v>
      </c>
    </row>
    <row r="677" spans="1:2" x14ac:dyDescent="0.75">
      <c r="A677" s="11">
        <v>45103</v>
      </c>
      <c r="B677" s="19">
        <v>28.26</v>
      </c>
    </row>
    <row r="678" spans="1:2" x14ac:dyDescent="0.75">
      <c r="A678" s="11">
        <v>45104</v>
      </c>
      <c r="B678" s="19">
        <v>28.06</v>
      </c>
    </row>
    <row r="679" spans="1:2" x14ac:dyDescent="0.75">
      <c r="A679" s="11">
        <v>45105</v>
      </c>
      <c r="B679" s="19">
        <v>28.78</v>
      </c>
    </row>
    <row r="680" spans="1:2" x14ac:dyDescent="0.75">
      <c r="A680" s="11">
        <v>45106</v>
      </c>
      <c r="B680" s="19">
        <v>28.94</v>
      </c>
    </row>
    <row r="681" spans="1:2" x14ac:dyDescent="0.75">
      <c r="A681" s="11">
        <v>45107</v>
      </c>
      <c r="B681" s="19">
        <v>29.47</v>
      </c>
    </row>
    <row r="682" spans="1:2" x14ac:dyDescent="0.75">
      <c r="A682" s="11">
        <v>45110</v>
      </c>
      <c r="B682" s="19">
        <v>30.62</v>
      </c>
    </row>
    <row r="683" spans="1:2" x14ac:dyDescent="0.75">
      <c r="A683" s="11">
        <v>45111</v>
      </c>
      <c r="B683" s="19">
        <v>30.71</v>
      </c>
    </row>
    <row r="684" spans="1:2" x14ac:dyDescent="0.75">
      <c r="A684" s="11">
        <v>45112</v>
      </c>
      <c r="B684" s="19">
        <v>30.16</v>
      </c>
    </row>
    <row r="685" spans="1:2" x14ac:dyDescent="0.75">
      <c r="A685" s="11">
        <v>45113</v>
      </c>
      <c r="B685" s="19">
        <v>28.29</v>
      </c>
    </row>
    <row r="686" spans="1:2" x14ac:dyDescent="0.75">
      <c r="A686" s="11">
        <v>45114</v>
      </c>
      <c r="B686" s="19">
        <v>28.15</v>
      </c>
    </row>
    <row r="687" spans="1:2" x14ac:dyDescent="0.75">
      <c r="A687" s="11">
        <v>45117</v>
      </c>
      <c r="B687" s="19">
        <v>29.34</v>
      </c>
    </row>
    <row r="688" spans="1:2" x14ac:dyDescent="0.75">
      <c r="A688" s="11">
        <v>45118</v>
      </c>
      <c r="B688" s="19">
        <v>30.14</v>
      </c>
    </row>
    <row r="689" spans="1:2" x14ac:dyDescent="0.75">
      <c r="A689" s="11">
        <v>45119</v>
      </c>
      <c r="B689" s="19">
        <v>29.72</v>
      </c>
    </row>
    <row r="690" spans="1:2" x14ac:dyDescent="0.75">
      <c r="A690" s="11">
        <v>45120</v>
      </c>
      <c r="B690" s="19">
        <v>29.324590000000001</v>
      </c>
    </row>
    <row r="691" spans="1:2" x14ac:dyDescent="0.75">
      <c r="A691" s="11">
        <v>45121</v>
      </c>
      <c r="B691" s="19">
        <v>28.81</v>
      </c>
    </row>
    <row r="692" spans="1:2" x14ac:dyDescent="0.75">
      <c r="A692" s="11">
        <v>45124</v>
      </c>
      <c r="B692" s="19">
        <v>28.9</v>
      </c>
    </row>
    <row r="693" spans="1:2" x14ac:dyDescent="0.75">
      <c r="A693" s="11">
        <v>45125</v>
      </c>
      <c r="B693" s="19">
        <v>28.7</v>
      </c>
    </row>
    <row r="694" spans="1:2" x14ac:dyDescent="0.75">
      <c r="A694" s="11">
        <v>45126</v>
      </c>
      <c r="B694" s="19">
        <v>28.48</v>
      </c>
    </row>
    <row r="695" spans="1:2" x14ac:dyDescent="0.75">
      <c r="A695" s="11">
        <v>45127</v>
      </c>
      <c r="B695" s="19">
        <v>28.81</v>
      </c>
    </row>
    <row r="696" spans="1:2" x14ac:dyDescent="0.75">
      <c r="A696" s="11">
        <v>45128</v>
      </c>
      <c r="B696" s="19">
        <v>29.27</v>
      </c>
    </row>
    <row r="697" spans="1:2" x14ac:dyDescent="0.75">
      <c r="A697" s="11">
        <v>45131</v>
      </c>
      <c r="B697" s="19">
        <v>29.75</v>
      </c>
    </row>
    <row r="698" spans="1:2" x14ac:dyDescent="0.75">
      <c r="A698" s="11">
        <v>45132</v>
      </c>
      <c r="B698" s="19">
        <v>30.14</v>
      </c>
    </row>
    <row r="699" spans="1:2" x14ac:dyDescent="0.75">
      <c r="A699" s="11">
        <v>45133</v>
      </c>
      <c r="B699" s="19">
        <v>29.85</v>
      </c>
    </row>
    <row r="700" spans="1:2" x14ac:dyDescent="0.75">
      <c r="A700" s="11">
        <v>45134</v>
      </c>
      <c r="B700" s="19">
        <v>29.83</v>
      </c>
    </row>
    <row r="701" spans="1:2" x14ac:dyDescent="0.75">
      <c r="A701" s="11">
        <v>45135</v>
      </c>
      <c r="B701" s="19">
        <v>30.38</v>
      </c>
    </row>
    <row r="702" spans="1:2" x14ac:dyDescent="0.75">
      <c r="A702" s="11">
        <v>45138</v>
      </c>
      <c r="B702" s="19">
        <v>30.7</v>
      </c>
    </row>
    <row r="703" spans="1:2" x14ac:dyDescent="0.75">
      <c r="A703" s="11">
        <v>45139</v>
      </c>
      <c r="B703" s="19">
        <v>30.8</v>
      </c>
    </row>
    <row r="704" spans="1:2" x14ac:dyDescent="0.75">
      <c r="A704" s="11">
        <v>45140</v>
      </c>
      <c r="B704" s="19">
        <v>31.26</v>
      </c>
    </row>
    <row r="705" spans="1:2" x14ac:dyDescent="0.75">
      <c r="A705" s="11">
        <v>45141</v>
      </c>
      <c r="B705" s="19">
        <v>31.35</v>
      </c>
    </row>
    <row r="706" spans="1:2" x14ac:dyDescent="0.75">
      <c r="A706" s="11">
        <v>45142</v>
      </c>
      <c r="B706" s="19">
        <v>31.59</v>
      </c>
    </row>
    <row r="707" spans="1:2" x14ac:dyDescent="0.75">
      <c r="A707" s="11">
        <v>45145</v>
      </c>
      <c r="B707" s="19">
        <v>32.880000000000003</v>
      </c>
    </row>
    <row r="708" spans="1:2" x14ac:dyDescent="0.75">
      <c r="A708" s="11">
        <v>45146</v>
      </c>
      <c r="B708" s="19">
        <v>32.700000000000003</v>
      </c>
    </row>
    <row r="709" spans="1:2" x14ac:dyDescent="0.75">
      <c r="A709" s="11">
        <v>45147</v>
      </c>
      <c r="B709" s="19">
        <v>32.770000000000003</v>
      </c>
    </row>
    <row r="710" spans="1:2" x14ac:dyDescent="0.75">
      <c r="A710" s="11">
        <v>45148</v>
      </c>
      <c r="B710" s="19">
        <v>33.340000000000003</v>
      </c>
    </row>
    <row r="711" spans="1:2" x14ac:dyDescent="0.75">
      <c r="A711" s="11">
        <v>45149</v>
      </c>
      <c r="B711" s="19">
        <v>32.64</v>
      </c>
    </row>
    <row r="712" spans="1:2" x14ac:dyDescent="0.75">
      <c r="A712" s="11">
        <v>45152</v>
      </c>
      <c r="B712" s="19">
        <v>28.5</v>
      </c>
    </row>
    <row r="713" spans="1:2" x14ac:dyDescent="0.75">
      <c r="A713" s="11">
        <v>45153</v>
      </c>
      <c r="B713" s="19">
        <v>27.87</v>
      </c>
    </row>
    <row r="714" spans="1:2" x14ac:dyDescent="0.75">
      <c r="A714" s="11">
        <v>45154</v>
      </c>
      <c r="B714" s="19">
        <v>28.9</v>
      </c>
    </row>
    <row r="715" spans="1:2" x14ac:dyDescent="0.75">
      <c r="A715" s="11">
        <v>45155</v>
      </c>
      <c r="B715" s="19">
        <v>30.36</v>
      </c>
    </row>
    <row r="716" spans="1:2" x14ac:dyDescent="0.75">
      <c r="A716" s="11">
        <v>45156</v>
      </c>
      <c r="B716" s="19">
        <v>31.68</v>
      </c>
    </row>
    <row r="717" spans="1:2" x14ac:dyDescent="0.75">
      <c r="A717" s="11">
        <v>45160</v>
      </c>
      <c r="B717" s="19">
        <v>32.590000000000003</v>
      </c>
    </row>
    <row r="718" spans="1:2" x14ac:dyDescent="0.75">
      <c r="A718" s="11">
        <v>45161</v>
      </c>
      <c r="B718" s="19">
        <v>32.75</v>
      </c>
    </row>
    <row r="719" spans="1:2" x14ac:dyDescent="0.75">
      <c r="A719" s="11">
        <v>45162</v>
      </c>
      <c r="B719" s="19">
        <v>32.799999999999997</v>
      </c>
    </row>
    <row r="720" spans="1:2" x14ac:dyDescent="0.75">
      <c r="A720" s="11">
        <v>45163</v>
      </c>
      <c r="B720" s="19">
        <v>33.69</v>
      </c>
    </row>
    <row r="721" spans="1:2" x14ac:dyDescent="0.75">
      <c r="A721" s="11">
        <v>45166</v>
      </c>
      <c r="B721" s="19">
        <v>34.700000000000003</v>
      </c>
    </row>
    <row r="722" spans="1:2" x14ac:dyDescent="0.75">
      <c r="A722" s="11">
        <v>45167</v>
      </c>
      <c r="B722" s="19">
        <v>35.28</v>
      </c>
    </row>
    <row r="723" spans="1:2" x14ac:dyDescent="0.75">
      <c r="A723" s="11">
        <v>45168</v>
      </c>
      <c r="B723" s="19">
        <v>34.409999999999997</v>
      </c>
    </row>
    <row r="724" spans="1:2" x14ac:dyDescent="0.75">
      <c r="A724" s="11">
        <v>45169</v>
      </c>
      <c r="B724" s="19">
        <v>33.67</v>
      </c>
    </row>
    <row r="725" spans="1:2" x14ac:dyDescent="0.75">
      <c r="A725" s="11">
        <v>45170</v>
      </c>
      <c r="B725" s="19">
        <v>33.17</v>
      </c>
    </row>
    <row r="726" spans="1:2" x14ac:dyDescent="0.75">
      <c r="A726" s="11">
        <v>45173</v>
      </c>
      <c r="B726" s="19">
        <v>32.93</v>
      </c>
    </row>
    <row r="727" spans="1:2" x14ac:dyDescent="0.75">
      <c r="A727" s="11">
        <v>45174</v>
      </c>
      <c r="B727" s="19">
        <v>32.200000000000003</v>
      </c>
    </row>
    <row r="728" spans="1:2" x14ac:dyDescent="0.75">
      <c r="A728" s="11">
        <v>45175</v>
      </c>
      <c r="B728" s="19">
        <v>32.01</v>
      </c>
    </row>
    <row r="729" spans="1:2" x14ac:dyDescent="0.75">
      <c r="A729" s="11">
        <v>45176</v>
      </c>
      <c r="B729" s="19">
        <v>31.84</v>
      </c>
    </row>
    <row r="730" spans="1:2" x14ac:dyDescent="0.75">
      <c r="A730" s="11">
        <v>45177</v>
      </c>
      <c r="B730" s="19">
        <v>30.97</v>
      </c>
    </row>
    <row r="731" spans="1:2" x14ac:dyDescent="0.75">
      <c r="A731" s="11">
        <v>45180</v>
      </c>
      <c r="B731" s="19">
        <v>30.75</v>
      </c>
    </row>
    <row r="732" spans="1:2" x14ac:dyDescent="0.75">
      <c r="A732" s="11">
        <v>45181</v>
      </c>
      <c r="B732" s="19">
        <v>30.96</v>
      </c>
    </row>
    <row r="733" spans="1:2" x14ac:dyDescent="0.75">
      <c r="A733" s="11">
        <v>45182</v>
      </c>
      <c r="B733" s="19">
        <v>31.05</v>
      </c>
    </row>
    <row r="734" spans="1:2" x14ac:dyDescent="0.75">
      <c r="A734" s="11">
        <v>45183</v>
      </c>
      <c r="B734" s="19">
        <v>31.07</v>
      </c>
    </row>
    <row r="735" spans="1:2" x14ac:dyDescent="0.75">
      <c r="A735" s="11">
        <v>45184</v>
      </c>
      <c r="B735" s="19">
        <v>30.824999999999999</v>
      </c>
    </row>
    <row r="736" spans="1:2" x14ac:dyDescent="0.75">
      <c r="A736" s="11">
        <v>45187</v>
      </c>
      <c r="B736" s="19">
        <v>31.19</v>
      </c>
    </row>
    <row r="737" spans="1:2" x14ac:dyDescent="0.75">
      <c r="A737" s="11">
        <v>45188</v>
      </c>
      <c r="B737" s="19">
        <v>30.68</v>
      </c>
    </row>
    <row r="738" spans="1:2" x14ac:dyDescent="0.75">
      <c r="A738" s="11">
        <v>45189</v>
      </c>
      <c r="B738" s="19">
        <v>30.14</v>
      </c>
    </row>
    <row r="739" spans="1:2" x14ac:dyDescent="0.75">
      <c r="A739" s="11">
        <v>45190</v>
      </c>
      <c r="B739" s="19">
        <v>29.4</v>
      </c>
    </row>
    <row r="740" spans="1:2" x14ac:dyDescent="0.75">
      <c r="A740" s="11">
        <v>45191</v>
      </c>
      <c r="B740" s="19">
        <v>29.39</v>
      </c>
    </row>
    <row r="741" spans="1:2" x14ac:dyDescent="0.75">
      <c r="A741" s="11">
        <v>45194</v>
      </c>
      <c r="B741" s="19">
        <v>29.893000000000001</v>
      </c>
    </row>
    <row r="742" spans="1:2" x14ac:dyDescent="0.75">
      <c r="A742" s="11">
        <v>45195</v>
      </c>
      <c r="B742" s="19">
        <v>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>
      <selection activeCell="A2" sqref="A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v>100</v>
      </c>
      <c r="C2" s="8">
        <v>1</v>
      </c>
      <c r="D2" s="14">
        <v>0.25</v>
      </c>
      <c r="E2" s="17">
        <v>0</v>
      </c>
      <c r="F2" s="17">
        <f>+E2+D2</f>
        <v>0.25</v>
      </c>
    </row>
    <row r="3" spans="1:6" x14ac:dyDescent="0.75">
      <c r="A3" s="1">
        <v>44570</v>
      </c>
      <c r="B3" s="2">
        <v>100</v>
      </c>
      <c r="C3" s="7">
        <v>1</v>
      </c>
      <c r="D3" s="2">
        <v>0.25</v>
      </c>
      <c r="E3" s="18">
        <v>0</v>
      </c>
      <c r="F3" s="18">
        <f t="shared" ref="F3:F20" si="0">+E3+D3</f>
        <v>0.25</v>
      </c>
    </row>
    <row r="4" spans="1:6" x14ac:dyDescent="0.75">
      <c r="A4" s="3">
        <v>44751</v>
      </c>
      <c r="B4" s="4">
        <v>100</v>
      </c>
      <c r="C4" s="8">
        <v>1</v>
      </c>
      <c r="D4" s="4">
        <v>0.25</v>
      </c>
      <c r="E4" s="17">
        <v>0</v>
      </c>
      <c r="F4" s="17">
        <f t="shared" si="0"/>
        <v>0.25</v>
      </c>
    </row>
    <row r="5" spans="1:6" x14ac:dyDescent="0.75">
      <c r="A5" s="1">
        <v>44935</v>
      </c>
      <c r="B5" s="2">
        <v>100</v>
      </c>
      <c r="C5" s="7">
        <v>1</v>
      </c>
      <c r="D5" s="2">
        <v>0.25</v>
      </c>
      <c r="E5" s="18">
        <v>0</v>
      </c>
      <c r="F5" s="18">
        <f t="shared" si="0"/>
        <v>0.25</v>
      </c>
    </row>
    <row r="6" spans="1:6" x14ac:dyDescent="0.75">
      <c r="A6" s="3">
        <v>45116</v>
      </c>
      <c r="B6" s="4">
        <v>100</v>
      </c>
      <c r="C6" s="8">
        <v>1</v>
      </c>
      <c r="D6" s="4">
        <v>0.25</v>
      </c>
      <c r="E6" s="17">
        <v>0</v>
      </c>
      <c r="F6" s="17">
        <f t="shared" si="0"/>
        <v>0.25</v>
      </c>
    </row>
    <row r="7" spans="1:6" x14ac:dyDescent="0.75">
      <c r="A7" s="1">
        <v>45300</v>
      </c>
      <c r="B7" s="2">
        <v>100</v>
      </c>
      <c r="C7" s="7">
        <v>1</v>
      </c>
      <c r="D7" s="2">
        <v>0.375</v>
      </c>
      <c r="E7" s="18">
        <v>0</v>
      </c>
      <c r="F7" s="18">
        <f t="shared" si="0"/>
        <v>0.375</v>
      </c>
    </row>
    <row r="8" spans="1:6" x14ac:dyDescent="0.75">
      <c r="A8" s="3">
        <v>45482</v>
      </c>
      <c r="B8" s="4">
        <v>100</v>
      </c>
      <c r="C8" s="8">
        <v>1</v>
      </c>
      <c r="D8" s="4">
        <v>0.375</v>
      </c>
      <c r="E8" s="17">
        <v>4</v>
      </c>
      <c r="F8" s="17">
        <f t="shared" si="0"/>
        <v>4.375</v>
      </c>
    </row>
    <row r="9" spans="1:6" x14ac:dyDescent="0.75">
      <c r="A9" s="1">
        <v>45666</v>
      </c>
      <c r="B9" s="2">
        <v>96</v>
      </c>
      <c r="C9" s="7">
        <v>0.96</v>
      </c>
      <c r="D9" s="2">
        <v>0.36</v>
      </c>
      <c r="E9" s="18">
        <v>8</v>
      </c>
      <c r="F9" s="18">
        <f t="shared" si="0"/>
        <v>8.36</v>
      </c>
    </row>
    <row r="10" spans="1:6" x14ac:dyDescent="0.75">
      <c r="A10" s="3">
        <v>45847</v>
      </c>
      <c r="B10" s="4">
        <v>88</v>
      </c>
      <c r="C10" s="8">
        <v>0.88</v>
      </c>
      <c r="D10" s="4">
        <v>0.33</v>
      </c>
      <c r="E10" s="17">
        <v>8</v>
      </c>
      <c r="F10" s="17">
        <f t="shared" si="0"/>
        <v>8.33</v>
      </c>
    </row>
    <row r="11" spans="1:6" x14ac:dyDescent="0.75">
      <c r="A11" s="1">
        <v>46031</v>
      </c>
      <c r="B11" s="2">
        <v>80</v>
      </c>
      <c r="C11" s="7">
        <v>0.8</v>
      </c>
      <c r="D11" s="2">
        <v>0.3</v>
      </c>
      <c r="E11" s="18">
        <v>8</v>
      </c>
      <c r="F11" s="18">
        <f t="shared" si="0"/>
        <v>8.3000000000000007</v>
      </c>
    </row>
    <row r="12" spans="1:6" x14ac:dyDescent="0.75">
      <c r="A12" s="3">
        <v>46212</v>
      </c>
      <c r="B12" s="4">
        <v>72</v>
      </c>
      <c r="C12" s="8">
        <v>0.72</v>
      </c>
      <c r="D12" s="4">
        <v>0.27</v>
      </c>
      <c r="E12" s="17">
        <v>8</v>
      </c>
      <c r="F12" s="17">
        <f t="shared" si="0"/>
        <v>8.27</v>
      </c>
    </row>
    <row r="13" spans="1:6" x14ac:dyDescent="0.75">
      <c r="A13" s="1">
        <v>46396</v>
      </c>
      <c r="B13" s="2">
        <v>64</v>
      </c>
      <c r="C13" s="7">
        <v>0.64</v>
      </c>
      <c r="D13" s="2">
        <v>0.24</v>
      </c>
      <c r="E13" s="18">
        <v>8</v>
      </c>
      <c r="F13" s="18">
        <f t="shared" si="0"/>
        <v>8.24</v>
      </c>
    </row>
    <row r="14" spans="1:6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17">
        <v>8</v>
      </c>
      <c r="F14" s="17">
        <f t="shared" si="0"/>
        <v>8.2100000000000009</v>
      </c>
    </row>
    <row r="15" spans="1:6" x14ac:dyDescent="0.75">
      <c r="A15" s="1">
        <v>46761</v>
      </c>
      <c r="B15" s="2">
        <v>48</v>
      </c>
      <c r="C15" s="7">
        <v>0.48</v>
      </c>
      <c r="D15" s="2">
        <v>0.42</v>
      </c>
      <c r="E15" s="18">
        <v>8</v>
      </c>
      <c r="F15" s="18">
        <f t="shared" si="0"/>
        <v>8.42</v>
      </c>
    </row>
    <row r="16" spans="1:6" x14ac:dyDescent="0.75">
      <c r="A16" s="3">
        <v>46943</v>
      </c>
      <c r="B16" s="4">
        <v>40</v>
      </c>
      <c r="C16" s="8">
        <v>0.4</v>
      </c>
      <c r="D16" s="4">
        <v>0.35</v>
      </c>
      <c r="E16" s="17">
        <v>8</v>
      </c>
      <c r="F16" s="17">
        <f t="shared" si="0"/>
        <v>8.35</v>
      </c>
    </row>
    <row r="17" spans="1:6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18">
        <v>8</v>
      </c>
      <c r="F17" s="18">
        <f t="shared" si="0"/>
        <v>8.2799999999999994</v>
      </c>
    </row>
    <row r="18" spans="1:6" x14ac:dyDescent="0.75">
      <c r="A18" s="3">
        <v>47308</v>
      </c>
      <c r="B18" s="4">
        <v>24</v>
      </c>
      <c r="C18" s="8">
        <v>0.24</v>
      </c>
      <c r="D18" s="4">
        <v>0.21</v>
      </c>
      <c r="E18" s="17">
        <v>8</v>
      </c>
      <c r="F18" s="17">
        <f t="shared" si="0"/>
        <v>8.2100000000000009</v>
      </c>
    </row>
    <row r="19" spans="1:6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18">
        <v>8</v>
      </c>
      <c r="F19" s="18">
        <f t="shared" si="0"/>
        <v>8.14</v>
      </c>
    </row>
    <row r="20" spans="1:6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17">
        <v>8</v>
      </c>
      <c r="F20" s="17">
        <f t="shared" si="0"/>
        <v>8.07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E23"/>
  <sheetViews>
    <sheetView tabSelected="1" topLeftCell="I1" zoomScale="70" zoomScaleNormal="70" workbookViewId="0">
      <selection activeCell="Q15" sqref="Q15"/>
    </sheetView>
  </sheetViews>
  <sheetFormatPr baseColWidth="10" defaultRowHeight="14.75" x14ac:dyDescent="0.75"/>
  <cols>
    <col min="11" max="11" width="14.86328125" bestFit="1" customWidth="1"/>
  </cols>
  <sheetData>
    <row r="1" spans="1:3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18</v>
      </c>
      <c r="K1" t="s">
        <v>14</v>
      </c>
      <c r="M1" t="s">
        <v>6</v>
      </c>
      <c r="N1" s="11">
        <v>45188</v>
      </c>
      <c r="Q1" t="s">
        <v>28</v>
      </c>
      <c r="R1" s="21">
        <v>0.4</v>
      </c>
    </row>
    <row r="2" spans="1:31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M2" t="s">
        <v>7</v>
      </c>
      <c r="N2" s="12">
        <v>30.68</v>
      </c>
      <c r="Q2" t="s">
        <v>6</v>
      </c>
      <c r="R2" s="11">
        <f t="array" ref="R2:AE2">+TRANSPOSE(P10:P23)</f>
        <v>45300</v>
      </c>
      <c r="S2" s="11">
        <v>45482</v>
      </c>
      <c r="T2" s="11">
        <v>45666</v>
      </c>
      <c r="U2" s="11">
        <v>45847</v>
      </c>
      <c r="V2" s="11">
        <v>46031</v>
      </c>
      <c r="W2" s="11">
        <v>46212</v>
      </c>
      <c r="X2" s="11">
        <v>46396</v>
      </c>
      <c r="Y2" s="11">
        <v>46577</v>
      </c>
      <c r="Z2" s="11">
        <v>46761</v>
      </c>
      <c r="AA2" s="11">
        <v>46943</v>
      </c>
      <c r="AB2" s="11">
        <v>47127</v>
      </c>
      <c r="AC2" s="11">
        <v>47308</v>
      </c>
      <c r="AD2" s="11">
        <v>47492</v>
      </c>
      <c r="AE2" s="11">
        <v>47673</v>
      </c>
    </row>
    <row r="3" spans="1:31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M3" t="s">
        <v>14</v>
      </c>
      <c r="N3" s="13">
        <f>44.69%*0+4%</f>
        <v>0.04</v>
      </c>
      <c r="Q3" t="s">
        <v>7</v>
      </c>
      <c r="R3" s="9">
        <f>+SUMPRODUCT($Q$10:$Q$23,R$10:R$23)/10000</f>
        <v>90.517385605851175</v>
      </c>
      <c r="S3" s="9">
        <f t="shared" ref="S3:AE3" si="2">+SUMPRODUCT($Q$10:$Q$23,S$10:S$23)/10000</f>
        <v>91.927556641208099</v>
      </c>
      <c r="T3" s="9">
        <f t="shared" si="2"/>
        <v>89.286438955691537</v>
      </c>
      <c r="U3" s="9">
        <f t="shared" si="2"/>
        <v>82.529098280129304</v>
      </c>
      <c r="V3" s="9">
        <f t="shared" si="2"/>
        <v>75.66853000427362</v>
      </c>
      <c r="W3" s="9">
        <f t="shared" si="2"/>
        <v>68.702689818770438</v>
      </c>
      <c r="X3" s="9">
        <f t="shared" si="2"/>
        <v>61.629492928962108</v>
      </c>
      <c r="Y3" s="9">
        <f t="shared" si="2"/>
        <v>54.446813253120354</v>
      </c>
      <c r="Z3" s="9">
        <f t="shared" si="2"/>
        <v>47.15248260480125</v>
      </c>
      <c r="AA3" s="9">
        <f t="shared" si="2"/>
        <v>39.499536922354928</v>
      </c>
      <c r="AB3" s="9">
        <f t="shared" si="2"/>
        <v>31.766419321293345</v>
      </c>
      <c r="AC3" s="9">
        <f t="shared" si="2"/>
        <v>23.951542084739472</v>
      </c>
      <c r="AD3" s="9">
        <f t="shared" si="2"/>
        <v>16.053286052825726</v>
      </c>
      <c r="AE3" s="9">
        <f t="shared" si="2"/>
        <v>8.07</v>
      </c>
    </row>
    <row r="4" spans="1:31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Q4" t="s">
        <v>1</v>
      </c>
      <c r="R4">
        <f t="array" ref="R4:AE4">+TRANSPOSE(B7:B20)</f>
        <v>100</v>
      </c>
      <c r="S4">
        <v>100</v>
      </c>
      <c r="T4">
        <v>96</v>
      </c>
      <c r="U4">
        <v>88</v>
      </c>
      <c r="V4">
        <v>80</v>
      </c>
      <c r="W4">
        <v>72</v>
      </c>
      <c r="X4">
        <v>64</v>
      </c>
      <c r="Y4">
        <v>56</v>
      </c>
      <c r="Z4">
        <v>48</v>
      </c>
      <c r="AA4">
        <v>40</v>
      </c>
      <c r="AB4">
        <v>32</v>
      </c>
      <c r="AC4">
        <v>24</v>
      </c>
      <c r="AD4">
        <v>16</v>
      </c>
      <c r="AE4">
        <v>8</v>
      </c>
    </row>
    <row r="5" spans="1:31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M5" t="s">
        <v>19</v>
      </c>
      <c r="N5" s="15">
        <f>+SUM(J7:J20)</f>
        <v>874113.63501179824</v>
      </c>
      <c r="Q5" t="s">
        <v>28</v>
      </c>
      <c r="R5">
        <f>+R4*$R$1</f>
        <v>40</v>
      </c>
      <c r="S5">
        <f t="shared" ref="S5:AE5" si="3">+S4*$R$1</f>
        <v>40</v>
      </c>
      <c r="T5">
        <f t="shared" si="3"/>
        <v>38.400000000000006</v>
      </c>
      <c r="U5">
        <f t="shared" si="3"/>
        <v>35.200000000000003</v>
      </c>
      <c r="V5">
        <f t="shared" si="3"/>
        <v>32</v>
      </c>
      <c r="W5">
        <f t="shared" si="3"/>
        <v>28.8</v>
      </c>
      <c r="X5">
        <f t="shared" si="3"/>
        <v>25.6</v>
      </c>
      <c r="Y5">
        <f t="shared" si="3"/>
        <v>22.400000000000002</v>
      </c>
      <c r="Z5">
        <f t="shared" si="3"/>
        <v>19.200000000000003</v>
      </c>
      <c r="AA5">
        <f t="shared" si="3"/>
        <v>16</v>
      </c>
      <c r="AB5">
        <f t="shared" si="3"/>
        <v>12.8</v>
      </c>
      <c r="AC5">
        <f t="shared" si="3"/>
        <v>9.6000000000000014</v>
      </c>
      <c r="AD5">
        <f t="shared" si="3"/>
        <v>6.4</v>
      </c>
      <c r="AE5">
        <f t="shared" si="3"/>
        <v>3.2</v>
      </c>
    </row>
    <row r="6" spans="1:31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M6" t="s">
        <v>20</v>
      </c>
      <c r="N6" s="12">
        <f>+N5/10000</f>
        <v>87.411363501179821</v>
      </c>
      <c r="Q6" t="s">
        <v>29</v>
      </c>
      <c r="R6" s="20">
        <f t="shared" ref="R6:AE6" si="4">+R3-R5</f>
        <v>50.517385605851175</v>
      </c>
      <c r="S6" s="20">
        <f t="shared" si="4"/>
        <v>51.927556641208099</v>
      </c>
      <c r="T6" s="20">
        <f t="shared" si="4"/>
        <v>50.886438955691531</v>
      </c>
      <c r="U6" s="20">
        <f t="shared" si="4"/>
        <v>47.329098280129301</v>
      </c>
      <c r="V6" s="20">
        <f t="shared" si="4"/>
        <v>43.66853000427362</v>
      </c>
      <c r="W6" s="20">
        <f t="shared" si="4"/>
        <v>39.90268981877044</v>
      </c>
      <c r="X6" s="20">
        <f t="shared" si="4"/>
        <v>36.029492928962107</v>
      </c>
      <c r="Y6" s="20">
        <f t="shared" si="4"/>
        <v>32.046813253120348</v>
      </c>
      <c r="Z6" s="20">
        <f t="shared" si="4"/>
        <v>27.952482604801247</v>
      </c>
      <c r="AA6" s="20">
        <f t="shared" si="4"/>
        <v>23.499536922354928</v>
      </c>
      <c r="AB6" s="20">
        <f t="shared" si="4"/>
        <v>18.966419321293344</v>
      </c>
      <c r="AC6" s="20">
        <f t="shared" si="4"/>
        <v>14.351542084739471</v>
      </c>
      <c r="AD6" s="20">
        <f t="shared" si="4"/>
        <v>9.6532860528257256</v>
      </c>
      <c r="AE6" s="20">
        <f t="shared" si="4"/>
        <v>4.87</v>
      </c>
    </row>
    <row r="7" spans="1:31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+A7-$N$1</f>
        <v>112</v>
      </c>
      <c r="I7" s="9">
        <f>+YEARFRAC($N$1,A7,0)</f>
        <v>0.30555555555555558</v>
      </c>
      <c r="J7" s="9">
        <f>+F7/(1+K7/100)^I7</f>
        <v>3688.7745908029106</v>
      </c>
      <c r="K7" s="9">
        <v>5.5351710299999999</v>
      </c>
      <c r="M7" t="s">
        <v>21</v>
      </c>
      <c r="N7" s="12">
        <f>+N2-N6</f>
        <v>-56.731363501179821</v>
      </c>
      <c r="Q7" t="s">
        <v>30</v>
      </c>
      <c r="R7" s="16">
        <f>+(1+$N$3)^-YEARFRAC(R$2,$N$1)</f>
        <v>0.98808741661119481</v>
      </c>
      <c r="S7" s="16">
        <f t="shared" ref="S7:AE7" si="5">+(1+$N$3)^-YEARFRAC(S$2,$N$1)</f>
        <v>0.96889942662230122</v>
      </c>
      <c r="T7" s="16">
        <f t="shared" si="5"/>
        <v>0.95008405443384114</v>
      </c>
      <c r="U7" s="16">
        <f t="shared" si="5"/>
        <v>0.93163406405990479</v>
      </c>
      <c r="V7" s="16">
        <f t="shared" si="5"/>
        <v>0.91354236003253952</v>
      </c>
      <c r="W7" s="16">
        <f t="shared" si="5"/>
        <v>0.89580198467298544</v>
      </c>
      <c r="X7" s="16">
        <f t="shared" si="5"/>
        <v>0.87840611541590341</v>
      </c>
      <c r="Y7" s="16">
        <f t="shared" si="5"/>
        <v>0.86134806218556292</v>
      </c>
      <c r="Z7" s="16">
        <f t="shared" si="5"/>
        <v>0.84462126482298405</v>
      </c>
      <c r="AA7" s="16">
        <f t="shared" si="5"/>
        <v>0.82821929056304122</v>
      </c>
      <c r="AB7" s="16">
        <f t="shared" si="5"/>
        <v>0.81213583156056146</v>
      </c>
      <c r="AC7" s="16">
        <f t="shared" si="5"/>
        <v>0.79636470246446267</v>
      </c>
      <c r="AD7" s="16">
        <f t="shared" si="5"/>
        <v>0.78089983803900143</v>
      </c>
      <c r="AE7" s="16">
        <f t="shared" si="5"/>
        <v>0.76573529083121405</v>
      </c>
    </row>
    <row r="8" spans="1:31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6">+D8/C8*2</f>
        <v>0.75</v>
      </c>
      <c r="H8" s="15">
        <f t="shared" ref="H8:H20" si="7">+A8-$N$1</f>
        <v>294</v>
      </c>
      <c r="I8" s="9">
        <f>+YEARFRAC($N$1,A8,0)</f>
        <v>0.80555555555555558</v>
      </c>
      <c r="J8" s="9">
        <f t="shared" ref="J8:J20" si="8">+F8/(1+K8/100)^I8</f>
        <v>41910.18442163444</v>
      </c>
      <c r="K8" s="9">
        <v>5.4780901999999996</v>
      </c>
      <c r="M8" t="s">
        <v>22</v>
      </c>
      <c r="N8" s="16">
        <f>+N7/N2</f>
        <v>-1.8491317959967348</v>
      </c>
      <c r="P8" s="23">
        <f>+SUM(R8:AE8)</f>
        <v>408.72969708415582</v>
      </c>
      <c r="Q8" t="s">
        <v>31</v>
      </c>
      <c r="R8" s="23">
        <f>+R7*R6</f>
        <v>49.915593037237045</v>
      </c>
      <c r="S8" s="23">
        <f t="shared" ref="S8:AE8" si="9">+S7*S6</f>
        <v>50.312579855563598</v>
      </c>
      <c r="T8" s="23">
        <f t="shared" si="9"/>
        <v>48.346394238723569</v>
      </c>
      <c r="U8" s="23">
        <f t="shared" si="9"/>
        <v>44.09340017900751</v>
      </c>
      <c r="V8" s="23">
        <f t="shared" si="9"/>
        <v>39.893051959255885</v>
      </c>
      <c r="W8" s="23">
        <f t="shared" si="9"/>
        <v>35.744908733445094</v>
      </c>
      <c r="X8" s="23">
        <f t="shared" si="9"/>
        <v>31.648526924134362</v>
      </c>
      <c r="Y8" s="23">
        <f t="shared" si="9"/>
        <v>27.603460494797826</v>
      </c>
      <c r="Z8" s="23">
        <f t="shared" si="9"/>
        <v>23.609261212609688</v>
      </c>
      <c r="AA8" s="23">
        <f t="shared" si="9"/>
        <v>19.462769798392792</v>
      </c>
      <c r="AB8" s="23">
        <f t="shared" si="9"/>
        <v>15.40330872722487</v>
      </c>
      <c r="AC8" s="23">
        <f t="shared" si="9"/>
        <v>11.429061542219763</v>
      </c>
      <c r="AD8" s="23">
        <f t="shared" si="9"/>
        <v>7.5382495151957603</v>
      </c>
      <c r="AE8" s="23">
        <f t="shared" si="9"/>
        <v>3.7291308663480125</v>
      </c>
    </row>
    <row r="9" spans="1:31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6"/>
        <v>0.75</v>
      </c>
      <c r="H9" s="15">
        <f t="shared" si="7"/>
        <v>478</v>
      </c>
      <c r="I9" s="9">
        <f t="shared" ref="I9:I20" si="11">+YEARFRAC($N$1,A9,0)</f>
        <v>1.3055555555555556</v>
      </c>
      <c r="J9" s="9">
        <f t="shared" si="8"/>
        <v>78088.55111439382</v>
      </c>
      <c r="K9" s="9">
        <v>5.3626843400000004</v>
      </c>
      <c r="P9" t="s">
        <v>26</v>
      </c>
      <c r="Q9" t="s">
        <v>3</v>
      </c>
      <c r="R9" t="s">
        <v>27</v>
      </c>
    </row>
    <row r="10" spans="1:31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6"/>
        <v>0.75</v>
      </c>
      <c r="H10" s="15">
        <f t="shared" si="7"/>
        <v>659</v>
      </c>
      <c r="I10" s="9">
        <f t="shared" si="11"/>
        <v>1.8055555555555556</v>
      </c>
      <c r="J10" s="9">
        <f t="shared" si="8"/>
        <v>76066.337893188291</v>
      </c>
      <c r="K10" s="9">
        <v>5.1600082699999996</v>
      </c>
      <c r="M10" t="s">
        <v>25</v>
      </c>
      <c r="N10" s="12">
        <f>+N6-N2</f>
        <v>56.731363501179821</v>
      </c>
      <c r="P10" s="11">
        <f t="shared" ref="P10:P23" si="12">+A7</f>
        <v>45300</v>
      </c>
      <c r="Q10" s="15">
        <f t="shared" ref="Q10:Q23" si="13">+F7</f>
        <v>3750</v>
      </c>
      <c r="R10" s="13">
        <f t="shared" ref="R10:R23" si="14">+(1+$N$3)^-YEARFRAC($P10,$P$10)</f>
        <v>1</v>
      </c>
      <c r="S10" s="13"/>
    </row>
    <row r="11" spans="1:31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6"/>
        <v>0.74999999999999989</v>
      </c>
      <c r="H11" s="15">
        <f t="shared" si="7"/>
        <v>843</v>
      </c>
      <c r="I11" s="9">
        <f t="shared" si="11"/>
        <v>2.3055555555555554</v>
      </c>
      <c r="J11" s="9">
        <f t="shared" si="8"/>
        <v>74217.39282570497</v>
      </c>
      <c r="K11" s="9">
        <v>4.9705677799999997</v>
      </c>
      <c r="M11" t="s">
        <v>32</v>
      </c>
      <c r="N11" s="22">
        <f>+N10/SUM(R8:AE8)*2</f>
        <v>0.27759844173739623</v>
      </c>
      <c r="P11" s="11">
        <f t="shared" si="12"/>
        <v>45482</v>
      </c>
      <c r="Q11" s="15">
        <f t="shared" si="13"/>
        <v>43750</v>
      </c>
      <c r="R11" s="13">
        <f t="shared" si="14"/>
        <v>0.98058067569092011</v>
      </c>
      <c r="S11" s="13">
        <f t="shared" ref="S11:S23" si="15">+(1+$N$3)^-YEARFRAC($P11,$P$11)</f>
        <v>1</v>
      </c>
    </row>
    <row r="12" spans="1:31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6"/>
        <v>0.75000000000000011</v>
      </c>
      <c r="H12" s="15">
        <f t="shared" si="7"/>
        <v>1024</v>
      </c>
      <c r="I12" s="9">
        <f t="shared" si="11"/>
        <v>2.8055555555555554</v>
      </c>
      <c r="J12" s="9">
        <f t="shared" si="8"/>
        <v>72440.438784892947</v>
      </c>
      <c r="K12" s="9">
        <v>4.8343869399999999</v>
      </c>
      <c r="P12" s="11">
        <f t="shared" si="12"/>
        <v>45666</v>
      </c>
      <c r="Q12" s="15">
        <f t="shared" si="13"/>
        <v>83600</v>
      </c>
      <c r="R12" s="13">
        <f t="shared" si="14"/>
        <v>0.96153846153846145</v>
      </c>
      <c r="S12" s="13">
        <f t="shared" si="15"/>
        <v>0.98058067569092011</v>
      </c>
      <c r="T12" s="13">
        <f t="shared" ref="T12:T23" si="16">+(1+$N$3)^-YEARFRAC($P12,$P$12)</f>
        <v>1</v>
      </c>
    </row>
    <row r="13" spans="1:31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6"/>
        <v>0.75</v>
      </c>
      <c r="H13" s="15">
        <f t="shared" si="7"/>
        <v>1208</v>
      </c>
      <c r="I13" s="9">
        <f t="shared" si="11"/>
        <v>3.3055555555555554</v>
      </c>
      <c r="J13" s="9">
        <f t="shared" si="8"/>
        <v>70735.315890208323</v>
      </c>
      <c r="K13" s="9">
        <v>4.7259706399999999</v>
      </c>
      <c r="P13" s="11">
        <f t="shared" si="12"/>
        <v>45847</v>
      </c>
      <c r="Q13" s="15">
        <f t="shared" si="13"/>
        <v>83300</v>
      </c>
      <c r="R13" s="13">
        <f t="shared" si="14"/>
        <v>0.94286603431819238</v>
      </c>
      <c r="S13" s="13">
        <f t="shared" si="15"/>
        <v>0.96153846153846145</v>
      </c>
      <c r="T13" s="13">
        <f t="shared" si="16"/>
        <v>0.98058067569092011</v>
      </c>
      <c r="U13" s="13">
        <f t="shared" ref="U13:U23" si="17">+(1+$N$3)^-YEARFRAC($P13,$P$13)</f>
        <v>1</v>
      </c>
    </row>
    <row r="14" spans="1:31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6"/>
        <v>0.74999999999999989</v>
      </c>
      <c r="H14" s="15">
        <f t="shared" si="7"/>
        <v>1389</v>
      </c>
      <c r="I14" s="9">
        <f t="shared" si="11"/>
        <v>3.8055555555555554</v>
      </c>
      <c r="J14" s="9">
        <f t="shared" si="8"/>
        <v>69086.473172169019</v>
      </c>
      <c r="K14" s="9">
        <v>4.6393241200000004</v>
      </c>
      <c r="N14" s="24"/>
      <c r="P14" s="11">
        <f t="shared" si="12"/>
        <v>46031</v>
      </c>
      <c r="Q14" s="15">
        <f t="shared" si="13"/>
        <v>83000</v>
      </c>
      <c r="R14" s="13">
        <f t="shared" si="14"/>
        <v>0.92455621301775137</v>
      </c>
      <c r="S14" s="13">
        <f t="shared" si="15"/>
        <v>0.94286603431819238</v>
      </c>
      <c r="T14" s="13">
        <f t="shared" si="16"/>
        <v>0.96153846153846145</v>
      </c>
      <c r="U14" s="13">
        <f t="shared" si="17"/>
        <v>0.98058067569092011</v>
      </c>
      <c r="V14" s="13">
        <f t="shared" ref="V14:V23" si="18">+(1+$N$3)^-YEARFRAC($P14,$P$14)</f>
        <v>1</v>
      </c>
    </row>
    <row r="15" spans="1:31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6"/>
        <v>1.75</v>
      </c>
      <c r="H15" s="15">
        <f t="shared" si="7"/>
        <v>1573</v>
      </c>
      <c r="I15" s="9">
        <f t="shared" si="11"/>
        <v>4.3055555555555554</v>
      </c>
      <c r="J15" s="9">
        <f t="shared" si="8"/>
        <v>69459.729306806636</v>
      </c>
      <c r="K15" s="9">
        <v>4.5711533299999996</v>
      </c>
      <c r="P15" s="11">
        <f t="shared" si="12"/>
        <v>46212</v>
      </c>
      <c r="Q15" s="15">
        <f t="shared" si="13"/>
        <v>82700</v>
      </c>
      <c r="R15" s="13">
        <f t="shared" si="14"/>
        <v>0.9066019560751849</v>
      </c>
      <c r="S15" s="13">
        <f t="shared" si="15"/>
        <v>0.92455621301775137</v>
      </c>
      <c r="T15" s="13">
        <f t="shared" si="16"/>
        <v>0.94286603431819238</v>
      </c>
      <c r="U15" s="13">
        <f t="shared" si="17"/>
        <v>0.96153846153846145</v>
      </c>
      <c r="V15" s="13">
        <f t="shared" si="18"/>
        <v>0.98058067569092011</v>
      </c>
      <c r="W15" s="13">
        <f t="shared" ref="W15:W23" si="19">+(1+$N$3)^-YEARFRAC($P15,$P$15)</f>
        <v>1</v>
      </c>
    </row>
    <row r="16" spans="1:31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6"/>
        <v>1.7499999999999998</v>
      </c>
      <c r="H16" s="15">
        <f t="shared" si="7"/>
        <v>1755</v>
      </c>
      <c r="I16" s="9">
        <f t="shared" si="11"/>
        <v>4.8055555555555554</v>
      </c>
      <c r="J16" s="9">
        <f t="shared" si="8"/>
        <v>67508.312373478329</v>
      </c>
      <c r="K16" s="9">
        <v>4.5232771300000003</v>
      </c>
      <c r="P16" s="11">
        <f t="shared" si="12"/>
        <v>46396</v>
      </c>
      <c r="Q16" s="15">
        <f t="shared" si="13"/>
        <v>82400</v>
      </c>
      <c r="R16" s="13">
        <f t="shared" si="14"/>
        <v>0.88899635867091487</v>
      </c>
      <c r="S16" s="13">
        <f t="shared" si="15"/>
        <v>0.9066019560751849</v>
      </c>
      <c r="T16" s="13">
        <f t="shared" si="16"/>
        <v>0.92455621301775137</v>
      </c>
      <c r="U16" s="13">
        <f t="shared" si="17"/>
        <v>0.94286603431819238</v>
      </c>
      <c r="V16" s="13">
        <f t="shared" si="18"/>
        <v>0.96153846153846145</v>
      </c>
      <c r="W16" s="13">
        <f t="shared" si="19"/>
        <v>0.98058067569092011</v>
      </c>
      <c r="X16" s="13">
        <f t="shared" ref="X16:X23" si="20">+(1+$N$3)^-YEARFRAC($P16,$P$16)</f>
        <v>1</v>
      </c>
    </row>
    <row r="17" spans="1:31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6"/>
        <v>1.7500000000000002</v>
      </c>
      <c r="H17" s="15">
        <f t="shared" si="7"/>
        <v>1939</v>
      </c>
      <c r="I17" s="9">
        <f t="shared" si="11"/>
        <v>5.3055555555555554</v>
      </c>
      <c r="J17" s="9">
        <f t="shared" si="8"/>
        <v>65574.661129188811</v>
      </c>
      <c r="K17" s="9">
        <v>4.4941832899999996</v>
      </c>
      <c r="P17" s="11">
        <f t="shared" si="12"/>
        <v>46577</v>
      </c>
      <c r="Q17" s="15">
        <f t="shared" si="13"/>
        <v>82100</v>
      </c>
      <c r="R17" s="13">
        <f t="shared" si="14"/>
        <v>0.87173265007229317</v>
      </c>
      <c r="S17" s="13">
        <f t="shared" si="15"/>
        <v>0.88899635867091487</v>
      </c>
      <c r="T17" s="13">
        <f t="shared" si="16"/>
        <v>0.9066019560751849</v>
      </c>
      <c r="U17" s="13">
        <f t="shared" si="17"/>
        <v>0.92455621301775137</v>
      </c>
      <c r="V17" s="13">
        <f t="shared" si="18"/>
        <v>0.94286603431819238</v>
      </c>
      <c r="W17" s="13">
        <f t="shared" si="19"/>
        <v>0.96153846153846145</v>
      </c>
      <c r="X17" s="13">
        <f t="shared" si="20"/>
        <v>0.98058067569092011</v>
      </c>
      <c r="Y17" s="13">
        <f t="shared" ref="Y17:Y23" si="21">+(1+$N$3)^-YEARFRAC($P17,$P$17)</f>
        <v>1</v>
      </c>
    </row>
    <row r="18" spans="1:31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6"/>
        <v>1.75</v>
      </c>
      <c r="H18" s="15">
        <f t="shared" si="7"/>
        <v>2120</v>
      </c>
      <c r="I18" s="9">
        <f t="shared" si="11"/>
        <v>5.8055555555555554</v>
      </c>
      <c r="J18" s="9">
        <f t="shared" si="8"/>
        <v>63654.846240706065</v>
      </c>
      <c r="K18" s="9">
        <v>4.4805632800000001</v>
      </c>
      <c r="P18" s="11">
        <f t="shared" si="12"/>
        <v>46761</v>
      </c>
      <c r="Q18" s="15">
        <f t="shared" si="13"/>
        <v>84200</v>
      </c>
      <c r="R18" s="13">
        <f t="shared" si="14"/>
        <v>0.85480419102972571</v>
      </c>
      <c r="S18" s="13">
        <f t="shared" si="15"/>
        <v>0.87173265007229317</v>
      </c>
      <c r="T18" s="13">
        <f t="shared" si="16"/>
        <v>0.88899635867091487</v>
      </c>
      <c r="U18" s="13">
        <f t="shared" si="17"/>
        <v>0.9066019560751849</v>
      </c>
      <c r="V18" s="13">
        <f t="shared" si="18"/>
        <v>0.92455621301775137</v>
      </c>
      <c r="W18" s="13">
        <f t="shared" si="19"/>
        <v>0.94286603431819238</v>
      </c>
      <c r="X18" s="13">
        <f t="shared" si="20"/>
        <v>0.96153846153846145</v>
      </c>
      <c r="Y18" s="13">
        <f t="shared" si="21"/>
        <v>0.98058067569092011</v>
      </c>
      <c r="Z18" s="13">
        <f t="shared" ref="Z18:Z23" si="22">+(1+$N$3)^-YEARFRAC($P18,$P$18)</f>
        <v>1</v>
      </c>
    </row>
    <row r="19" spans="1:31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6"/>
        <v>1.7500000000000002</v>
      </c>
      <c r="H19" s="15">
        <f t="shared" si="7"/>
        <v>2304</v>
      </c>
      <c r="I19" s="9">
        <f t="shared" si="11"/>
        <v>6.3055555555555554</v>
      </c>
      <c r="J19" s="9">
        <f t="shared" si="8"/>
        <v>61763.520096687695</v>
      </c>
      <c r="K19" s="9">
        <v>4.4753337399999999</v>
      </c>
      <c r="P19" s="11">
        <f t="shared" si="12"/>
        <v>46943</v>
      </c>
      <c r="Q19" s="15">
        <f t="shared" si="13"/>
        <v>83500</v>
      </c>
      <c r="R19" s="13">
        <f t="shared" si="14"/>
        <v>0.83820447122335884</v>
      </c>
      <c r="S19" s="13">
        <f t="shared" si="15"/>
        <v>0.85480419102972571</v>
      </c>
      <c r="T19" s="13">
        <f t="shared" si="16"/>
        <v>0.87173265007229317</v>
      </c>
      <c r="U19" s="13">
        <f t="shared" si="17"/>
        <v>0.88899635867091487</v>
      </c>
      <c r="V19" s="13">
        <f t="shared" si="18"/>
        <v>0.9066019560751849</v>
      </c>
      <c r="W19" s="13">
        <f t="shared" si="19"/>
        <v>0.92455621301775137</v>
      </c>
      <c r="X19" s="13">
        <f t="shared" si="20"/>
        <v>0.94286603431819238</v>
      </c>
      <c r="Y19" s="13">
        <f t="shared" si="21"/>
        <v>0.96153846153846145</v>
      </c>
      <c r="Z19" s="13">
        <f t="shared" si="22"/>
        <v>0.98058067569092011</v>
      </c>
      <c r="AA19" s="13">
        <f>+(1+$N$3)^-YEARFRAC($P19,$P$19)</f>
        <v>1</v>
      </c>
    </row>
    <row r="20" spans="1:31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6"/>
        <v>1.7500000000000002</v>
      </c>
      <c r="H20" s="15">
        <f t="shared" si="7"/>
        <v>2485</v>
      </c>
      <c r="I20" s="9">
        <f t="shared" si="11"/>
        <v>6.8055555555555554</v>
      </c>
      <c r="J20" s="9">
        <f t="shared" si="8"/>
        <v>59919.097171935944</v>
      </c>
      <c r="K20" s="9">
        <v>4.472118</v>
      </c>
      <c r="P20" s="11">
        <f t="shared" si="12"/>
        <v>47127</v>
      </c>
      <c r="Q20" s="15">
        <f t="shared" si="13"/>
        <v>82800</v>
      </c>
      <c r="R20" s="13">
        <f t="shared" si="14"/>
        <v>0.82192710675935154</v>
      </c>
      <c r="S20" s="13">
        <f t="shared" si="15"/>
        <v>0.83820447122335884</v>
      </c>
      <c r="T20" s="13">
        <f t="shared" si="16"/>
        <v>0.85480419102972571</v>
      </c>
      <c r="U20" s="13">
        <f t="shared" si="17"/>
        <v>0.87173265007229317</v>
      </c>
      <c r="V20" s="13">
        <f t="shared" si="18"/>
        <v>0.88899635867091487</v>
      </c>
      <c r="W20" s="13">
        <f t="shared" si="19"/>
        <v>0.9066019560751849</v>
      </c>
      <c r="X20" s="13">
        <f t="shared" si="20"/>
        <v>0.92455621301775137</v>
      </c>
      <c r="Y20" s="13">
        <f t="shared" si="21"/>
        <v>0.94286603431819238</v>
      </c>
      <c r="Z20" s="13">
        <f t="shared" si="22"/>
        <v>0.96153846153846145</v>
      </c>
      <c r="AA20" s="13">
        <f>+(1+$N$3)^-YEARFRAC($P20,$P$19)</f>
        <v>0.98058067569092011</v>
      </c>
      <c r="AB20" s="13">
        <f>+(1+$N$3)^-YEARFRAC($P20,$P$20)</f>
        <v>1</v>
      </c>
    </row>
    <row r="21" spans="1:31" x14ac:dyDescent="0.75">
      <c r="P21" s="11">
        <f t="shared" si="12"/>
        <v>47308</v>
      </c>
      <c r="Q21" s="15">
        <f t="shared" si="13"/>
        <v>82100</v>
      </c>
      <c r="R21" s="13">
        <f t="shared" si="14"/>
        <v>0.80596583771476804</v>
      </c>
      <c r="S21" s="13">
        <f t="shared" si="15"/>
        <v>0.82192710675935154</v>
      </c>
      <c r="T21" s="13">
        <f t="shared" si="16"/>
        <v>0.83820447122335884</v>
      </c>
      <c r="U21" s="13">
        <f t="shared" si="17"/>
        <v>0.85480419102972571</v>
      </c>
      <c r="V21" s="13">
        <f t="shared" si="18"/>
        <v>0.87173265007229317</v>
      </c>
      <c r="W21" s="13">
        <f t="shared" si="19"/>
        <v>0.88899635867091487</v>
      </c>
      <c r="X21" s="13">
        <f t="shared" si="20"/>
        <v>0.9066019560751849</v>
      </c>
      <c r="Y21" s="13">
        <f t="shared" si="21"/>
        <v>0.92455621301775137</v>
      </c>
      <c r="Z21" s="13">
        <f t="shared" si="22"/>
        <v>0.94286603431819238</v>
      </c>
      <c r="AA21" s="13">
        <f>+(1+$N$3)^-YEARFRAC($P21,$P$19)</f>
        <v>0.96153846153846145</v>
      </c>
      <c r="AB21" s="13">
        <f>+(1+$N$3)^-YEARFRAC($P21,$P$20)</f>
        <v>0.98058067569092011</v>
      </c>
      <c r="AC21" s="13">
        <f>+(1+$N$3)^-YEARFRAC($P21,$P$21)</f>
        <v>1</v>
      </c>
    </row>
    <row r="22" spans="1:31" x14ac:dyDescent="0.75">
      <c r="P22" s="11">
        <f t="shared" si="12"/>
        <v>47492</v>
      </c>
      <c r="Q22" s="15">
        <f t="shared" si="13"/>
        <v>81400</v>
      </c>
      <c r="R22" s="13">
        <f t="shared" si="14"/>
        <v>0.79031452573014571</v>
      </c>
      <c r="S22" s="13">
        <f t="shared" si="15"/>
        <v>0.80596583771476804</v>
      </c>
      <c r="T22" s="13">
        <f t="shared" si="16"/>
        <v>0.82192710675935154</v>
      </c>
      <c r="U22" s="13">
        <f t="shared" si="17"/>
        <v>0.83820447122335884</v>
      </c>
      <c r="V22" s="13">
        <f t="shared" si="18"/>
        <v>0.85480419102972571</v>
      </c>
      <c r="W22" s="13">
        <f t="shared" si="19"/>
        <v>0.87173265007229317</v>
      </c>
      <c r="X22" s="13">
        <f t="shared" si="20"/>
        <v>0.88899635867091487</v>
      </c>
      <c r="Y22" s="13">
        <f t="shared" si="21"/>
        <v>0.9066019560751849</v>
      </c>
      <c r="Z22" s="13">
        <f t="shared" si="22"/>
        <v>0.92455621301775137</v>
      </c>
      <c r="AA22" s="13">
        <f>+(1+$N$3)^-YEARFRAC($P22,$P$19)</f>
        <v>0.94286603431819238</v>
      </c>
      <c r="AB22" s="13">
        <f>+(1+$N$3)^-YEARFRAC($P22,$P$20)</f>
        <v>0.96153846153846145</v>
      </c>
      <c r="AC22" s="13">
        <f>+(1+$N$3)^-YEARFRAC($P22,$P$21)</f>
        <v>0.98058067569092011</v>
      </c>
      <c r="AD22" s="13">
        <f>+(1+$N$3)^-YEARFRAC($P22,$P$22)</f>
        <v>1</v>
      </c>
    </row>
    <row r="23" spans="1:31" x14ac:dyDescent="0.75">
      <c r="P23" s="11">
        <f t="shared" si="12"/>
        <v>47673</v>
      </c>
      <c r="Q23" s="15">
        <f t="shared" si="13"/>
        <v>80700</v>
      </c>
      <c r="R23" s="13">
        <f t="shared" si="14"/>
        <v>0.77496715164881547</v>
      </c>
      <c r="S23" s="13">
        <f t="shared" si="15"/>
        <v>0.79031452573014571</v>
      </c>
      <c r="T23" s="13">
        <f t="shared" si="16"/>
        <v>0.80596583771476804</v>
      </c>
      <c r="U23" s="13">
        <f t="shared" si="17"/>
        <v>0.82192710675935154</v>
      </c>
      <c r="V23" s="13">
        <f t="shared" si="18"/>
        <v>0.83820447122335884</v>
      </c>
      <c r="W23" s="13">
        <f t="shared" si="19"/>
        <v>0.85480419102972571</v>
      </c>
      <c r="X23" s="13">
        <f t="shared" si="20"/>
        <v>0.87173265007229317</v>
      </c>
      <c r="Y23" s="13">
        <f t="shared" si="21"/>
        <v>0.88899635867091487</v>
      </c>
      <c r="Z23" s="13">
        <f t="shared" si="22"/>
        <v>0.9066019560751849</v>
      </c>
      <c r="AA23" s="13">
        <f>+(1+$N$3)^-YEARFRAC($P23,$P$19)</f>
        <v>0.92455621301775137</v>
      </c>
      <c r="AB23" s="13">
        <f>+(1+$N$3)^-YEARFRAC($P23,$P$20)</f>
        <v>0.94286603431819238</v>
      </c>
      <c r="AC23" s="13">
        <f>+(1+$N$3)^-YEARFRAC($P23,$P$21)</f>
        <v>0.96153846153846145</v>
      </c>
      <c r="AD23" s="13">
        <f>+(1+$N$3)^-YEARFRAC($P23,$P$22)</f>
        <v>0.98058067569092011</v>
      </c>
      <c r="AE23" s="13">
        <f>+(1+$N$3)^-YEARFRAC($P23,$P$23)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B5"/>
  <sheetViews>
    <sheetView workbookViewId="0">
      <selection activeCell="B4" sqref="B4"/>
    </sheetView>
  </sheetViews>
  <sheetFormatPr baseColWidth="10" defaultRowHeight="14.75" x14ac:dyDescent="0.75"/>
  <sheetData>
    <row r="1" spans="1:2" x14ac:dyDescent="0.75">
      <c r="A1" t="s">
        <v>11</v>
      </c>
      <c r="B1" s="10" t="s">
        <v>9</v>
      </c>
    </row>
    <row r="2" spans="1:2" x14ac:dyDescent="0.75">
      <c r="A2" t="s">
        <v>13</v>
      </c>
      <c r="B2" s="10" t="s">
        <v>12</v>
      </c>
    </row>
    <row r="3" spans="1:2" x14ac:dyDescent="0.75">
      <c r="A3" t="s">
        <v>16</v>
      </c>
      <c r="B3" s="10" t="s">
        <v>15</v>
      </c>
    </row>
    <row r="4" spans="1:2" x14ac:dyDescent="0.75">
      <c r="A4" t="s">
        <v>8</v>
      </c>
      <c r="B4" s="11">
        <v>44078</v>
      </c>
    </row>
    <row r="5" spans="1:2" x14ac:dyDescent="0.75">
      <c r="A5" t="s">
        <v>10</v>
      </c>
      <c r="B5" s="11">
        <v>44081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PRICES</vt:lpstr>
      <vt:lpstr>FF</vt:lpstr>
      <vt:lpstr>FFant</vt:lpstr>
      <vt:lpstr>Datos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dcterms:created xsi:type="dcterms:W3CDTF">2023-09-18T20:51:01Z</dcterms:created>
  <dcterms:modified xsi:type="dcterms:W3CDTF">2023-10-20T22:58:01Z</dcterms:modified>
</cp:coreProperties>
</file>