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18b31cc2e490dc/UCEMA/Quant - Finanzas Cuantitativas/TP Final/GitHub/tp_quant_Git Desktop/tp_quant/"/>
    </mc:Choice>
  </mc:AlternateContent>
  <xr:revisionPtr revIDLastSave="1411" documentId="14_{36CB20EE-E6F5-4308-AA86-D680FEB8C88E}" xr6:coauthVersionLast="47" xr6:coauthVersionMax="47" xr10:uidLastSave="{0B4A0E64-EE63-4856-A59E-A76A526BA73D}"/>
  <bookViews>
    <workbookView xWindow="-90" yWindow="-90" windowWidth="19380" windowHeight="10260" xr2:uid="{9C799078-5C8C-4CA2-A599-9589FA691B16}"/>
  </bookViews>
  <sheets>
    <sheet name="PRICES Local Law" sheetId="5" r:id="rId1"/>
    <sheet name="PRICES Foreign Law" sheetId="7" r:id="rId2"/>
    <sheet name="Volume Local Law" sheetId="19" r:id="rId3"/>
    <sheet name="Volume Foreign Law" sheetId="20" r:id="rId4"/>
    <sheet name="Country Risk" sheetId="18" r:id="rId5"/>
    <sheet name="Datos" sheetId="2" r:id="rId6"/>
    <sheet name="AL29" sheetId="8" r:id="rId7"/>
    <sheet name="AL30" sheetId="3" r:id="rId8"/>
    <sheet name="AL35" sheetId="9" r:id="rId9"/>
    <sheet name="AE38" sheetId="10" r:id="rId10"/>
    <sheet name="AL41" sheetId="11" r:id="rId11"/>
    <sheet name="GD29" sheetId="12" r:id="rId12"/>
    <sheet name="GD30" sheetId="13" r:id="rId13"/>
    <sheet name="GD35" sheetId="14" r:id="rId14"/>
    <sheet name="GD38" sheetId="15" r:id="rId15"/>
    <sheet name="GD41" sheetId="16" r:id="rId16"/>
    <sheet name="GD46" sheetId="17" r:id="rId17"/>
    <sheet name="FFant" sheetId="1" r:id="rId18"/>
    <sheet name="PDs Ejemplo" sheetId="6" r:id="rId19"/>
  </sheets>
  <definedNames>
    <definedName name="_xlnm._FilterDatabase" localSheetId="4" hidden="1">'Country Risk'!$A$1:$C$742</definedName>
    <definedName name="_xlnm._FilterDatabase" localSheetId="1" hidden="1">'PRICES Foreign Law'!$A$1:$C$1</definedName>
    <definedName name="_xlnm._FilterDatabase" localSheetId="0" hidden="1">'PRICES Local Law'!$A$1:$C$742</definedName>
    <definedName name="_xlnm._FilterDatabase" localSheetId="3" hidden="1">'Volume Foreign Law'!$A$1:$C$1</definedName>
    <definedName name="_xlnm._FilterDatabase" localSheetId="2" hidden="1">'Volume Local Law'!$A$1:$C$742</definedName>
    <definedName name="solver_adj" localSheetId="17" hidden="1">FFant!$Y$13</definedName>
    <definedName name="solver_cvg" localSheetId="17" hidden="1">0.0001</definedName>
    <definedName name="solver_drv" localSheetId="17" hidden="1">1</definedName>
    <definedName name="solver_eng" localSheetId="17" hidden="1">1</definedName>
    <definedName name="solver_est" localSheetId="17" hidden="1">1</definedName>
    <definedName name="solver_itr" localSheetId="17" hidden="1">2147483647</definedName>
    <definedName name="solver_mip" localSheetId="17" hidden="1">2147483647</definedName>
    <definedName name="solver_mni" localSheetId="17" hidden="1">30</definedName>
    <definedName name="solver_mrt" localSheetId="17" hidden="1">0.075</definedName>
    <definedName name="solver_msl" localSheetId="17" hidden="1">2</definedName>
    <definedName name="solver_neg" localSheetId="17" hidden="1">1</definedName>
    <definedName name="solver_nod" localSheetId="17" hidden="1">2147483647</definedName>
    <definedName name="solver_num" localSheetId="17" hidden="1">0</definedName>
    <definedName name="solver_nwt" localSheetId="17" hidden="1">1</definedName>
    <definedName name="solver_opt" localSheetId="17" hidden="1">FFant!$AC$30</definedName>
    <definedName name="solver_pre" localSheetId="17" hidden="1">0.000001</definedName>
    <definedName name="solver_rbv" localSheetId="17" hidden="1">1</definedName>
    <definedName name="solver_rlx" localSheetId="17" hidden="1">2</definedName>
    <definedName name="solver_rsd" localSheetId="17" hidden="1">0</definedName>
    <definedName name="solver_scl" localSheetId="17" hidden="1">1</definedName>
    <definedName name="solver_sho" localSheetId="17" hidden="1">2</definedName>
    <definedName name="solver_ssz" localSheetId="17" hidden="1">100</definedName>
    <definedName name="solver_tim" localSheetId="17" hidden="1">2147483647</definedName>
    <definedName name="solver_tol" localSheetId="17" hidden="1">0.01</definedName>
    <definedName name="solver_typ" localSheetId="17" hidden="1">3</definedName>
    <definedName name="solver_val" localSheetId="17" hidden="1">0</definedName>
    <definedName name="solver_ver" localSheetId="1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2" l="1"/>
  <c r="D13" i="2"/>
  <c r="D17" i="2"/>
  <c r="D18" i="2"/>
  <c r="D16" i="2"/>
  <c r="D15" i="2"/>
  <c r="B14" i="2"/>
  <c r="B19" i="2" s="1"/>
  <c r="D19" i="2" s="1"/>
  <c r="H762" i="20"/>
  <c r="H761" i="20"/>
  <c r="H760" i="20"/>
  <c r="H759" i="20"/>
  <c r="H758" i="20"/>
  <c r="H757" i="20"/>
  <c r="H756" i="20"/>
  <c r="H755" i="20"/>
  <c r="H754" i="20"/>
  <c r="H753" i="20"/>
  <c r="H752" i="20"/>
  <c r="H751" i="20"/>
  <c r="H750" i="20"/>
  <c r="H749" i="20"/>
  <c r="H748" i="20"/>
  <c r="H747" i="20"/>
  <c r="H746" i="20"/>
  <c r="H745" i="20"/>
  <c r="H744" i="20"/>
  <c r="H743" i="20"/>
  <c r="H742" i="20"/>
  <c r="H741" i="20"/>
  <c r="H740" i="20"/>
  <c r="H739" i="20"/>
  <c r="H738" i="20"/>
  <c r="H737" i="20"/>
  <c r="H736" i="20"/>
  <c r="H735" i="20"/>
  <c r="H734" i="20"/>
  <c r="H733" i="20"/>
  <c r="H732" i="20"/>
  <c r="H731" i="20"/>
  <c r="H730" i="20"/>
  <c r="H729" i="20"/>
  <c r="H728" i="20"/>
  <c r="H727" i="20"/>
  <c r="H726" i="20"/>
  <c r="H725" i="20"/>
  <c r="H724" i="20"/>
  <c r="H723" i="20"/>
  <c r="H722" i="20"/>
  <c r="H721" i="20"/>
  <c r="H720" i="20"/>
  <c r="H719" i="20"/>
  <c r="H718" i="20"/>
  <c r="H717" i="20"/>
  <c r="H716" i="20"/>
  <c r="H715" i="20"/>
  <c r="H714" i="20"/>
  <c r="H713" i="20"/>
  <c r="H712" i="20"/>
  <c r="H711" i="20"/>
  <c r="H710" i="20"/>
  <c r="H709" i="20"/>
  <c r="H708" i="20"/>
  <c r="H707" i="20"/>
  <c r="H706" i="20"/>
  <c r="H705" i="20"/>
  <c r="H704" i="20"/>
  <c r="H703" i="20"/>
  <c r="H702" i="20"/>
  <c r="H701" i="20"/>
  <c r="H700" i="20"/>
  <c r="H699" i="20"/>
  <c r="H698" i="20"/>
  <c r="H697" i="20"/>
  <c r="H696" i="20"/>
  <c r="H695" i="20"/>
  <c r="H694" i="20"/>
  <c r="H693" i="20"/>
  <c r="H692" i="20"/>
  <c r="H691" i="20"/>
  <c r="H690" i="20"/>
  <c r="H689" i="20"/>
  <c r="H688" i="20"/>
  <c r="H687" i="20"/>
  <c r="H686" i="20"/>
  <c r="H685" i="20"/>
  <c r="H684" i="20"/>
  <c r="H683" i="20"/>
  <c r="H682" i="20"/>
  <c r="H681" i="20"/>
  <c r="H680" i="20"/>
  <c r="H679" i="20"/>
  <c r="H678" i="20"/>
  <c r="H677" i="20"/>
  <c r="H676" i="20"/>
  <c r="H675" i="20"/>
  <c r="H674" i="20"/>
  <c r="H673" i="20"/>
  <c r="H672" i="20"/>
  <c r="H671" i="20"/>
  <c r="H670" i="20"/>
  <c r="H669" i="20"/>
  <c r="H668" i="20"/>
  <c r="H667" i="20"/>
  <c r="H666" i="20"/>
  <c r="H665" i="20"/>
  <c r="H664" i="20"/>
  <c r="H663" i="20"/>
  <c r="H662" i="20"/>
  <c r="H661" i="20"/>
  <c r="H660" i="20"/>
  <c r="H659" i="20"/>
  <c r="H658" i="20"/>
  <c r="H657" i="20"/>
  <c r="H656" i="20"/>
  <c r="H655" i="20"/>
  <c r="H654" i="20"/>
  <c r="H653" i="20"/>
  <c r="H652" i="20"/>
  <c r="H651" i="20"/>
  <c r="H650" i="20"/>
  <c r="H649" i="20"/>
  <c r="H648" i="20"/>
  <c r="H647" i="20"/>
  <c r="H646" i="20"/>
  <c r="H645" i="20"/>
  <c r="H644" i="20"/>
  <c r="H643" i="20"/>
  <c r="H642" i="20"/>
  <c r="H641" i="20"/>
  <c r="H640" i="20"/>
  <c r="H639" i="20"/>
  <c r="H638" i="20"/>
  <c r="H637" i="20"/>
  <c r="H636" i="20"/>
  <c r="H635" i="20"/>
  <c r="H634" i="20"/>
  <c r="H633" i="20"/>
  <c r="H632" i="20"/>
  <c r="H631" i="20"/>
  <c r="H630" i="20"/>
  <c r="H629" i="20"/>
  <c r="H628" i="20"/>
  <c r="H627" i="20"/>
  <c r="H626" i="20"/>
  <c r="H625" i="20"/>
  <c r="H624" i="20"/>
  <c r="H623" i="20"/>
  <c r="H622" i="20"/>
  <c r="H621" i="20"/>
  <c r="H620" i="20"/>
  <c r="H619" i="20"/>
  <c r="H618" i="20"/>
  <c r="H617" i="20"/>
  <c r="H616" i="20"/>
  <c r="H615" i="20"/>
  <c r="H614" i="20"/>
  <c r="H613" i="20"/>
  <c r="H612" i="20"/>
  <c r="H611" i="20"/>
  <c r="H610" i="20"/>
  <c r="H609" i="20"/>
  <c r="H608" i="20"/>
  <c r="H607" i="20"/>
  <c r="H606" i="20"/>
  <c r="H605" i="20"/>
  <c r="H604" i="20"/>
  <c r="H603" i="20"/>
  <c r="H602" i="20"/>
  <c r="H601" i="20"/>
  <c r="H600" i="20"/>
  <c r="H599" i="20"/>
  <c r="H598" i="20"/>
  <c r="H597" i="20"/>
  <c r="H596" i="20"/>
  <c r="H595" i="20"/>
  <c r="H594" i="20"/>
  <c r="H593" i="20"/>
  <c r="H592" i="20"/>
  <c r="H591" i="20"/>
  <c r="H590" i="20"/>
  <c r="H589" i="20"/>
  <c r="H588" i="20"/>
  <c r="H587" i="20"/>
  <c r="H586" i="20"/>
  <c r="H585" i="20"/>
  <c r="H584" i="20"/>
  <c r="H583" i="20"/>
  <c r="H582" i="20"/>
  <c r="H581" i="20"/>
  <c r="H580" i="20"/>
  <c r="H579" i="20"/>
  <c r="H578" i="20"/>
  <c r="H577" i="20"/>
  <c r="H576" i="20"/>
  <c r="H575" i="20"/>
  <c r="H574" i="20"/>
  <c r="H573" i="20"/>
  <c r="H572" i="20"/>
  <c r="H571" i="20"/>
  <c r="H570" i="20"/>
  <c r="H569" i="20"/>
  <c r="H568" i="20"/>
  <c r="H567" i="20"/>
  <c r="H566" i="20"/>
  <c r="H565" i="20"/>
  <c r="H564" i="20"/>
  <c r="H563" i="20"/>
  <c r="H562" i="20"/>
  <c r="H561" i="20"/>
  <c r="H560" i="20"/>
  <c r="H559" i="20"/>
  <c r="H558" i="20"/>
  <c r="H557" i="20"/>
  <c r="H556" i="20"/>
  <c r="H555" i="20"/>
  <c r="H554" i="20"/>
  <c r="H553" i="20"/>
  <c r="H552" i="20"/>
  <c r="H551" i="20"/>
  <c r="H550" i="20"/>
  <c r="H549" i="20"/>
  <c r="H548" i="20"/>
  <c r="H547" i="20"/>
  <c r="H546" i="20"/>
  <c r="H545" i="20"/>
  <c r="H544" i="20"/>
  <c r="H543" i="20"/>
  <c r="H542" i="20"/>
  <c r="H541" i="20"/>
  <c r="H540" i="20"/>
  <c r="H539" i="20"/>
  <c r="H538" i="20"/>
  <c r="H537" i="20"/>
  <c r="H536" i="20"/>
  <c r="H535" i="20"/>
  <c r="H534" i="20"/>
  <c r="H533" i="20"/>
  <c r="H532" i="20"/>
  <c r="H531" i="20"/>
  <c r="H530" i="20"/>
  <c r="H529" i="20"/>
  <c r="H528" i="20"/>
  <c r="H527" i="20"/>
  <c r="H526" i="20"/>
  <c r="H525" i="20"/>
  <c r="H524" i="20"/>
  <c r="H523" i="20"/>
  <c r="H522" i="20"/>
  <c r="H521" i="20"/>
  <c r="H520" i="20"/>
  <c r="H519" i="20"/>
  <c r="H518" i="20"/>
  <c r="H517" i="20"/>
  <c r="H516" i="20"/>
  <c r="H515" i="20"/>
  <c r="H514" i="20"/>
  <c r="H513" i="20"/>
  <c r="H512" i="20"/>
  <c r="H511" i="20"/>
  <c r="H510" i="20"/>
  <c r="H509" i="20"/>
  <c r="H508" i="20"/>
  <c r="H507" i="20"/>
  <c r="H506" i="20"/>
  <c r="H505" i="20"/>
  <c r="H504" i="20"/>
  <c r="H503" i="20"/>
  <c r="H502" i="20"/>
  <c r="H501" i="20"/>
  <c r="H500" i="20"/>
  <c r="H499" i="20"/>
  <c r="H498" i="20"/>
  <c r="H497" i="20"/>
  <c r="H496" i="20"/>
  <c r="H495" i="20"/>
  <c r="H494" i="20"/>
  <c r="H493" i="20"/>
  <c r="H492" i="20"/>
  <c r="H491" i="20"/>
  <c r="H490" i="20"/>
  <c r="H489" i="20"/>
  <c r="H488" i="20"/>
  <c r="H487" i="20"/>
  <c r="H486" i="20"/>
  <c r="H485" i="20"/>
  <c r="H484" i="20"/>
  <c r="H483" i="20"/>
  <c r="H482" i="20"/>
  <c r="H481" i="20"/>
  <c r="H480" i="20"/>
  <c r="H479" i="20"/>
  <c r="H478" i="20"/>
  <c r="H477" i="20"/>
  <c r="H476" i="20"/>
  <c r="H475" i="20"/>
  <c r="H474" i="20"/>
  <c r="H473" i="20"/>
  <c r="H472" i="20"/>
  <c r="H471" i="20"/>
  <c r="H470" i="20"/>
  <c r="H469" i="20"/>
  <c r="H468" i="20"/>
  <c r="H467" i="20"/>
  <c r="H466" i="20"/>
  <c r="H465" i="20"/>
  <c r="H464" i="20"/>
  <c r="H463" i="20"/>
  <c r="H462" i="20"/>
  <c r="H461" i="20"/>
  <c r="H460" i="20"/>
  <c r="H459" i="20"/>
  <c r="H458" i="20"/>
  <c r="H457" i="20"/>
  <c r="H456" i="20"/>
  <c r="H455" i="20"/>
  <c r="H454" i="20"/>
  <c r="H453" i="20"/>
  <c r="H452" i="20"/>
  <c r="H451" i="20"/>
  <c r="H450" i="20"/>
  <c r="H449" i="20"/>
  <c r="H448" i="20"/>
  <c r="H447" i="20"/>
  <c r="H446" i="20"/>
  <c r="H445" i="20"/>
  <c r="H444" i="20"/>
  <c r="H443" i="20"/>
  <c r="H442" i="20"/>
  <c r="H441" i="20"/>
  <c r="H440" i="20"/>
  <c r="H439" i="20"/>
  <c r="H438" i="20"/>
  <c r="H437" i="20"/>
  <c r="H436" i="20"/>
  <c r="H435" i="20"/>
  <c r="H434" i="20"/>
  <c r="H433" i="20"/>
  <c r="H432" i="20"/>
  <c r="H431" i="20"/>
  <c r="H430" i="20"/>
  <c r="H429" i="20"/>
  <c r="H428" i="20"/>
  <c r="H427" i="20"/>
  <c r="H426" i="20"/>
  <c r="H425" i="20"/>
  <c r="H424" i="20"/>
  <c r="H423" i="20"/>
  <c r="H422" i="20"/>
  <c r="H421" i="20"/>
  <c r="H420" i="20"/>
  <c r="H419" i="20"/>
  <c r="H418" i="20"/>
  <c r="H417" i="20"/>
  <c r="H416" i="20"/>
  <c r="H415" i="20"/>
  <c r="H414" i="20"/>
  <c r="H413" i="20"/>
  <c r="H412" i="20"/>
  <c r="H411" i="20"/>
  <c r="H410" i="20"/>
  <c r="H409" i="20"/>
  <c r="H408" i="20"/>
  <c r="H407" i="20"/>
  <c r="H406" i="20"/>
  <c r="H405" i="20"/>
  <c r="H404" i="20"/>
  <c r="H403" i="20"/>
  <c r="H402" i="20"/>
  <c r="H401" i="20"/>
  <c r="H400" i="20"/>
  <c r="H399" i="20"/>
  <c r="H398" i="20"/>
  <c r="H397" i="20"/>
  <c r="H396" i="20"/>
  <c r="H395" i="20"/>
  <c r="H394" i="20"/>
  <c r="H393" i="20"/>
  <c r="H392" i="20"/>
  <c r="H391" i="20"/>
  <c r="H390" i="20"/>
  <c r="H389" i="20"/>
  <c r="H388" i="20"/>
  <c r="H387" i="20"/>
  <c r="H386" i="20"/>
  <c r="H385" i="20"/>
  <c r="H384" i="20"/>
  <c r="H383" i="20"/>
  <c r="H382" i="20"/>
  <c r="H381" i="20"/>
  <c r="H380" i="20"/>
  <c r="H379" i="20"/>
  <c r="H378" i="20"/>
  <c r="H377" i="20"/>
  <c r="H376" i="20"/>
  <c r="H375" i="20"/>
  <c r="H374" i="20"/>
  <c r="H373" i="20"/>
  <c r="H372" i="20"/>
  <c r="H371" i="20"/>
  <c r="H370" i="20"/>
  <c r="H369" i="20"/>
  <c r="H368" i="20"/>
  <c r="H367" i="20"/>
  <c r="H366" i="20"/>
  <c r="H365" i="20"/>
  <c r="H364" i="20"/>
  <c r="H363" i="20"/>
  <c r="H362" i="20"/>
  <c r="H361" i="20"/>
  <c r="H360" i="20"/>
  <c r="H359" i="20"/>
  <c r="H358" i="20"/>
  <c r="H357" i="20"/>
  <c r="H356" i="20"/>
  <c r="H355" i="20"/>
  <c r="H354" i="20"/>
  <c r="H353" i="20"/>
  <c r="H352" i="20"/>
  <c r="H351" i="20"/>
  <c r="H350" i="20"/>
  <c r="H349" i="20"/>
  <c r="H348" i="20"/>
  <c r="H347" i="20"/>
  <c r="H346" i="20"/>
  <c r="H345" i="20"/>
  <c r="H344" i="20"/>
  <c r="H343" i="20"/>
  <c r="H342" i="20"/>
  <c r="H341" i="20"/>
  <c r="H340" i="20"/>
  <c r="H339" i="20"/>
  <c r="H338" i="20"/>
  <c r="H337" i="20"/>
  <c r="H336" i="20"/>
  <c r="H335" i="20"/>
  <c r="H334" i="20"/>
  <c r="H333" i="20"/>
  <c r="H332" i="20"/>
  <c r="H331" i="20"/>
  <c r="H330" i="20"/>
  <c r="H329" i="20"/>
  <c r="H328" i="20"/>
  <c r="H327" i="20"/>
  <c r="H326" i="20"/>
  <c r="H325" i="20"/>
  <c r="H324" i="20"/>
  <c r="H323" i="20"/>
  <c r="H322" i="20"/>
  <c r="H321" i="20"/>
  <c r="H320" i="20"/>
  <c r="H319" i="20"/>
  <c r="H318" i="20"/>
  <c r="H317" i="20"/>
  <c r="H316" i="20"/>
  <c r="H315" i="20"/>
  <c r="H314" i="20"/>
  <c r="H313" i="20"/>
  <c r="H312" i="20"/>
  <c r="H311" i="20"/>
  <c r="H310" i="20"/>
  <c r="H309" i="20"/>
  <c r="H308" i="20"/>
  <c r="H307" i="20"/>
  <c r="H306" i="20"/>
  <c r="H305" i="20"/>
  <c r="H304" i="20"/>
  <c r="H303" i="20"/>
  <c r="H302" i="20"/>
  <c r="H301" i="20"/>
  <c r="H300" i="20"/>
  <c r="H299" i="20"/>
  <c r="H298" i="20"/>
  <c r="H297" i="20"/>
  <c r="H296" i="20"/>
  <c r="H295" i="20"/>
  <c r="H294" i="20"/>
  <c r="H293" i="20"/>
  <c r="H292" i="20"/>
  <c r="H291" i="20"/>
  <c r="H290" i="20"/>
  <c r="H289" i="20"/>
  <c r="H288" i="20"/>
  <c r="H287" i="20"/>
  <c r="H286" i="20"/>
  <c r="H285" i="20"/>
  <c r="H284" i="20"/>
  <c r="H283" i="20"/>
  <c r="H282" i="20"/>
  <c r="H281" i="20"/>
  <c r="H280" i="20"/>
  <c r="H279" i="20"/>
  <c r="H278" i="20"/>
  <c r="H277" i="20"/>
  <c r="H276" i="20"/>
  <c r="H275" i="20"/>
  <c r="H274" i="20"/>
  <c r="H273" i="20"/>
  <c r="H272" i="20"/>
  <c r="H271" i="20"/>
  <c r="H270" i="20"/>
  <c r="H269" i="20"/>
  <c r="H268" i="20"/>
  <c r="H267" i="20"/>
  <c r="H266" i="20"/>
  <c r="H265" i="20"/>
  <c r="H264" i="20"/>
  <c r="H263" i="20"/>
  <c r="H262" i="20"/>
  <c r="H261" i="20"/>
  <c r="H260" i="20"/>
  <c r="H259" i="20"/>
  <c r="H258" i="20"/>
  <c r="H257" i="20"/>
  <c r="H256" i="20"/>
  <c r="H255" i="20"/>
  <c r="H254" i="20"/>
  <c r="H253" i="20"/>
  <c r="H252" i="20"/>
  <c r="H251" i="20"/>
  <c r="H250" i="20"/>
  <c r="H249" i="20"/>
  <c r="H248" i="20"/>
  <c r="H247" i="20"/>
  <c r="H246" i="20"/>
  <c r="H245" i="20"/>
  <c r="H244" i="20"/>
  <c r="H243" i="20"/>
  <c r="H242" i="20"/>
  <c r="H241" i="20"/>
  <c r="H240" i="20"/>
  <c r="H239" i="20"/>
  <c r="H238" i="20"/>
  <c r="H237" i="20"/>
  <c r="H236" i="20"/>
  <c r="H235" i="20"/>
  <c r="H234" i="20"/>
  <c r="H233" i="20"/>
  <c r="H232" i="20"/>
  <c r="H231" i="20"/>
  <c r="H230" i="20"/>
  <c r="H229" i="20"/>
  <c r="H228" i="20"/>
  <c r="H227" i="20"/>
  <c r="H226" i="20"/>
  <c r="H225" i="20"/>
  <c r="H224" i="20"/>
  <c r="H223" i="20"/>
  <c r="H222" i="20"/>
  <c r="H221" i="20"/>
  <c r="H220" i="20"/>
  <c r="H219" i="20"/>
  <c r="H218" i="20"/>
  <c r="H217" i="20"/>
  <c r="H216" i="20"/>
  <c r="H215" i="20"/>
  <c r="H214" i="20"/>
  <c r="H213" i="20"/>
  <c r="H212" i="20"/>
  <c r="H211" i="20"/>
  <c r="H210" i="20"/>
  <c r="H209" i="20"/>
  <c r="H208" i="20"/>
  <c r="H207" i="20"/>
  <c r="H206" i="20"/>
  <c r="H205" i="20"/>
  <c r="H204" i="20"/>
  <c r="H203" i="20"/>
  <c r="H202" i="20"/>
  <c r="H201" i="20"/>
  <c r="H200" i="20"/>
  <c r="H199" i="20"/>
  <c r="H198" i="20"/>
  <c r="H197" i="20"/>
  <c r="H196" i="20"/>
  <c r="H195" i="20"/>
  <c r="H194" i="20"/>
  <c r="H193" i="20"/>
  <c r="H192" i="20"/>
  <c r="H191" i="20"/>
  <c r="H190" i="20"/>
  <c r="H189" i="20"/>
  <c r="H188" i="20"/>
  <c r="H187" i="20"/>
  <c r="H186" i="20"/>
  <c r="H185" i="20"/>
  <c r="H184" i="20"/>
  <c r="H183" i="20"/>
  <c r="H182" i="20"/>
  <c r="H181" i="20"/>
  <c r="H180" i="20"/>
  <c r="H179" i="20"/>
  <c r="H178" i="20"/>
  <c r="H177" i="20"/>
  <c r="H176" i="20"/>
  <c r="H175" i="20"/>
  <c r="H174" i="20"/>
  <c r="H173" i="20"/>
  <c r="H172" i="20"/>
  <c r="H171" i="20"/>
  <c r="H170" i="20"/>
  <c r="H169" i="20"/>
  <c r="H168" i="20"/>
  <c r="H167" i="20"/>
  <c r="H166" i="20"/>
  <c r="H165" i="20"/>
  <c r="H164" i="20"/>
  <c r="H163" i="20"/>
  <c r="H162" i="20"/>
  <c r="H161" i="20"/>
  <c r="H160" i="20"/>
  <c r="H159" i="20"/>
  <c r="H158" i="20"/>
  <c r="H157" i="20"/>
  <c r="H156" i="20"/>
  <c r="H155" i="20"/>
  <c r="H154" i="20"/>
  <c r="H153" i="20"/>
  <c r="H152" i="20"/>
  <c r="H151" i="20"/>
  <c r="H150" i="20"/>
  <c r="H149" i="20"/>
  <c r="H148" i="20"/>
  <c r="H147" i="20"/>
  <c r="H146" i="20"/>
  <c r="H145" i="20"/>
  <c r="H144" i="20"/>
  <c r="H143" i="20"/>
  <c r="H142" i="20"/>
  <c r="H141" i="20"/>
  <c r="H140" i="20"/>
  <c r="H139" i="20"/>
  <c r="H138" i="20"/>
  <c r="H137" i="20"/>
  <c r="H136" i="20"/>
  <c r="H135" i="20"/>
  <c r="H134" i="20"/>
  <c r="H133" i="20"/>
  <c r="H132" i="20"/>
  <c r="H131" i="20"/>
  <c r="H130" i="20"/>
  <c r="H129" i="20"/>
  <c r="H128" i="20"/>
  <c r="H127" i="20"/>
  <c r="H126" i="20"/>
  <c r="H125" i="20"/>
  <c r="H124" i="20"/>
  <c r="H123" i="20"/>
  <c r="H122" i="20"/>
  <c r="H121" i="20"/>
  <c r="H120" i="20"/>
  <c r="H119" i="20"/>
  <c r="H118" i="20"/>
  <c r="H117" i="20"/>
  <c r="H116" i="20"/>
  <c r="H115" i="20"/>
  <c r="H114" i="20"/>
  <c r="H113" i="20"/>
  <c r="H112" i="20"/>
  <c r="H111" i="20"/>
  <c r="H110" i="20"/>
  <c r="H109" i="20"/>
  <c r="H108" i="20"/>
  <c r="H107" i="20"/>
  <c r="H106" i="20"/>
  <c r="H105" i="20"/>
  <c r="H104" i="20"/>
  <c r="H103" i="20"/>
  <c r="H102" i="20"/>
  <c r="H101" i="20"/>
  <c r="H100" i="20"/>
  <c r="H99" i="20"/>
  <c r="H98" i="20"/>
  <c r="H97" i="20"/>
  <c r="H96" i="20"/>
  <c r="H95" i="20"/>
  <c r="H94" i="20"/>
  <c r="H93" i="20"/>
  <c r="H92" i="20"/>
  <c r="H91" i="20"/>
  <c r="H90" i="20"/>
  <c r="H89" i="20"/>
  <c r="H88" i="20"/>
  <c r="H87" i="20"/>
  <c r="H86" i="20"/>
  <c r="H85" i="20"/>
  <c r="H84" i="20"/>
  <c r="H83" i="20"/>
  <c r="H82" i="20"/>
  <c r="H81" i="20"/>
  <c r="H80" i="20"/>
  <c r="H79" i="20"/>
  <c r="H78" i="20"/>
  <c r="H77" i="20"/>
  <c r="H76" i="20"/>
  <c r="H75" i="20"/>
  <c r="H74" i="20"/>
  <c r="H73" i="20"/>
  <c r="H72" i="20"/>
  <c r="H71" i="20"/>
  <c r="H70" i="20"/>
  <c r="H69" i="20"/>
  <c r="H68" i="20"/>
  <c r="H67" i="20"/>
  <c r="H66" i="20"/>
  <c r="H65" i="20"/>
  <c r="H64" i="20"/>
  <c r="H63" i="20"/>
  <c r="H62" i="20"/>
  <c r="H61" i="20"/>
  <c r="H60" i="20"/>
  <c r="H59" i="20"/>
  <c r="H58" i="20"/>
  <c r="H57" i="20"/>
  <c r="H56" i="20"/>
  <c r="H55" i="20"/>
  <c r="H54" i="20"/>
  <c r="H53" i="20"/>
  <c r="H52" i="20"/>
  <c r="H51" i="20"/>
  <c r="H50" i="20"/>
  <c r="H49" i="20"/>
  <c r="H48" i="20"/>
  <c r="H47" i="20"/>
  <c r="H46" i="20"/>
  <c r="H45" i="20"/>
  <c r="H44" i="20"/>
  <c r="H43" i="20"/>
  <c r="H42" i="20"/>
  <c r="H41" i="20"/>
  <c r="H40" i="20"/>
  <c r="H39" i="20"/>
  <c r="H38" i="20"/>
  <c r="H37" i="20"/>
  <c r="H36" i="20"/>
  <c r="H35" i="20"/>
  <c r="H34" i="20"/>
  <c r="H33" i="20"/>
  <c r="H32" i="20"/>
  <c r="H31" i="20"/>
  <c r="H30" i="20"/>
  <c r="H29" i="20"/>
  <c r="H28" i="20"/>
  <c r="H27" i="20"/>
  <c r="H26" i="20"/>
  <c r="H25" i="20"/>
  <c r="H24" i="20"/>
  <c r="H23" i="20"/>
  <c r="H22" i="20"/>
  <c r="H21" i="20"/>
  <c r="H20" i="20"/>
  <c r="H19" i="20"/>
  <c r="H18" i="20"/>
  <c r="H17" i="20"/>
  <c r="H16" i="20"/>
  <c r="H15" i="20"/>
  <c r="H14" i="20"/>
  <c r="H13" i="20"/>
  <c r="H12" i="20"/>
  <c r="H11" i="20"/>
  <c r="H10" i="20"/>
  <c r="H9" i="20"/>
  <c r="H8" i="20"/>
  <c r="H7" i="20"/>
  <c r="H6" i="20"/>
  <c r="H5" i="20"/>
  <c r="H4" i="20"/>
  <c r="H3" i="20"/>
  <c r="H2" i="20"/>
  <c r="G762" i="19"/>
  <c r="G761" i="19"/>
  <c r="G760" i="19"/>
  <c r="G759" i="19"/>
  <c r="G758" i="19"/>
  <c r="G757" i="19"/>
  <c r="G756" i="19"/>
  <c r="G755" i="19"/>
  <c r="G754" i="19"/>
  <c r="G753" i="19"/>
  <c r="G752" i="19"/>
  <c r="G751" i="19"/>
  <c r="G750" i="19"/>
  <c r="G749" i="19"/>
  <c r="G748" i="19"/>
  <c r="G747" i="19"/>
  <c r="G746" i="19"/>
  <c r="G745" i="19"/>
  <c r="G744" i="19"/>
  <c r="G743" i="19"/>
  <c r="G742" i="19"/>
  <c r="G741" i="19"/>
  <c r="G740" i="19"/>
  <c r="G739" i="19"/>
  <c r="G738" i="19"/>
  <c r="G737" i="19"/>
  <c r="G736" i="19"/>
  <c r="G735" i="19"/>
  <c r="G734" i="19"/>
  <c r="G733" i="19"/>
  <c r="G732" i="19"/>
  <c r="G731" i="19"/>
  <c r="G730" i="19"/>
  <c r="G729" i="19"/>
  <c r="G728" i="19"/>
  <c r="G727" i="19"/>
  <c r="G726" i="19"/>
  <c r="G725" i="19"/>
  <c r="G724" i="19"/>
  <c r="G723" i="19"/>
  <c r="G722" i="19"/>
  <c r="G721" i="19"/>
  <c r="G720" i="19"/>
  <c r="G719" i="19"/>
  <c r="G718" i="19"/>
  <c r="G717" i="19"/>
  <c r="G716" i="19"/>
  <c r="G715" i="19"/>
  <c r="G714" i="19"/>
  <c r="G713" i="19"/>
  <c r="G712" i="19"/>
  <c r="G711" i="19"/>
  <c r="G710" i="19"/>
  <c r="G709" i="19"/>
  <c r="G708" i="19"/>
  <c r="G707" i="19"/>
  <c r="G706" i="19"/>
  <c r="G705" i="19"/>
  <c r="G704" i="19"/>
  <c r="G703" i="19"/>
  <c r="G702" i="19"/>
  <c r="G701" i="19"/>
  <c r="G700" i="19"/>
  <c r="G699" i="19"/>
  <c r="G698" i="19"/>
  <c r="G697" i="19"/>
  <c r="G696" i="19"/>
  <c r="G695" i="19"/>
  <c r="G694" i="19"/>
  <c r="G693" i="19"/>
  <c r="G692" i="19"/>
  <c r="G691" i="19"/>
  <c r="G690" i="19"/>
  <c r="G689" i="19"/>
  <c r="G688" i="19"/>
  <c r="G687" i="19"/>
  <c r="G686" i="19"/>
  <c r="G685" i="19"/>
  <c r="G684" i="19"/>
  <c r="G683" i="19"/>
  <c r="G682" i="19"/>
  <c r="G681" i="19"/>
  <c r="G680" i="19"/>
  <c r="G679" i="19"/>
  <c r="G678" i="19"/>
  <c r="G677" i="19"/>
  <c r="G676" i="19"/>
  <c r="G675" i="19"/>
  <c r="G674" i="19"/>
  <c r="G673" i="19"/>
  <c r="G672" i="19"/>
  <c r="G671" i="19"/>
  <c r="G670" i="19"/>
  <c r="G669" i="19"/>
  <c r="G668" i="19"/>
  <c r="G667" i="19"/>
  <c r="G666" i="19"/>
  <c r="G665" i="19"/>
  <c r="G664" i="19"/>
  <c r="G663" i="19"/>
  <c r="G662" i="19"/>
  <c r="G661" i="19"/>
  <c r="G660" i="19"/>
  <c r="G659" i="19"/>
  <c r="G658" i="19"/>
  <c r="G657" i="19"/>
  <c r="G656" i="19"/>
  <c r="G655" i="19"/>
  <c r="G654" i="19"/>
  <c r="G653" i="19"/>
  <c r="G652" i="19"/>
  <c r="G651" i="19"/>
  <c r="G650" i="19"/>
  <c r="G649" i="19"/>
  <c r="G648" i="19"/>
  <c r="G647" i="19"/>
  <c r="G646" i="19"/>
  <c r="G645" i="19"/>
  <c r="G644" i="19"/>
  <c r="G643" i="19"/>
  <c r="G642" i="19"/>
  <c r="G641" i="19"/>
  <c r="G640" i="19"/>
  <c r="G639" i="19"/>
  <c r="G638" i="19"/>
  <c r="G637" i="19"/>
  <c r="G636" i="19"/>
  <c r="G635" i="19"/>
  <c r="G634" i="19"/>
  <c r="G633" i="19"/>
  <c r="G632" i="19"/>
  <c r="G631" i="19"/>
  <c r="G630" i="19"/>
  <c r="G629" i="19"/>
  <c r="G628" i="19"/>
  <c r="G627" i="19"/>
  <c r="G626" i="19"/>
  <c r="G625" i="19"/>
  <c r="G624" i="19"/>
  <c r="G623" i="19"/>
  <c r="G622" i="19"/>
  <c r="G621" i="19"/>
  <c r="G620" i="19"/>
  <c r="G619" i="19"/>
  <c r="G618" i="19"/>
  <c r="G617" i="19"/>
  <c r="G616" i="19"/>
  <c r="G615" i="19"/>
  <c r="G614" i="19"/>
  <c r="G613" i="19"/>
  <c r="G612" i="19"/>
  <c r="G611" i="19"/>
  <c r="G610" i="19"/>
  <c r="G609" i="19"/>
  <c r="G608" i="19"/>
  <c r="G607" i="19"/>
  <c r="G606" i="19"/>
  <c r="G605" i="19"/>
  <c r="G604" i="19"/>
  <c r="G603" i="19"/>
  <c r="G602" i="19"/>
  <c r="G601" i="19"/>
  <c r="G600" i="19"/>
  <c r="G599" i="19"/>
  <c r="G598" i="19"/>
  <c r="G597" i="19"/>
  <c r="G596" i="19"/>
  <c r="G595" i="19"/>
  <c r="G594" i="19"/>
  <c r="G593" i="19"/>
  <c r="G592" i="19"/>
  <c r="G591" i="19"/>
  <c r="G590" i="19"/>
  <c r="G589" i="19"/>
  <c r="G588" i="19"/>
  <c r="G587" i="19"/>
  <c r="G586" i="19"/>
  <c r="G585" i="19"/>
  <c r="G584" i="19"/>
  <c r="G583" i="19"/>
  <c r="G582" i="19"/>
  <c r="G581" i="19"/>
  <c r="G580" i="19"/>
  <c r="G579" i="19"/>
  <c r="G578" i="19"/>
  <c r="G577" i="19"/>
  <c r="G576" i="19"/>
  <c r="G575" i="19"/>
  <c r="G574" i="19"/>
  <c r="G573" i="19"/>
  <c r="G572" i="19"/>
  <c r="G571" i="19"/>
  <c r="G570" i="19"/>
  <c r="G569" i="19"/>
  <c r="G568" i="19"/>
  <c r="G567" i="19"/>
  <c r="G566" i="19"/>
  <c r="G565" i="19"/>
  <c r="G564" i="19"/>
  <c r="G563" i="19"/>
  <c r="G562" i="19"/>
  <c r="G561" i="19"/>
  <c r="G560" i="19"/>
  <c r="G559" i="19"/>
  <c r="G558" i="19"/>
  <c r="G557" i="19"/>
  <c r="G556" i="19"/>
  <c r="G555" i="19"/>
  <c r="G554" i="19"/>
  <c r="G553" i="19"/>
  <c r="G552" i="19"/>
  <c r="G551" i="19"/>
  <c r="G550" i="19"/>
  <c r="G549" i="19"/>
  <c r="G548" i="19"/>
  <c r="G547" i="19"/>
  <c r="G546" i="19"/>
  <c r="G545" i="19"/>
  <c r="G544" i="19"/>
  <c r="G543" i="19"/>
  <c r="G542" i="19"/>
  <c r="G541" i="19"/>
  <c r="G540" i="19"/>
  <c r="G539" i="19"/>
  <c r="G538" i="19"/>
  <c r="G537" i="19"/>
  <c r="G536" i="19"/>
  <c r="G535" i="19"/>
  <c r="G534" i="19"/>
  <c r="G533" i="19"/>
  <c r="G532" i="19"/>
  <c r="G531" i="19"/>
  <c r="G530" i="19"/>
  <c r="G529" i="19"/>
  <c r="G528" i="19"/>
  <c r="G527" i="19"/>
  <c r="G526" i="19"/>
  <c r="G525" i="19"/>
  <c r="G524" i="19"/>
  <c r="G523" i="19"/>
  <c r="G522" i="19"/>
  <c r="G521" i="19"/>
  <c r="G520" i="19"/>
  <c r="G519" i="19"/>
  <c r="G518" i="19"/>
  <c r="G517" i="19"/>
  <c r="G516" i="19"/>
  <c r="G515" i="19"/>
  <c r="G514" i="19"/>
  <c r="G513" i="19"/>
  <c r="G512" i="19"/>
  <c r="G511" i="19"/>
  <c r="G510" i="19"/>
  <c r="G509" i="19"/>
  <c r="G508" i="19"/>
  <c r="G507" i="19"/>
  <c r="G506" i="19"/>
  <c r="G505" i="19"/>
  <c r="G504" i="19"/>
  <c r="G503" i="19"/>
  <c r="G502" i="19"/>
  <c r="G501" i="19"/>
  <c r="G500" i="19"/>
  <c r="G499" i="19"/>
  <c r="G498" i="19"/>
  <c r="G497" i="19"/>
  <c r="G496" i="19"/>
  <c r="G495" i="19"/>
  <c r="G494" i="19"/>
  <c r="G493" i="19"/>
  <c r="G492" i="19"/>
  <c r="G491" i="19"/>
  <c r="G490" i="19"/>
  <c r="G489" i="19"/>
  <c r="G488" i="19"/>
  <c r="G487" i="19"/>
  <c r="G486" i="19"/>
  <c r="G485" i="19"/>
  <c r="G484" i="19"/>
  <c r="G483" i="19"/>
  <c r="G482" i="19"/>
  <c r="G481" i="19"/>
  <c r="G480" i="19"/>
  <c r="G479" i="19"/>
  <c r="G478" i="19"/>
  <c r="G477" i="19"/>
  <c r="G476" i="19"/>
  <c r="G475" i="19"/>
  <c r="G474" i="19"/>
  <c r="G473" i="19"/>
  <c r="G472" i="19"/>
  <c r="G471" i="19"/>
  <c r="G470" i="19"/>
  <c r="G469" i="19"/>
  <c r="G468" i="19"/>
  <c r="G467" i="19"/>
  <c r="G466" i="19"/>
  <c r="G465" i="19"/>
  <c r="G464" i="19"/>
  <c r="G463" i="19"/>
  <c r="G462" i="19"/>
  <c r="G461" i="19"/>
  <c r="G460" i="19"/>
  <c r="G459" i="19"/>
  <c r="G458" i="19"/>
  <c r="G457" i="19"/>
  <c r="G456" i="19"/>
  <c r="G455" i="19"/>
  <c r="G454" i="19"/>
  <c r="G453" i="19"/>
  <c r="G452" i="19"/>
  <c r="G451" i="19"/>
  <c r="G450" i="19"/>
  <c r="G449" i="19"/>
  <c r="G448" i="19"/>
  <c r="G447" i="19"/>
  <c r="G446" i="19"/>
  <c r="G445" i="19"/>
  <c r="G444" i="19"/>
  <c r="G443" i="19"/>
  <c r="G442" i="19"/>
  <c r="G441" i="19"/>
  <c r="G440" i="19"/>
  <c r="G439" i="19"/>
  <c r="G438" i="19"/>
  <c r="G437" i="19"/>
  <c r="G436" i="19"/>
  <c r="G435" i="19"/>
  <c r="G434" i="19"/>
  <c r="G433" i="19"/>
  <c r="G432" i="19"/>
  <c r="G431" i="19"/>
  <c r="G430" i="19"/>
  <c r="G429" i="19"/>
  <c r="G428" i="19"/>
  <c r="G427" i="19"/>
  <c r="G426" i="19"/>
  <c r="G425" i="19"/>
  <c r="G424" i="19"/>
  <c r="G423" i="19"/>
  <c r="G422" i="19"/>
  <c r="G421" i="19"/>
  <c r="G420" i="19"/>
  <c r="G419" i="19"/>
  <c r="G418" i="19"/>
  <c r="G417" i="19"/>
  <c r="G416" i="19"/>
  <c r="G415" i="19"/>
  <c r="G414" i="19"/>
  <c r="G413" i="19"/>
  <c r="G412" i="19"/>
  <c r="G411" i="19"/>
  <c r="G410" i="19"/>
  <c r="G409" i="19"/>
  <c r="G408" i="19"/>
  <c r="G407" i="19"/>
  <c r="G406" i="19"/>
  <c r="G405" i="19"/>
  <c r="G404" i="19"/>
  <c r="G403" i="19"/>
  <c r="G402" i="19"/>
  <c r="G401" i="19"/>
  <c r="G400" i="19"/>
  <c r="G399" i="19"/>
  <c r="G398" i="19"/>
  <c r="G397" i="19"/>
  <c r="G396" i="19"/>
  <c r="G395" i="19"/>
  <c r="G394" i="19"/>
  <c r="G393" i="19"/>
  <c r="G392" i="19"/>
  <c r="G391" i="19"/>
  <c r="G390" i="19"/>
  <c r="G389" i="19"/>
  <c r="G388" i="19"/>
  <c r="G387" i="19"/>
  <c r="G386" i="19"/>
  <c r="G385" i="19"/>
  <c r="G384" i="19"/>
  <c r="G383" i="19"/>
  <c r="G382" i="19"/>
  <c r="G381" i="19"/>
  <c r="G380" i="19"/>
  <c r="G379" i="19"/>
  <c r="G378" i="19"/>
  <c r="G377" i="19"/>
  <c r="G376" i="19"/>
  <c r="G375" i="19"/>
  <c r="G374" i="19"/>
  <c r="G373" i="19"/>
  <c r="G372" i="19"/>
  <c r="G371" i="19"/>
  <c r="G370" i="19"/>
  <c r="G369" i="19"/>
  <c r="G368" i="19"/>
  <c r="G367" i="19"/>
  <c r="G366" i="19"/>
  <c r="G365" i="19"/>
  <c r="G364" i="19"/>
  <c r="G363" i="19"/>
  <c r="G362" i="19"/>
  <c r="G361" i="19"/>
  <c r="G360" i="19"/>
  <c r="G359" i="19"/>
  <c r="G358" i="19"/>
  <c r="G357" i="19"/>
  <c r="G356" i="19"/>
  <c r="G355" i="19"/>
  <c r="G354" i="19"/>
  <c r="G353" i="19"/>
  <c r="G352" i="19"/>
  <c r="G351" i="19"/>
  <c r="G350" i="19"/>
  <c r="G349" i="19"/>
  <c r="G348" i="19"/>
  <c r="G347" i="19"/>
  <c r="G346" i="19"/>
  <c r="G345" i="19"/>
  <c r="G344" i="19"/>
  <c r="G343" i="19"/>
  <c r="G342" i="19"/>
  <c r="G341" i="19"/>
  <c r="G340" i="19"/>
  <c r="G339" i="19"/>
  <c r="G338" i="19"/>
  <c r="G337" i="19"/>
  <c r="G336" i="19"/>
  <c r="G335" i="19"/>
  <c r="G334" i="19"/>
  <c r="G333" i="19"/>
  <c r="G332" i="19"/>
  <c r="G331" i="19"/>
  <c r="G330" i="19"/>
  <c r="G329" i="19"/>
  <c r="G328" i="19"/>
  <c r="G327" i="19"/>
  <c r="G326" i="19"/>
  <c r="G325" i="19"/>
  <c r="G324" i="19"/>
  <c r="G323" i="19"/>
  <c r="G322" i="19"/>
  <c r="G321" i="19"/>
  <c r="G320" i="19"/>
  <c r="G319" i="19"/>
  <c r="G318" i="19"/>
  <c r="G317" i="19"/>
  <c r="G316" i="19"/>
  <c r="G315" i="19"/>
  <c r="G314" i="19"/>
  <c r="G313" i="19"/>
  <c r="G312" i="19"/>
  <c r="G311" i="19"/>
  <c r="G310" i="19"/>
  <c r="G309" i="19"/>
  <c r="G308" i="19"/>
  <c r="G307" i="19"/>
  <c r="G306" i="19"/>
  <c r="G305" i="19"/>
  <c r="G304" i="19"/>
  <c r="G303" i="19"/>
  <c r="G302" i="19"/>
  <c r="G301" i="19"/>
  <c r="G300" i="19"/>
  <c r="G299" i="19"/>
  <c r="G298" i="19"/>
  <c r="G297" i="19"/>
  <c r="G296" i="19"/>
  <c r="G295" i="19"/>
  <c r="G294" i="19"/>
  <c r="G293" i="19"/>
  <c r="G292" i="19"/>
  <c r="G291" i="19"/>
  <c r="G290" i="19"/>
  <c r="G289" i="19"/>
  <c r="G288" i="19"/>
  <c r="G287" i="19"/>
  <c r="G286" i="19"/>
  <c r="G285" i="19"/>
  <c r="G284" i="19"/>
  <c r="G283" i="19"/>
  <c r="G282" i="19"/>
  <c r="G281" i="19"/>
  <c r="G280" i="19"/>
  <c r="G279" i="19"/>
  <c r="G278" i="19"/>
  <c r="G277" i="19"/>
  <c r="G276" i="19"/>
  <c r="G275" i="19"/>
  <c r="G274" i="19"/>
  <c r="G273" i="19"/>
  <c r="G272" i="19"/>
  <c r="G271" i="19"/>
  <c r="G270" i="19"/>
  <c r="G269" i="19"/>
  <c r="G268" i="19"/>
  <c r="G267" i="19"/>
  <c r="G266" i="19"/>
  <c r="G265" i="19"/>
  <c r="G264" i="19"/>
  <c r="G263" i="19"/>
  <c r="G262" i="19"/>
  <c r="G261" i="19"/>
  <c r="G260" i="19"/>
  <c r="G259" i="19"/>
  <c r="G258" i="19"/>
  <c r="G257" i="19"/>
  <c r="G256" i="19"/>
  <c r="G255" i="19"/>
  <c r="G254" i="19"/>
  <c r="G253" i="19"/>
  <c r="G252" i="19"/>
  <c r="G251" i="19"/>
  <c r="G250" i="19"/>
  <c r="G249" i="19"/>
  <c r="G248" i="19"/>
  <c r="G247" i="19"/>
  <c r="G246" i="19"/>
  <c r="G245" i="19"/>
  <c r="G244" i="19"/>
  <c r="G243" i="19"/>
  <c r="G242" i="19"/>
  <c r="G241" i="19"/>
  <c r="G240" i="19"/>
  <c r="G239" i="19"/>
  <c r="G238" i="19"/>
  <c r="G237" i="19"/>
  <c r="G236" i="19"/>
  <c r="G235" i="19"/>
  <c r="G234" i="19"/>
  <c r="G233" i="19"/>
  <c r="G232" i="19"/>
  <c r="G231" i="19"/>
  <c r="G230" i="19"/>
  <c r="G229" i="19"/>
  <c r="G228" i="19"/>
  <c r="G227" i="19"/>
  <c r="G226" i="19"/>
  <c r="G225" i="19"/>
  <c r="G224" i="19"/>
  <c r="G223" i="19"/>
  <c r="G222" i="19"/>
  <c r="G221" i="19"/>
  <c r="G220" i="19"/>
  <c r="G219" i="19"/>
  <c r="G218" i="19"/>
  <c r="G217" i="19"/>
  <c r="G216" i="19"/>
  <c r="G215" i="19"/>
  <c r="G214" i="19"/>
  <c r="G213" i="19"/>
  <c r="G212" i="19"/>
  <c r="G211" i="19"/>
  <c r="G210" i="19"/>
  <c r="G209" i="19"/>
  <c r="G208" i="19"/>
  <c r="G207" i="19"/>
  <c r="G206" i="19"/>
  <c r="G205" i="19"/>
  <c r="G204" i="19"/>
  <c r="G203" i="19"/>
  <c r="G202" i="19"/>
  <c r="G201" i="19"/>
  <c r="G200" i="19"/>
  <c r="G199" i="19"/>
  <c r="G198" i="19"/>
  <c r="G197" i="19"/>
  <c r="G196" i="19"/>
  <c r="G195" i="19"/>
  <c r="G194" i="19"/>
  <c r="G193" i="19"/>
  <c r="G192" i="19"/>
  <c r="G191" i="19"/>
  <c r="G190" i="19"/>
  <c r="G189" i="19"/>
  <c r="G188" i="19"/>
  <c r="G187" i="19"/>
  <c r="G186" i="19"/>
  <c r="G185" i="19"/>
  <c r="G184" i="19"/>
  <c r="G183" i="19"/>
  <c r="G182" i="19"/>
  <c r="G181" i="19"/>
  <c r="G180" i="19"/>
  <c r="G179" i="19"/>
  <c r="G178" i="19"/>
  <c r="G177" i="19"/>
  <c r="G176" i="19"/>
  <c r="G175" i="19"/>
  <c r="G174" i="19"/>
  <c r="G173" i="19"/>
  <c r="G172" i="19"/>
  <c r="G171" i="19"/>
  <c r="G170" i="19"/>
  <c r="G169" i="19"/>
  <c r="G168" i="19"/>
  <c r="G167" i="19"/>
  <c r="G166" i="19"/>
  <c r="G165" i="19"/>
  <c r="G164" i="19"/>
  <c r="G163" i="19"/>
  <c r="G162" i="19"/>
  <c r="G161" i="19"/>
  <c r="G160" i="19"/>
  <c r="G159" i="19"/>
  <c r="G158" i="19"/>
  <c r="G157" i="19"/>
  <c r="G156" i="19"/>
  <c r="G155" i="19"/>
  <c r="G154" i="19"/>
  <c r="G153" i="19"/>
  <c r="G152" i="19"/>
  <c r="G151" i="19"/>
  <c r="G150" i="19"/>
  <c r="G149" i="19"/>
  <c r="G148" i="19"/>
  <c r="G147" i="19"/>
  <c r="G146" i="19"/>
  <c r="G145" i="19"/>
  <c r="G144" i="19"/>
  <c r="G143" i="19"/>
  <c r="G142" i="19"/>
  <c r="G141" i="19"/>
  <c r="G140" i="19"/>
  <c r="G139" i="19"/>
  <c r="G138" i="19"/>
  <c r="G137" i="19"/>
  <c r="G136" i="19"/>
  <c r="G135" i="19"/>
  <c r="G134" i="19"/>
  <c r="G133" i="19"/>
  <c r="G132" i="19"/>
  <c r="G131" i="19"/>
  <c r="G130" i="19"/>
  <c r="G129" i="19"/>
  <c r="G128" i="19"/>
  <c r="G127" i="19"/>
  <c r="G126" i="19"/>
  <c r="G125" i="19"/>
  <c r="G124" i="19"/>
  <c r="G123" i="19"/>
  <c r="G122" i="19"/>
  <c r="G121" i="19"/>
  <c r="G120" i="19"/>
  <c r="G119" i="19"/>
  <c r="G118" i="19"/>
  <c r="G117" i="19"/>
  <c r="G116" i="19"/>
  <c r="G115" i="19"/>
  <c r="G114" i="19"/>
  <c r="G113" i="19"/>
  <c r="G112" i="19"/>
  <c r="G111" i="19"/>
  <c r="G110" i="19"/>
  <c r="G109" i="19"/>
  <c r="G108" i="19"/>
  <c r="G107" i="19"/>
  <c r="G106" i="19"/>
  <c r="G105" i="19"/>
  <c r="G104" i="19"/>
  <c r="G103" i="19"/>
  <c r="G102" i="19"/>
  <c r="G101" i="19"/>
  <c r="G100" i="19"/>
  <c r="G99" i="19"/>
  <c r="G98" i="19"/>
  <c r="G97" i="19"/>
  <c r="G96" i="19"/>
  <c r="G95" i="19"/>
  <c r="G94" i="19"/>
  <c r="G93" i="19"/>
  <c r="G92" i="19"/>
  <c r="G91" i="19"/>
  <c r="G90" i="19"/>
  <c r="G89" i="19"/>
  <c r="G88" i="19"/>
  <c r="G87" i="19"/>
  <c r="G86" i="19"/>
  <c r="G85" i="19"/>
  <c r="G84" i="19"/>
  <c r="G83" i="19"/>
  <c r="G82" i="19"/>
  <c r="G81" i="19"/>
  <c r="G80" i="19"/>
  <c r="G79" i="19"/>
  <c r="G78" i="19"/>
  <c r="G77" i="19"/>
  <c r="G76" i="19"/>
  <c r="G75" i="19"/>
  <c r="G74" i="19"/>
  <c r="G73" i="19"/>
  <c r="G72" i="19"/>
  <c r="G71" i="19"/>
  <c r="G70" i="19"/>
  <c r="G69" i="19"/>
  <c r="G68" i="19"/>
  <c r="G67" i="19"/>
  <c r="G66" i="19"/>
  <c r="G65" i="19"/>
  <c r="G64" i="19"/>
  <c r="G63" i="19"/>
  <c r="G62" i="19"/>
  <c r="G61" i="19"/>
  <c r="G60" i="19"/>
  <c r="G59" i="19"/>
  <c r="G58" i="19"/>
  <c r="G57" i="19"/>
  <c r="G56" i="19"/>
  <c r="G55" i="19"/>
  <c r="G54" i="19"/>
  <c r="G53" i="19"/>
  <c r="G52" i="19"/>
  <c r="G51" i="19"/>
  <c r="G50" i="19"/>
  <c r="G49" i="19"/>
  <c r="G48" i="19"/>
  <c r="G47" i="19"/>
  <c r="G46" i="19"/>
  <c r="G45" i="19"/>
  <c r="G44" i="19"/>
  <c r="G43" i="19"/>
  <c r="G42" i="19"/>
  <c r="G41" i="19"/>
  <c r="G40" i="19"/>
  <c r="G39" i="19"/>
  <c r="G38" i="19"/>
  <c r="G37" i="19"/>
  <c r="G36" i="19"/>
  <c r="G35" i="19"/>
  <c r="G34" i="19"/>
  <c r="G33" i="19"/>
  <c r="G32" i="19"/>
  <c r="G31" i="19"/>
  <c r="G30" i="19"/>
  <c r="G29" i="19"/>
  <c r="G28" i="19"/>
  <c r="G27" i="19"/>
  <c r="G26" i="19"/>
  <c r="G25" i="19"/>
  <c r="G24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G4" i="19"/>
  <c r="G3" i="19"/>
  <c r="G2" i="19"/>
  <c r="A2" i="20"/>
  <c r="G2" i="7"/>
  <c r="F2" i="7"/>
  <c r="E2" i="7"/>
  <c r="D2" i="7"/>
  <c r="C2" i="7"/>
  <c r="B2" i="7"/>
  <c r="A2" i="7"/>
  <c r="F52" i="17"/>
  <c r="F51" i="17"/>
  <c r="F50" i="17"/>
  <c r="F49" i="17"/>
  <c r="F48" i="17"/>
  <c r="F47" i="17"/>
  <c r="F46" i="17"/>
  <c r="F45" i="17"/>
  <c r="F44" i="17"/>
  <c r="F43" i="17"/>
  <c r="F42" i="17"/>
  <c r="F41" i="17"/>
  <c r="F40" i="17"/>
  <c r="F39" i="17"/>
  <c r="F38" i="17"/>
  <c r="F37" i="17"/>
  <c r="F36" i="17"/>
  <c r="F35" i="17"/>
  <c r="F34" i="17"/>
  <c r="F33" i="17"/>
  <c r="F32" i="17"/>
  <c r="F31" i="17"/>
  <c r="F30" i="17"/>
  <c r="F29" i="17"/>
  <c r="F28" i="17"/>
  <c r="F27" i="17"/>
  <c r="F26" i="17"/>
  <c r="F25" i="17"/>
  <c r="F24" i="17"/>
  <c r="F23" i="17"/>
  <c r="F22" i="17"/>
  <c r="F21" i="17"/>
  <c r="F20" i="17"/>
  <c r="F19" i="17"/>
  <c r="F18" i="17"/>
  <c r="F17" i="17"/>
  <c r="F16" i="17"/>
  <c r="F15" i="17"/>
  <c r="F14" i="17"/>
  <c r="F13" i="17"/>
  <c r="F12" i="17"/>
  <c r="F11" i="17"/>
  <c r="F10" i="17"/>
  <c r="F9" i="17"/>
  <c r="F8" i="17"/>
  <c r="F7" i="17"/>
  <c r="F6" i="17"/>
  <c r="F5" i="17"/>
  <c r="F4" i="17"/>
  <c r="F3" i="17"/>
  <c r="C3" i="17"/>
  <c r="C4" i="17" s="1"/>
  <c r="F2" i="17"/>
  <c r="B2" i="17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C3" i="16"/>
  <c r="C4" i="16" s="1"/>
  <c r="F2" i="16"/>
  <c r="B2" i="16"/>
  <c r="F35" i="15"/>
  <c r="F34" i="15"/>
  <c r="F33" i="15"/>
  <c r="F32" i="15"/>
  <c r="F31" i="15"/>
  <c r="F30" i="15"/>
  <c r="F29" i="15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F3" i="15"/>
  <c r="C3" i="15"/>
  <c r="C4" i="15" s="1"/>
  <c r="F2" i="15"/>
  <c r="B2" i="15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F5" i="14"/>
  <c r="F4" i="14"/>
  <c r="F3" i="14"/>
  <c r="C3" i="14"/>
  <c r="C4" i="14" s="1"/>
  <c r="F2" i="14"/>
  <c r="B2" i="14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C3" i="13"/>
  <c r="C4" i="13" s="1"/>
  <c r="F2" i="13"/>
  <c r="B2" i="13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C3" i="12"/>
  <c r="C4" i="12" s="1"/>
  <c r="F2" i="12"/>
  <c r="B2" i="12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C3" i="11"/>
  <c r="B3" i="11" s="1"/>
  <c r="F2" i="11"/>
  <c r="B2" i="11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C3" i="10"/>
  <c r="C4" i="10" s="1"/>
  <c r="F2" i="10"/>
  <c r="B2" i="10"/>
  <c r="F30" i="9"/>
  <c r="F29" i="9"/>
  <c r="F28" i="9"/>
  <c r="F27" i="9"/>
  <c r="F26" i="9"/>
  <c r="F25" i="9"/>
  <c r="F24" i="9"/>
  <c r="F23" i="9"/>
  <c r="F22" i="9"/>
  <c r="F21" i="9"/>
  <c r="F20" i="9"/>
  <c r="F19" i="9"/>
  <c r="B2" i="9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C3" i="9"/>
  <c r="C4" i="9" s="1"/>
  <c r="C5" i="9" s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F2" i="9"/>
  <c r="C3" i="8"/>
  <c r="C4" i="8" s="1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G641" i="7"/>
  <c r="G607" i="7"/>
  <c r="G528" i="7"/>
  <c r="G529" i="7" s="1"/>
  <c r="G517" i="7"/>
  <c r="G514" i="7"/>
  <c r="G512" i="7"/>
  <c r="G501" i="7"/>
  <c r="G493" i="7"/>
  <c r="G363" i="7"/>
  <c r="G364" i="7" s="1"/>
  <c r="G314" i="7"/>
  <c r="G276" i="7"/>
  <c r="G277" i="7" s="1"/>
  <c r="G267" i="7"/>
  <c r="G264" i="7"/>
  <c r="G261" i="7"/>
  <c r="G262" i="7" s="1"/>
  <c r="G256" i="7"/>
  <c r="G225" i="7"/>
  <c r="G226" i="7" s="1"/>
  <c r="G227" i="7" s="1"/>
  <c r="G228" i="7" s="1"/>
  <c r="G229" i="7" s="1"/>
  <c r="G230" i="7" s="1"/>
  <c r="G211" i="7"/>
  <c r="G207" i="7"/>
  <c r="G198" i="7"/>
  <c r="G195" i="7"/>
  <c r="G193" i="7"/>
  <c r="G187" i="7"/>
  <c r="G188" i="7" s="1"/>
  <c r="G160" i="7"/>
  <c r="G157" i="7"/>
  <c r="G146" i="7"/>
  <c r="G142" i="7"/>
  <c r="G133" i="7"/>
  <c r="G118" i="7"/>
  <c r="G115" i="7"/>
  <c r="G59" i="7"/>
  <c r="G40" i="7"/>
  <c r="G37" i="7"/>
  <c r="F386" i="7"/>
  <c r="F370" i="7"/>
  <c r="F271" i="7"/>
  <c r="F272" i="7" s="1"/>
  <c r="F265" i="7"/>
  <c r="F266" i="7" s="1"/>
  <c r="F261" i="7"/>
  <c r="F249" i="7"/>
  <c r="F250" i="7" s="1"/>
  <c r="F225" i="7"/>
  <c r="F40" i="7"/>
  <c r="E546" i="7"/>
  <c r="E547" i="7" s="1"/>
  <c r="E514" i="7"/>
  <c r="E512" i="7"/>
  <c r="E435" i="7"/>
  <c r="E348" i="7"/>
  <c r="E349" i="7" s="1"/>
  <c r="E350" i="7" s="1"/>
  <c r="E264" i="7"/>
  <c r="E265" i="7" s="1"/>
  <c r="E266" i="7" s="1"/>
  <c r="E267" i="7" s="1"/>
  <c r="E261" i="7"/>
  <c r="E249" i="7"/>
  <c r="E226" i="7"/>
  <c r="E139" i="7"/>
  <c r="E40" i="7"/>
  <c r="D225" i="7"/>
  <c r="B314" i="7"/>
  <c r="B266" i="7"/>
  <c r="B261" i="7"/>
  <c r="B249" i="7"/>
  <c r="F261" i="5"/>
  <c r="E261" i="5"/>
  <c r="AE25" i="1"/>
  <c r="AF25" i="1" s="1"/>
  <c r="AG25" i="1" s="1"/>
  <c r="AH25" i="1" s="1"/>
  <c r="AI25" i="1" s="1"/>
  <c r="AJ25" i="1" s="1"/>
  <c r="AK25" i="1" s="1"/>
  <c r="AL25" i="1" s="1"/>
  <c r="AM25" i="1" s="1"/>
  <c r="AN25" i="1" s="1"/>
  <c r="AO25" i="1" s="1"/>
  <c r="AP25" i="1" s="1"/>
  <c r="AD25" i="1"/>
  <c r="AC26" i="1"/>
  <c r="AP26" i="1" s="1"/>
  <c r="D14" i="2" l="1"/>
  <c r="C5" i="17"/>
  <c r="B4" i="17"/>
  <c r="B3" i="17"/>
  <c r="C5" i="16"/>
  <c r="B4" i="16"/>
  <c r="B3" i="16"/>
  <c r="C5" i="15"/>
  <c r="B4" i="15"/>
  <c r="B3" i="15"/>
  <c r="C5" i="14"/>
  <c r="B4" i="14"/>
  <c r="B3" i="14"/>
  <c r="B3" i="13"/>
  <c r="C5" i="13"/>
  <c r="B4" i="13"/>
  <c r="B3" i="12"/>
  <c r="C5" i="12"/>
  <c r="B4" i="12"/>
  <c r="C4" i="11"/>
  <c r="B3" i="10"/>
  <c r="C5" i="10"/>
  <c r="B4" i="10"/>
  <c r="B3" i="9"/>
  <c r="B10" i="9"/>
  <c r="B11" i="9"/>
  <c r="B12" i="9"/>
  <c r="B13" i="9"/>
  <c r="C20" i="9"/>
  <c r="B20" i="9" s="1"/>
  <c r="B19" i="9"/>
  <c r="B14" i="9"/>
  <c r="B15" i="9"/>
  <c r="B4" i="9"/>
  <c r="B16" i="9"/>
  <c r="B5" i="9"/>
  <c r="B17" i="9"/>
  <c r="B6" i="9"/>
  <c r="B18" i="9"/>
  <c r="B7" i="9"/>
  <c r="B8" i="9"/>
  <c r="B9" i="9"/>
  <c r="AE26" i="1"/>
  <c r="AF26" i="1"/>
  <c r="AG26" i="1"/>
  <c r="AI26" i="1"/>
  <c r="AL26" i="1"/>
  <c r="AM26" i="1"/>
  <c r="AN26" i="1"/>
  <c r="AK26" i="1"/>
  <c r="AO26" i="1"/>
  <c r="AH26" i="1"/>
  <c r="AJ26" i="1"/>
  <c r="AD26" i="1"/>
  <c r="C6" i="17" l="1"/>
  <c r="B5" i="17"/>
  <c r="C6" i="16"/>
  <c r="B5" i="16"/>
  <c r="C6" i="15"/>
  <c r="B5" i="15"/>
  <c r="C6" i="14"/>
  <c r="B5" i="14"/>
  <c r="C6" i="13"/>
  <c r="B5" i="13"/>
  <c r="C6" i="12"/>
  <c r="B5" i="12"/>
  <c r="C5" i="11"/>
  <c r="B4" i="11"/>
  <c r="C6" i="10"/>
  <c r="B5" i="10"/>
  <c r="C21" i="9"/>
  <c r="C22" i="9"/>
  <c r="B21" i="9"/>
  <c r="J7" i="1"/>
  <c r="H3" i="6"/>
  <c r="M1" i="6"/>
  <c r="L1" i="6"/>
  <c r="K1" i="6"/>
  <c r="J1" i="6"/>
  <c r="I1" i="6"/>
  <c r="H1" i="6"/>
  <c r="H5" i="6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B6" i="17" l="1"/>
  <c r="C7" i="17"/>
  <c r="B6" i="16"/>
  <c r="C7" i="16"/>
  <c r="B6" i="15"/>
  <c r="C7" i="15"/>
  <c r="B6" i="14"/>
  <c r="C7" i="14"/>
  <c r="B6" i="13"/>
  <c r="C7" i="13"/>
  <c r="B6" i="12"/>
  <c r="C7" i="12"/>
  <c r="C6" i="11"/>
  <c r="B5" i="11"/>
  <c r="B6" i="10"/>
  <c r="C7" i="10"/>
  <c r="C23" i="9"/>
  <c r="B22" i="9"/>
  <c r="J8" i="1"/>
  <c r="J9" i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Q13" i="1"/>
  <c r="AG16" i="1" s="1"/>
  <c r="H20" i="1"/>
  <c r="H19" i="1"/>
  <c r="R19" i="1" s="1"/>
  <c r="AH22" i="1" s="1"/>
  <c r="H18" i="1"/>
  <c r="P18" i="1" s="1"/>
  <c r="AF21" i="1" s="1"/>
  <c r="H17" i="1"/>
  <c r="V17" i="1" s="1"/>
  <c r="AL20" i="1" s="1"/>
  <c r="H16" i="1"/>
  <c r="T16" i="1" s="1"/>
  <c r="AJ19" i="1" s="1"/>
  <c r="H15" i="1"/>
  <c r="N15" i="1" s="1"/>
  <c r="AD18" i="1" s="1"/>
  <c r="H14" i="1"/>
  <c r="P14" i="1" s="1"/>
  <c r="AF17" i="1" s="1"/>
  <c r="H13" i="1"/>
  <c r="H12" i="1"/>
  <c r="H11" i="1"/>
  <c r="Q11" i="1" s="1"/>
  <c r="H10" i="1"/>
  <c r="P11" i="1" s="1"/>
  <c r="AF14" i="1" s="1"/>
  <c r="H9" i="1"/>
  <c r="H8" i="1"/>
  <c r="H7" i="1"/>
  <c r="M7" i="1" s="1"/>
  <c r="AC4" i="1" a="1"/>
  <c r="AC4" i="1" s="1"/>
  <c r="AC5" i="1" s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Y3" i="1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7" i="1"/>
  <c r="AB10" i="1" s="1"/>
  <c r="F2" i="1"/>
  <c r="F3" i="1"/>
  <c r="F4" i="1"/>
  <c r="F5" i="1"/>
  <c r="F6" i="1"/>
  <c r="F8" i="1"/>
  <c r="AB11" i="1" s="1"/>
  <c r="F9" i="1"/>
  <c r="AB12" i="1" s="1"/>
  <c r="F10" i="1"/>
  <c r="AB13" i="1" s="1"/>
  <c r="F11" i="1"/>
  <c r="F12" i="1"/>
  <c r="F13" i="1"/>
  <c r="AB16" i="1" s="1"/>
  <c r="F14" i="1"/>
  <c r="AB17" i="1" s="1"/>
  <c r="F15" i="1"/>
  <c r="AB18" i="1" s="1"/>
  <c r="F16" i="1"/>
  <c r="AB19" i="1" s="1"/>
  <c r="F17" i="1"/>
  <c r="AB20" i="1" s="1"/>
  <c r="F18" i="1"/>
  <c r="AB21" i="1" s="1"/>
  <c r="F19" i="1"/>
  <c r="AB22" i="1" s="1"/>
  <c r="F20" i="1"/>
  <c r="I20" i="1"/>
  <c r="I19" i="1"/>
  <c r="I18" i="1"/>
  <c r="I17" i="1"/>
  <c r="I16" i="1"/>
  <c r="I15" i="1"/>
  <c r="I14" i="1"/>
  <c r="I13" i="1"/>
  <c r="I12" i="1"/>
  <c r="I11" i="1"/>
  <c r="I10" i="1"/>
  <c r="I9" i="1"/>
  <c r="I7" i="1"/>
  <c r="I8" i="1"/>
  <c r="G6" i="1"/>
  <c r="G5" i="1"/>
  <c r="G4" i="1"/>
  <c r="G3" i="1"/>
  <c r="G2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C8" i="17" l="1"/>
  <c r="B7" i="17"/>
  <c r="C8" i="16"/>
  <c r="B7" i="16"/>
  <c r="C8" i="15"/>
  <c r="B7" i="15"/>
  <c r="C8" i="14"/>
  <c r="B7" i="14"/>
  <c r="B7" i="13"/>
  <c r="C8" i="13"/>
  <c r="B7" i="12"/>
  <c r="C8" i="12"/>
  <c r="B6" i="11"/>
  <c r="C7" i="11"/>
  <c r="B7" i="10"/>
  <c r="C8" i="10"/>
  <c r="C24" i="9"/>
  <c r="B23" i="9"/>
  <c r="Y15" i="1"/>
  <c r="Y16" i="1" s="1"/>
  <c r="Y20" i="1"/>
  <c r="AO23" i="1" s="1"/>
  <c r="R16" i="1"/>
  <c r="AH19" i="1" s="1"/>
  <c r="S20" i="1"/>
  <c r="AI23" i="1" s="1"/>
  <c r="P12" i="1"/>
  <c r="AF15" i="1" s="1"/>
  <c r="U19" i="1"/>
  <c r="AK22" i="1" s="1"/>
  <c r="P13" i="1"/>
  <c r="AF16" i="1" s="1"/>
  <c r="X19" i="1"/>
  <c r="AN22" i="1" s="1"/>
  <c r="P15" i="1"/>
  <c r="AF18" i="1" s="1"/>
  <c r="Q17" i="1"/>
  <c r="AG20" i="1" s="1"/>
  <c r="R20" i="1"/>
  <c r="AH23" i="1" s="1"/>
  <c r="T17" i="1"/>
  <c r="AJ20" i="1" s="1"/>
  <c r="V18" i="1"/>
  <c r="AL21" i="1" s="1"/>
  <c r="P16" i="1"/>
  <c r="AF19" i="1" s="1"/>
  <c r="Q18" i="1"/>
  <c r="AG21" i="1" s="1"/>
  <c r="S13" i="1"/>
  <c r="T18" i="1"/>
  <c r="AJ21" i="1" s="1"/>
  <c r="V19" i="1"/>
  <c r="AL22" i="1" s="1"/>
  <c r="P17" i="1"/>
  <c r="AF20" i="1" s="1"/>
  <c r="Q19" i="1"/>
  <c r="AG22" i="1" s="1"/>
  <c r="S14" i="1"/>
  <c r="AI17" i="1" s="1"/>
  <c r="T19" i="1"/>
  <c r="AJ22" i="1" s="1"/>
  <c r="V20" i="1"/>
  <c r="AL23" i="1" s="1"/>
  <c r="Q20" i="1"/>
  <c r="AG23" i="1" s="1"/>
  <c r="S15" i="1"/>
  <c r="AI18" i="1" s="1"/>
  <c r="T20" i="1"/>
  <c r="AJ23" i="1" s="1"/>
  <c r="W17" i="1"/>
  <c r="M18" i="1"/>
  <c r="AC21" i="1" s="1"/>
  <c r="P19" i="1"/>
  <c r="AF22" i="1" s="1"/>
  <c r="R12" i="1"/>
  <c r="S16" i="1"/>
  <c r="AI19" i="1" s="1"/>
  <c r="U15" i="1"/>
  <c r="W18" i="1"/>
  <c r="AM21" i="1" s="1"/>
  <c r="P20" i="1"/>
  <c r="AF23" i="1" s="1"/>
  <c r="R13" i="1"/>
  <c r="AH16" i="1" s="1"/>
  <c r="S17" i="1"/>
  <c r="AI20" i="1" s="1"/>
  <c r="U16" i="1"/>
  <c r="AK19" i="1" s="1"/>
  <c r="W19" i="1"/>
  <c r="AM22" i="1" s="1"/>
  <c r="R14" i="1"/>
  <c r="AH17" i="1" s="1"/>
  <c r="S18" i="1"/>
  <c r="AI21" i="1" s="1"/>
  <c r="U17" i="1"/>
  <c r="AK20" i="1" s="1"/>
  <c r="W20" i="1"/>
  <c r="AM23" i="1" s="1"/>
  <c r="P10" i="1"/>
  <c r="Q12" i="1"/>
  <c r="AG15" i="1" s="1"/>
  <c r="R15" i="1"/>
  <c r="AH18" i="1" s="1"/>
  <c r="S19" i="1"/>
  <c r="AI22" i="1" s="1"/>
  <c r="U18" i="1"/>
  <c r="AK21" i="1" s="1"/>
  <c r="X18" i="1"/>
  <c r="Q14" i="1"/>
  <c r="AG17" i="1" s="1"/>
  <c r="R17" i="1"/>
  <c r="AH20" i="1" s="1"/>
  <c r="T14" i="1"/>
  <c r="U20" i="1"/>
  <c r="AK23" i="1" s="1"/>
  <c r="X20" i="1"/>
  <c r="AN23" i="1" s="1"/>
  <c r="Q15" i="1"/>
  <c r="AG18" i="1" s="1"/>
  <c r="R18" i="1"/>
  <c r="AH21" i="1" s="1"/>
  <c r="T15" i="1"/>
  <c r="AJ18" i="1" s="1"/>
  <c r="V16" i="1"/>
  <c r="Y19" i="1"/>
  <c r="Q16" i="1"/>
  <c r="AG19" i="1" s="1"/>
  <c r="O10" i="1"/>
  <c r="AE13" i="1" s="1"/>
  <c r="O11" i="1"/>
  <c r="AE14" i="1" s="1"/>
  <c r="O13" i="1"/>
  <c r="AE16" i="1" s="1"/>
  <c r="O14" i="1"/>
  <c r="AE17" i="1" s="1"/>
  <c r="O16" i="1"/>
  <c r="AE19" i="1" s="1"/>
  <c r="M19" i="1"/>
  <c r="AC22" i="1" s="1"/>
  <c r="K17" i="1"/>
  <c r="O17" i="1"/>
  <c r="AE20" i="1" s="1"/>
  <c r="N11" i="1"/>
  <c r="AD14" i="1" s="1"/>
  <c r="K8" i="1"/>
  <c r="N12" i="1"/>
  <c r="AD15" i="1" s="1"/>
  <c r="O20" i="1"/>
  <c r="AE23" i="1" s="1"/>
  <c r="K20" i="1"/>
  <c r="O9" i="1"/>
  <c r="O12" i="1"/>
  <c r="AE15" i="1" s="1"/>
  <c r="M17" i="1"/>
  <c r="AC20" i="1" s="1"/>
  <c r="O15" i="1"/>
  <c r="AE18" i="1" s="1"/>
  <c r="N16" i="1"/>
  <c r="AD19" i="1" s="1"/>
  <c r="K12" i="1"/>
  <c r="N9" i="1"/>
  <c r="AD12" i="1" s="1"/>
  <c r="K18" i="1"/>
  <c r="K11" i="1"/>
  <c r="O18" i="1"/>
  <c r="AE21" i="1" s="1"/>
  <c r="O19" i="1"/>
  <c r="AE22" i="1" s="1"/>
  <c r="N10" i="1"/>
  <c r="AD13" i="1" s="1"/>
  <c r="N14" i="1"/>
  <c r="AD17" i="1" s="1"/>
  <c r="N13" i="1"/>
  <c r="AD16" i="1" s="1"/>
  <c r="M11" i="1"/>
  <c r="AC14" i="1" s="1"/>
  <c r="K9" i="1"/>
  <c r="M12" i="1"/>
  <c r="AC15" i="1" s="1"/>
  <c r="K19" i="1"/>
  <c r="M8" i="1"/>
  <c r="AC11" i="1" s="1"/>
  <c r="M10" i="1"/>
  <c r="AC13" i="1" s="1"/>
  <c r="N17" i="1"/>
  <c r="AD20" i="1" s="1"/>
  <c r="M20" i="1"/>
  <c r="AC23" i="1" s="1"/>
  <c r="M9" i="1"/>
  <c r="AC12" i="1" s="1"/>
  <c r="N18" i="1"/>
  <c r="AD21" i="1" s="1"/>
  <c r="K7" i="1"/>
  <c r="N19" i="1"/>
  <c r="AD22" i="1" s="1"/>
  <c r="N8" i="1"/>
  <c r="N20" i="1"/>
  <c r="AD23" i="1" s="1"/>
  <c r="K14" i="1"/>
  <c r="K15" i="1"/>
  <c r="M13" i="1"/>
  <c r="AC16" i="1" s="1"/>
  <c r="K16" i="1"/>
  <c r="M14" i="1"/>
  <c r="AC17" i="1" s="1"/>
  <c r="M15" i="1"/>
  <c r="AC18" i="1" s="1"/>
  <c r="M16" i="1"/>
  <c r="AC19" i="1" s="1"/>
  <c r="K10" i="1"/>
  <c r="K13" i="1"/>
  <c r="AE12" i="1"/>
  <c r="AH4" i="1"/>
  <c r="AH5" i="1" s="1"/>
  <c r="AG4" i="1"/>
  <c r="AG5" i="1" s="1"/>
  <c r="AF4" i="1"/>
  <c r="AF5" i="1" s="1"/>
  <c r="AE4" i="1"/>
  <c r="AE5" i="1" s="1"/>
  <c r="AN4" i="1"/>
  <c r="AN5" i="1" s="1"/>
  <c r="AL4" i="1"/>
  <c r="AL5" i="1" s="1"/>
  <c r="AJ4" i="1"/>
  <c r="AJ5" i="1" s="1"/>
  <c r="AP4" i="1"/>
  <c r="AP5" i="1" s="1"/>
  <c r="AD4" i="1"/>
  <c r="AD5" i="1" s="1"/>
  <c r="AM4" i="1"/>
  <c r="AM5" i="1" s="1"/>
  <c r="AK4" i="1"/>
  <c r="AK5" i="1" s="1"/>
  <c r="AI4" i="1"/>
  <c r="AI5" i="1" s="1"/>
  <c r="AO4" i="1"/>
  <c r="AO5" i="1" s="1"/>
  <c r="AC2" i="1" a="1"/>
  <c r="AC2" i="1" s="1"/>
  <c r="AC7" i="1" s="1"/>
  <c r="AF13" i="1"/>
  <c r="AN21" i="1"/>
  <c r="AJ17" i="1"/>
  <c r="AL19" i="1"/>
  <c r="AO22" i="1"/>
  <c r="AP23" i="1"/>
  <c r="AI16" i="1"/>
  <c r="AB23" i="1"/>
  <c r="AM20" i="1"/>
  <c r="AC10" i="1"/>
  <c r="AH15" i="1"/>
  <c r="AK18" i="1"/>
  <c r="AB14" i="1"/>
  <c r="AB15" i="1"/>
  <c r="AD11" i="1"/>
  <c r="AG14" i="1"/>
  <c r="C9" i="17" l="1"/>
  <c r="B8" i="17"/>
  <c r="C9" i="16"/>
  <c r="B8" i="16"/>
  <c r="C9" i="15"/>
  <c r="B8" i="15"/>
  <c r="C9" i="14"/>
  <c r="B8" i="14"/>
  <c r="C9" i="13"/>
  <c r="B8" i="13"/>
  <c r="C9" i="12"/>
  <c r="B8" i="12"/>
  <c r="B7" i="11"/>
  <c r="C8" i="11"/>
  <c r="C9" i="10"/>
  <c r="B8" i="10"/>
  <c r="C25" i="9"/>
  <c r="B24" i="9"/>
  <c r="AP2" i="1"/>
  <c r="AP7" i="1" s="1"/>
  <c r="AJ2" i="1"/>
  <c r="AJ7" i="1" s="1"/>
  <c r="AE2" i="1"/>
  <c r="AE7" i="1" s="1"/>
  <c r="AM2" i="1"/>
  <c r="AM7" i="1" s="1"/>
  <c r="AF2" i="1"/>
  <c r="AF7" i="1" s="1"/>
  <c r="AG2" i="1"/>
  <c r="AG7" i="1" s="1"/>
  <c r="AK2" i="1"/>
  <c r="AK7" i="1" s="1"/>
  <c r="AN2" i="1"/>
  <c r="AN7" i="1" s="1"/>
  <c r="AL2" i="1"/>
  <c r="AL7" i="1" s="1"/>
  <c r="AD2" i="1"/>
  <c r="AD7" i="1" s="1"/>
  <c r="AI2" i="1"/>
  <c r="AI7" i="1" s="1"/>
  <c r="AO2" i="1"/>
  <c r="AO7" i="1" s="1"/>
  <c r="AH2" i="1"/>
  <c r="AH7" i="1" s="1"/>
  <c r="AH3" i="1"/>
  <c r="AH6" i="1" s="1"/>
  <c r="AH27" i="1" s="1"/>
  <c r="AH28" i="1" s="1"/>
  <c r="AC3" i="1"/>
  <c r="AO3" i="1"/>
  <c r="AO6" i="1" s="1"/>
  <c r="Y5" i="1"/>
  <c r="Y6" i="1" s="1"/>
  <c r="Y10" i="1" s="1"/>
  <c r="AM3" i="1"/>
  <c r="AM6" i="1" s="1"/>
  <c r="AN3" i="1"/>
  <c r="AN6" i="1" s="1"/>
  <c r="AL3" i="1"/>
  <c r="AL6" i="1" s="1"/>
  <c r="AD3" i="1"/>
  <c r="AD6" i="1" s="1"/>
  <c r="AP3" i="1"/>
  <c r="AP6" i="1" s="1"/>
  <c r="AI3" i="1"/>
  <c r="AI6" i="1" s="1"/>
  <c r="AE3" i="1"/>
  <c r="AE6" i="1" s="1"/>
  <c r="AF3" i="1"/>
  <c r="AF6" i="1" s="1"/>
  <c r="AJ3" i="1"/>
  <c r="AJ6" i="1" s="1"/>
  <c r="AG3" i="1"/>
  <c r="AG6" i="1" s="1"/>
  <c r="AK3" i="1"/>
  <c r="AK6" i="1" s="1"/>
  <c r="C10" i="17" l="1"/>
  <c r="B9" i="17"/>
  <c r="C10" i="16"/>
  <c r="B9" i="16"/>
  <c r="C10" i="15"/>
  <c r="B9" i="15"/>
  <c r="C10" i="14"/>
  <c r="B9" i="14"/>
  <c r="C10" i="13"/>
  <c r="B9" i="13"/>
  <c r="C10" i="12"/>
  <c r="B9" i="12"/>
  <c r="B8" i="11"/>
  <c r="C9" i="11"/>
  <c r="C10" i="10"/>
  <c r="B9" i="10"/>
  <c r="C26" i="9"/>
  <c r="B25" i="9"/>
  <c r="AI8" i="1"/>
  <c r="AI27" i="1"/>
  <c r="AI28" i="1" s="1"/>
  <c r="AP8" i="1"/>
  <c r="AP27" i="1"/>
  <c r="AP28" i="1" s="1"/>
  <c r="AO8" i="1"/>
  <c r="AO27" i="1"/>
  <c r="AO28" i="1" s="1"/>
  <c r="AE8" i="1"/>
  <c r="AE27" i="1"/>
  <c r="AE28" i="1" s="1"/>
  <c r="AD8" i="1"/>
  <c r="AD27" i="1"/>
  <c r="AD28" i="1" s="1"/>
  <c r="AN8" i="1"/>
  <c r="AN27" i="1"/>
  <c r="AN28" i="1" s="1"/>
  <c r="AG8" i="1"/>
  <c r="AG27" i="1"/>
  <c r="AG28" i="1" s="1"/>
  <c r="AM8" i="1"/>
  <c r="AM27" i="1"/>
  <c r="AM28" i="1" s="1"/>
  <c r="AK8" i="1"/>
  <c r="AK27" i="1"/>
  <c r="AK28" i="1" s="1"/>
  <c r="AL8" i="1"/>
  <c r="AL27" i="1"/>
  <c r="AL28" i="1" s="1"/>
  <c r="AJ8" i="1"/>
  <c r="AJ27" i="1"/>
  <c r="AJ28" i="1" s="1"/>
  <c r="AF8" i="1"/>
  <c r="AF27" i="1"/>
  <c r="AF28" i="1" s="1"/>
  <c r="AH8" i="1"/>
  <c r="AC6" i="1"/>
  <c r="Z3" i="1"/>
  <c r="Y7" i="1"/>
  <c r="Y8" i="1" s="1"/>
  <c r="B10" i="17" l="1"/>
  <c r="C11" i="17"/>
  <c r="B10" i="16"/>
  <c r="C11" i="16"/>
  <c r="C11" i="15"/>
  <c r="B10" i="15"/>
  <c r="B10" i="14"/>
  <c r="C11" i="14"/>
  <c r="B10" i="13"/>
  <c r="C11" i="13"/>
  <c r="B10" i="12"/>
  <c r="C11" i="12"/>
  <c r="B9" i="11"/>
  <c r="C10" i="11"/>
  <c r="B10" i="10"/>
  <c r="C11" i="10"/>
  <c r="C27" i="9"/>
  <c r="B26" i="9"/>
  <c r="AC27" i="1"/>
  <c r="AC28" i="1" s="1"/>
  <c r="AC29" i="1" s="1"/>
  <c r="AC30" i="1" s="1"/>
  <c r="AC8" i="1"/>
  <c r="AA6" i="1"/>
  <c r="C12" i="17" l="1"/>
  <c r="B11" i="17"/>
  <c r="C12" i="16"/>
  <c r="B11" i="16"/>
  <c r="C12" i="15"/>
  <c r="B11" i="15"/>
  <c r="C12" i="14"/>
  <c r="B11" i="14"/>
  <c r="B11" i="13"/>
  <c r="C12" i="13"/>
  <c r="B11" i="12"/>
  <c r="C12" i="12"/>
  <c r="C11" i="11"/>
  <c r="B10" i="11"/>
  <c r="B11" i="10"/>
  <c r="C12" i="10"/>
  <c r="C28" i="9"/>
  <c r="B27" i="9"/>
  <c r="Y11" i="1"/>
  <c r="AA8" i="1"/>
  <c r="C13" i="17" l="1"/>
  <c r="B12" i="17"/>
  <c r="C13" i="16"/>
  <c r="B12" i="16"/>
  <c r="C13" i="15"/>
  <c r="B12" i="15"/>
  <c r="C13" i="14"/>
  <c r="B12" i="14"/>
  <c r="C13" i="13"/>
  <c r="B12" i="13"/>
  <c r="C13" i="12"/>
  <c r="B12" i="12"/>
  <c r="C12" i="11"/>
  <c r="B11" i="11"/>
  <c r="C13" i="10"/>
  <c r="B12" i="10"/>
  <c r="C29" i="9"/>
  <c r="B28" i="9"/>
  <c r="B2" i="6"/>
  <c r="I3" i="6" s="1"/>
  <c r="Y14" i="1"/>
  <c r="C14" i="17" l="1"/>
  <c r="B13" i="17"/>
  <c r="C14" i="16"/>
  <c r="B13" i="16"/>
  <c r="C14" i="15"/>
  <c r="B13" i="15"/>
  <c r="C14" i="14"/>
  <c r="B13" i="14"/>
  <c r="C14" i="13"/>
  <c r="B13" i="13"/>
  <c r="C14" i="12"/>
  <c r="B13" i="12"/>
  <c r="B12" i="11"/>
  <c r="C13" i="11"/>
  <c r="C14" i="10"/>
  <c r="B13" i="10"/>
  <c r="C30" i="9"/>
  <c r="B30" i="9" s="1"/>
  <c r="B29" i="9"/>
  <c r="C2" i="6"/>
  <c r="B3" i="6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D2" i="6"/>
  <c r="J3" i="6"/>
  <c r="J4" i="6" s="1"/>
  <c r="C3" i="6"/>
  <c r="C4" i="6" s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I4" i="6"/>
  <c r="C15" i="17" l="1"/>
  <c r="B14" i="17"/>
  <c r="B14" i="16"/>
  <c r="C15" i="16"/>
  <c r="B14" i="15"/>
  <c r="C15" i="15"/>
  <c r="C15" i="14"/>
  <c r="B14" i="14"/>
  <c r="B14" i="13"/>
  <c r="C15" i="13"/>
  <c r="B14" i="12"/>
  <c r="C15" i="12"/>
  <c r="C14" i="11"/>
  <c r="B13" i="11"/>
  <c r="B14" i="10"/>
  <c r="C15" i="10"/>
  <c r="I5" i="6"/>
  <c r="J5" i="6"/>
  <c r="J6" i="6" s="1"/>
  <c r="J7" i="6" s="1"/>
  <c r="J8" i="6" s="1"/>
  <c r="J9" i="6" s="1"/>
  <c r="J10" i="6" s="1"/>
  <c r="J11" i="6" s="1"/>
  <c r="E2" i="6"/>
  <c r="K3" i="6"/>
  <c r="D3" i="6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C16" i="17" l="1"/>
  <c r="B15" i="17"/>
  <c r="C16" i="16"/>
  <c r="B15" i="16"/>
  <c r="C16" i="15"/>
  <c r="B15" i="15"/>
  <c r="C16" i="14"/>
  <c r="B15" i="14"/>
  <c r="B15" i="13"/>
  <c r="C16" i="13"/>
  <c r="C16" i="12"/>
  <c r="B15" i="12"/>
  <c r="C15" i="11"/>
  <c r="B14" i="11"/>
  <c r="B15" i="10"/>
  <c r="C16" i="10"/>
  <c r="F2" i="6"/>
  <c r="L3" i="6"/>
  <c r="L4" i="6" s="1"/>
  <c r="E3" i="6"/>
  <c r="E4" i="6" s="1"/>
  <c r="E5" i="6" s="1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K4" i="6"/>
  <c r="J12" i="6"/>
  <c r="I6" i="6"/>
  <c r="C17" i="17" l="1"/>
  <c r="B16" i="17"/>
  <c r="C17" i="16"/>
  <c r="B16" i="16"/>
  <c r="C17" i="15"/>
  <c r="B16" i="15"/>
  <c r="C17" i="14"/>
  <c r="B16" i="14"/>
  <c r="C17" i="13"/>
  <c r="B16" i="13"/>
  <c r="C17" i="12"/>
  <c r="B16" i="12"/>
  <c r="B15" i="11"/>
  <c r="C16" i="11"/>
  <c r="C17" i="10"/>
  <c r="B16" i="10"/>
  <c r="I7" i="6"/>
  <c r="J13" i="6"/>
  <c r="K5" i="6"/>
  <c r="L5" i="6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M3" i="6"/>
  <c r="F3" i="6"/>
  <c r="F4" i="6" s="1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C18" i="17" l="1"/>
  <c r="B17" i="17"/>
  <c r="C18" i="16"/>
  <c r="B17" i="16"/>
  <c r="C18" i="15"/>
  <c r="B17" i="15"/>
  <c r="C18" i="14"/>
  <c r="B17" i="14"/>
  <c r="C18" i="13"/>
  <c r="B17" i="13"/>
  <c r="C18" i="12"/>
  <c r="B17" i="12"/>
  <c r="B16" i="11"/>
  <c r="C17" i="11"/>
  <c r="C18" i="10"/>
  <c r="B17" i="10"/>
  <c r="L2" i="6"/>
  <c r="M4" i="6"/>
  <c r="N3" i="6"/>
  <c r="J14" i="6"/>
  <c r="K6" i="6"/>
  <c r="I8" i="6"/>
  <c r="B18" i="17" l="1"/>
  <c r="C19" i="17"/>
  <c r="B18" i="16"/>
  <c r="C19" i="16"/>
  <c r="B18" i="15"/>
  <c r="C19" i="15"/>
  <c r="B18" i="14"/>
  <c r="C19" i="14"/>
  <c r="B18" i="13"/>
  <c r="C19" i="13"/>
  <c r="B18" i="12"/>
  <c r="C18" i="11"/>
  <c r="B17" i="11"/>
  <c r="B18" i="10"/>
  <c r="C19" i="10"/>
  <c r="K7" i="6"/>
  <c r="I9" i="6"/>
  <c r="M5" i="6"/>
  <c r="N4" i="6"/>
  <c r="J15" i="6"/>
  <c r="C20" i="17" l="1"/>
  <c r="B19" i="17"/>
  <c r="C20" i="16"/>
  <c r="B19" i="16"/>
  <c r="C20" i="15"/>
  <c r="B19" i="15"/>
  <c r="C20" i="14"/>
  <c r="B19" i="14"/>
  <c r="B19" i="13"/>
  <c r="C20" i="13"/>
  <c r="C19" i="11"/>
  <c r="B18" i="11"/>
  <c r="B19" i="10"/>
  <c r="C20" i="10"/>
  <c r="J2" i="6"/>
  <c r="M6" i="6"/>
  <c r="N5" i="6"/>
  <c r="I10" i="6"/>
  <c r="K8" i="6"/>
  <c r="C21" i="17" l="1"/>
  <c r="B20" i="17"/>
  <c r="C21" i="16"/>
  <c r="B20" i="16"/>
  <c r="C21" i="15"/>
  <c r="B20" i="15"/>
  <c r="C21" i="14"/>
  <c r="B20" i="14"/>
  <c r="B20" i="13"/>
  <c r="B19" i="11"/>
  <c r="C20" i="11"/>
  <c r="C21" i="10"/>
  <c r="B20" i="10"/>
  <c r="K9" i="6"/>
  <c r="M7" i="6"/>
  <c r="N6" i="6"/>
  <c r="I2" i="6"/>
  <c r="C22" i="17" l="1"/>
  <c r="B21" i="17"/>
  <c r="C22" i="16"/>
  <c r="B21" i="16"/>
  <c r="C22" i="15"/>
  <c r="B21" i="15"/>
  <c r="C22" i="14"/>
  <c r="B21" i="14"/>
  <c r="C21" i="11"/>
  <c r="B20" i="11"/>
  <c r="C22" i="10"/>
  <c r="B21" i="10"/>
  <c r="M8" i="6"/>
  <c r="N7" i="6"/>
  <c r="K10" i="6"/>
  <c r="B22" i="17" l="1"/>
  <c r="C23" i="17"/>
  <c r="C23" i="16"/>
  <c r="B22" i="16"/>
  <c r="B22" i="15"/>
  <c r="C23" i="15"/>
  <c r="B22" i="14"/>
  <c r="C23" i="14"/>
  <c r="C22" i="11"/>
  <c r="B21" i="11"/>
  <c r="B22" i="10"/>
  <c r="C23" i="10"/>
  <c r="K11" i="6"/>
  <c r="M9" i="6"/>
  <c r="N8" i="6"/>
  <c r="C24" i="17" l="1"/>
  <c r="B23" i="17"/>
  <c r="C24" i="16"/>
  <c r="B23" i="16"/>
  <c r="C24" i="15"/>
  <c r="B23" i="15"/>
  <c r="C24" i="14"/>
  <c r="B23" i="14"/>
  <c r="C23" i="11"/>
  <c r="B22" i="11"/>
  <c r="B23" i="10"/>
  <c r="C24" i="10"/>
  <c r="M10" i="6"/>
  <c r="N9" i="6"/>
  <c r="K12" i="6"/>
  <c r="C25" i="17" l="1"/>
  <c r="B24" i="17"/>
  <c r="C25" i="16"/>
  <c r="B24" i="16"/>
  <c r="C25" i="15"/>
  <c r="B24" i="15"/>
  <c r="C25" i="14"/>
  <c r="B24" i="14"/>
  <c r="B23" i="11"/>
  <c r="C24" i="11"/>
  <c r="C25" i="10"/>
  <c r="B24" i="10"/>
  <c r="K13" i="6"/>
  <c r="M11" i="6"/>
  <c r="N10" i="6"/>
  <c r="C26" i="17" l="1"/>
  <c r="B25" i="17"/>
  <c r="C26" i="16"/>
  <c r="B25" i="16"/>
  <c r="C26" i="15"/>
  <c r="B25" i="15"/>
  <c r="C26" i="14"/>
  <c r="B25" i="14"/>
  <c r="C25" i="11"/>
  <c r="B24" i="11"/>
  <c r="C26" i="10"/>
  <c r="B25" i="10"/>
  <c r="M12" i="6"/>
  <c r="N11" i="6"/>
  <c r="K14" i="6"/>
  <c r="B26" i="17" l="1"/>
  <c r="C27" i="17"/>
  <c r="B26" i="16"/>
  <c r="C27" i="16"/>
  <c r="B26" i="15"/>
  <c r="C27" i="15"/>
  <c r="B26" i="14"/>
  <c r="C27" i="14"/>
  <c r="C26" i="11"/>
  <c r="B25" i="11"/>
  <c r="B26" i="10"/>
  <c r="C27" i="10"/>
  <c r="K15" i="6"/>
  <c r="M13" i="6"/>
  <c r="N12" i="6"/>
  <c r="C28" i="17" l="1"/>
  <c r="B27" i="17"/>
  <c r="C28" i="16"/>
  <c r="B27" i="16"/>
  <c r="C28" i="15"/>
  <c r="B27" i="15"/>
  <c r="C28" i="14"/>
  <c r="B27" i="14"/>
  <c r="C27" i="11"/>
  <c r="B26" i="11"/>
  <c r="C28" i="10"/>
  <c r="B27" i="10"/>
  <c r="M14" i="6"/>
  <c r="N13" i="6"/>
  <c r="K16" i="6"/>
  <c r="C29" i="17" l="1"/>
  <c r="B28" i="17"/>
  <c r="C29" i="16"/>
  <c r="B28" i="16"/>
  <c r="C29" i="15"/>
  <c r="B28" i="15"/>
  <c r="C29" i="14"/>
  <c r="B28" i="14"/>
  <c r="B27" i="11"/>
  <c r="C28" i="11"/>
  <c r="C29" i="10"/>
  <c r="B28" i="10"/>
  <c r="K17" i="6"/>
  <c r="M15" i="6"/>
  <c r="N14" i="6"/>
  <c r="C30" i="17" l="1"/>
  <c r="B29" i="17"/>
  <c r="C30" i="16"/>
  <c r="B29" i="16"/>
  <c r="C30" i="15"/>
  <c r="B29" i="15"/>
  <c r="C30" i="14"/>
  <c r="B29" i="14"/>
  <c r="C29" i="11"/>
  <c r="B28" i="11"/>
  <c r="C30" i="10"/>
  <c r="B29" i="10"/>
  <c r="M16" i="6"/>
  <c r="N15" i="6"/>
  <c r="K18" i="6"/>
  <c r="B30" i="17" l="1"/>
  <c r="C31" i="17"/>
  <c r="C31" i="16"/>
  <c r="B30" i="16"/>
  <c r="B30" i="15"/>
  <c r="C31" i="15"/>
  <c r="B30" i="14"/>
  <c r="B29" i="11"/>
  <c r="C30" i="11"/>
  <c r="B30" i="10"/>
  <c r="C31" i="10"/>
  <c r="K2" i="6"/>
  <c r="M17" i="6"/>
  <c r="N16" i="6"/>
  <c r="C32" i="17" l="1"/>
  <c r="B31" i="17"/>
  <c r="C32" i="16"/>
  <c r="B31" i="16"/>
  <c r="C32" i="15"/>
  <c r="B31" i="15"/>
  <c r="B30" i="11"/>
  <c r="C31" i="11"/>
  <c r="C32" i="10"/>
  <c r="B31" i="10"/>
  <c r="M18" i="6"/>
  <c r="N17" i="6"/>
  <c r="C33" i="17" l="1"/>
  <c r="B32" i="17"/>
  <c r="C33" i="16"/>
  <c r="B32" i="16"/>
  <c r="C33" i="15"/>
  <c r="B32" i="15"/>
  <c r="B31" i="11"/>
  <c r="C32" i="11"/>
  <c r="C33" i="10"/>
  <c r="B32" i="10"/>
  <c r="M19" i="6"/>
  <c r="N18" i="6"/>
  <c r="C34" i="17" l="1"/>
  <c r="B33" i="17"/>
  <c r="C34" i="16"/>
  <c r="B33" i="16"/>
  <c r="C34" i="15"/>
  <c r="B33" i="15"/>
  <c r="C33" i="11"/>
  <c r="B32" i="11"/>
  <c r="C34" i="10"/>
  <c r="B33" i="10"/>
  <c r="M20" i="6"/>
  <c r="N19" i="6"/>
  <c r="C35" i="17" l="1"/>
  <c r="B34" i="17"/>
  <c r="B34" i="16"/>
  <c r="C35" i="16"/>
  <c r="B34" i="15"/>
  <c r="C35" i="15"/>
  <c r="C34" i="11"/>
  <c r="B33" i="11"/>
  <c r="C35" i="10"/>
  <c r="B35" i="10" s="1"/>
  <c r="B34" i="10"/>
  <c r="M21" i="6"/>
  <c r="N20" i="6"/>
  <c r="C36" i="17" l="1"/>
  <c r="B35" i="17"/>
  <c r="C36" i="16"/>
  <c r="B35" i="16"/>
  <c r="B35" i="15"/>
  <c r="C35" i="11"/>
  <c r="B34" i="11"/>
  <c r="M22" i="6"/>
  <c r="N21" i="6"/>
  <c r="C37" i="17" l="1"/>
  <c r="B36" i="17"/>
  <c r="C37" i="16"/>
  <c r="B36" i="16"/>
  <c r="B35" i="11"/>
  <c r="C36" i="11"/>
  <c r="M23" i="6"/>
  <c r="N22" i="6"/>
  <c r="C38" i="17" l="1"/>
  <c r="B37" i="17"/>
  <c r="C38" i="16"/>
  <c r="B37" i="16"/>
  <c r="B36" i="11"/>
  <c r="C37" i="11"/>
  <c r="M24" i="6"/>
  <c r="N23" i="6"/>
  <c r="B38" i="17" l="1"/>
  <c r="C39" i="17"/>
  <c r="B38" i="16"/>
  <c r="C39" i="16"/>
  <c r="C38" i="11"/>
  <c r="B37" i="11"/>
  <c r="M25" i="6"/>
  <c r="N24" i="6"/>
  <c r="C40" i="17" l="1"/>
  <c r="B39" i="17"/>
  <c r="C40" i="16"/>
  <c r="B39" i="16"/>
  <c r="C39" i="11"/>
  <c r="B38" i="11"/>
  <c r="M26" i="6"/>
  <c r="N25" i="6"/>
  <c r="C41" i="17" l="1"/>
  <c r="B40" i="17"/>
  <c r="C41" i="16"/>
  <c r="B40" i="16"/>
  <c r="C40" i="11"/>
  <c r="B39" i="11"/>
  <c r="M2" i="6"/>
  <c r="N26" i="6"/>
  <c r="N2" i="6" s="1"/>
  <c r="C42" i="17" l="1"/>
  <c r="B41" i="17"/>
  <c r="C42" i="16"/>
  <c r="B42" i="16" s="1"/>
  <c r="B41" i="16"/>
  <c r="C41" i="11"/>
  <c r="B40" i="11"/>
  <c r="B42" i="17" l="1"/>
  <c r="C43" i="17"/>
  <c r="C42" i="11"/>
  <c r="B42" i="11" s="1"/>
  <c r="B41" i="11"/>
  <c r="C44" i="17" l="1"/>
  <c r="B43" i="17"/>
  <c r="C45" i="17" l="1"/>
  <c r="B44" i="17"/>
  <c r="C46" i="17" l="1"/>
  <c r="B45" i="17"/>
  <c r="B46" i="17" l="1"/>
  <c r="C47" i="17"/>
  <c r="C48" i="17" l="1"/>
  <c r="B47" i="17"/>
  <c r="C49" i="17" l="1"/>
  <c r="B48" i="17"/>
  <c r="C50" i="17" l="1"/>
  <c r="B49" i="17"/>
  <c r="C51" i="17" l="1"/>
  <c r="B50" i="17"/>
  <c r="C52" i="17" l="1"/>
  <c r="B52" i="17" s="1"/>
  <c r="B51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SANCHEZ CIMETTI Juan Augusto</author>
  </authors>
  <commentList>
    <comment ref="E8" authorId="0" shapeId="0" xr:uid="{26E7458B-C334-4FF0-9373-5768209491A2}">
      <text>
        <r>
          <rPr>
            <b/>
            <sz val="9"/>
            <color indexed="81"/>
            <rFont val="Tahoma"/>
            <family val="2"/>
          </rPr>
          <t>AE38. Vence en Enero del 38</t>
        </r>
      </text>
    </comment>
    <comment ref="E9" authorId="0" shapeId="0" xr:uid="{F37CA226-177E-4013-AC84-B9BEF54DEFE4}">
      <text>
        <r>
          <rPr>
            <b/>
            <sz val="9"/>
            <color indexed="81"/>
            <rFont val="Tahoma"/>
            <family val="2"/>
          </rPr>
          <t>Vence en Enero del 38</t>
        </r>
      </text>
    </comment>
  </commentList>
</comments>
</file>

<file path=xl/sharedStrings.xml><?xml version="1.0" encoding="utf-8"?>
<sst xmlns="http://schemas.openxmlformats.org/spreadsheetml/2006/main" count="173" uniqueCount="65">
  <si>
    <t>Fecha Pago</t>
  </si>
  <si>
    <t>VR</t>
  </si>
  <si>
    <t>VR Cartera</t>
  </si>
  <si>
    <t>Renta</t>
  </si>
  <si>
    <t>Amortización</t>
  </si>
  <si>
    <t>A+R</t>
  </si>
  <si>
    <t>Fecha</t>
  </si>
  <si>
    <t>Precio</t>
  </si>
  <si>
    <t>Emisión</t>
  </si>
  <si>
    <t>Bonos en Eco Valores</t>
  </si>
  <si>
    <t>Vto</t>
  </si>
  <si>
    <t>Fuente FF</t>
  </si>
  <si>
    <t>Allaria</t>
  </si>
  <si>
    <t>Fuente Contrato</t>
  </si>
  <si>
    <t>TIR</t>
  </si>
  <si>
    <t>AL30- BONOS DE LA REPÚBLICA ARGENTINA EN DÓLARES ESTADOUNIDENSES STEP UP 2030 (cohen.com.ar)</t>
  </si>
  <si>
    <t>Fuente III</t>
  </si>
  <si>
    <t>Tiempo</t>
  </si>
  <si>
    <t>VA Cupon</t>
  </si>
  <si>
    <t>Precio*</t>
  </si>
  <si>
    <t>Precio**</t>
  </si>
  <si>
    <t>Dif</t>
  </si>
  <si>
    <t>Dif %</t>
  </si>
  <si>
    <t>date</t>
  </si>
  <si>
    <t>Credit Spread</t>
  </si>
  <si>
    <t>Date</t>
  </si>
  <si>
    <t>Factor Act</t>
  </si>
  <si>
    <t>Recovery Rate</t>
  </si>
  <si>
    <t>Default Loss</t>
  </si>
  <si>
    <t>Fact Actual</t>
  </si>
  <si>
    <t>PV</t>
  </si>
  <si>
    <t>PD</t>
  </si>
  <si>
    <t>Forward</t>
  </si>
  <si>
    <t>Spot</t>
  </si>
  <si>
    <t>AL</t>
  </si>
  <si>
    <t>GD</t>
  </si>
  <si>
    <t>Enero y Julio</t>
  </si>
  <si>
    <t>PD anual</t>
  </si>
  <si>
    <t>AL30</t>
  </si>
  <si>
    <t>AL35</t>
  </si>
  <si>
    <t>AL38</t>
  </si>
  <si>
    <t>AL41</t>
  </si>
  <si>
    <t>AL46</t>
  </si>
  <si>
    <t>Prob Superv</t>
  </si>
  <si>
    <t>Vida Media</t>
  </si>
  <si>
    <t>PD2</t>
  </si>
  <si>
    <t>Prob</t>
  </si>
  <si>
    <t>Dif Precio</t>
  </si>
  <si>
    <t>Prob 2</t>
  </si>
  <si>
    <t>PD3</t>
  </si>
  <si>
    <t>VA de la pérdida</t>
  </si>
  <si>
    <t>Valor esperado</t>
  </si>
  <si>
    <t>AL29</t>
  </si>
  <si>
    <t>AE38</t>
  </si>
  <si>
    <t>GD29</t>
  </si>
  <si>
    <t>GD30</t>
  </si>
  <si>
    <t>GD35</t>
  </si>
  <si>
    <t>GD38</t>
  </si>
  <si>
    <t>GD41</t>
  </si>
  <si>
    <t>GD46</t>
  </si>
  <si>
    <t>ARG</t>
  </si>
  <si>
    <t>Total</t>
  </si>
  <si>
    <t>Monto Emitido</t>
  </si>
  <si>
    <t>N/A</t>
  </si>
  <si>
    <t>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</si>
</sst>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* #,##0.00_);_(* \(#,##0.00\);_(* &quot;-&quot;??_);_(@_)"/>
    <numFmt numFmtId="165" formatCode="0.000"/>
    <numFmt numFmtId="166" formatCode="_(* #,##0_);_(* \(#,##0\);_(* &quot;-&quot;??_);_(@_)"/>
    <numFmt numFmtId="167" formatCode="0.0%"/>
    <numFmt numFmtId="168" formatCode="_(* #,##0.000_);_(* \(#,##0.000\);_(* &quot;-&quot;??_);_(@_)"/>
    <numFmt numFmtId="169" formatCode="0.0000%"/>
    <numFmt numFmtId="170" formatCode="_(* #,##0.000000_);_(* \(#,##0.000000\);_(* &quot;-&quot;??_);_(@_)"/>
    <numFmt numFmtId="171" formatCode="_(* #,##0.000000_);_(* \(#,##0.000000\);_(* &quot;-&quot;??????_);_(@_)"/>
    <numFmt numFmtId="172" formatCode="_(* #,##0.0000_);_(* \(#,##0.0000\);_(* &quot;-&quot;????_);_(@_)"/>
    <numFmt numFmtId="173" formatCode="_(* #,##0.000_);_(* \(#,##0.000\);_(* &quot;-&quot;???_);_(@_)"/>
  </numFmts>
  <fonts count="5" x14ac:knownFonts="1">
    <font>
      <sz val="11"/>
      <color theme="1"/>
      <name val="Calibri"/>
      <family val="2"/>
      <scheme val="minor"/>
    </font>
    <font>
      <sz val="6"/>
      <color rgb="FF42424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AFBFB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164" fontId="2" fillId="0" borderId="0" applyFont="0" applyFill="0" applyBorder="0" applyAlignment="0" applyProtection="0"/>
  </cellStyleXfs>
  <cellXfs count="32">
    <xf numFmtId="0" fontId="0" fillId="0" borderId="0" xfId="0"/>
    <xf numFmtId="14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1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10" fontId="1" fillId="2" borderId="0" xfId="0" applyNumberFormat="1" applyFont="1" applyFill="1" applyAlignment="1">
      <alignment horizontal="right" vertical="center" wrapText="1"/>
    </xf>
    <xf numFmtId="10" fontId="1" fillId="0" borderId="0" xfId="0" applyNumberFormat="1" applyFont="1" applyAlignment="1">
      <alignment horizontal="right" vertical="center" wrapText="1"/>
    </xf>
    <xf numFmtId="164" fontId="0" fillId="0" borderId="0" xfId="1" applyFont="1"/>
    <xf numFmtId="0" fontId="3" fillId="0" borderId="0" xfId="3"/>
    <xf numFmtId="14" fontId="0" fillId="0" borderId="0" xfId="0" applyNumberFormat="1"/>
    <xf numFmtId="165" fontId="0" fillId="0" borderId="0" xfId="0" applyNumberFormat="1"/>
    <xf numFmtId="10" fontId="0" fillId="0" borderId="0" xfId="0" applyNumberFormat="1"/>
    <xf numFmtId="0" fontId="1" fillId="3" borderId="0" xfId="0" applyFont="1" applyFill="1" applyAlignment="1">
      <alignment horizontal="right" vertical="center" wrapText="1"/>
    </xf>
    <xf numFmtId="166" fontId="0" fillId="0" borderId="0" xfId="1" applyNumberFormat="1" applyFont="1"/>
    <xf numFmtId="167" fontId="0" fillId="0" borderId="0" xfId="2" applyNumberFormat="1" applyFont="1"/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166" fontId="0" fillId="0" borderId="0" xfId="0" applyNumberFormat="1"/>
    <xf numFmtId="9" fontId="0" fillId="0" borderId="0" xfId="0" applyNumberFormat="1"/>
    <xf numFmtId="9" fontId="0" fillId="0" borderId="0" xfId="2" applyFont="1"/>
    <xf numFmtId="168" fontId="0" fillId="0" borderId="0" xfId="0" applyNumberFormat="1"/>
    <xf numFmtId="169" fontId="0" fillId="3" borderId="0" xfId="2" applyNumberFormat="1" applyFont="1" applyFill="1"/>
    <xf numFmtId="170" fontId="0" fillId="0" borderId="0" xfId="1" applyNumberFormat="1" applyFont="1"/>
    <xf numFmtId="169" fontId="0" fillId="3" borderId="0" xfId="0" applyNumberFormat="1" applyFill="1"/>
    <xf numFmtId="171" fontId="0" fillId="0" borderId="0" xfId="0" applyNumberFormat="1"/>
    <xf numFmtId="10" fontId="0" fillId="0" borderId="0" xfId="2" applyNumberFormat="1" applyFont="1"/>
    <xf numFmtId="172" fontId="0" fillId="0" borderId="0" xfId="0" applyNumberFormat="1"/>
    <xf numFmtId="173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</cellXfs>
  <cellStyles count="5">
    <cellStyle name="Hipervínculo" xfId="3" builtinId="8"/>
    <cellStyle name="Millares" xfId="1" builtinId="3"/>
    <cellStyle name="Millares 2" xfId="4" xr:uid="{B95AC746-9717-43BD-9598-92CCCCB6E9E5}"/>
    <cellStyle name="Normal" xfId="0" builtinId="0"/>
    <cellStyle name="Porcentaje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'PDs Ejemplo'!$N$4:$N$26</c:f>
              <c:numCache>
                <c:formatCode>0%</c:formatCode>
                <c:ptCount val="23"/>
                <c:pt idx="0">
                  <c:v>0.71869202113947628</c:v>
                </c:pt>
                <c:pt idx="1">
                  <c:v>0.51731822124954541</c:v>
                </c:pt>
                <c:pt idx="2">
                  <c:v>0.3729423852359377</c:v>
                </c:pt>
                <c:pt idx="3">
                  <c:v>0.26927144834479211</c:v>
                </c:pt>
                <c:pt idx="4">
                  <c:v>0.19471426527178143</c:v>
                </c:pt>
                <c:pt idx="5">
                  <c:v>0.14101237452664309</c:v>
                </c:pt>
                <c:pt idx="6">
                  <c:v>0.10227290827686379</c:v>
                </c:pt>
                <c:pt idx="7">
                  <c:v>6.5410685548362005E-2</c:v>
                </c:pt>
                <c:pt idx="8">
                  <c:v>4.6719281902458103E-2</c:v>
                </c:pt>
                <c:pt idx="9">
                  <c:v>3.3400291117621141E-2</c:v>
                </c:pt>
                <c:pt idx="10">
                  <c:v>2.390042323549596E-2</c:v>
                </c:pt>
                <c:pt idx="11">
                  <c:v>1.7118132510325457E-2</c:v>
                </c:pt>
                <c:pt idx="12">
                  <c:v>9.8621094164510186E-3</c:v>
                </c:pt>
                <c:pt idx="13">
                  <c:v>6.9383442694030033E-3</c:v>
                </c:pt>
                <c:pt idx="14">
                  <c:v>4.8838242998881735E-3</c:v>
                </c:pt>
                <c:pt idx="15">
                  <c:v>2.6259493369549898E-3</c:v>
                </c:pt>
                <c:pt idx="16">
                  <c:v>1.8144640429027499E-3</c:v>
                </c:pt>
                <c:pt idx="17">
                  <c:v>1.2539973080813852E-3</c:v>
                </c:pt>
                <c:pt idx="18">
                  <c:v>6.3355179767381274E-4</c:v>
                </c:pt>
                <c:pt idx="19">
                  <c:v>4.299865500597885E-4</c:v>
                </c:pt>
                <c:pt idx="20">
                  <c:v>2.9182844072286846E-4</c:v>
                </c:pt>
                <c:pt idx="21">
                  <c:v>1.9806163426018544E-4</c:v>
                </c:pt>
                <c:pt idx="22">
                  <c:v>1.34422850866233E-4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82-43EC-97C1-BAC79798C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0071631"/>
        <c:axId val="848978591"/>
      </c:lineChart>
      <c:catAx>
        <c:axId val="630071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48978591"/>
        <c:crosses val="autoZero"/>
        <c:auto val="1"/>
        <c:lblAlgn val="ctr"/>
        <c:lblOffset val="100"/>
        <c:noMultiLvlLbl val="0"/>
      </c:catAx>
      <c:valAx>
        <c:axId val="84897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3007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333375</xdr:colOff>
      <xdr:row>0</xdr:row>
      <xdr:rowOff>12700</xdr:rowOff>
    </xdr:from>
    <xdr:to>
      <xdr:col>20</xdr:col>
      <xdr:colOff>333375</xdr:colOff>
      <xdr:row>14</xdr:row>
      <xdr:rowOff>177800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77DDAC-BC34-4E3A-BCB9-C3092B530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hen.com.ar/Bursatil/Especie/AL30" TargetMode="External"/><Relationship Id="rId2" Type="http://schemas.openxmlformats.org/officeDocument/2006/relationships/hyperlink" Target="https://www.allaria.com.ar/Bono/Especie/AL30" TargetMode="External"/><Relationship Id="rId1" Type="http://schemas.openxmlformats.org/officeDocument/2006/relationships/hyperlink" Target="https://bonos.ecovalores.com.ar/eco/ticker.php?t=AL30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5488-C20A-4352-AC25-60FE42761139}">
  <dimension ref="A1:F762"/>
  <sheetViews>
    <sheetView tabSelected="1" workbookViewId="0">
      <pane ySplit="1" topLeftCell="A745" activePane="bottomLeft" state="frozen"/>
      <selection pane="bottomLeft" activeCell="F762" sqref="F762"/>
    </sheetView>
  </sheetViews>
  <sheetFormatPr baseColWidth="10" defaultRowHeight="14.75" x14ac:dyDescent="0.75"/>
  <cols>
    <col min="3" max="3" width="12.36328125" bestFit="1" customWidth="1"/>
  </cols>
  <sheetData>
    <row r="1" spans="1:6" x14ac:dyDescent="0.75">
      <c r="A1" t="s">
        <v>23</v>
      </c>
      <c r="B1" t="s">
        <v>52</v>
      </c>
      <c r="C1" t="s">
        <v>38</v>
      </c>
      <c r="D1" t="s">
        <v>39</v>
      </c>
      <c r="E1" t="s">
        <v>53</v>
      </c>
      <c r="F1" t="s">
        <v>41</v>
      </c>
    </row>
    <row r="2" spans="1:6" x14ac:dyDescent="0.75">
      <c r="A2" s="11">
        <v>44088</v>
      </c>
      <c r="B2">
        <v>51.8</v>
      </c>
      <c r="C2">
        <v>51.87</v>
      </c>
      <c r="D2">
        <v>44.54</v>
      </c>
      <c r="E2">
        <v>49.2</v>
      </c>
      <c r="F2">
        <v>43.99</v>
      </c>
    </row>
    <row r="3" spans="1:6" x14ac:dyDescent="0.75">
      <c r="A3" s="11">
        <v>44089</v>
      </c>
      <c r="B3">
        <v>51.4</v>
      </c>
      <c r="C3">
        <v>51.08</v>
      </c>
      <c r="D3">
        <v>44.55</v>
      </c>
      <c r="E3">
        <v>48.35</v>
      </c>
      <c r="F3">
        <v>43.1</v>
      </c>
    </row>
    <row r="4" spans="1:6" x14ac:dyDescent="0.75">
      <c r="A4" s="11">
        <v>44090</v>
      </c>
      <c r="B4">
        <v>48.85</v>
      </c>
      <c r="C4">
        <v>47.96</v>
      </c>
      <c r="D4">
        <v>41.9</v>
      </c>
      <c r="E4">
        <v>45.15</v>
      </c>
      <c r="F4">
        <v>41</v>
      </c>
    </row>
    <row r="5" spans="1:6" x14ac:dyDescent="0.75">
      <c r="A5" s="11">
        <v>44091</v>
      </c>
      <c r="B5">
        <v>48.51</v>
      </c>
      <c r="C5">
        <v>46.9</v>
      </c>
      <c r="D5">
        <v>41.75</v>
      </c>
      <c r="E5">
        <v>44.25</v>
      </c>
      <c r="F5">
        <v>40</v>
      </c>
    </row>
    <row r="6" spans="1:6" x14ac:dyDescent="0.75">
      <c r="A6" s="11">
        <v>44092</v>
      </c>
      <c r="B6">
        <v>48.35</v>
      </c>
      <c r="C6">
        <v>47.1</v>
      </c>
      <c r="D6">
        <v>41.6</v>
      </c>
      <c r="E6">
        <v>44.25</v>
      </c>
      <c r="F6">
        <v>40</v>
      </c>
    </row>
    <row r="7" spans="1:6" x14ac:dyDescent="0.75">
      <c r="A7" s="11">
        <v>44095</v>
      </c>
      <c r="B7">
        <v>47.4</v>
      </c>
      <c r="C7">
        <v>46.12</v>
      </c>
      <c r="D7">
        <v>40.24</v>
      </c>
      <c r="E7">
        <v>43.35</v>
      </c>
      <c r="F7">
        <v>38.6</v>
      </c>
    </row>
    <row r="8" spans="1:6" x14ac:dyDescent="0.75">
      <c r="A8" s="11">
        <v>44096</v>
      </c>
      <c r="B8">
        <v>46.5</v>
      </c>
      <c r="C8">
        <v>45.39</v>
      </c>
      <c r="D8">
        <v>38.5</v>
      </c>
      <c r="E8">
        <v>42.65</v>
      </c>
      <c r="F8">
        <v>37.75</v>
      </c>
    </row>
    <row r="9" spans="1:6" x14ac:dyDescent="0.75">
      <c r="A9" s="11">
        <v>44097</v>
      </c>
      <c r="B9">
        <v>47.6</v>
      </c>
      <c r="C9">
        <v>46.55</v>
      </c>
      <c r="D9">
        <v>39.75</v>
      </c>
      <c r="E9">
        <v>43</v>
      </c>
      <c r="F9">
        <v>38.549999999999997</v>
      </c>
    </row>
    <row r="10" spans="1:6" x14ac:dyDescent="0.75">
      <c r="A10" s="11">
        <v>44098</v>
      </c>
      <c r="B10">
        <v>47.57</v>
      </c>
      <c r="C10">
        <v>46</v>
      </c>
      <c r="D10">
        <v>41.9</v>
      </c>
      <c r="E10">
        <v>43.4</v>
      </c>
      <c r="F10">
        <v>39.450000000000003</v>
      </c>
    </row>
    <row r="11" spans="1:6" x14ac:dyDescent="0.75">
      <c r="A11" s="11">
        <v>44099</v>
      </c>
      <c r="B11">
        <v>46.44</v>
      </c>
      <c r="C11">
        <v>45.2</v>
      </c>
      <c r="D11">
        <v>41.5</v>
      </c>
      <c r="E11">
        <v>42.89</v>
      </c>
      <c r="F11">
        <v>40</v>
      </c>
    </row>
    <row r="12" spans="1:6" x14ac:dyDescent="0.75">
      <c r="A12" s="11">
        <v>44102</v>
      </c>
      <c r="B12">
        <v>46.29</v>
      </c>
      <c r="C12">
        <v>44.9</v>
      </c>
      <c r="D12">
        <v>41</v>
      </c>
      <c r="E12">
        <v>42.43</v>
      </c>
      <c r="F12">
        <v>39.5</v>
      </c>
    </row>
    <row r="13" spans="1:6" x14ac:dyDescent="0.75">
      <c r="A13" s="11">
        <v>44103</v>
      </c>
      <c r="B13">
        <v>46</v>
      </c>
      <c r="C13">
        <v>44.67</v>
      </c>
      <c r="D13">
        <v>39.9</v>
      </c>
      <c r="E13">
        <v>41.8</v>
      </c>
      <c r="F13">
        <v>39.04</v>
      </c>
    </row>
    <row r="14" spans="1:6" x14ac:dyDescent="0.75">
      <c r="A14" s="11">
        <v>44104</v>
      </c>
      <c r="B14">
        <v>45.86</v>
      </c>
      <c r="C14">
        <v>44.6</v>
      </c>
      <c r="D14">
        <v>40.74</v>
      </c>
      <c r="E14">
        <v>42.4</v>
      </c>
      <c r="F14">
        <v>39.020000000000003</v>
      </c>
    </row>
    <row r="15" spans="1:6" x14ac:dyDescent="0.75">
      <c r="A15" s="11">
        <v>44105</v>
      </c>
      <c r="B15">
        <v>46.25</v>
      </c>
      <c r="C15">
        <v>44.7</v>
      </c>
      <c r="D15">
        <v>40.799999999999997</v>
      </c>
      <c r="E15">
        <v>42.9</v>
      </c>
      <c r="F15">
        <v>39.799999999999997</v>
      </c>
    </row>
    <row r="16" spans="1:6" x14ac:dyDescent="0.75">
      <c r="A16" s="11">
        <v>44106</v>
      </c>
      <c r="B16">
        <v>45.45</v>
      </c>
      <c r="C16">
        <v>44.3</v>
      </c>
      <c r="D16">
        <v>40.049999999999997</v>
      </c>
      <c r="E16">
        <v>42.15</v>
      </c>
      <c r="F16">
        <v>40</v>
      </c>
    </row>
    <row r="17" spans="1:6" x14ac:dyDescent="0.75">
      <c r="A17" s="11">
        <v>44109</v>
      </c>
      <c r="B17">
        <v>45.39</v>
      </c>
      <c r="C17">
        <v>44.4</v>
      </c>
      <c r="D17">
        <v>39.5</v>
      </c>
      <c r="E17">
        <v>41.65</v>
      </c>
      <c r="F17">
        <v>40</v>
      </c>
    </row>
    <row r="18" spans="1:6" x14ac:dyDescent="0.75">
      <c r="A18" s="11">
        <v>44110</v>
      </c>
      <c r="B18">
        <v>45.3</v>
      </c>
      <c r="C18">
        <v>44.45</v>
      </c>
      <c r="D18">
        <v>39.96</v>
      </c>
      <c r="E18">
        <v>41.4</v>
      </c>
      <c r="F18">
        <v>39.99</v>
      </c>
    </row>
    <row r="19" spans="1:6" x14ac:dyDescent="0.75">
      <c r="A19" s="11">
        <v>44111</v>
      </c>
      <c r="B19">
        <v>45.44</v>
      </c>
      <c r="C19">
        <v>44.8</v>
      </c>
      <c r="D19">
        <v>40.1</v>
      </c>
      <c r="E19">
        <v>41.6</v>
      </c>
      <c r="F19">
        <v>39.9</v>
      </c>
    </row>
    <row r="20" spans="1:6" x14ac:dyDescent="0.75">
      <c r="A20" s="11">
        <v>44112</v>
      </c>
      <c r="B20">
        <v>45.32</v>
      </c>
      <c r="C20">
        <v>44.7</v>
      </c>
      <c r="D20">
        <v>39.880000000000003</v>
      </c>
      <c r="E20">
        <v>41.44</v>
      </c>
      <c r="F20">
        <v>39.5</v>
      </c>
    </row>
    <row r="21" spans="1:6" x14ac:dyDescent="0.75">
      <c r="A21" s="11">
        <v>44113</v>
      </c>
      <c r="B21">
        <v>45.63</v>
      </c>
      <c r="C21">
        <v>44.73</v>
      </c>
      <c r="D21">
        <v>40</v>
      </c>
      <c r="E21">
        <v>41.56</v>
      </c>
      <c r="F21">
        <v>39.5</v>
      </c>
    </row>
    <row r="22" spans="1:6" x14ac:dyDescent="0.75">
      <c r="A22" s="11">
        <v>44117</v>
      </c>
      <c r="B22">
        <v>45.45</v>
      </c>
      <c r="C22">
        <v>44.74</v>
      </c>
      <c r="D22">
        <v>39.700000000000003</v>
      </c>
      <c r="E22">
        <v>41.56</v>
      </c>
      <c r="F22">
        <v>39.25</v>
      </c>
    </row>
    <row r="23" spans="1:6" x14ac:dyDescent="0.75">
      <c r="A23" s="11">
        <v>44118</v>
      </c>
      <c r="B23">
        <v>44.9</v>
      </c>
      <c r="C23">
        <v>44.45</v>
      </c>
      <c r="D23">
        <v>39.380000000000003</v>
      </c>
      <c r="E23">
        <v>41.08</v>
      </c>
      <c r="F23">
        <v>38.200000000000003</v>
      </c>
    </row>
    <row r="24" spans="1:6" x14ac:dyDescent="0.75">
      <c r="A24" s="11">
        <v>44119</v>
      </c>
      <c r="B24">
        <v>44.56</v>
      </c>
      <c r="C24">
        <v>44.4</v>
      </c>
      <c r="D24">
        <v>38.4</v>
      </c>
      <c r="E24">
        <v>40.39</v>
      </c>
      <c r="F24">
        <v>36.5</v>
      </c>
    </row>
    <row r="25" spans="1:6" x14ac:dyDescent="0.75">
      <c r="A25" s="11">
        <v>44120</v>
      </c>
      <c r="B25">
        <v>44.3</v>
      </c>
      <c r="C25">
        <v>44.19</v>
      </c>
      <c r="D25">
        <v>37.67</v>
      </c>
      <c r="E25">
        <v>39.799999999999997</v>
      </c>
      <c r="F25">
        <v>35.799999999999997</v>
      </c>
    </row>
    <row r="26" spans="1:6" x14ac:dyDescent="0.75">
      <c r="A26" s="11">
        <v>44123</v>
      </c>
      <c r="B26">
        <v>43.51</v>
      </c>
      <c r="C26">
        <v>43.35</v>
      </c>
      <c r="D26">
        <v>36.950000000000003</v>
      </c>
      <c r="E26">
        <v>38.85</v>
      </c>
      <c r="F26">
        <v>35.799999999999997</v>
      </c>
    </row>
    <row r="27" spans="1:6" x14ac:dyDescent="0.75">
      <c r="A27" s="11">
        <v>44124</v>
      </c>
      <c r="B27">
        <v>41.7</v>
      </c>
      <c r="C27">
        <v>41.38</v>
      </c>
      <c r="D27">
        <v>36.04</v>
      </c>
      <c r="E27">
        <v>37.799999999999997</v>
      </c>
      <c r="F27">
        <v>34.799999999999997</v>
      </c>
    </row>
    <row r="28" spans="1:6" x14ac:dyDescent="0.75">
      <c r="A28" s="11">
        <v>44125</v>
      </c>
      <c r="B28">
        <v>41.18</v>
      </c>
      <c r="C28">
        <v>40.299999999999997</v>
      </c>
      <c r="D28">
        <v>34.5</v>
      </c>
      <c r="E28">
        <v>36.75</v>
      </c>
      <c r="F28">
        <v>33.950000000000003</v>
      </c>
    </row>
    <row r="29" spans="1:6" x14ac:dyDescent="0.75">
      <c r="A29" s="11">
        <v>44126</v>
      </c>
      <c r="B29">
        <v>42.1</v>
      </c>
      <c r="C29">
        <v>40.1</v>
      </c>
      <c r="D29">
        <v>35</v>
      </c>
      <c r="E29">
        <v>37.74</v>
      </c>
      <c r="F29">
        <v>34.6</v>
      </c>
    </row>
    <row r="30" spans="1:6" x14ac:dyDescent="0.75">
      <c r="A30" s="11">
        <v>44127</v>
      </c>
      <c r="B30">
        <v>43.66</v>
      </c>
      <c r="C30">
        <v>40.15</v>
      </c>
      <c r="D30">
        <v>35.450000000000003</v>
      </c>
      <c r="E30">
        <v>37.28</v>
      </c>
      <c r="F30">
        <v>34.15</v>
      </c>
    </row>
    <row r="31" spans="1:6" x14ac:dyDescent="0.75">
      <c r="A31" s="11">
        <v>44130</v>
      </c>
      <c r="B31">
        <v>40.56</v>
      </c>
      <c r="C31">
        <v>38.229999999999997</v>
      </c>
      <c r="D31">
        <v>34.200000000000003</v>
      </c>
      <c r="E31">
        <v>36</v>
      </c>
      <c r="F31">
        <v>33.4</v>
      </c>
    </row>
    <row r="32" spans="1:6" x14ac:dyDescent="0.75">
      <c r="A32" s="11">
        <v>44131</v>
      </c>
      <c r="B32">
        <v>43</v>
      </c>
      <c r="C32">
        <v>39.22</v>
      </c>
      <c r="D32">
        <v>35.200000000000003</v>
      </c>
      <c r="E32">
        <v>36.6</v>
      </c>
      <c r="F32">
        <v>34</v>
      </c>
    </row>
    <row r="33" spans="1:6" x14ac:dyDescent="0.75">
      <c r="A33" s="11">
        <v>44132</v>
      </c>
      <c r="B33">
        <v>44.2</v>
      </c>
      <c r="C33">
        <v>38.799999999999997</v>
      </c>
      <c r="D33">
        <v>35</v>
      </c>
      <c r="E33">
        <v>36.1</v>
      </c>
      <c r="F33">
        <v>33.79</v>
      </c>
    </row>
    <row r="34" spans="1:6" x14ac:dyDescent="0.75">
      <c r="A34" s="11">
        <v>44133</v>
      </c>
      <c r="B34">
        <v>45.5</v>
      </c>
      <c r="C34">
        <v>38.74</v>
      </c>
      <c r="D34">
        <v>35.01</v>
      </c>
      <c r="E34">
        <v>36.090000000000003</v>
      </c>
      <c r="F34">
        <v>33.65</v>
      </c>
    </row>
    <row r="35" spans="1:6" x14ac:dyDescent="0.75">
      <c r="A35" s="11">
        <v>44134</v>
      </c>
      <c r="B35">
        <v>44.9</v>
      </c>
      <c r="C35">
        <v>38.049999999999997</v>
      </c>
      <c r="D35">
        <v>35.1</v>
      </c>
      <c r="E35">
        <v>35.979999999999997</v>
      </c>
      <c r="F35">
        <v>33.5</v>
      </c>
    </row>
    <row r="36" spans="1:6" x14ac:dyDescent="0.75">
      <c r="A36" s="11">
        <v>44137</v>
      </c>
      <c r="B36">
        <v>43.71</v>
      </c>
      <c r="C36">
        <v>38.64</v>
      </c>
      <c r="D36">
        <v>35.06</v>
      </c>
      <c r="E36">
        <v>36.25</v>
      </c>
      <c r="F36">
        <v>33.6</v>
      </c>
    </row>
    <row r="37" spans="1:6" x14ac:dyDescent="0.75">
      <c r="A37" s="11">
        <v>44138</v>
      </c>
      <c r="B37">
        <v>44.8</v>
      </c>
      <c r="C37">
        <v>38.380000000000003</v>
      </c>
      <c r="D37">
        <v>35.5</v>
      </c>
      <c r="E37">
        <v>36.85</v>
      </c>
      <c r="F37">
        <v>34.020000000000003</v>
      </c>
    </row>
    <row r="38" spans="1:6" x14ac:dyDescent="0.75">
      <c r="A38" s="11">
        <v>44139</v>
      </c>
      <c r="B38">
        <v>44.9</v>
      </c>
      <c r="C38">
        <v>38.39</v>
      </c>
      <c r="D38">
        <v>35.6</v>
      </c>
      <c r="E38">
        <v>37.25</v>
      </c>
      <c r="F38">
        <v>34</v>
      </c>
    </row>
    <row r="39" spans="1:6" x14ac:dyDescent="0.75">
      <c r="A39" s="11">
        <v>44140</v>
      </c>
      <c r="B39">
        <v>45.5</v>
      </c>
      <c r="C39">
        <v>37.99</v>
      </c>
      <c r="D39">
        <v>36.25</v>
      </c>
      <c r="E39">
        <v>37.4</v>
      </c>
      <c r="F39">
        <v>34.61</v>
      </c>
    </row>
    <row r="40" spans="1:6" x14ac:dyDescent="0.75">
      <c r="A40" s="11">
        <v>44141</v>
      </c>
      <c r="B40">
        <v>45.41</v>
      </c>
      <c r="C40">
        <v>38</v>
      </c>
      <c r="D40">
        <v>35.799999999999997</v>
      </c>
      <c r="E40">
        <v>37.380000000000003</v>
      </c>
      <c r="F40">
        <v>34.590000000000003</v>
      </c>
    </row>
    <row r="41" spans="1:6" x14ac:dyDescent="0.75">
      <c r="A41" s="11">
        <v>44144</v>
      </c>
      <c r="B41">
        <v>45.7</v>
      </c>
      <c r="C41">
        <v>38.35</v>
      </c>
      <c r="D41">
        <v>37.25</v>
      </c>
      <c r="E41">
        <v>37.9</v>
      </c>
      <c r="F41">
        <v>34.75</v>
      </c>
    </row>
    <row r="42" spans="1:6" x14ac:dyDescent="0.75">
      <c r="A42" s="11">
        <v>44145</v>
      </c>
      <c r="B42">
        <v>45.15</v>
      </c>
      <c r="C42">
        <v>38.4</v>
      </c>
      <c r="D42">
        <v>37.1</v>
      </c>
      <c r="E42">
        <v>38.5</v>
      </c>
      <c r="F42">
        <v>35.200000000000003</v>
      </c>
    </row>
    <row r="43" spans="1:6" x14ac:dyDescent="0.75">
      <c r="A43" s="11">
        <v>44146</v>
      </c>
      <c r="B43">
        <v>44.8</v>
      </c>
      <c r="C43">
        <v>39.200000000000003</v>
      </c>
      <c r="D43">
        <v>37.299999999999997</v>
      </c>
      <c r="E43">
        <v>38.450000000000003</v>
      </c>
      <c r="F43">
        <v>35.39</v>
      </c>
    </row>
    <row r="44" spans="1:6" x14ac:dyDescent="0.75">
      <c r="A44" s="11">
        <v>44147</v>
      </c>
      <c r="B44">
        <v>44</v>
      </c>
      <c r="C44">
        <v>39.47</v>
      </c>
      <c r="D44">
        <v>36.6</v>
      </c>
      <c r="E44">
        <v>39</v>
      </c>
      <c r="F44">
        <v>35.65</v>
      </c>
    </row>
    <row r="45" spans="1:6" x14ac:dyDescent="0.75">
      <c r="A45" s="11">
        <v>44148</v>
      </c>
      <c r="B45">
        <v>45</v>
      </c>
      <c r="C45">
        <v>39.9</v>
      </c>
      <c r="D45">
        <v>36.83</v>
      </c>
      <c r="E45">
        <v>39.67</v>
      </c>
      <c r="F45">
        <v>35.89</v>
      </c>
    </row>
    <row r="46" spans="1:6" x14ac:dyDescent="0.75">
      <c r="A46" s="11">
        <v>44151</v>
      </c>
      <c r="B46">
        <v>45</v>
      </c>
      <c r="C46">
        <v>40.26</v>
      </c>
      <c r="D46">
        <v>37.25</v>
      </c>
      <c r="E46">
        <v>39.799999999999997</v>
      </c>
      <c r="F46">
        <v>36.18</v>
      </c>
    </row>
    <row r="47" spans="1:6" x14ac:dyDescent="0.75">
      <c r="A47" s="11">
        <v>44152</v>
      </c>
      <c r="B47">
        <v>44.05</v>
      </c>
      <c r="C47">
        <v>40.18</v>
      </c>
      <c r="D47">
        <v>37.200000000000003</v>
      </c>
      <c r="E47">
        <v>39.65</v>
      </c>
      <c r="F47">
        <v>35.799999999999997</v>
      </c>
    </row>
    <row r="48" spans="1:6" x14ac:dyDescent="0.75">
      <c r="A48" s="11">
        <v>44153</v>
      </c>
      <c r="B48">
        <v>43.5</v>
      </c>
      <c r="C48">
        <v>39.74</v>
      </c>
      <c r="D48">
        <v>37.5</v>
      </c>
      <c r="E48">
        <v>39.4</v>
      </c>
      <c r="F48">
        <v>35.65</v>
      </c>
    </row>
    <row r="49" spans="1:6" x14ac:dyDescent="0.75">
      <c r="A49" s="11">
        <v>44154</v>
      </c>
      <c r="B49">
        <v>42.3</v>
      </c>
      <c r="C49">
        <v>39.43</v>
      </c>
      <c r="D49">
        <v>36.89</v>
      </c>
      <c r="E49">
        <v>39</v>
      </c>
      <c r="F49">
        <v>35.25</v>
      </c>
    </row>
    <row r="50" spans="1:6" x14ac:dyDescent="0.75">
      <c r="A50" s="11">
        <v>44155</v>
      </c>
      <c r="B50">
        <v>42.2</v>
      </c>
      <c r="C50">
        <v>39.049999999999997</v>
      </c>
      <c r="D50">
        <v>36.75</v>
      </c>
      <c r="E50">
        <v>38.79</v>
      </c>
      <c r="F50">
        <v>35.200000000000003</v>
      </c>
    </row>
    <row r="51" spans="1:6" x14ac:dyDescent="0.75">
      <c r="A51" s="11">
        <v>44159</v>
      </c>
      <c r="B51">
        <v>42.65</v>
      </c>
      <c r="C51">
        <v>38.85</v>
      </c>
      <c r="D51">
        <v>36.18</v>
      </c>
      <c r="E51">
        <v>38.049999999999997</v>
      </c>
      <c r="F51">
        <v>35</v>
      </c>
    </row>
    <row r="52" spans="1:6" x14ac:dyDescent="0.75">
      <c r="A52" s="11">
        <v>44160</v>
      </c>
      <c r="B52">
        <v>43.3</v>
      </c>
      <c r="C52">
        <v>39.200000000000003</v>
      </c>
      <c r="D52">
        <v>36.4</v>
      </c>
      <c r="E52">
        <v>38</v>
      </c>
      <c r="F52">
        <v>35.4</v>
      </c>
    </row>
    <row r="53" spans="1:6" x14ac:dyDescent="0.75">
      <c r="A53" s="11">
        <v>44161</v>
      </c>
      <c r="B53">
        <v>43.2</v>
      </c>
      <c r="C53">
        <v>39</v>
      </c>
      <c r="D53">
        <v>35.71</v>
      </c>
      <c r="E53">
        <v>37.51</v>
      </c>
      <c r="F53">
        <v>34.9</v>
      </c>
    </row>
    <row r="54" spans="1:6" x14ac:dyDescent="0.75">
      <c r="A54" s="11">
        <v>44162</v>
      </c>
      <c r="B54">
        <v>42.97</v>
      </c>
      <c r="C54">
        <v>39.01</v>
      </c>
      <c r="D54">
        <v>36.229999999999997</v>
      </c>
      <c r="E54">
        <v>37.5</v>
      </c>
      <c r="F54">
        <v>35</v>
      </c>
    </row>
    <row r="55" spans="1:6" x14ac:dyDescent="0.75">
      <c r="A55" s="11">
        <v>44165</v>
      </c>
      <c r="B55">
        <v>42.2</v>
      </c>
      <c r="C55">
        <v>38.61</v>
      </c>
      <c r="D55">
        <v>35.99</v>
      </c>
      <c r="E55">
        <v>37.15</v>
      </c>
      <c r="F55">
        <v>35</v>
      </c>
    </row>
    <row r="56" spans="1:6" x14ac:dyDescent="0.75">
      <c r="A56" s="11">
        <v>44166</v>
      </c>
      <c r="B56">
        <v>41.86</v>
      </c>
      <c r="C56">
        <v>38.479999999999997</v>
      </c>
      <c r="D56">
        <v>35.36</v>
      </c>
      <c r="E56">
        <v>36.950000000000003</v>
      </c>
      <c r="F56">
        <v>34.6</v>
      </c>
    </row>
    <row r="57" spans="1:6" x14ac:dyDescent="0.75">
      <c r="A57" s="11">
        <v>44167</v>
      </c>
      <c r="B57">
        <v>41.76</v>
      </c>
      <c r="C57">
        <v>38.65</v>
      </c>
      <c r="D57">
        <v>35.6</v>
      </c>
      <c r="E57">
        <v>37.979999999999997</v>
      </c>
      <c r="F57">
        <v>34.700000000000003</v>
      </c>
    </row>
    <row r="58" spans="1:6" x14ac:dyDescent="0.75">
      <c r="A58" s="11">
        <v>44168</v>
      </c>
      <c r="B58">
        <v>41.89</v>
      </c>
      <c r="C58">
        <v>39</v>
      </c>
      <c r="D58">
        <v>35.68</v>
      </c>
      <c r="E58">
        <v>37.700000000000003</v>
      </c>
      <c r="F58">
        <v>34.99</v>
      </c>
    </row>
    <row r="59" spans="1:6" x14ac:dyDescent="0.75">
      <c r="A59" s="11">
        <v>44169</v>
      </c>
      <c r="B59">
        <v>41.76</v>
      </c>
      <c r="C59">
        <v>38.6</v>
      </c>
      <c r="D59">
        <v>35.299999999999997</v>
      </c>
      <c r="E59">
        <v>37.130000000000003</v>
      </c>
      <c r="F59">
        <v>34.47</v>
      </c>
    </row>
    <row r="60" spans="1:6" x14ac:dyDescent="0.75">
      <c r="A60" s="11">
        <v>44174</v>
      </c>
      <c r="B60">
        <v>41.7</v>
      </c>
      <c r="C60">
        <v>39.119999999999997</v>
      </c>
      <c r="D60">
        <v>34.9</v>
      </c>
      <c r="E60">
        <v>37.200000000000003</v>
      </c>
      <c r="F60">
        <v>34.47</v>
      </c>
    </row>
    <row r="61" spans="1:6" x14ac:dyDescent="0.75">
      <c r="A61" s="11">
        <v>44175</v>
      </c>
      <c r="B61">
        <v>42.12</v>
      </c>
      <c r="C61">
        <v>39.67</v>
      </c>
      <c r="D61">
        <v>35.51</v>
      </c>
      <c r="E61">
        <v>37.35</v>
      </c>
      <c r="F61">
        <v>34.75</v>
      </c>
    </row>
    <row r="62" spans="1:6" x14ac:dyDescent="0.75">
      <c r="A62" s="11">
        <v>44176</v>
      </c>
      <c r="B62">
        <v>41.92</v>
      </c>
      <c r="C62">
        <v>39.85</v>
      </c>
      <c r="D62">
        <v>35.6</v>
      </c>
      <c r="E62">
        <v>37.32</v>
      </c>
      <c r="F62">
        <v>34.92</v>
      </c>
    </row>
    <row r="63" spans="1:6" x14ac:dyDescent="0.75">
      <c r="A63" s="11">
        <v>44179</v>
      </c>
      <c r="B63">
        <v>42.1</v>
      </c>
      <c r="C63">
        <v>40.33</v>
      </c>
      <c r="D63">
        <v>35.6</v>
      </c>
      <c r="E63">
        <v>37.42</v>
      </c>
      <c r="F63">
        <v>34.799999999999997</v>
      </c>
    </row>
    <row r="64" spans="1:6" x14ac:dyDescent="0.75">
      <c r="A64" s="11">
        <v>44180</v>
      </c>
      <c r="B64">
        <v>41.75</v>
      </c>
      <c r="C64">
        <v>40.03</v>
      </c>
      <c r="D64">
        <v>35.1</v>
      </c>
      <c r="E64">
        <v>37</v>
      </c>
      <c r="F64">
        <v>34.799999999999997</v>
      </c>
    </row>
    <row r="65" spans="1:6" x14ac:dyDescent="0.75">
      <c r="A65" s="11">
        <v>44181</v>
      </c>
      <c r="B65">
        <v>41.55</v>
      </c>
      <c r="C65">
        <v>39.78</v>
      </c>
      <c r="D65">
        <v>35.1</v>
      </c>
      <c r="E65">
        <v>37.28</v>
      </c>
      <c r="F65">
        <v>34.799999999999997</v>
      </c>
    </row>
    <row r="66" spans="1:6" x14ac:dyDescent="0.75">
      <c r="A66" s="11">
        <v>44182</v>
      </c>
      <c r="B66">
        <v>41.57</v>
      </c>
      <c r="C66">
        <v>39.840000000000003</v>
      </c>
      <c r="D66">
        <v>35.85</v>
      </c>
      <c r="E66">
        <v>37.9</v>
      </c>
      <c r="F66">
        <v>35.049999999999997</v>
      </c>
    </row>
    <row r="67" spans="1:6" x14ac:dyDescent="0.75">
      <c r="A67" s="11">
        <v>44183</v>
      </c>
      <c r="B67">
        <v>41.75</v>
      </c>
      <c r="C67">
        <v>40.22</v>
      </c>
      <c r="D67">
        <v>36.18</v>
      </c>
      <c r="E67">
        <v>38.26</v>
      </c>
      <c r="F67">
        <v>35.5</v>
      </c>
    </row>
    <row r="68" spans="1:6" x14ac:dyDescent="0.75">
      <c r="A68" s="11">
        <v>44186</v>
      </c>
      <c r="B68">
        <v>42.21</v>
      </c>
      <c r="C68">
        <v>40.74</v>
      </c>
      <c r="D68">
        <v>37</v>
      </c>
      <c r="E68">
        <v>38.61</v>
      </c>
      <c r="F68">
        <v>35.549999999999997</v>
      </c>
    </row>
    <row r="69" spans="1:6" x14ac:dyDescent="0.75">
      <c r="A69" s="11">
        <v>44187</v>
      </c>
      <c r="B69">
        <v>42.3</v>
      </c>
      <c r="C69">
        <v>40.71</v>
      </c>
      <c r="D69">
        <v>36.5</v>
      </c>
      <c r="E69">
        <v>38.65</v>
      </c>
      <c r="F69">
        <v>35.950000000000003</v>
      </c>
    </row>
    <row r="70" spans="1:6" x14ac:dyDescent="0.75">
      <c r="A70" s="11">
        <v>44188</v>
      </c>
      <c r="B70">
        <v>42.27</v>
      </c>
      <c r="C70">
        <v>40.619999999999997</v>
      </c>
      <c r="D70">
        <v>36.299999999999997</v>
      </c>
      <c r="E70">
        <v>38.58</v>
      </c>
      <c r="F70">
        <v>35.700000000000003</v>
      </c>
    </row>
    <row r="71" spans="1:6" x14ac:dyDescent="0.75">
      <c r="A71" s="11">
        <v>44193</v>
      </c>
      <c r="B71">
        <v>42.24</v>
      </c>
      <c r="C71">
        <v>40.9</v>
      </c>
      <c r="D71">
        <v>36.75</v>
      </c>
      <c r="E71">
        <v>39</v>
      </c>
      <c r="F71">
        <v>35.700000000000003</v>
      </c>
    </row>
    <row r="72" spans="1:6" x14ac:dyDescent="0.75">
      <c r="A72" s="11">
        <v>44194</v>
      </c>
      <c r="B72">
        <v>42.35</v>
      </c>
      <c r="C72">
        <v>40.93</v>
      </c>
      <c r="D72">
        <v>36.6</v>
      </c>
      <c r="E72">
        <v>38.799999999999997</v>
      </c>
      <c r="F72">
        <v>35.75</v>
      </c>
    </row>
    <row r="73" spans="1:6" x14ac:dyDescent="0.75">
      <c r="A73" s="11">
        <v>44195</v>
      </c>
      <c r="B73">
        <v>42.35</v>
      </c>
      <c r="C73">
        <v>40.94</v>
      </c>
      <c r="D73">
        <v>36.5</v>
      </c>
      <c r="E73">
        <v>38.200000000000003</v>
      </c>
      <c r="F73">
        <v>35.9</v>
      </c>
    </row>
    <row r="74" spans="1:6" x14ac:dyDescent="0.75">
      <c r="A74" s="11">
        <v>44200</v>
      </c>
      <c r="B74">
        <v>41.36</v>
      </c>
      <c r="C74">
        <v>40.549999999999997</v>
      </c>
      <c r="D74">
        <v>36.1</v>
      </c>
      <c r="E74">
        <v>37.229999999999997</v>
      </c>
      <c r="F74">
        <v>34.799999999999997</v>
      </c>
    </row>
    <row r="75" spans="1:6" x14ac:dyDescent="0.75">
      <c r="A75" s="11">
        <v>44201</v>
      </c>
      <c r="B75">
        <v>41.25</v>
      </c>
      <c r="C75">
        <v>40.25</v>
      </c>
      <c r="D75">
        <v>35.64</v>
      </c>
      <c r="E75">
        <v>36.9</v>
      </c>
      <c r="F75">
        <v>34.5</v>
      </c>
    </row>
    <row r="76" spans="1:6" x14ac:dyDescent="0.75">
      <c r="A76" s="11">
        <v>44202</v>
      </c>
      <c r="B76">
        <v>41.5</v>
      </c>
      <c r="C76">
        <v>40.1</v>
      </c>
      <c r="D76">
        <v>35.75</v>
      </c>
      <c r="E76">
        <v>37.380000000000003</v>
      </c>
      <c r="F76">
        <v>34.6</v>
      </c>
    </row>
    <row r="77" spans="1:6" x14ac:dyDescent="0.75">
      <c r="A77" s="11">
        <v>44203</v>
      </c>
      <c r="B77">
        <v>41.23</v>
      </c>
      <c r="C77">
        <v>39.549999999999997</v>
      </c>
      <c r="D77">
        <v>35.11</v>
      </c>
      <c r="E77">
        <v>37.11</v>
      </c>
      <c r="F77">
        <v>34.85</v>
      </c>
    </row>
    <row r="78" spans="1:6" x14ac:dyDescent="0.75">
      <c r="A78" s="11">
        <v>44204</v>
      </c>
      <c r="B78">
        <v>40.85</v>
      </c>
      <c r="C78">
        <v>39.5</v>
      </c>
      <c r="D78">
        <v>35</v>
      </c>
      <c r="E78">
        <v>37.08</v>
      </c>
      <c r="F78">
        <v>34.6</v>
      </c>
    </row>
    <row r="79" spans="1:6" x14ac:dyDescent="0.75">
      <c r="A79" s="11">
        <v>44207</v>
      </c>
      <c r="B79">
        <v>40.770000000000003</v>
      </c>
      <c r="C79">
        <v>39.04</v>
      </c>
      <c r="D79">
        <v>35</v>
      </c>
      <c r="E79">
        <v>36.39</v>
      </c>
      <c r="F79">
        <v>34.5</v>
      </c>
    </row>
    <row r="80" spans="1:6" x14ac:dyDescent="0.75">
      <c r="A80" s="11">
        <v>44208</v>
      </c>
      <c r="B80">
        <v>40.950000000000003</v>
      </c>
      <c r="C80">
        <v>39.04</v>
      </c>
      <c r="D80">
        <v>34.799999999999997</v>
      </c>
      <c r="E80">
        <v>36.35</v>
      </c>
      <c r="F80">
        <v>34.700000000000003</v>
      </c>
    </row>
    <row r="81" spans="1:6" x14ac:dyDescent="0.75">
      <c r="A81" s="11">
        <v>44209</v>
      </c>
      <c r="B81">
        <v>40.54</v>
      </c>
      <c r="C81">
        <v>38.979999999999997</v>
      </c>
      <c r="D81">
        <v>34.4</v>
      </c>
      <c r="E81">
        <v>36.22</v>
      </c>
      <c r="F81">
        <v>34.25</v>
      </c>
    </row>
    <row r="82" spans="1:6" x14ac:dyDescent="0.75">
      <c r="A82" s="11">
        <v>44210</v>
      </c>
      <c r="B82">
        <v>40.229999999999997</v>
      </c>
      <c r="C82">
        <v>38.75</v>
      </c>
      <c r="D82">
        <v>34.39</v>
      </c>
      <c r="E82">
        <v>35.69</v>
      </c>
      <c r="F82">
        <v>33.799999999999997</v>
      </c>
    </row>
    <row r="83" spans="1:6" x14ac:dyDescent="0.75">
      <c r="A83" s="11">
        <v>44211</v>
      </c>
      <c r="B83">
        <v>40.08</v>
      </c>
      <c r="C83">
        <v>38.69</v>
      </c>
      <c r="D83">
        <v>34.25</v>
      </c>
      <c r="E83">
        <v>35.700000000000003</v>
      </c>
      <c r="F83">
        <v>33.65</v>
      </c>
    </row>
    <row r="84" spans="1:6" x14ac:dyDescent="0.75">
      <c r="A84" s="11">
        <v>44214</v>
      </c>
      <c r="B84">
        <v>40.1</v>
      </c>
      <c r="C84">
        <v>38.799999999999997</v>
      </c>
      <c r="D84">
        <v>34.25</v>
      </c>
      <c r="E84">
        <v>35.799999999999997</v>
      </c>
      <c r="F84">
        <v>33.799999999999997</v>
      </c>
    </row>
    <row r="85" spans="1:6" x14ac:dyDescent="0.75">
      <c r="A85" s="11">
        <v>44215</v>
      </c>
      <c r="B85">
        <v>40.200000000000003</v>
      </c>
      <c r="C85">
        <v>38.79</v>
      </c>
      <c r="D85">
        <v>34.4</v>
      </c>
      <c r="E85">
        <v>35.85</v>
      </c>
      <c r="F85">
        <v>33.85</v>
      </c>
    </row>
    <row r="86" spans="1:6" x14ac:dyDescent="0.75">
      <c r="A86" s="11">
        <v>44216</v>
      </c>
      <c r="B86">
        <v>40.200000000000003</v>
      </c>
      <c r="C86">
        <v>38.74</v>
      </c>
      <c r="D86">
        <v>34.1</v>
      </c>
      <c r="E86">
        <v>36.36</v>
      </c>
      <c r="F86">
        <v>33.869999999999997</v>
      </c>
    </row>
    <row r="87" spans="1:6" x14ac:dyDescent="0.75">
      <c r="A87" s="11">
        <v>44217</v>
      </c>
      <c r="B87">
        <v>39.9</v>
      </c>
      <c r="C87">
        <v>38.69</v>
      </c>
      <c r="D87">
        <v>33.700000000000003</v>
      </c>
      <c r="E87">
        <v>36.01</v>
      </c>
      <c r="F87">
        <v>33.4</v>
      </c>
    </row>
    <row r="88" spans="1:6" x14ac:dyDescent="0.75">
      <c r="A88" s="11">
        <v>44218</v>
      </c>
      <c r="B88">
        <v>40</v>
      </c>
      <c r="C88">
        <v>38.69</v>
      </c>
      <c r="D88">
        <v>34.04</v>
      </c>
      <c r="E88">
        <v>36.200000000000003</v>
      </c>
      <c r="F88">
        <v>33.700000000000003</v>
      </c>
    </row>
    <row r="89" spans="1:6" x14ac:dyDescent="0.75">
      <c r="A89" s="11">
        <v>44221</v>
      </c>
      <c r="B89">
        <v>39.89</v>
      </c>
      <c r="C89">
        <v>38.64</v>
      </c>
      <c r="D89">
        <v>34.200000000000003</v>
      </c>
      <c r="E89">
        <v>36.5</v>
      </c>
      <c r="F89">
        <v>33.6</v>
      </c>
    </row>
    <row r="90" spans="1:6" x14ac:dyDescent="0.75">
      <c r="A90" s="11">
        <v>44222</v>
      </c>
      <c r="B90">
        <v>39.85</v>
      </c>
      <c r="C90">
        <v>38.58</v>
      </c>
      <c r="D90">
        <v>34.049999999999997</v>
      </c>
      <c r="E90">
        <v>36.380000000000003</v>
      </c>
      <c r="F90">
        <v>33.6</v>
      </c>
    </row>
    <row r="91" spans="1:6" x14ac:dyDescent="0.75">
      <c r="A91" s="11">
        <v>44223</v>
      </c>
      <c r="B91">
        <v>39.840000000000003</v>
      </c>
      <c r="C91">
        <v>38.43</v>
      </c>
      <c r="D91">
        <v>34</v>
      </c>
      <c r="E91">
        <v>36.67</v>
      </c>
      <c r="F91">
        <v>33.89</v>
      </c>
    </row>
    <row r="92" spans="1:6" x14ac:dyDescent="0.75">
      <c r="A92" s="11">
        <v>44224</v>
      </c>
      <c r="B92">
        <v>39.450000000000003</v>
      </c>
      <c r="C92">
        <v>38.270000000000003</v>
      </c>
      <c r="D92">
        <v>33.9</v>
      </c>
      <c r="E92">
        <v>36.75</v>
      </c>
      <c r="F92">
        <v>33.700000000000003</v>
      </c>
    </row>
    <row r="93" spans="1:6" x14ac:dyDescent="0.75">
      <c r="A93" s="11">
        <v>44225</v>
      </c>
      <c r="B93">
        <v>39.549999999999997</v>
      </c>
      <c r="C93">
        <v>38.14</v>
      </c>
      <c r="D93">
        <v>33.630000000000003</v>
      </c>
      <c r="E93">
        <v>36.700000000000003</v>
      </c>
      <c r="F93">
        <v>33.49</v>
      </c>
    </row>
    <row r="94" spans="1:6" x14ac:dyDescent="0.75">
      <c r="A94" s="11">
        <v>44228</v>
      </c>
      <c r="B94">
        <v>39.78</v>
      </c>
      <c r="C94">
        <v>38.090000000000003</v>
      </c>
      <c r="D94">
        <v>33.799999999999997</v>
      </c>
      <c r="E94">
        <v>36.75</v>
      </c>
      <c r="F94">
        <v>33.6</v>
      </c>
    </row>
    <row r="95" spans="1:6" x14ac:dyDescent="0.75">
      <c r="A95" s="11">
        <v>44229</v>
      </c>
      <c r="B95">
        <v>39.85</v>
      </c>
      <c r="C95">
        <v>37.97</v>
      </c>
      <c r="D95">
        <v>33.799999999999997</v>
      </c>
      <c r="E95">
        <v>36.65</v>
      </c>
      <c r="F95">
        <v>33.549999999999997</v>
      </c>
    </row>
    <row r="96" spans="1:6" x14ac:dyDescent="0.75">
      <c r="A96" s="11">
        <v>44230</v>
      </c>
      <c r="B96">
        <v>39.6</v>
      </c>
      <c r="C96">
        <v>37.78</v>
      </c>
      <c r="D96">
        <v>33.9</v>
      </c>
      <c r="E96">
        <v>36.549999999999997</v>
      </c>
      <c r="F96">
        <v>33.35</v>
      </c>
    </row>
    <row r="97" spans="1:6" x14ac:dyDescent="0.75">
      <c r="A97" s="11">
        <v>44231</v>
      </c>
      <c r="B97">
        <v>39.479999999999997</v>
      </c>
      <c r="C97">
        <v>37.64</v>
      </c>
      <c r="D97">
        <v>34.1</v>
      </c>
      <c r="E97">
        <v>36.28</v>
      </c>
      <c r="F97">
        <v>33.69</v>
      </c>
    </row>
    <row r="98" spans="1:6" x14ac:dyDescent="0.75">
      <c r="A98" s="11">
        <v>44232</v>
      </c>
      <c r="B98">
        <v>39.479999999999997</v>
      </c>
      <c r="C98">
        <v>37.619999999999997</v>
      </c>
      <c r="D98">
        <v>34.11</v>
      </c>
      <c r="E98">
        <v>36</v>
      </c>
      <c r="F98">
        <v>33.75</v>
      </c>
    </row>
    <row r="99" spans="1:6" x14ac:dyDescent="0.75">
      <c r="A99" s="11">
        <v>44235</v>
      </c>
      <c r="B99">
        <v>39.479999999999997</v>
      </c>
      <c r="C99">
        <v>37.619999999999997</v>
      </c>
      <c r="D99">
        <v>34.11</v>
      </c>
      <c r="E99">
        <v>36</v>
      </c>
      <c r="F99">
        <v>33.75</v>
      </c>
    </row>
    <row r="100" spans="1:6" x14ac:dyDescent="0.75">
      <c r="A100" s="11">
        <v>44236</v>
      </c>
      <c r="B100">
        <v>39.47</v>
      </c>
      <c r="C100">
        <v>37.520000000000003</v>
      </c>
      <c r="D100">
        <v>33.81</v>
      </c>
      <c r="E100">
        <v>35.799999999999997</v>
      </c>
      <c r="F100">
        <v>33.68</v>
      </c>
    </row>
    <row r="101" spans="1:6" x14ac:dyDescent="0.75">
      <c r="A101" s="11">
        <v>44237</v>
      </c>
      <c r="B101">
        <v>39.409999999999997</v>
      </c>
      <c r="C101">
        <v>37.450000000000003</v>
      </c>
      <c r="D101">
        <v>33.89</v>
      </c>
      <c r="E101">
        <v>35.5</v>
      </c>
      <c r="F101">
        <v>33.43</v>
      </c>
    </row>
    <row r="102" spans="1:6" x14ac:dyDescent="0.75">
      <c r="A102" s="11">
        <v>44238</v>
      </c>
      <c r="B102">
        <v>39.1</v>
      </c>
      <c r="C102">
        <v>37.01</v>
      </c>
      <c r="D102">
        <v>33.799999999999997</v>
      </c>
      <c r="E102">
        <v>35.5</v>
      </c>
      <c r="F102">
        <v>33.51</v>
      </c>
    </row>
    <row r="103" spans="1:6" x14ac:dyDescent="0.75">
      <c r="A103" s="11">
        <v>44239</v>
      </c>
      <c r="B103">
        <v>39</v>
      </c>
      <c r="C103">
        <v>36.450000000000003</v>
      </c>
      <c r="D103">
        <v>33.549999999999997</v>
      </c>
      <c r="E103">
        <v>35.299999999999997</v>
      </c>
      <c r="F103">
        <v>33.4</v>
      </c>
    </row>
    <row r="104" spans="1:6" x14ac:dyDescent="0.75">
      <c r="A104" s="11">
        <v>44244</v>
      </c>
      <c r="B104">
        <v>38.69</v>
      </c>
      <c r="C104">
        <v>36.14</v>
      </c>
      <c r="D104">
        <v>32.9</v>
      </c>
      <c r="E104">
        <v>34.69</v>
      </c>
      <c r="F104">
        <v>32.85</v>
      </c>
    </row>
    <row r="105" spans="1:6" x14ac:dyDescent="0.75">
      <c r="A105" s="11">
        <v>44245</v>
      </c>
      <c r="B105">
        <v>38.950000000000003</v>
      </c>
      <c r="C105">
        <v>36.75</v>
      </c>
      <c r="D105">
        <v>33.01</v>
      </c>
      <c r="E105">
        <v>34.78</v>
      </c>
      <c r="F105">
        <v>32.86</v>
      </c>
    </row>
    <row r="106" spans="1:6" x14ac:dyDescent="0.75">
      <c r="A106" s="11">
        <v>44246</v>
      </c>
      <c r="B106">
        <v>38.549999999999997</v>
      </c>
      <c r="C106">
        <v>36.19</v>
      </c>
      <c r="D106">
        <v>32.5</v>
      </c>
      <c r="E106">
        <v>34.799999999999997</v>
      </c>
      <c r="F106">
        <v>33</v>
      </c>
    </row>
    <row r="107" spans="1:6" x14ac:dyDescent="0.75">
      <c r="A107" s="11">
        <v>44249</v>
      </c>
      <c r="B107">
        <v>38.25</v>
      </c>
      <c r="C107">
        <v>36.35</v>
      </c>
      <c r="D107">
        <v>32.25</v>
      </c>
      <c r="E107">
        <v>34.4</v>
      </c>
      <c r="F107">
        <v>32.74</v>
      </c>
    </row>
    <row r="108" spans="1:6" x14ac:dyDescent="0.75">
      <c r="A108" s="11">
        <v>44250</v>
      </c>
      <c r="B108">
        <v>37.69</v>
      </c>
      <c r="C108">
        <v>35.75</v>
      </c>
      <c r="D108">
        <v>32.11</v>
      </c>
      <c r="E108">
        <v>34.1</v>
      </c>
      <c r="F108">
        <v>32.74</v>
      </c>
    </row>
    <row r="109" spans="1:6" x14ac:dyDescent="0.75">
      <c r="A109" s="11">
        <v>44251</v>
      </c>
      <c r="B109">
        <v>37.9</v>
      </c>
      <c r="C109">
        <v>36.08</v>
      </c>
      <c r="D109">
        <v>32.5</v>
      </c>
      <c r="E109">
        <v>34.299999999999997</v>
      </c>
      <c r="F109">
        <v>33.1</v>
      </c>
    </row>
    <row r="110" spans="1:6" x14ac:dyDescent="0.75">
      <c r="A110" s="11">
        <v>44252</v>
      </c>
      <c r="B110">
        <v>37.92</v>
      </c>
      <c r="C110">
        <v>36.47</v>
      </c>
      <c r="D110">
        <v>32.9</v>
      </c>
      <c r="E110">
        <v>34.6</v>
      </c>
      <c r="F110">
        <v>33.200000000000003</v>
      </c>
    </row>
    <row r="111" spans="1:6" x14ac:dyDescent="0.75">
      <c r="A111" s="11">
        <v>44253</v>
      </c>
      <c r="B111">
        <v>38.049999999999997</v>
      </c>
      <c r="C111">
        <v>36.78</v>
      </c>
      <c r="D111">
        <v>33</v>
      </c>
      <c r="E111">
        <v>34.85</v>
      </c>
      <c r="F111">
        <v>33.1</v>
      </c>
    </row>
    <row r="112" spans="1:6" x14ac:dyDescent="0.75">
      <c r="A112" s="11">
        <v>44256</v>
      </c>
      <c r="B112">
        <v>38.19</v>
      </c>
      <c r="C112">
        <v>36.78</v>
      </c>
      <c r="D112">
        <v>33.01</v>
      </c>
      <c r="E112">
        <v>35.049999999999997</v>
      </c>
      <c r="F112">
        <v>33.200000000000003</v>
      </c>
    </row>
    <row r="113" spans="1:6" x14ac:dyDescent="0.75">
      <c r="A113" s="11">
        <v>44257</v>
      </c>
      <c r="B113">
        <v>37.69</v>
      </c>
      <c r="C113">
        <v>36.29</v>
      </c>
      <c r="D113">
        <v>32.21</v>
      </c>
      <c r="E113">
        <v>34.450000000000003</v>
      </c>
      <c r="F113">
        <v>32.25</v>
      </c>
    </row>
    <row r="114" spans="1:6" x14ac:dyDescent="0.75">
      <c r="A114" s="11">
        <v>44258</v>
      </c>
      <c r="B114">
        <v>37.5</v>
      </c>
      <c r="C114">
        <v>36.22</v>
      </c>
      <c r="D114">
        <v>31.85</v>
      </c>
      <c r="E114">
        <v>33.549999999999997</v>
      </c>
      <c r="F114">
        <v>32.04</v>
      </c>
    </row>
    <row r="115" spans="1:6" x14ac:dyDescent="0.75">
      <c r="A115" s="11">
        <v>44259</v>
      </c>
      <c r="B115">
        <v>37.799999999999997</v>
      </c>
      <c r="C115">
        <v>36.380000000000003</v>
      </c>
      <c r="D115">
        <v>32.56</v>
      </c>
      <c r="E115">
        <v>33.799999999999997</v>
      </c>
      <c r="F115">
        <v>32.299999999999997</v>
      </c>
    </row>
    <row r="116" spans="1:6" x14ac:dyDescent="0.75">
      <c r="A116" s="11">
        <v>44260</v>
      </c>
      <c r="B116">
        <v>37.51</v>
      </c>
      <c r="C116">
        <v>35.75</v>
      </c>
      <c r="D116">
        <v>31.65</v>
      </c>
      <c r="E116">
        <v>33.5</v>
      </c>
      <c r="F116">
        <v>32.26</v>
      </c>
    </row>
    <row r="117" spans="1:6" x14ac:dyDescent="0.75">
      <c r="A117" s="11">
        <v>44263</v>
      </c>
      <c r="B117">
        <v>37.51</v>
      </c>
      <c r="C117">
        <v>35.75</v>
      </c>
      <c r="D117">
        <v>31.65</v>
      </c>
      <c r="E117">
        <v>33.5</v>
      </c>
      <c r="F117">
        <v>32.26</v>
      </c>
    </row>
    <row r="118" spans="1:6" x14ac:dyDescent="0.75">
      <c r="A118" s="11">
        <v>44264</v>
      </c>
      <c r="B118">
        <v>36.25</v>
      </c>
      <c r="C118">
        <v>35.14</v>
      </c>
      <c r="D118">
        <v>30.52</v>
      </c>
      <c r="E118">
        <v>32.6</v>
      </c>
      <c r="F118">
        <v>31.98</v>
      </c>
    </row>
    <row r="119" spans="1:6" x14ac:dyDescent="0.75">
      <c r="A119" s="11">
        <v>44265</v>
      </c>
      <c r="B119">
        <v>35</v>
      </c>
      <c r="C119">
        <v>33.51</v>
      </c>
      <c r="D119">
        <v>29.8</v>
      </c>
      <c r="E119">
        <v>32.1</v>
      </c>
      <c r="F119">
        <v>31.42</v>
      </c>
    </row>
    <row r="120" spans="1:6" x14ac:dyDescent="0.75">
      <c r="A120" s="11">
        <v>44266</v>
      </c>
      <c r="B120">
        <v>34.950000000000003</v>
      </c>
      <c r="C120">
        <v>33.68</v>
      </c>
      <c r="D120">
        <v>30.26</v>
      </c>
      <c r="E120">
        <v>32.049999999999997</v>
      </c>
      <c r="F120">
        <v>31.5</v>
      </c>
    </row>
    <row r="121" spans="1:6" x14ac:dyDescent="0.75">
      <c r="A121" s="11">
        <v>44267</v>
      </c>
      <c r="B121">
        <v>35.51</v>
      </c>
      <c r="C121">
        <v>34.39</v>
      </c>
      <c r="D121">
        <v>30.5</v>
      </c>
      <c r="E121">
        <v>32.75</v>
      </c>
      <c r="F121">
        <v>32.5</v>
      </c>
    </row>
    <row r="122" spans="1:6" x14ac:dyDescent="0.75">
      <c r="A122" s="11">
        <v>44270</v>
      </c>
      <c r="B122">
        <v>36.479999999999997</v>
      </c>
      <c r="C122">
        <v>34.96</v>
      </c>
      <c r="D122">
        <v>30.95</v>
      </c>
      <c r="E122">
        <v>33.65</v>
      </c>
      <c r="F122">
        <v>33.450000000000003</v>
      </c>
    </row>
    <row r="123" spans="1:6" x14ac:dyDescent="0.75">
      <c r="A123" s="11">
        <v>44271</v>
      </c>
      <c r="B123">
        <v>36.65</v>
      </c>
      <c r="C123">
        <v>35.4</v>
      </c>
      <c r="D123">
        <v>31.29</v>
      </c>
      <c r="E123">
        <v>34.25</v>
      </c>
      <c r="F123">
        <v>33.49</v>
      </c>
    </row>
    <row r="124" spans="1:6" x14ac:dyDescent="0.75">
      <c r="A124" s="11">
        <v>44272</v>
      </c>
      <c r="B124">
        <v>36.840000000000003</v>
      </c>
      <c r="C124">
        <v>35.799999999999997</v>
      </c>
      <c r="D124">
        <v>31.66</v>
      </c>
      <c r="E124">
        <v>34.049999999999997</v>
      </c>
      <c r="F124">
        <v>33.75</v>
      </c>
    </row>
    <row r="125" spans="1:6" x14ac:dyDescent="0.75">
      <c r="A125" s="11">
        <v>44273</v>
      </c>
      <c r="B125">
        <v>36.72</v>
      </c>
      <c r="C125">
        <v>35.82</v>
      </c>
      <c r="D125">
        <v>31.6</v>
      </c>
      <c r="E125">
        <v>33.92</v>
      </c>
      <c r="F125">
        <v>33.950000000000003</v>
      </c>
    </row>
    <row r="126" spans="1:6" x14ac:dyDescent="0.75">
      <c r="A126" s="11">
        <v>44274</v>
      </c>
      <c r="B126">
        <v>37</v>
      </c>
      <c r="C126">
        <v>35.92</v>
      </c>
      <c r="D126">
        <v>32.159999999999997</v>
      </c>
      <c r="E126">
        <v>34.450000000000003</v>
      </c>
      <c r="F126">
        <v>34.25</v>
      </c>
    </row>
    <row r="127" spans="1:6" x14ac:dyDescent="0.75">
      <c r="A127" s="11">
        <v>44277</v>
      </c>
      <c r="B127">
        <v>37.549999999999997</v>
      </c>
      <c r="C127">
        <v>36.409999999999997</v>
      </c>
      <c r="D127">
        <v>32.75</v>
      </c>
      <c r="E127">
        <v>35.299999999999997</v>
      </c>
      <c r="F127">
        <v>34.85</v>
      </c>
    </row>
    <row r="128" spans="1:6" x14ac:dyDescent="0.75">
      <c r="A128" s="11">
        <v>44278</v>
      </c>
      <c r="B128">
        <v>37.25</v>
      </c>
      <c r="C128">
        <v>36</v>
      </c>
      <c r="D128">
        <v>32.74</v>
      </c>
      <c r="E128">
        <v>35.32</v>
      </c>
      <c r="F128">
        <v>35.25</v>
      </c>
    </row>
    <row r="129" spans="1:6" x14ac:dyDescent="0.75">
      <c r="A129" s="11">
        <v>44280</v>
      </c>
      <c r="B129">
        <v>36.4</v>
      </c>
      <c r="C129">
        <v>35.33</v>
      </c>
      <c r="D129">
        <v>31.51</v>
      </c>
      <c r="E129">
        <v>34.799999999999997</v>
      </c>
      <c r="F129">
        <v>34.6</v>
      </c>
    </row>
    <row r="130" spans="1:6" x14ac:dyDescent="0.75">
      <c r="A130" s="11">
        <v>44281</v>
      </c>
      <c r="B130">
        <v>36.5</v>
      </c>
      <c r="C130">
        <v>35.32</v>
      </c>
      <c r="D130">
        <v>31.2</v>
      </c>
      <c r="E130">
        <v>34.74</v>
      </c>
      <c r="F130">
        <v>34.35</v>
      </c>
    </row>
    <row r="131" spans="1:6" x14ac:dyDescent="0.75">
      <c r="A131" s="11">
        <v>44284</v>
      </c>
      <c r="B131">
        <v>36.18</v>
      </c>
      <c r="C131">
        <v>34.67</v>
      </c>
      <c r="D131">
        <v>30.81</v>
      </c>
      <c r="E131">
        <v>34.31</v>
      </c>
      <c r="F131">
        <v>33.799999999999997</v>
      </c>
    </row>
    <row r="132" spans="1:6" x14ac:dyDescent="0.75">
      <c r="A132" s="11">
        <v>44285</v>
      </c>
      <c r="B132">
        <v>35.799999999999997</v>
      </c>
      <c r="C132">
        <v>34.29</v>
      </c>
      <c r="D132">
        <v>30.69</v>
      </c>
      <c r="E132">
        <v>34</v>
      </c>
      <c r="F132">
        <v>33.9</v>
      </c>
    </row>
    <row r="133" spans="1:6" x14ac:dyDescent="0.75">
      <c r="A133" s="11">
        <v>44286</v>
      </c>
      <c r="B133">
        <v>36</v>
      </c>
      <c r="C133">
        <v>34.049999999999997</v>
      </c>
      <c r="D133">
        <v>30.49</v>
      </c>
      <c r="E133">
        <v>33.9</v>
      </c>
      <c r="F133">
        <v>33.549999999999997</v>
      </c>
    </row>
    <row r="134" spans="1:6" x14ac:dyDescent="0.75">
      <c r="A134" s="11">
        <v>44291</v>
      </c>
      <c r="B134">
        <v>36.159999999999997</v>
      </c>
      <c r="C134">
        <v>34.85</v>
      </c>
      <c r="D134">
        <v>30.6</v>
      </c>
      <c r="E134">
        <v>33.9</v>
      </c>
      <c r="F134">
        <v>33.25</v>
      </c>
    </row>
    <row r="135" spans="1:6" x14ac:dyDescent="0.75">
      <c r="A135" s="11">
        <v>44292</v>
      </c>
      <c r="B135">
        <v>35.9</v>
      </c>
      <c r="C135">
        <v>34.630000000000003</v>
      </c>
      <c r="D135">
        <v>30.5</v>
      </c>
      <c r="E135">
        <v>33.700000000000003</v>
      </c>
      <c r="F135">
        <v>33</v>
      </c>
    </row>
    <row r="136" spans="1:6" x14ac:dyDescent="0.75">
      <c r="A136" s="11">
        <v>44293</v>
      </c>
      <c r="B136">
        <v>35.79</v>
      </c>
      <c r="C136">
        <v>34.57</v>
      </c>
      <c r="D136">
        <v>30.36</v>
      </c>
      <c r="E136">
        <v>33.450000000000003</v>
      </c>
      <c r="F136">
        <v>33.200000000000003</v>
      </c>
    </row>
    <row r="137" spans="1:6" x14ac:dyDescent="0.75">
      <c r="A137" s="11">
        <v>44294</v>
      </c>
      <c r="B137">
        <v>35.880000000000003</v>
      </c>
      <c r="C137">
        <v>34.39</v>
      </c>
      <c r="D137">
        <v>30.4</v>
      </c>
      <c r="E137">
        <v>33.31</v>
      </c>
      <c r="F137">
        <v>33.1</v>
      </c>
    </row>
    <row r="138" spans="1:6" x14ac:dyDescent="0.75">
      <c r="A138" s="11">
        <v>44295</v>
      </c>
      <c r="B138">
        <v>35.619999999999997</v>
      </c>
      <c r="C138">
        <v>34.18</v>
      </c>
      <c r="D138">
        <v>30.19</v>
      </c>
      <c r="E138">
        <v>33.1</v>
      </c>
      <c r="F138">
        <v>33.130000000000003</v>
      </c>
    </row>
    <row r="139" spans="1:6" x14ac:dyDescent="0.75">
      <c r="A139" s="11">
        <v>44298</v>
      </c>
      <c r="B139">
        <v>36.01</v>
      </c>
      <c r="C139">
        <v>34.68</v>
      </c>
      <c r="D139">
        <v>30.6</v>
      </c>
      <c r="E139">
        <v>33.409999999999997</v>
      </c>
      <c r="F139">
        <v>33.35</v>
      </c>
    </row>
    <row r="140" spans="1:6" x14ac:dyDescent="0.75">
      <c r="A140" s="11">
        <v>44299</v>
      </c>
      <c r="B140">
        <v>36.4</v>
      </c>
      <c r="C140">
        <v>34.82</v>
      </c>
      <c r="D140">
        <v>30.85</v>
      </c>
      <c r="E140">
        <v>33.840000000000003</v>
      </c>
      <c r="F140">
        <v>33.5</v>
      </c>
    </row>
    <row r="141" spans="1:6" x14ac:dyDescent="0.75">
      <c r="A141" s="11">
        <v>44300</v>
      </c>
      <c r="B141">
        <v>36.369999999999997</v>
      </c>
      <c r="C141">
        <v>34.57</v>
      </c>
      <c r="D141">
        <v>30.72</v>
      </c>
      <c r="E141">
        <v>33.65</v>
      </c>
      <c r="F141">
        <v>33.479999999999997</v>
      </c>
    </row>
    <row r="142" spans="1:6" x14ac:dyDescent="0.75">
      <c r="A142" s="11">
        <v>44301</v>
      </c>
      <c r="B142">
        <v>36.1</v>
      </c>
      <c r="C142">
        <v>34.25</v>
      </c>
      <c r="D142">
        <v>30.78</v>
      </c>
      <c r="E142">
        <v>33.5</v>
      </c>
      <c r="F142">
        <v>33.1</v>
      </c>
    </row>
    <row r="143" spans="1:6" x14ac:dyDescent="0.75">
      <c r="A143" s="11">
        <v>44302</v>
      </c>
      <c r="B143">
        <v>36.200000000000003</v>
      </c>
      <c r="C143">
        <v>34.200000000000003</v>
      </c>
      <c r="D143">
        <v>31</v>
      </c>
      <c r="E143">
        <v>33.6</v>
      </c>
      <c r="F143">
        <v>33.15</v>
      </c>
    </row>
    <row r="144" spans="1:6" x14ac:dyDescent="0.75">
      <c r="A144" s="11">
        <v>44305</v>
      </c>
      <c r="B144">
        <v>36.200000000000003</v>
      </c>
      <c r="C144">
        <v>34.369999999999997</v>
      </c>
      <c r="D144">
        <v>30.8</v>
      </c>
      <c r="E144">
        <v>33.5</v>
      </c>
      <c r="F144">
        <v>33.15</v>
      </c>
    </row>
    <row r="145" spans="1:6" x14ac:dyDescent="0.75">
      <c r="A145" s="11">
        <v>44306</v>
      </c>
      <c r="B145">
        <v>36.15</v>
      </c>
      <c r="C145">
        <v>34.26</v>
      </c>
      <c r="D145">
        <v>30.86</v>
      </c>
      <c r="E145">
        <v>33.65</v>
      </c>
      <c r="F145">
        <v>33</v>
      </c>
    </row>
    <row r="146" spans="1:6" x14ac:dyDescent="0.75">
      <c r="A146" s="11">
        <v>44307</v>
      </c>
      <c r="B146">
        <v>36.4</v>
      </c>
      <c r="C146">
        <v>34.35</v>
      </c>
      <c r="D146">
        <v>30.95</v>
      </c>
      <c r="E146">
        <v>33.799999999999997</v>
      </c>
      <c r="F146">
        <v>33</v>
      </c>
    </row>
    <row r="147" spans="1:6" x14ac:dyDescent="0.75">
      <c r="A147" s="11">
        <v>44308</v>
      </c>
      <c r="B147">
        <v>36.6</v>
      </c>
      <c r="C147">
        <v>34.369999999999997</v>
      </c>
      <c r="D147">
        <v>31.16</v>
      </c>
      <c r="E147">
        <v>34.200000000000003</v>
      </c>
      <c r="F147">
        <v>33.450000000000003</v>
      </c>
    </row>
    <row r="148" spans="1:6" x14ac:dyDescent="0.75">
      <c r="A148" s="11">
        <v>44309</v>
      </c>
      <c r="B148">
        <v>36.549999999999997</v>
      </c>
      <c r="C148">
        <v>34.22</v>
      </c>
      <c r="D148">
        <v>31.5</v>
      </c>
      <c r="E148">
        <v>33.869999999999997</v>
      </c>
      <c r="F148">
        <v>32.799999999999997</v>
      </c>
    </row>
    <row r="149" spans="1:6" x14ac:dyDescent="0.75">
      <c r="A149" s="11">
        <v>44312</v>
      </c>
      <c r="B149">
        <v>36.840000000000003</v>
      </c>
      <c r="C149">
        <v>34.869999999999997</v>
      </c>
      <c r="D149">
        <v>31.5</v>
      </c>
      <c r="E149">
        <v>33.75</v>
      </c>
      <c r="F149">
        <v>32.799999999999997</v>
      </c>
    </row>
    <row r="150" spans="1:6" x14ac:dyDescent="0.75">
      <c r="A150" s="11">
        <v>44313</v>
      </c>
      <c r="B150">
        <v>36.979999999999997</v>
      </c>
      <c r="C150">
        <v>35.25</v>
      </c>
      <c r="D150">
        <v>32.049999999999997</v>
      </c>
      <c r="E150">
        <v>33.9</v>
      </c>
      <c r="F150">
        <v>32.950000000000003</v>
      </c>
    </row>
    <row r="151" spans="1:6" x14ac:dyDescent="0.75">
      <c r="A151" s="11">
        <v>44314</v>
      </c>
      <c r="B151">
        <v>37.25</v>
      </c>
      <c r="C151">
        <v>35.35</v>
      </c>
      <c r="D151">
        <v>32.200000000000003</v>
      </c>
      <c r="E151">
        <v>34.299999999999997</v>
      </c>
      <c r="F151">
        <v>33.15</v>
      </c>
    </row>
    <row r="152" spans="1:6" x14ac:dyDescent="0.75">
      <c r="A152" s="11">
        <v>44315</v>
      </c>
      <c r="B152">
        <v>36.799999999999997</v>
      </c>
      <c r="C152">
        <v>35.229999999999997</v>
      </c>
      <c r="D152">
        <v>31.75</v>
      </c>
      <c r="E152">
        <v>33.9</v>
      </c>
      <c r="F152">
        <v>32.75</v>
      </c>
    </row>
    <row r="153" spans="1:6" x14ac:dyDescent="0.75">
      <c r="A153" s="11">
        <v>44316</v>
      </c>
      <c r="B153">
        <v>36.85</v>
      </c>
      <c r="C153">
        <v>35.159999999999997</v>
      </c>
      <c r="D153">
        <v>32</v>
      </c>
      <c r="E153">
        <v>34.06</v>
      </c>
      <c r="F153">
        <v>32.950000000000003</v>
      </c>
    </row>
    <row r="154" spans="1:6" x14ac:dyDescent="0.75">
      <c r="A154" s="11">
        <v>44319</v>
      </c>
      <c r="B154">
        <v>36.770000000000003</v>
      </c>
      <c r="C154">
        <v>35.18</v>
      </c>
      <c r="D154">
        <v>32</v>
      </c>
      <c r="E154">
        <v>33.869999999999997</v>
      </c>
      <c r="F154">
        <v>32.83</v>
      </c>
    </row>
    <row r="155" spans="1:6" x14ac:dyDescent="0.75">
      <c r="A155" s="11">
        <v>44320</v>
      </c>
      <c r="B155">
        <v>36.75</v>
      </c>
      <c r="C155">
        <v>35.119999999999997</v>
      </c>
      <c r="D155">
        <v>32.01</v>
      </c>
      <c r="E155">
        <v>33.65</v>
      </c>
      <c r="F155">
        <v>32.799999999999997</v>
      </c>
    </row>
    <row r="156" spans="1:6" x14ac:dyDescent="0.75">
      <c r="A156" s="11">
        <v>44321</v>
      </c>
      <c r="B156">
        <v>36.6</v>
      </c>
      <c r="C156">
        <v>35.04</v>
      </c>
      <c r="D156">
        <v>31.8</v>
      </c>
      <c r="E156">
        <v>33.65</v>
      </c>
      <c r="F156">
        <v>32.549999999999997</v>
      </c>
    </row>
    <row r="157" spans="1:6" x14ac:dyDescent="0.75">
      <c r="A157" s="11">
        <v>44322</v>
      </c>
      <c r="B157">
        <v>36.54</v>
      </c>
      <c r="C157">
        <v>34.770000000000003</v>
      </c>
      <c r="D157">
        <v>31.56</v>
      </c>
      <c r="E157">
        <v>33.520000000000003</v>
      </c>
      <c r="F157">
        <v>32.49</v>
      </c>
    </row>
    <row r="158" spans="1:6" x14ac:dyDescent="0.75">
      <c r="A158" s="11">
        <v>44323</v>
      </c>
      <c r="B158">
        <v>36.299999999999997</v>
      </c>
      <c r="C158">
        <v>34.299999999999997</v>
      </c>
      <c r="D158">
        <v>31.35</v>
      </c>
      <c r="E158">
        <v>33.450000000000003</v>
      </c>
      <c r="F158">
        <v>32.299999999999997</v>
      </c>
    </row>
    <row r="159" spans="1:6" x14ac:dyDescent="0.75">
      <c r="A159" s="11">
        <v>44326</v>
      </c>
      <c r="B159">
        <v>36.4</v>
      </c>
      <c r="C159">
        <v>34.4</v>
      </c>
      <c r="D159">
        <v>31.4</v>
      </c>
      <c r="E159">
        <v>33.54</v>
      </c>
      <c r="F159">
        <v>32.25</v>
      </c>
    </row>
    <row r="160" spans="1:6" x14ac:dyDescent="0.75">
      <c r="A160" s="11">
        <v>44327</v>
      </c>
      <c r="B160">
        <v>35.909999999999997</v>
      </c>
      <c r="C160">
        <v>33.82</v>
      </c>
      <c r="D160">
        <v>31.01</v>
      </c>
      <c r="E160">
        <v>33.15</v>
      </c>
      <c r="F160">
        <v>32</v>
      </c>
    </row>
    <row r="161" spans="1:6" x14ac:dyDescent="0.75">
      <c r="A161" s="11">
        <v>44328</v>
      </c>
      <c r="B161">
        <v>36.31</v>
      </c>
      <c r="C161">
        <v>34.11</v>
      </c>
      <c r="D161">
        <v>31.32</v>
      </c>
      <c r="E161">
        <v>33.4</v>
      </c>
      <c r="F161">
        <v>32.25</v>
      </c>
    </row>
    <row r="162" spans="1:6" x14ac:dyDescent="0.75">
      <c r="A162" s="11">
        <v>44329</v>
      </c>
      <c r="B162">
        <v>36.450000000000003</v>
      </c>
      <c r="C162">
        <v>34.22</v>
      </c>
      <c r="D162">
        <v>31.2</v>
      </c>
      <c r="E162">
        <v>33.53</v>
      </c>
      <c r="F162">
        <v>32.21</v>
      </c>
    </row>
    <row r="163" spans="1:6" x14ac:dyDescent="0.75">
      <c r="A163" s="11">
        <v>44330</v>
      </c>
      <c r="B163">
        <v>37.42</v>
      </c>
      <c r="C163">
        <v>35.090000000000003</v>
      </c>
      <c r="D163">
        <v>32.450000000000003</v>
      </c>
      <c r="E163">
        <v>34.5</v>
      </c>
      <c r="F163">
        <v>33.049999999999997</v>
      </c>
    </row>
    <row r="164" spans="1:6" x14ac:dyDescent="0.75">
      <c r="A164" s="11">
        <v>44333</v>
      </c>
      <c r="B164">
        <v>38.049999999999997</v>
      </c>
      <c r="C164">
        <v>35.700000000000003</v>
      </c>
      <c r="D164">
        <v>32.9</v>
      </c>
      <c r="E164">
        <v>35.200000000000003</v>
      </c>
      <c r="F164">
        <v>33.79</v>
      </c>
    </row>
    <row r="165" spans="1:6" x14ac:dyDescent="0.75">
      <c r="A165" s="11">
        <v>44334</v>
      </c>
      <c r="B165">
        <v>38.049999999999997</v>
      </c>
      <c r="C165">
        <v>35.700000000000003</v>
      </c>
      <c r="D165">
        <v>32.9</v>
      </c>
      <c r="E165">
        <v>35.200000000000003</v>
      </c>
      <c r="F165">
        <v>33.79</v>
      </c>
    </row>
    <row r="166" spans="1:6" x14ac:dyDescent="0.75">
      <c r="A166" s="11">
        <v>44335</v>
      </c>
      <c r="B166">
        <v>37.450000000000003</v>
      </c>
      <c r="C166">
        <v>35.07</v>
      </c>
      <c r="D166">
        <v>32.9</v>
      </c>
      <c r="E166">
        <v>35.15</v>
      </c>
      <c r="F166">
        <v>33.6</v>
      </c>
    </row>
    <row r="167" spans="1:6" x14ac:dyDescent="0.75">
      <c r="A167" s="11">
        <v>44336</v>
      </c>
      <c r="B167">
        <v>37.29</v>
      </c>
      <c r="C167">
        <v>34.78</v>
      </c>
      <c r="D167">
        <v>32.799999999999997</v>
      </c>
      <c r="E167">
        <v>35.25</v>
      </c>
      <c r="F167">
        <v>33</v>
      </c>
    </row>
    <row r="168" spans="1:6" x14ac:dyDescent="0.75">
      <c r="A168" s="11">
        <v>44337</v>
      </c>
      <c r="B168">
        <v>36.93</v>
      </c>
      <c r="C168">
        <v>34.4</v>
      </c>
      <c r="D168">
        <v>32.25</v>
      </c>
      <c r="E168">
        <v>35.07</v>
      </c>
      <c r="F168">
        <v>33.36</v>
      </c>
    </row>
    <row r="169" spans="1:6" x14ac:dyDescent="0.75">
      <c r="A169" s="11">
        <v>44342</v>
      </c>
      <c r="B169">
        <v>37.770000000000003</v>
      </c>
      <c r="C169">
        <v>35.450000000000003</v>
      </c>
      <c r="D169">
        <v>33.450000000000003</v>
      </c>
      <c r="E169">
        <v>36.65</v>
      </c>
      <c r="F169">
        <v>34.700000000000003</v>
      </c>
    </row>
    <row r="170" spans="1:6" x14ac:dyDescent="0.75">
      <c r="A170" s="11">
        <v>44343</v>
      </c>
      <c r="B170">
        <v>38.1</v>
      </c>
      <c r="C170">
        <v>35.659999999999997</v>
      </c>
      <c r="D170">
        <v>33.799999999999997</v>
      </c>
      <c r="E170">
        <v>36.65</v>
      </c>
      <c r="F170">
        <v>35.25</v>
      </c>
    </row>
    <row r="171" spans="1:6" x14ac:dyDescent="0.75">
      <c r="A171" s="11">
        <v>44344</v>
      </c>
      <c r="B171">
        <v>37.64</v>
      </c>
      <c r="C171">
        <v>35.35</v>
      </c>
      <c r="D171">
        <v>33.5</v>
      </c>
      <c r="E171">
        <v>36.32</v>
      </c>
      <c r="F171">
        <v>34.6</v>
      </c>
    </row>
    <row r="172" spans="1:6" x14ac:dyDescent="0.75">
      <c r="A172" s="11">
        <v>44347</v>
      </c>
      <c r="B172">
        <v>37.6</v>
      </c>
      <c r="C172">
        <v>35.299999999999997</v>
      </c>
      <c r="D172">
        <v>33.4</v>
      </c>
      <c r="E172">
        <v>36.25</v>
      </c>
      <c r="F172">
        <v>34.4</v>
      </c>
    </row>
    <row r="173" spans="1:6" x14ac:dyDescent="0.75">
      <c r="A173" s="11">
        <v>44348</v>
      </c>
      <c r="B173">
        <v>37.85</v>
      </c>
      <c r="C173">
        <v>35.6</v>
      </c>
      <c r="D173">
        <v>33.71</v>
      </c>
      <c r="E173">
        <v>36.799999999999997</v>
      </c>
      <c r="F173">
        <v>34.9</v>
      </c>
    </row>
    <row r="174" spans="1:6" x14ac:dyDescent="0.75">
      <c r="A174" s="11">
        <v>44349</v>
      </c>
      <c r="B174">
        <v>38.35</v>
      </c>
      <c r="C174">
        <v>36.299999999999997</v>
      </c>
      <c r="D174">
        <v>34.200000000000003</v>
      </c>
      <c r="E174">
        <v>37.6</v>
      </c>
      <c r="F174">
        <v>35.36</v>
      </c>
    </row>
    <row r="175" spans="1:6" x14ac:dyDescent="0.75">
      <c r="A175" s="11">
        <v>44350</v>
      </c>
      <c r="B175">
        <v>38.200000000000003</v>
      </c>
      <c r="C175">
        <v>36.049999999999997</v>
      </c>
      <c r="D175">
        <v>33.270000000000003</v>
      </c>
      <c r="E175">
        <v>36.96</v>
      </c>
      <c r="F175">
        <v>34.5</v>
      </c>
    </row>
    <row r="176" spans="1:6" x14ac:dyDescent="0.75">
      <c r="A176" s="11">
        <v>44351</v>
      </c>
      <c r="B176">
        <v>38.049999999999997</v>
      </c>
      <c r="C176">
        <v>35.85</v>
      </c>
      <c r="D176">
        <v>33.54</v>
      </c>
      <c r="E176">
        <v>37.01</v>
      </c>
      <c r="F176">
        <v>34.61</v>
      </c>
    </row>
    <row r="177" spans="1:6" x14ac:dyDescent="0.75">
      <c r="A177" s="11">
        <v>44354</v>
      </c>
      <c r="B177">
        <v>38.17</v>
      </c>
      <c r="C177">
        <v>36.5</v>
      </c>
      <c r="D177">
        <v>33.799999999999997</v>
      </c>
      <c r="E177">
        <v>37.299999999999997</v>
      </c>
      <c r="F177">
        <v>35.35</v>
      </c>
    </row>
    <row r="178" spans="1:6" x14ac:dyDescent="0.75">
      <c r="A178" s="11">
        <v>44355</v>
      </c>
      <c r="B178">
        <v>38.75</v>
      </c>
      <c r="C178">
        <v>37.020000000000003</v>
      </c>
      <c r="D178">
        <v>34.090000000000003</v>
      </c>
      <c r="E178">
        <v>37.549999999999997</v>
      </c>
      <c r="F178">
        <v>35.9</v>
      </c>
    </row>
    <row r="179" spans="1:6" x14ac:dyDescent="0.75">
      <c r="A179" s="11">
        <v>44356</v>
      </c>
      <c r="B179">
        <v>39.299999999999997</v>
      </c>
      <c r="C179">
        <v>37.65</v>
      </c>
      <c r="D179">
        <v>34.74</v>
      </c>
      <c r="E179">
        <v>38.15</v>
      </c>
      <c r="F179">
        <v>36.4</v>
      </c>
    </row>
    <row r="180" spans="1:6" x14ac:dyDescent="0.75">
      <c r="A180" s="11">
        <v>44357</v>
      </c>
      <c r="B180">
        <v>39.5</v>
      </c>
      <c r="C180">
        <v>37.97</v>
      </c>
      <c r="D180">
        <v>35.049999999999997</v>
      </c>
      <c r="E180">
        <v>38.33</v>
      </c>
      <c r="F180">
        <v>37</v>
      </c>
    </row>
    <row r="181" spans="1:6" x14ac:dyDescent="0.75">
      <c r="A181" s="11">
        <v>44358</v>
      </c>
      <c r="B181">
        <v>39.9</v>
      </c>
      <c r="C181">
        <v>38.299999999999997</v>
      </c>
      <c r="D181">
        <v>35.15</v>
      </c>
      <c r="E181">
        <v>38.659999999999997</v>
      </c>
      <c r="F181">
        <v>37.700000000000003</v>
      </c>
    </row>
    <row r="182" spans="1:6" x14ac:dyDescent="0.75">
      <c r="A182" s="11">
        <v>44361</v>
      </c>
      <c r="B182">
        <v>39.85</v>
      </c>
      <c r="C182">
        <v>38.299999999999997</v>
      </c>
      <c r="D182">
        <v>35.090000000000003</v>
      </c>
      <c r="E182">
        <v>38.700000000000003</v>
      </c>
      <c r="F182">
        <v>38</v>
      </c>
    </row>
    <row r="183" spans="1:6" x14ac:dyDescent="0.75">
      <c r="A183" s="11">
        <v>44362</v>
      </c>
      <c r="B183">
        <v>39.700000000000003</v>
      </c>
      <c r="C183">
        <v>38.06</v>
      </c>
      <c r="D183">
        <v>34.729999999999997</v>
      </c>
      <c r="E183">
        <v>38.25</v>
      </c>
      <c r="F183">
        <v>37.200000000000003</v>
      </c>
    </row>
    <row r="184" spans="1:6" x14ac:dyDescent="0.75">
      <c r="A184" s="11">
        <v>44363</v>
      </c>
      <c r="B184">
        <v>39.700000000000003</v>
      </c>
      <c r="C184">
        <v>37.96</v>
      </c>
      <c r="D184">
        <v>34.44</v>
      </c>
      <c r="E184">
        <v>38.450000000000003</v>
      </c>
      <c r="F184">
        <v>37.200000000000003</v>
      </c>
    </row>
    <row r="185" spans="1:6" x14ac:dyDescent="0.75">
      <c r="A185" s="11">
        <v>44364</v>
      </c>
      <c r="B185">
        <v>39.32</v>
      </c>
      <c r="C185">
        <v>37.53</v>
      </c>
      <c r="D185">
        <v>34.14</v>
      </c>
      <c r="E185">
        <v>37.979999999999997</v>
      </c>
      <c r="F185">
        <v>37</v>
      </c>
    </row>
    <row r="186" spans="1:6" x14ac:dyDescent="0.75">
      <c r="A186" s="11">
        <v>44365</v>
      </c>
      <c r="B186">
        <v>39.21</v>
      </c>
      <c r="C186">
        <v>37.299999999999997</v>
      </c>
      <c r="D186">
        <v>33.81</v>
      </c>
      <c r="E186">
        <v>37.9</v>
      </c>
      <c r="F186">
        <v>36.9</v>
      </c>
    </row>
    <row r="187" spans="1:6" x14ac:dyDescent="0.75">
      <c r="A187" s="11">
        <v>44369</v>
      </c>
      <c r="B187">
        <v>38.6</v>
      </c>
      <c r="C187">
        <v>36.65</v>
      </c>
      <c r="D187">
        <v>33.35</v>
      </c>
      <c r="E187">
        <v>37.32</v>
      </c>
      <c r="F187">
        <v>36.200000000000003</v>
      </c>
    </row>
    <row r="188" spans="1:6" x14ac:dyDescent="0.75">
      <c r="A188" s="11">
        <v>44370</v>
      </c>
      <c r="B188">
        <v>38.549999999999997</v>
      </c>
      <c r="C188">
        <v>36.54</v>
      </c>
      <c r="D188">
        <v>33.299999999999997</v>
      </c>
      <c r="E188">
        <v>37.35</v>
      </c>
      <c r="F188">
        <v>36</v>
      </c>
    </row>
    <row r="189" spans="1:6" x14ac:dyDescent="0.75">
      <c r="A189" s="11">
        <v>44371</v>
      </c>
      <c r="B189">
        <v>38.159999999999997</v>
      </c>
      <c r="C189">
        <v>36</v>
      </c>
      <c r="D189">
        <v>32.950000000000003</v>
      </c>
      <c r="E189">
        <v>37.11</v>
      </c>
      <c r="F189">
        <v>35.75</v>
      </c>
    </row>
    <row r="190" spans="1:6" x14ac:dyDescent="0.75">
      <c r="A190" s="11">
        <v>44372</v>
      </c>
      <c r="B190">
        <v>37.450000000000003</v>
      </c>
      <c r="C190">
        <v>34.99</v>
      </c>
      <c r="D190">
        <v>32.06</v>
      </c>
      <c r="E190">
        <v>36.200000000000003</v>
      </c>
      <c r="F190">
        <v>34.75</v>
      </c>
    </row>
    <row r="191" spans="1:6" x14ac:dyDescent="0.75">
      <c r="A191" s="11">
        <v>44375</v>
      </c>
      <c r="B191">
        <v>37.24</v>
      </c>
      <c r="C191">
        <v>34.85</v>
      </c>
      <c r="D191">
        <v>32</v>
      </c>
      <c r="E191">
        <v>36</v>
      </c>
      <c r="F191">
        <v>34.5</v>
      </c>
    </row>
    <row r="192" spans="1:6" x14ac:dyDescent="0.75">
      <c r="A192" s="11">
        <v>44376</v>
      </c>
      <c r="B192">
        <v>36.72</v>
      </c>
      <c r="C192">
        <v>34.15</v>
      </c>
      <c r="D192">
        <v>31.4</v>
      </c>
      <c r="E192">
        <v>35.35</v>
      </c>
      <c r="F192">
        <v>34.1</v>
      </c>
    </row>
    <row r="193" spans="1:6" x14ac:dyDescent="0.75">
      <c r="A193" s="11">
        <v>44377</v>
      </c>
      <c r="B193">
        <v>36.36</v>
      </c>
      <c r="C193">
        <v>33.93</v>
      </c>
      <c r="D193">
        <v>31.3</v>
      </c>
      <c r="E193">
        <v>35.01</v>
      </c>
      <c r="F193">
        <v>33.9</v>
      </c>
    </row>
    <row r="194" spans="1:6" x14ac:dyDescent="0.75">
      <c r="A194" s="11">
        <v>44378</v>
      </c>
      <c r="B194">
        <v>36.25</v>
      </c>
      <c r="C194">
        <v>33.799999999999997</v>
      </c>
      <c r="D194">
        <v>31.35</v>
      </c>
      <c r="E194">
        <v>35.25</v>
      </c>
      <c r="F194">
        <v>34.35</v>
      </c>
    </row>
    <row r="195" spans="1:6" x14ac:dyDescent="0.75">
      <c r="A195" s="11">
        <v>44379</v>
      </c>
      <c r="B195">
        <v>36.5</v>
      </c>
      <c r="C195">
        <v>34.06</v>
      </c>
      <c r="D195">
        <v>31.75</v>
      </c>
      <c r="E195">
        <v>35.729999999999997</v>
      </c>
      <c r="F195">
        <v>34.75</v>
      </c>
    </row>
    <row r="196" spans="1:6" x14ac:dyDescent="0.75">
      <c r="A196" s="11">
        <v>44382</v>
      </c>
      <c r="B196">
        <v>36.4</v>
      </c>
      <c r="C196">
        <v>33.799999999999997</v>
      </c>
      <c r="D196">
        <v>31.5</v>
      </c>
      <c r="E196">
        <v>35.659999999999997</v>
      </c>
      <c r="F196">
        <v>34.9</v>
      </c>
    </row>
    <row r="197" spans="1:6" x14ac:dyDescent="0.75">
      <c r="A197" s="11">
        <v>44383</v>
      </c>
      <c r="B197">
        <v>36.299999999999997</v>
      </c>
      <c r="C197">
        <v>33.770000000000003</v>
      </c>
      <c r="D197">
        <v>31.08</v>
      </c>
      <c r="E197">
        <v>35.4</v>
      </c>
      <c r="F197">
        <v>34.6</v>
      </c>
    </row>
    <row r="198" spans="1:6" x14ac:dyDescent="0.75">
      <c r="A198" s="11">
        <v>44384</v>
      </c>
      <c r="B198">
        <v>35.6</v>
      </c>
      <c r="C198">
        <v>33.76</v>
      </c>
      <c r="D198">
        <v>31.26</v>
      </c>
      <c r="E198">
        <v>35.700000000000003</v>
      </c>
      <c r="F198">
        <v>34.700000000000003</v>
      </c>
    </row>
    <row r="199" spans="1:6" x14ac:dyDescent="0.75">
      <c r="A199" s="11">
        <v>44385</v>
      </c>
      <c r="B199">
        <v>35.54</v>
      </c>
      <c r="C199">
        <v>33.86</v>
      </c>
      <c r="D199">
        <v>31.5</v>
      </c>
      <c r="E199">
        <v>35.659999999999997</v>
      </c>
      <c r="F199">
        <v>35.049999999999997</v>
      </c>
    </row>
    <row r="200" spans="1:6" x14ac:dyDescent="0.75">
      <c r="A200" s="11">
        <v>44389</v>
      </c>
      <c r="B200">
        <v>35.799999999999997</v>
      </c>
      <c r="C200">
        <v>34.29</v>
      </c>
      <c r="D200">
        <v>31.9</v>
      </c>
      <c r="E200">
        <v>35.96</v>
      </c>
      <c r="F200">
        <v>35.25</v>
      </c>
    </row>
    <row r="201" spans="1:6" x14ac:dyDescent="0.75">
      <c r="A201" s="11">
        <v>44390</v>
      </c>
      <c r="B201">
        <v>36.049999999999997</v>
      </c>
      <c r="C201">
        <v>34.75</v>
      </c>
      <c r="D201">
        <v>32.75</v>
      </c>
      <c r="E201">
        <v>36.5</v>
      </c>
      <c r="F201">
        <v>36</v>
      </c>
    </row>
    <row r="202" spans="1:6" x14ac:dyDescent="0.75">
      <c r="A202" s="11">
        <v>44391</v>
      </c>
      <c r="B202">
        <v>36.4</v>
      </c>
      <c r="C202">
        <v>35.090000000000003</v>
      </c>
      <c r="D202">
        <v>32.6</v>
      </c>
      <c r="E202">
        <v>36.82</v>
      </c>
      <c r="F202">
        <v>36.28</v>
      </c>
    </row>
    <row r="203" spans="1:6" x14ac:dyDescent="0.75">
      <c r="A203" s="11">
        <v>44392</v>
      </c>
      <c r="B203">
        <v>36.369999999999997</v>
      </c>
      <c r="C203">
        <v>35.29</v>
      </c>
      <c r="D203">
        <v>32.75</v>
      </c>
      <c r="E203">
        <v>37.200000000000003</v>
      </c>
      <c r="F203">
        <v>36.35</v>
      </c>
    </row>
    <row r="204" spans="1:6" x14ac:dyDescent="0.75">
      <c r="A204" s="11">
        <v>44393</v>
      </c>
      <c r="B204">
        <v>36.4</v>
      </c>
      <c r="C204">
        <v>35.57</v>
      </c>
      <c r="D204">
        <v>32.65</v>
      </c>
      <c r="E204">
        <v>37.200000000000003</v>
      </c>
      <c r="F204">
        <v>36.75</v>
      </c>
    </row>
    <row r="205" spans="1:6" x14ac:dyDescent="0.75">
      <c r="A205" s="11">
        <v>44396</v>
      </c>
      <c r="B205">
        <v>36.6</v>
      </c>
      <c r="C205">
        <v>35.840000000000003</v>
      </c>
      <c r="D205">
        <v>32.94</v>
      </c>
      <c r="E205">
        <v>37.65</v>
      </c>
      <c r="F205">
        <v>36.6</v>
      </c>
    </row>
    <row r="206" spans="1:6" x14ac:dyDescent="0.75">
      <c r="A206" s="11">
        <v>44397</v>
      </c>
      <c r="B206">
        <v>37</v>
      </c>
      <c r="C206">
        <v>36.19</v>
      </c>
      <c r="D206">
        <v>33.119999999999997</v>
      </c>
      <c r="E206">
        <v>38.200000000000003</v>
      </c>
      <c r="F206">
        <v>37.6</v>
      </c>
    </row>
    <row r="207" spans="1:6" x14ac:dyDescent="0.75">
      <c r="A207" s="11">
        <v>44398</v>
      </c>
      <c r="B207">
        <v>37.200000000000003</v>
      </c>
      <c r="C207">
        <v>36.32</v>
      </c>
      <c r="D207">
        <v>33.26</v>
      </c>
      <c r="E207">
        <v>38.15</v>
      </c>
      <c r="F207">
        <v>37.85</v>
      </c>
    </row>
    <row r="208" spans="1:6" x14ac:dyDescent="0.75">
      <c r="A208" s="11">
        <v>44399</v>
      </c>
      <c r="B208">
        <v>37.200000000000003</v>
      </c>
      <c r="C208">
        <v>36.299999999999997</v>
      </c>
      <c r="D208">
        <v>33.299999999999997</v>
      </c>
      <c r="E208">
        <v>38.549999999999997</v>
      </c>
      <c r="F208">
        <v>38.21</v>
      </c>
    </row>
    <row r="209" spans="1:6" x14ac:dyDescent="0.75">
      <c r="A209" s="11">
        <v>44400</v>
      </c>
      <c r="B209">
        <v>37</v>
      </c>
      <c r="C209">
        <v>36.28</v>
      </c>
      <c r="D209">
        <v>33.340000000000003</v>
      </c>
      <c r="E209">
        <v>38.590000000000003</v>
      </c>
      <c r="F209">
        <v>38.5</v>
      </c>
    </row>
    <row r="210" spans="1:6" x14ac:dyDescent="0.75">
      <c r="A210" s="11">
        <v>44403</v>
      </c>
      <c r="B210">
        <v>37.090000000000003</v>
      </c>
      <c r="C210">
        <v>36.22</v>
      </c>
      <c r="D210">
        <v>33.5</v>
      </c>
      <c r="E210">
        <v>38.450000000000003</v>
      </c>
      <c r="F210">
        <v>38.299999999999997</v>
      </c>
    </row>
    <row r="211" spans="1:6" x14ac:dyDescent="0.75">
      <c r="A211" s="11">
        <v>44404</v>
      </c>
      <c r="B211">
        <v>37.049999999999997</v>
      </c>
      <c r="C211">
        <v>36.119999999999997</v>
      </c>
      <c r="D211">
        <v>33.450000000000003</v>
      </c>
      <c r="E211">
        <v>38.4</v>
      </c>
      <c r="F211">
        <v>38.299999999999997</v>
      </c>
    </row>
    <row r="212" spans="1:6" x14ac:dyDescent="0.75">
      <c r="A212" s="11">
        <v>44405</v>
      </c>
      <c r="B212">
        <v>36.979999999999997</v>
      </c>
      <c r="C212">
        <v>36.01</v>
      </c>
      <c r="D212">
        <v>33.71</v>
      </c>
      <c r="E212">
        <v>38.28</v>
      </c>
      <c r="F212">
        <v>38</v>
      </c>
    </row>
    <row r="213" spans="1:6" x14ac:dyDescent="0.75">
      <c r="A213" s="11">
        <v>44406</v>
      </c>
      <c r="B213">
        <v>36.86</v>
      </c>
      <c r="C213">
        <v>35.909999999999997</v>
      </c>
      <c r="D213">
        <v>33.5</v>
      </c>
      <c r="E213">
        <v>38.450000000000003</v>
      </c>
      <c r="F213">
        <v>38.15</v>
      </c>
    </row>
    <row r="214" spans="1:6" x14ac:dyDescent="0.75">
      <c r="A214" s="11">
        <v>44407</v>
      </c>
      <c r="B214">
        <v>36.799999999999997</v>
      </c>
      <c r="C214">
        <v>35.869999999999997</v>
      </c>
      <c r="D214">
        <v>33.58</v>
      </c>
      <c r="E214">
        <v>38.479999999999997</v>
      </c>
      <c r="F214">
        <v>38.1</v>
      </c>
    </row>
    <row r="215" spans="1:6" x14ac:dyDescent="0.75">
      <c r="A215" s="11">
        <v>44410</v>
      </c>
      <c r="B215">
        <v>36.75</v>
      </c>
      <c r="C215">
        <v>35.78</v>
      </c>
      <c r="D215">
        <v>33.5</v>
      </c>
      <c r="E215">
        <v>38.299999999999997</v>
      </c>
      <c r="F215">
        <v>38.049999999999997</v>
      </c>
    </row>
    <row r="216" spans="1:6" x14ac:dyDescent="0.75">
      <c r="A216" s="11">
        <v>44411</v>
      </c>
      <c r="B216">
        <v>36.65</v>
      </c>
      <c r="C216">
        <v>35.590000000000003</v>
      </c>
      <c r="D216">
        <v>33.700000000000003</v>
      </c>
      <c r="E216">
        <v>38.229999999999997</v>
      </c>
      <c r="F216">
        <v>37.9</v>
      </c>
    </row>
    <row r="217" spans="1:6" x14ac:dyDescent="0.75">
      <c r="A217" s="11">
        <v>44412</v>
      </c>
      <c r="B217">
        <v>36.43</v>
      </c>
      <c r="C217">
        <v>35.409999999999997</v>
      </c>
      <c r="D217">
        <v>33.43</v>
      </c>
      <c r="E217">
        <v>38.15</v>
      </c>
      <c r="F217">
        <v>37.6</v>
      </c>
    </row>
    <row r="218" spans="1:6" x14ac:dyDescent="0.75">
      <c r="A218" s="11">
        <v>44413</v>
      </c>
      <c r="B218">
        <v>36.299999999999997</v>
      </c>
      <c r="C218">
        <v>35.19</v>
      </c>
      <c r="D218">
        <v>33.020000000000003</v>
      </c>
      <c r="E218">
        <v>37.700000000000003</v>
      </c>
      <c r="F218">
        <v>37.15</v>
      </c>
    </row>
    <row r="219" spans="1:6" x14ac:dyDescent="0.75">
      <c r="A219" s="11">
        <v>44414</v>
      </c>
      <c r="B219">
        <v>36.25</v>
      </c>
      <c r="C219">
        <v>34.97</v>
      </c>
      <c r="D219">
        <v>32.75</v>
      </c>
      <c r="E219">
        <v>37.4</v>
      </c>
      <c r="F219">
        <v>37</v>
      </c>
    </row>
    <row r="220" spans="1:6" x14ac:dyDescent="0.75">
      <c r="A220" s="11">
        <v>44417</v>
      </c>
      <c r="B220">
        <v>36.119999999999997</v>
      </c>
      <c r="C220">
        <v>35.1</v>
      </c>
      <c r="D220">
        <v>32.700000000000003</v>
      </c>
      <c r="E220">
        <v>37.4</v>
      </c>
      <c r="F220">
        <v>37.08</v>
      </c>
    </row>
    <row r="221" spans="1:6" x14ac:dyDescent="0.75">
      <c r="A221" s="11">
        <v>44418</v>
      </c>
      <c r="B221">
        <v>36.5</v>
      </c>
      <c r="C221">
        <v>35.35</v>
      </c>
      <c r="D221">
        <v>32.909999999999997</v>
      </c>
      <c r="E221">
        <v>37.74</v>
      </c>
      <c r="F221">
        <v>37.5</v>
      </c>
    </row>
    <row r="222" spans="1:6" x14ac:dyDescent="0.75">
      <c r="A222" s="11">
        <v>44419</v>
      </c>
      <c r="B222">
        <v>36.65</v>
      </c>
      <c r="C222">
        <v>35.53</v>
      </c>
      <c r="D222">
        <v>33.03</v>
      </c>
      <c r="E222">
        <v>37.81</v>
      </c>
      <c r="F222">
        <v>37.549999999999997</v>
      </c>
    </row>
    <row r="223" spans="1:6" x14ac:dyDescent="0.75">
      <c r="A223" s="11">
        <v>44420</v>
      </c>
      <c r="B223">
        <v>37.020000000000003</v>
      </c>
      <c r="C223">
        <v>35.68</v>
      </c>
      <c r="D223">
        <v>33.799999999999997</v>
      </c>
      <c r="E223">
        <v>38.15</v>
      </c>
      <c r="F223">
        <v>37.9</v>
      </c>
    </row>
    <row r="224" spans="1:6" x14ac:dyDescent="0.75">
      <c r="A224" s="11">
        <v>44421</v>
      </c>
      <c r="B224">
        <v>36.15</v>
      </c>
      <c r="C224">
        <v>35.119999999999997</v>
      </c>
      <c r="D224">
        <v>33.25</v>
      </c>
      <c r="E224">
        <v>37.75</v>
      </c>
      <c r="F224">
        <v>37.4</v>
      </c>
    </row>
    <row r="225" spans="1:6" x14ac:dyDescent="0.75">
      <c r="A225" s="11">
        <v>44425</v>
      </c>
      <c r="B225">
        <v>36.090000000000003</v>
      </c>
      <c r="C225">
        <v>35.270000000000003</v>
      </c>
      <c r="D225">
        <v>32.700000000000003</v>
      </c>
      <c r="E225">
        <v>37.75</v>
      </c>
      <c r="F225">
        <v>36.4</v>
      </c>
    </row>
    <row r="226" spans="1:6" x14ac:dyDescent="0.75">
      <c r="A226" s="11">
        <v>44426</v>
      </c>
      <c r="B226">
        <v>36</v>
      </c>
      <c r="C226">
        <v>35.31</v>
      </c>
      <c r="D226">
        <v>33.18</v>
      </c>
      <c r="E226">
        <v>37.65</v>
      </c>
      <c r="F226">
        <v>36.659999999999997</v>
      </c>
    </row>
    <row r="227" spans="1:6" x14ac:dyDescent="0.75">
      <c r="A227" s="11">
        <v>44427</v>
      </c>
      <c r="B227">
        <v>36.15</v>
      </c>
      <c r="C227">
        <v>35.31</v>
      </c>
      <c r="D227">
        <v>33.200000000000003</v>
      </c>
      <c r="E227">
        <v>37.25</v>
      </c>
      <c r="F227">
        <v>36.700000000000003</v>
      </c>
    </row>
    <row r="228" spans="1:6" x14ac:dyDescent="0.75">
      <c r="A228" s="11">
        <v>44428</v>
      </c>
      <c r="B228">
        <v>36.21</v>
      </c>
      <c r="C228">
        <v>35.270000000000003</v>
      </c>
      <c r="D228">
        <v>32.700000000000003</v>
      </c>
      <c r="E228">
        <v>37.200000000000003</v>
      </c>
      <c r="F228">
        <v>36.6</v>
      </c>
    </row>
    <row r="229" spans="1:6" x14ac:dyDescent="0.75">
      <c r="A229" s="11">
        <v>44431</v>
      </c>
      <c r="B229">
        <v>36.450000000000003</v>
      </c>
      <c r="C229">
        <v>35.26</v>
      </c>
      <c r="D229">
        <v>32.9</v>
      </c>
      <c r="E229">
        <v>37.4</v>
      </c>
      <c r="F229">
        <v>37</v>
      </c>
    </row>
    <row r="230" spans="1:6" x14ac:dyDescent="0.75">
      <c r="A230" s="11">
        <v>44432</v>
      </c>
      <c r="B230">
        <v>36.700000000000003</v>
      </c>
      <c r="C230">
        <v>35.39</v>
      </c>
      <c r="D230">
        <v>33.799999999999997</v>
      </c>
      <c r="E230">
        <v>37.75</v>
      </c>
      <c r="F230">
        <v>37.15</v>
      </c>
    </row>
    <row r="231" spans="1:6" x14ac:dyDescent="0.75">
      <c r="A231" s="11">
        <v>44433</v>
      </c>
      <c r="B231">
        <v>36.700000000000003</v>
      </c>
      <c r="C231">
        <v>35.369999999999997</v>
      </c>
      <c r="D231">
        <v>33.5</v>
      </c>
      <c r="E231">
        <v>37.67</v>
      </c>
      <c r="F231">
        <v>37.15</v>
      </c>
    </row>
    <row r="232" spans="1:6" x14ac:dyDescent="0.75">
      <c r="A232" s="11">
        <v>44434</v>
      </c>
      <c r="B232">
        <v>36.58</v>
      </c>
      <c r="C232">
        <v>35.42</v>
      </c>
      <c r="D232">
        <v>34</v>
      </c>
      <c r="E232">
        <v>37.5</v>
      </c>
      <c r="F232">
        <v>37.1</v>
      </c>
    </row>
    <row r="233" spans="1:6" x14ac:dyDescent="0.75">
      <c r="A233" s="11">
        <v>44435</v>
      </c>
      <c r="B233">
        <v>36.700000000000003</v>
      </c>
      <c r="C233">
        <v>35.630000000000003</v>
      </c>
      <c r="D233">
        <v>34.130000000000003</v>
      </c>
      <c r="E233">
        <v>37.799999999999997</v>
      </c>
      <c r="F233">
        <v>37.380000000000003</v>
      </c>
    </row>
    <row r="234" spans="1:6" x14ac:dyDescent="0.75">
      <c r="A234" s="11">
        <v>44438</v>
      </c>
      <c r="B234">
        <v>37.26</v>
      </c>
      <c r="C234">
        <v>36.01</v>
      </c>
      <c r="D234">
        <v>35</v>
      </c>
      <c r="E234">
        <v>38.4</v>
      </c>
      <c r="F234">
        <v>38.200000000000003</v>
      </c>
    </row>
    <row r="235" spans="1:6" x14ac:dyDescent="0.75">
      <c r="A235" s="11">
        <v>44439</v>
      </c>
      <c r="B235">
        <v>37.57</v>
      </c>
      <c r="C235">
        <v>36.31</v>
      </c>
      <c r="D235">
        <v>35</v>
      </c>
      <c r="E235">
        <v>38.450000000000003</v>
      </c>
      <c r="F235">
        <v>38.4</v>
      </c>
    </row>
    <row r="236" spans="1:6" x14ac:dyDescent="0.75">
      <c r="A236" s="11">
        <v>44440</v>
      </c>
      <c r="B236">
        <v>37.94</v>
      </c>
      <c r="C236">
        <v>36.880000000000003</v>
      </c>
      <c r="D236">
        <v>35.6</v>
      </c>
      <c r="E236">
        <v>38.700000000000003</v>
      </c>
      <c r="F236">
        <v>38.6</v>
      </c>
    </row>
    <row r="237" spans="1:6" x14ac:dyDescent="0.75">
      <c r="A237" s="11">
        <v>44441</v>
      </c>
      <c r="B237">
        <v>38.4</v>
      </c>
      <c r="C237">
        <v>37.46</v>
      </c>
      <c r="D237">
        <v>35.799999999999997</v>
      </c>
      <c r="E237">
        <v>39.4</v>
      </c>
      <c r="F237">
        <v>39.200000000000003</v>
      </c>
    </row>
    <row r="238" spans="1:6" x14ac:dyDescent="0.75">
      <c r="A238" s="11">
        <v>44442</v>
      </c>
      <c r="B238">
        <v>38.5</v>
      </c>
      <c r="C238">
        <v>37.520000000000003</v>
      </c>
      <c r="D238">
        <v>35.75</v>
      </c>
      <c r="E238">
        <v>39.35</v>
      </c>
      <c r="F238">
        <v>39.25</v>
      </c>
    </row>
    <row r="239" spans="1:6" x14ac:dyDescent="0.75">
      <c r="A239" s="11">
        <v>44445</v>
      </c>
      <c r="B239">
        <v>38.6</v>
      </c>
      <c r="C239">
        <v>37.76</v>
      </c>
      <c r="D239">
        <v>35.950000000000003</v>
      </c>
      <c r="E239">
        <v>39.6</v>
      </c>
      <c r="F239">
        <v>39.35</v>
      </c>
    </row>
    <row r="240" spans="1:6" x14ac:dyDescent="0.75">
      <c r="A240" s="11">
        <v>44446</v>
      </c>
      <c r="B240">
        <v>39</v>
      </c>
      <c r="C240">
        <v>37.85</v>
      </c>
      <c r="D240">
        <v>36.35</v>
      </c>
      <c r="E240">
        <v>39.700000000000003</v>
      </c>
      <c r="F240">
        <v>39.4</v>
      </c>
    </row>
    <row r="241" spans="1:6" x14ac:dyDescent="0.75">
      <c r="A241" s="11">
        <v>44447</v>
      </c>
      <c r="B241">
        <v>38.799999999999997</v>
      </c>
      <c r="C241">
        <v>37.79</v>
      </c>
      <c r="D241">
        <v>35.869999999999997</v>
      </c>
      <c r="E241">
        <v>39.15</v>
      </c>
      <c r="F241">
        <v>39.049999999999997</v>
      </c>
    </row>
    <row r="242" spans="1:6" x14ac:dyDescent="0.75">
      <c r="A242" s="11">
        <v>44448</v>
      </c>
      <c r="B242">
        <v>38.700000000000003</v>
      </c>
      <c r="C242">
        <v>37.74</v>
      </c>
      <c r="D242">
        <v>35.6</v>
      </c>
      <c r="E242">
        <v>38.9</v>
      </c>
      <c r="F242">
        <v>38.799999999999997</v>
      </c>
    </row>
    <row r="243" spans="1:6" x14ac:dyDescent="0.75">
      <c r="A243" s="11">
        <v>44449</v>
      </c>
      <c r="B243">
        <v>38.9</v>
      </c>
      <c r="C243">
        <v>37.68</v>
      </c>
      <c r="D243">
        <v>34.51</v>
      </c>
      <c r="E243">
        <v>38.6</v>
      </c>
      <c r="F243">
        <v>38.950000000000003</v>
      </c>
    </row>
    <row r="244" spans="1:6" x14ac:dyDescent="0.75">
      <c r="A244" s="11">
        <v>44452</v>
      </c>
      <c r="B244">
        <v>39.6</v>
      </c>
      <c r="C244">
        <v>38.43</v>
      </c>
      <c r="D244">
        <v>35.61</v>
      </c>
      <c r="E244">
        <v>39.65</v>
      </c>
      <c r="F244">
        <v>39.5</v>
      </c>
    </row>
    <row r="245" spans="1:6" x14ac:dyDescent="0.75">
      <c r="A245" s="11">
        <v>44453</v>
      </c>
      <c r="B245">
        <v>39.35</v>
      </c>
      <c r="C245">
        <v>38.270000000000003</v>
      </c>
      <c r="D245">
        <v>35.619999999999997</v>
      </c>
      <c r="E245">
        <v>39.4</v>
      </c>
      <c r="F245">
        <v>39.4</v>
      </c>
    </row>
    <row r="246" spans="1:6" x14ac:dyDescent="0.75">
      <c r="A246" s="11">
        <v>44454</v>
      </c>
      <c r="B246">
        <v>39.799999999999997</v>
      </c>
      <c r="C246">
        <v>38.159999999999997</v>
      </c>
      <c r="D246">
        <v>35.6</v>
      </c>
      <c r="E246">
        <v>39.450000000000003</v>
      </c>
      <c r="F246">
        <v>39.299999999999997</v>
      </c>
    </row>
    <row r="247" spans="1:6" x14ac:dyDescent="0.75">
      <c r="A247" s="11">
        <v>44455</v>
      </c>
      <c r="B247">
        <v>40.200000000000003</v>
      </c>
      <c r="C247">
        <v>38.18</v>
      </c>
      <c r="D247">
        <v>35.799999999999997</v>
      </c>
      <c r="E247">
        <v>39.5</v>
      </c>
      <c r="F247">
        <v>39.25</v>
      </c>
    </row>
    <row r="248" spans="1:6" x14ac:dyDescent="0.75">
      <c r="A248" s="11">
        <v>44456</v>
      </c>
      <c r="B248">
        <v>40.1</v>
      </c>
      <c r="C248">
        <v>38.1</v>
      </c>
      <c r="D248">
        <v>35.799999999999997</v>
      </c>
      <c r="E248">
        <v>39.200000000000003</v>
      </c>
      <c r="F248">
        <v>39.15</v>
      </c>
    </row>
    <row r="249" spans="1:6" x14ac:dyDescent="0.75">
      <c r="A249" s="11">
        <v>44459</v>
      </c>
      <c r="B249">
        <v>40</v>
      </c>
      <c r="C249">
        <v>37.880000000000003</v>
      </c>
      <c r="D249">
        <v>35.15</v>
      </c>
      <c r="E249">
        <v>38.619999999999997</v>
      </c>
      <c r="F249">
        <v>38.5</v>
      </c>
    </row>
    <row r="250" spans="1:6" x14ac:dyDescent="0.75">
      <c r="A250" s="11">
        <v>44460</v>
      </c>
      <c r="B250">
        <v>39.799999999999997</v>
      </c>
      <c r="C250">
        <v>37.76</v>
      </c>
      <c r="D250">
        <v>35</v>
      </c>
      <c r="E250">
        <v>38.74</v>
      </c>
      <c r="F250">
        <v>38.5</v>
      </c>
    </row>
    <row r="251" spans="1:6" x14ac:dyDescent="0.75">
      <c r="A251" s="11">
        <v>44461</v>
      </c>
      <c r="B251">
        <v>39.6</v>
      </c>
      <c r="C251">
        <v>37.69</v>
      </c>
      <c r="D251">
        <v>34.25</v>
      </c>
      <c r="E251">
        <v>38.36</v>
      </c>
      <c r="F251">
        <v>38.200000000000003</v>
      </c>
    </row>
    <row r="252" spans="1:6" x14ac:dyDescent="0.75">
      <c r="A252" s="11">
        <v>44462</v>
      </c>
      <c r="B252">
        <v>39.299999999999997</v>
      </c>
      <c r="C252">
        <v>37.64</v>
      </c>
      <c r="D252">
        <v>34.549999999999997</v>
      </c>
      <c r="E252">
        <v>38</v>
      </c>
      <c r="F252">
        <v>37.9</v>
      </c>
    </row>
    <row r="253" spans="1:6" x14ac:dyDescent="0.75">
      <c r="A253" s="11">
        <v>44463</v>
      </c>
      <c r="B253">
        <v>38.56</v>
      </c>
      <c r="C253">
        <v>37.36</v>
      </c>
      <c r="D253">
        <v>34.44</v>
      </c>
      <c r="E253">
        <v>37.35</v>
      </c>
      <c r="F253">
        <v>37.950000000000003</v>
      </c>
    </row>
    <row r="254" spans="1:6" x14ac:dyDescent="0.75">
      <c r="A254" s="11">
        <v>44466</v>
      </c>
      <c r="B254">
        <v>38.450000000000003</v>
      </c>
      <c r="C254">
        <v>37.200000000000003</v>
      </c>
      <c r="D254">
        <v>34.1</v>
      </c>
      <c r="E254">
        <v>37.799999999999997</v>
      </c>
      <c r="F254">
        <v>37.4</v>
      </c>
    </row>
    <row r="255" spans="1:6" x14ac:dyDescent="0.75">
      <c r="A255" s="11">
        <v>44467</v>
      </c>
      <c r="B255">
        <v>38.450000000000003</v>
      </c>
      <c r="C255">
        <v>37.119999999999997</v>
      </c>
      <c r="D255">
        <v>34.5</v>
      </c>
      <c r="E255">
        <v>37.9</v>
      </c>
      <c r="F255">
        <v>37.9</v>
      </c>
    </row>
    <row r="256" spans="1:6" x14ac:dyDescent="0.75">
      <c r="A256" s="11">
        <v>44468</v>
      </c>
      <c r="B256">
        <v>38.9</v>
      </c>
      <c r="C256">
        <v>37.229999999999997</v>
      </c>
      <c r="D256">
        <v>34.75</v>
      </c>
      <c r="E256">
        <v>38.200000000000003</v>
      </c>
      <c r="F256">
        <v>37.799999999999997</v>
      </c>
    </row>
    <row r="257" spans="1:6" x14ac:dyDescent="0.75">
      <c r="A257" s="11">
        <v>44469</v>
      </c>
      <c r="B257">
        <v>39</v>
      </c>
      <c r="C257">
        <v>37.119999999999997</v>
      </c>
      <c r="D257">
        <v>34.5</v>
      </c>
      <c r="E257">
        <v>38</v>
      </c>
      <c r="F257">
        <v>37.5</v>
      </c>
    </row>
    <row r="258" spans="1:6" x14ac:dyDescent="0.75">
      <c r="A258" s="11">
        <v>44470</v>
      </c>
      <c r="B258">
        <v>38.200000000000003</v>
      </c>
      <c r="C258">
        <v>36.979999999999997</v>
      </c>
      <c r="D258">
        <v>34</v>
      </c>
      <c r="E258">
        <v>38</v>
      </c>
      <c r="F258">
        <v>37.1</v>
      </c>
    </row>
    <row r="259" spans="1:6" x14ac:dyDescent="0.75">
      <c r="A259" s="11">
        <v>44473</v>
      </c>
      <c r="B259">
        <v>38.15</v>
      </c>
      <c r="C259">
        <v>36.869999999999997</v>
      </c>
      <c r="D259">
        <v>34.369999999999997</v>
      </c>
      <c r="E259">
        <v>37.799999999999997</v>
      </c>
      <c r="F259">
        <v>37.1</v>
      </c>
    </row>
    <row r="260" spans="1:6" x14ac:dyDescent="0.75">
      <c r="A260" s="11">
        <v>44474</v>
      </c>
      <c r="B260">
        <v>38.5</v>
      </c>
      <c r="C260">
        <v>36.69</v>
      </c>
      <c r="D260">
        <v>34.450000000000003</v>
      </c>
      <c r="E260">
        <v>38</v>
      </c>
      <c r="F260">
        <v>37.380000000000003</v>
      </c>
    </row>
    <row r="261" spans="1:6" x14ac:dyDescent="0.75">
      <c r="A261" s="11">
        <v>44475</v>
      </c>
      <c r="B261">
        <v>38</v>
      </c>
      <c r="C261">
        <v>36.380000000000003</v>
      </c>
      <c r="D261">
        <v>33.1</v>
      </c>
      <c r="E261">
        <f>+AVERAGE(E260,E262)</f>
        <v>37.625</v>
      </c>
      <c r="F261">
        <f>+AVERAGE(F260,F262)</f>
        <v>37.090000000000003</v>
      </c>
    </row>
    <row r="262" spans="1:6" x14ac:dyDescent="0.75">
      <c r="A262" s="11">
        <v>44476</v>
      </c>
      <c r="B262">
        <v>37.450000000000003</v>
      </c>
      <c r="C262">
        <v>36.39</v>
      </c>
      <c r="D262">
        <v>34</v>
      </c>
      <c r="E262">
        <v>37.25</v>
      </c>
      <c r="F262">
        <v>36.799999999999997</v>
      </c>
    </row>
    <row r="263" spans="1:6" x14ac:dyDescent="0.75">
      <c r="A263" s="11">
        <v>44481</v>
      </c>
      <c r="B263">
        <v>37.65</v>
      </c>
      <c r="C263">
        <v>36.17</v>
      </c>
      <c r="D263">
        <v>33.6</v>
      </c>
      <c r="E263">
        <v>37.5</v>
      </c>
      <c r="F263">
        <v>36.89</v>
      </c>
    </row>
    <row r="264" spans="1:6" x14ac:dyDescent="0.75">
      <c r="A264" s="11">
        <v>44482</v>
      </c>
      <c r="B264">
        <v>37</v>
      </c>
      <c r="C264">
        <v>36.11</v>
      </c>
      <c r="D264">
        <v>33.799999999999997</v>
      </c>
      <c r="E264">
        <v>37.5</v>
      </c>
      <c r="F264">
        <v>36.6</v>
      </c>
    </row>
    <row r="265" spans="1:6" x14ac:dyDescent="0.75">
      <c r="A265" s="11">
        <v>44483</v>
      </c>
      <c r="B265">
        <v>37.4</v>
      </c>
      <c r="C265">
        <v>36.07</v>
      </c>
      <c r="D265">
        <v>33.9</v>
      </c>
      <c r="E265">
        <v>37</v>
      </c>
      <c r="F265">
        <v>37.1</v>
      </c>
    </row>
    <row r="266" spans="1:6" x14ac:dyDescent="0.75">
      <c r="A266" s="11">
        <v>44484</v>
      </c>
      <c r="B266">
        <v>37.5</v>
      </c>
      <c r="C266">
        <v>35.97</v>
      </c>
      <c r="D266">
        <v>33.450000000000003</v>
      </c>
      <c r="E266">
        <v>37</v>
      </c>
      <c r="F266">
        <v>37.200000000000003</v>
      </c>
    </row>
    <row r="267" spans="1:6" x14ac:dyDescent="0.75">
      <c r="A267" s="11">
        <v>44487</v>
      </c>
      <c r="B267">
        <v>37.020000000000003</v>
      </c>
      <c r="C267">
        <v>35.85</v>
      </c>
      <c r="D267">
        <v>33.1</v>
      </c>
      <c r="E267">
        <v>37.299999999999997</v>
      </c>
      <c r="F267">
        <v>36.4</v>
      </c>
    </row>
    <row r="268" spans="1:6" x14ac:dyDescent="0.75">
      <c r="A268" s="11">
        <v>44488</v>
      </c>
      <c r="B268">
        <v>37.06</v>
      </c>
      <c r="C268">
        <v>35.82</v>
      </c>
      <c r="D268">
        <v>33.5</v>
      </c>
      <c r="E268">
        <v>37</v>
      </c>
      <c r="F268">
        <v>36.01</v>
      </c>
    </row>
    <row r="269" spans="1:6" x14ac:dyDescent="0.75">
      <c r="A269" s="11">
        <v>44489</v>
      </c>
      <c r="B269">
        <v>37.299999999999997</v>
      </c>
      <c r="C269">
        <v>35.840000000000003</v>
      </c>
      <c r="D269">
        <v>33.200000000000003</v>
      </c>
      <c r="E269">
        <v>36.75</v>
      </c>
      <c r="F269">
        <v>35.799999999999997</v>
      </c>
    </row>
    <row r="270" spans="1:6" x14ac:dyDescent="0.75">
      <c r="A270" s="11">
        <v>44490</v>
      </c>
      <c r="B270">
        <v>36.880000000000003</v>
      </c>
      <c r="C270">
        <v>35.85</v>
      </c>
      <c r="D270">
        <v>33.01</v>
      </c>
      <c r="E270">
        <v>36.75</v>
      </c>
      <c r="F270">
        <v>35.6</v>
      </c>
    </row>
    <row r="271" spans="1:6" x14ac:dyDescent="0.75">
      <c r="A271" s="11">
        <v>44491</v>
      </c>
      <c r="B271">
        <v>36.81</v>
      </c>
      <c r="C271">
        <v>35.82</v>
      </c>
      <c r="D271">
        <v>33.200000000000003</v>
      </c>
      <c r="E271">
        <v>36.75</v>
      </c>
      <c r="F271">
        <v>35.61</v>
      </c>
    </row>
    <row r="272" spans="1:6" x14ac:dyDescent="0.75">
      <c r="A272" s="11">
        <v>44494</v>
      </c>
      <c r="B272">
        <v>36.9</v>
      </c>
      <c r="C272">
        <v>35.869999999999997</v>
      </c>
      <c r="D272">
        <v>33</v>
      </c>
      <c r="E272">
        <v>37</v>
      </c>
      <c r="F272">
        <v>35.72</v>
      </c>
    </row>
    <row r="273" spans="1:6" x14ac:dyDescent="0.75">
      <c r="A273" s="11">
        <v>44495</v>
      </c>
      <c r="B273">
        <v>37.119999999999997</v>
      </c>
      <c r="C273">
        <v>35.880000000000003</v>
      </c>
      <c r="D273">
        <v>33.6</v>
      </c>
      <c r="E273">
        <v>37.25</v>
      </c>
      <c r="F273">
        <v>35.85</v>
      </c>
    </row>
    <row r="274" spans="1:6" x14ac:dyDescent="0.75">
      <c r="A274" s="11">
        <v>44496</v>
      </c>
      <c r="B274">
        <v>36.93</v>
      </c>
      <c r="C274">
        <v>35.869999999999997</v>
      </c>
      <c r="D274">
        <v>33.450000000000003</v>
      </c>
      <c r="E274">
        <v>37.299999999999997</v>
      </c>
      <c r="F274">
        <v>36.130000000000003</v>
      </c>
    </row>
    <row r="275" spans="1:6" x14ac:dyDescent="0.75">
      <c r="A275" s="11">
        <v>44497</v>
      </c>
      <c r="B275">
        <v>37</v>
      </c>
      <c r="C275">
        <v>35.82</v>
      </c>
      <c r="D275">
        <v>33.65</v>
      </c>
      <c r="E275">
        <v>37.4</v>
      </c>
      <c r="F275">
        <v>36.299999999999997</v>
      </c>
    </row>
    <row r="276" spans="1:6" x14ac:dyDescent="0.75">
      <c r="A276" s="11">
        <v>44498</v>
      </c>
      <c r="B276">
        <v>36.6</v>
      </c>
      <c r="C276">
        <v>35.700000000000003</v>
      </c>
      <c r="D276">
        <v>33.85</v>
      </c>
      <c r="E276">
        <v>37.700000000000003</v>
      </c>
      <c r="F276">
        <v>36.6</v>
      </c>
    </row>
    <row r="277" spans="1:6" x14ac:dyDescent="0.75">
      <c r="A277" s="11">
        <v>44501</v>
      </c>
      <c r="B277">
        <v>36.159999999999997</v>
      </c>
      <c r="C277">
        <v>35.659999999999997</v>
      </c>
      <c r="D277">
        <v>33.5</v>
      </c>
      <c r="E277">
        <v>37.9</v>
      </c>
      <c r="F277">
        <v>36.9</v>
      </c>
    </row>
    <row r="278" spans="1:6" x14ac:dyDescent="0.75">
      <c r="A278" s="11">
        <v>44502</v>
      </c>
      <c r="B278">
        <v>37.130000000000003</v>
      </c>
      <c r="C278">
        <v>35.69</v>
      </c>
      <c r="D278">
        <v>33.5</v>
      </c>
      <c r="E278">
        <v>38.049999999999997</v>
      </c>
      <c r="F278">
        <v>36</v>
      </c>
    </row>
    <row r="279" spans="1:6" x14ac:dyDescent="0.75">
      <c r="A279" s="11">
        <v>44503</v>
      </c>
      <c r="B279">
        <v>37.1</v>
      </c>
      <c r="C279">
        <v>35.58</v>
      </c>
      <c r="D279">
        <v>33.700000000000003</v>
      </c>
      <c r="E279">
        <v>37.9</v>
      </c>
      <c r="F279">
        <v>36.15</v>
      </c>
    </row>
    <row r="280" spans="1:6" x14ac:dyDescent="0.75">
      <c r="A280" s="11">
        <v>44504</v>
      </c>
      <c r="B280">
        <v>38</v>
      </c>
      <c r="C280">
        <v>36</v>
      </c>
      <c r="D280">
        <v>34</v>
      </c>
      <c r="E280">
        <v>38</v>
      </c>
      <c r="F280">
        <v>37</v>
      </c>
    </row>
    <row r="281" spans="1:6" x14ac:dyDescent="0.75">
      <c r="A281" s="11">
        <v>44505</v>
      </c>
      <c r="B281">
        <v>38.21</v>
      </c>
      <c r="C281">
        <v>35.85</v>
      </c>
      <c r="D281">
        <v>34.450000000000003</v>
      </c>
      <c r="E281">
        <v>38.53</v>
      </c>
      <c r="F281">
        <v>37.5</v>
      </c>
    </row>
    <row r="282" spans="1:6" x14ac:dyDescent="0.75">
      <c r="A282" s="11">
        <v>44508</v>
      </c>
      <c r="B282">
        <v>38</v>
      </c>
      <c r="C282">
        <v>35.99</v>
      </c>
      <c r="D282">
        <v>35</v>
      </c>
      <c r="E282">
        <v>38.549999999999997</v>
      </c>
      <c r="F282">
        <v>37.5</v>
      </c>
    </row>
    <row r="283" spans="1:6" x14ac:dyDescent="0.75">
      <c r="A283" s="11">
        <v>44509</v>
      </c>
      <c r="B283">
        <v>38.14</v>
      </c>
      <c r="C283">
        <v>35.909999999999997</v>
      </c>
      <c r="D283">
        <v>34.54</v>
      </c>
      <c r="E283">
        <v>38.700000000000003</v>
      </c>
      <c r="F283">
        <v>37.43</v>
      </c>
    </row>
    <row r="284" spans="1:6" x14ac:dyDescent="0.75">
      <c r="A284" s="11">
        <v>44510</v>
      </c>
      <c r="B284">
        <v>38.229999999999997</v>
      </c>
      <c r="C284">
        <v>35.869999999999997</v>
      </c>
      <c r="D284">
        <v>34.299999999999997</v>
      </c>
      <c r="E284">
        <v>38.6</v>
      </c>
      <c r="F284">
        <v>37</v>
      </c>
    </row>
    <row r="285" spans="1:6" x14ac:dyDescent="0.75">
      <c r="A285" s="11">
        <v>44511</v>
      </c>
      <c r="B285">
        <v>38.1</v>
      </c>
      <c r="C285">
        <v>35.9</v>
      </c>
      <c r="D285">
        <v>34.1</v>
      </c>
      <c r="E285">
        <v>38.549999999999997</v>
      </c>
      <c r="F285">
        <v>36.5</v>
      </c>
    </row>
    <row r="286" spans="1:6" x14ac:dyDescent="0.75">
      <c r="A286" s="11">
        <v>44512</v>
      </c>
      <c r="B286">
        <v>38.68</v>
      </c>
      <c r="C286">
        <v>35.82</v>
      </c>
      <c r="D286">
        <v>34</v>
      </c>
      <c r="E286">
        <v>38.11</v>
      </c>
      <c r="F286">
        <v>37.159999999999997</v>
      </c>
    </row>
    <row r="287" spans="1:6" x14ac:dyDescent="0.75">
      <c r="A287" s="11">
        <v>44515</v>
      </c>
      <c r="B287">
        <v>38.200000000000003</v>
      </c>
      <c r="C287">
        <v>35.19</v>
      </c>
      <c r="D287">
        <v>33.700000000000003</v>
      </c>
      <c r="E287">
        <v>37.65</v>
      </c>
      <c r="F287">
        <v>36.5</v>
      </c>
    </row>
    <row r="288" spans="1:6" x14ac:dyDescent="0.75">
      <c r="A288" s="11">
        <v>44516</v>
      </c>
      <c r="B288">
        <v>37</v>
      </c>
      <c r="C288">
        <v>32.85</v>
      </c>
      <c r="D288">
        <v>32.200000000000003</v>
      </c>
      <c r="E288">
        <v>36.1</v>
      </c>
      <c r="F288">
        <v>35.950000000000003</v>
      </c>
    </row>
    <row r="289" spans="1:6" x14ac:dyDescent="0.75">
      <c r="A289" s="11">
        <v>44517</v>
      </c>
      <c r="B289">
        <v>34.75</v>
      </c>
      <c r="C289">
        <v>32.57</v>
      </c>
      <c r="D289">
        <v>31.2</v>
      </c>
      <c r="E289">
        <v>35.9</v>
      </c>
      <c r="F289">
        <v>35.4</v>
      </c>
    </row>
    <row r="290" spans="1:6" x14ac:dyDescent="0.75">
      <c r="A290" s="11">
        <v>44518</v>
      </c>
      <c r="B290">
        <v>34.5</v>
      </c>
      <c r="C290">
        <v>31.21</v>
      </c>
      <c r="D290">
        <v>31.15</v>
      </c>
      <c r="E290">
        <v>35.25</v>
      </c>
      <c r="F290">
        <v>35.15</v>
      </c>
    </row>
    <row r="291" spans="1:6" x14ac:dyDescent="0.75">
      <c r="A291" s="11">
        <v>44519</v>
      </c>
      <c r="B291">
        <v>34.299999999999997</v>
      </c>
      <c r="C291">
        <v>31.4</v>
      </c>
      <c r="D291">
        <v>31.49</v>
      </c>
      <c r="E291">
        <v>35.25</v>
      </c>
      <c r="F291">
        <v>32.81</v>
      </c>
    </row>
    <row r="292" spans="1:6" x14ac:dyDescent="0.75">
      <c r="A292" s="11">
        <v>44523</v>
      </c>
      <c r="B292">
        <v>32.9</v>
      </c>
      <c r="C292">
        <v>30.22</v>
      </c>
      <c r="D292">
        <v>30</v>
      </c>
      <c r="E292">
        <v>33.6</v>
      </c>
      <c r="F292">
        <v>32.549999999999997</v>
      </c>
    </row>
    <row r="293" spans="1:6" x14ac:dyDescent="0.75">
      <c r="A293" s="11">
        <v>44524</v>
      </c>
      <c r="B293">
        <v>32.75</v>
      </c>
      <c r="C293">
        <v>30.15</v>
      </c>
      <c r="D293">
        <v>30</v>
      </c>
      <c r="E293">
        <v>33.5</v>
      </c>
      <c r="F293">
        <v>32.6</v>
      </c>
    </row>
    <row r="294" spans="1:6" x14ac:dyDescent="0.75">
      <c r="A294" s="11">
        <v>44525</v>
      </c>
      <c r="B294">
        <v>32.29</v>
      </c>
      <c r="C294">
        <v>29.9</v>
      </c>
      <c r="D294">
        <v>30</v>
      </c>
      <c r="E294">
        <v>33.5</v>
      </c>
      <c r="F294">
        <v>32.5</v>
      </c>
    </row>
    <row r="295" spans="1:6" x14ac:dyDescent="0.75">
      <c r="A295" s="11">
        <v>44526</v>
      </c>
      <c r="B295">
        <v>31.84</v>
      </c>
      <c r="C295">
        <v>29.25</v>
      </c>
      <c r="D295">
        <v>29.25</v>
      </c>
      <c r="E295">
        <v>33.15</v>
      </c>
      <c r="F295">
        <v>32.1</v>
      </c>
    </row>
    <row r="296" spans="1:6" x14ac:dyDescent="0.75">
      <c r="A296" s="11">
        <v>44529</v>
      </c>
      <c r="B296">
        <v>32</v>
      </c>
      <c r="C296">
        <v>30.11</v>
      </c>
      <c r="D296">
        <v>29.6</v>
      </c>
      <c r="E296">
        <v>33.450000000000003</v>
      </c>
      <c r="F296">
        <v>32.5</v>
      </c>
    </row>
    <row r="297" spans="1:6" x14ac:dyDescent="0.75">
      <c r="A297" s="11">
        <v>44530</v>
      </c>
      <c r="B297">
        <v>32</v>
      </c>
      <c r="C297">
        <v>29.34</v>
      </c>
      <c r="D297">
        <v>29.4</v>
      </c>
      <c r="E297">
        <v>33.5</v>
      </c>
      <c r="F297">
        <v>32</v>
      </c>
    </row>
    <row r="298" spans="1:6" x14ac:dyDescent="0.75">
      <c r="A298" s="11">
        <v>44531</v>
      </c>
      <c r="B298">
        <v>34</v>
      </c>
      <c r="C298">
        <v>31.6</v>
      </c>
      <c r="D298">
        <v>30.61</v>
      </c>
      <c r="E298">
        <v>35</v>
      </c>
      <c r="F298">
        <v>34.020000000000003</v>
      </c>
    </row>
    <row r="299" spans="1:6" x14ac:dyDescent="0.75">
      <c r="A299" s="11">
        <v>44532</v>
      </c>
      <c r="B299">
        <v>34.200000000000003</v>
      </c>
      <c r="C299">
        <v>31.19</v>
      </c>
      <c r="D299">
        <v>30.8</v>
      </c>
      <c r="E299">
        <v>35.799999999999997</v>
      </c>
      <c r="F299">
        <v>34.4</v>
      </c>
    </row>
    <row r="300" spans="1:6" x14ac:dyDescent="0.75">
      <c r="A300" s="11">
        <v>44533</v>
      </c>
      <c r="B300">
        <v>35.15</v>
      </c>
      <c r="C300">
        <v>32.35</v>
      </c>
      <c r="D300">
        <v>31.23</v>
      </c>
      <c r="E300">
        <v>37</v>
      </c>
      <c r="F300">
        <v>34.75</v>
      </c>
    </row>
    <row r="301" spans="1:6" x14ac:dyDescent="0.75">
      <c r="A301" s="11">
        <v>44536</v>
      </c>
      <c r="B301">
        <v>35.4</v>
      </c>
      <c r="C301">
        <v>33.11</v>
      </c>
      <c r="D301">
        <v>32</v>
      </c>
      <c r="E301">
        <v>36.33</v>
      </c>
      <c r="F301">
        <v>35.4</v>
      </c>
    </row>
    <row r="302" spans="1:6" x14ac:dyDescent="0.75">
      <c r="A302" s="11">
        <v>44537</v>
      </c>
      <c r="B302">
        <v>37.049999999999997</v>
      </c>
      <c r="C302">
        <v>34.299999999999997</v>
      </c>
      <c r="D302">
        <v>33.35</v>
      </c>
      <c r="E302">
        <v>38</v>
      </c>
      <c r="F302">
        <v>36.9</v>
      </c>
    </row>
    <row r="303" spans="1:6" x14ac:dyDescent="0.75">
      <c r="A303" s="11">
        <v>44539</v>
      </c>
      <c r="B303">
        <v>37.200000000000003</v>
      </c>
      <c r="C303">
        <v>34.1</v>
      </c>
      <c r="D303">
        <v>33</v>
      </c>
      <c r="E303">
        <v>38.5</v>
      </c>
      <c r="F303">
        <v>36.9</v>
      </c>
    </row>
    <row r="304" spans="1:6" x14ac:dyDescent="0.75">
      <c r="A304" s="11">
        <v>44540</v>
      </c>
      <c r="B304">
        <v>36.5</v>
      </c>
      <c r="C304">
        <v>33.46</v>
      </c>
      <c r="D304">
        <v>32.799999999999997</v>
      </c>
      <c r="E304">
        <v>37.799999999999997</v>
      </c>
      <c r="F304">
        <v>36.200000000000003</v>
      </c>
    </row>
    <row r="305" spans="1:6" x14ac:dyDescent="0.75">
      <c r="A305" s="11">
        <v>44543</v>
      </c>
      <c r="B305">
        <v>35.5</v>
      </c>
      <c r="C305">
        <v>33.049999999999997</v>
      </c>
      <c r="D305">
        <v>32.39</v>
      </c>
      <c r="E305">
        <v>37.049999999999997</v>
      </c>
      <c r="F305">
        <v>36</v>
      </c>
    </row>
    <row r="306" spans="1:6" x14ac:dyDescent="0.75">
      <c r="A306" s="11">
        <v>44544</v>
      </c>
      <c r="B306">
        <v>35.4</v>
      </c>
      <c r="C306">
        <v>32.950000000000003</v>
      </c>
      <c r="D306">
        <v>31.86</v>
      </c>
      <c r="E306">
        <v>37</v>
      </c>
      <c r="F306">
        <v>36</v>
      </c>
    </row>
    <row r="307" spans="1:6" x14ac:dyDescent="0.75">
      <c r="A307" s="11">
        <v>44545</v>
      </c>
      <c r="B307">
        <v>35.1</v>
      </c>
      <c r="C307">
        <v>33.11</v>
      </c>
      <c r="D307">
        <v>32.6</v>
      </c>
      <c r="E307">
        <v>37.299999999999997</v>
      </c>
      <c r="F307">
        <v>36</v>
      </c>
    </row>
    <row r="308" spans="1:6" x14ac:dyDescent="0.75">
      <c r="A308" s="11">
        <v>44546</v>
      </c>
      <c r="B308">
        <v>35.200000000000003</v>
      </c>
      <c r="C308">
        <v>33.119999999999997</v>
      </c>
      <c r="D308">
        <v>33</v>
      </c>
      <c r="E308">
        <v>37.5</v>
      </c>
      <c r="F308">
        <v>36</v>
      </c>
    </row>
    <row r="309" spans="1:6" x14ac:dyDescent="0.75">
      <c r="A309" s="11">
        <v>44547</v>
      </c>
      <c r="B309">
        <v>34.5</v>
      </c>
      <c r="C309">
        <v>32.08</v>
      </c>
      <c r="D309">
        <v>32</v>
      </c>
      <c r="E309">
        <v>36.4</v>
      </c>
      <c r="F309">
        <v>35</v>
      </c>
    </row>
    <row r="310" spans="1:6" x14ac:dyDescent="0.75">
      <c r="A310" s="11">
        <v>44550</v>
      </c>
      <c r="B310">
        <v>33.99</v>
      </c>
      <c r="C310">
        <v>31.8</v>
      </c>
      <c r="D310">
        <v>31.11</v>
      </c>
      <c r="E310">
        <v>35.71</v>
      </c>
      <c r="F310">
        <v>34.700000000000003</v>
      </c>
    </row>
    <row r="311" spans="1:6" x14ac:dyDescent="0.75">
      <c r="A311" s="11">
        <v>44551</v>
      </c>
      <c r="B311">
        <v>34.090000000000003</v>
      </c>
      <c r="C311">
        <v>31.8</v>
      </c>
      <c r="D311">
        <v>31</v>
      </c>
      <c r="E311">
        <v>35.65</v>
      </c>
      <c r="F311">
        <v>34.5</v>
      </c>
    </row>
    <row r="312" spans="1:6" x14ac:dyDescent="0.75">
      <c r="A312" s="11">
        <v>44552</v>
      </c>
      <c r="B312">
        <v>34.090000000000003</v>
      </c>
      <c r="C312">
        <v>31.8</v>
      </c>
      <c r="D312">
        <v>31</v>
      </c>
      <c r="E312">
        <v>35.65</v>
      </c>
      <c r="F312">
        <v>34.5</v>
      </c>
    </row>
    <row r="313" spans="1:6" x14ac:dyDescent="0.75">
      <c r="A313" s="11">
        <v>44553</v>
      </c>
      <c r="B313">
        <v>34.1</v>
      </c>
      <c r="C313">
        <v>32</v>
      </c>
      <c r="D313">
        <v>32</v>
      </c>
      <c r="E313">
        <v>36</v>
      </c>
      <c r="F313">
        <v>34.200000000000003</v>
      </c>
    </row>
    <row r="314" spans="1:6" x14ac:dyDescent="0.75">
      <c r="A314" s="11">
        <v>44557</v>
      </c>
      <c r="B314">
        <v>34.4</v>
      </c>
      <c r="C314">
        <v>32.9</v>
      </c>
      <c r="D314">
        <v>32.4</v>
      </c>
      <c r="E314">
        <v>37.200000000000003</v>
      </c>
      <c r="F314">
        <v>35.5</v>
      </c>
    </row>
    <row r="315" spans="1:6" x14ac:dyDescent="0.75">
      <c r="A315" s="11">
        <v>44558</v>
      </c>
      <c r="B315">
        <v>35.49</v>
      </c>
      <c r="C315">
        <v>33.5</v>
      </c>
      <c r="D315">
        <v>33.200000000000003</v>
      </c>
      <c r="E315">
        <v>37.47</v>
      </c>
      <c r="F315">
        <v>36</v>
      </c>
    </row>
    <row r="316" spans="1:6" x14ac:dyDescent="0.75">
      <c r="A316" s="11">
        <v>44559</v>
      </c>
      <c r="B316">
        <v>34.71</v>
      </c>
      <c r="C316">
        <v>33.21</v>
      </c>
      <c r="D316">
        <v>32.35</v>
      </c>
      <c r="E316">
        <v>37.9</v>
      </c>
      <c r="F316">
        <v>36</v>
      </c>
    </row>
    <row r="317" spans="1:6" x14ac:dyDescent="0.75">
      <c r="A317" s="11">
        <v>44560</v>
      </c>
      <c r="B317">
        <v>34.799999999999997</v>
      </c>
      <c r="C317">
        <v>32.700000000000003</v>
      </c>
      <c r="D317">
        <v>31.99</v>
      </c>
      <c r="E317">
        <v>37.5</v>
      </c>
      <c r="F317">
        <v>36.5</v>
      </c>
    </row>
    <row r="318" spans="1:6" x14ac:dyDescent="0.75">
      <c r="A318" s="11">
        <v>44564</v>
      </c>
      <c r="B318">
        <v>34.950000000000003</v>
      </c>
      <c r="C318">
        <v>33.06</v>
      </c>
      <c r="D318">
        <v>32</v>
      </c>
      <c r="E318">
        <v>37.4</v>
      </c>
      <c r="F318">
        <v>36.25</v>
      </c>
    </row>
    <row r="319" spans="1:6" x14ac:dyDescent="0.75">
      <c r="A319" s="11">
        <v>44565</v>
      </c>
      <c r="B319">
        <v>34.6</v>
      </c>
      <c r="C319">
        <v>32.75</v>
      </c>
      <c r="D319">
        <v>31.32</v>
      </c>
      <c r="E319">
        <v>37.1</v>
      </c>
      <c r="F319">
        <v>36</v>
      </c>
    </row>
    <row r="320" spans="1:6" x14ac:dyDescent="0.75">
      <c r="A320" s="11">
        <v>44566</v>
      </c>
      <c r="B320">
        <v>34.79</v>
      </c>
      <c r="C320">
        <v>32.200000000000003</v>
      </c>
      <c r="D320">
        <v>31.25</v>
      </c>
      <c r="E320">
        <v>36.799999999999997</v>
      </c>
      <c r="F320">
        <v>36.1</v>
      </c>
    </row>
    <row r="321" spans="1:6" x14ac:dyDescent="0.75">
      <c r="A321" s="11">
        <v>44567</v>
      </c>
      <c r="B321">
        <v>33.46</v>
      </c>
      <c r="C321">
        <v>31.03</v>
      </c>
      <c r="D321">
        <v>31</v>
      </c>
      <c r="E321">
        <v>35.5</v>
      </c>
      <c r="F321">
        <v>35</v>
      </c>
    </row>
    <row r="322" spans="1:6" x14ac:dyDescent="0.75">
      <c r="A322" s="11">
        <v>44568</v>
      </c>
      <c r="B322">
        <v>32.200000000000003</v>
      </c>
      <c r="C322">
        <v>30.22</v>
      </c>
      <c r="D322">
        <v>30</v>
      </c>
      <c r="E322">
        <v>35</v>
      </c>
      <c r="F322">
        <v>34.15</v>
      </c>
    </row>
    <row r="323" spans="1:6" x14ac:dyDescent="0.75">
      <c r="A323" s="11">
        <v>44571</v>
      </c>
      <c r="B323">
        <v>31.7</v>
      </c>
      <c r="C323">
        <v>30.6</v>
      </c>
      <c r="D323">
        <v>29.38</v>
      </c>
      <c r="E323">
        <v>34.299999999999997</v>
      </c>
      <c r="F323">
        <v>33.21</v>
      </c>
    </row>
    <row r="324" spans="1:6" x14ac:dyDescent="0.75">
      <c r="A324" s="11">
        <v>44572</v>
      </c>
      <c r="B324">
        <v>32</v>
      </c>
      <c r="C324">
        <v>30.3</v>
      </c>
      <c r="D324">
        <v>29.7</v>
      </c>
      <c r="E324">
        <v>34</v>
      </c>
      <c r="F324">
        <v>32.700000000000003</v>
      </c>
    </row>
    <row r="325" spans="1:6" x14ac:dyDescent="0.75">
      <c r="A325" s="11">
        <v>44573</v>
      </c>
      <c r="B325">
        <v>32.159999999999997</v>
      </c>
      <c r="C325">
        <v>30.12</v>
      </c>
      <c r="D325">
        <v>29.84</v>
      </c>
      <c r="E325">
        <v>33.9</v>
      </c>
      <c r="F325">
        <v>32.700000000000003</v>
      </c>
    </row>
    <row r="326" spans="1:6" x14ac:dyDescent="0.75">
      <c r="A326" s="11">
        <v>44574</v>
      </c>
      <c r="B326">
        <v>31.8</v>
      </c>
      <c r="C326">
        <v>29.8</v>
      </c>
      <c r="D326">
        <v>29.45</v>
      </c>
      <c r="E326">
        <v>33.83</v>
      </c>
      <c r="F326">
        <v>33</v>
      </c>
    </row>
    <row r="327" spans="1:6" x14ac:dyDescent="0.75">
      <c r="A327" s="11">
        <v>44575</v>
      </c>
      <c r="B327">
        <v>31.72</v>
      </c>
      <c r="C327">
        <v>29.31</v>
      </c>
      <c r="D327">
        <v>29.34</v>
      </c>
      <c r="E327">
        <v>33.409999999999997</v>
      </c>
      <c r="F327">
        <v>33</v>
      </c>
    </row>
    <row r="328" spans="1:6" x14ac:dyDescent="0.75">
      <c r="A328" s="11">
        <v>44578</v>
      </c>
      <c r="B328">
        <v>31.31</v>
      </c>
      <c r="C328">
        <v>29.22</v>
      </c>
      <c r="D328">
        <v>29.35</v>
      </c>
      <c r="E328">
        <v>33.06</v>
      </c>
      <c r="F328">
        <v>32.299999999999997</v>
      </c>
    </row>
    <row r="329" spans="1:6" x14ac:dyDescent="0.75">
      <c r="A329" s="11">
        <v>44579</v>
      </c>
      <c r="B329">
        <v>31.5</v>
      </c>
      <c r="C329">
        <v>29.13</v>
      </c>
      <c r="D329">
        <v>28.8</v>
      </c>
      <c r="E329">
        <v>33</v>
      </c>
      <c r="F329">
        <v>31.26</v>
      </c>
    </row>
    <row r="330" spans="1:6" x14ac:dyDescent="0.75">
      <c r="A330" s="11">
        <v>44580</v>
      </c>
      <c r="B330">
        <v>31.74</v>
      </c>
      <c r="C330">
        <v>29.33</v>
      </c>
      <c r="D330">
        <v>29.4</v>
      </c>
      <c r="E330">
        <v>33</v>
      </c>
      <c r="F330">
        <v>32.5</v>
      </c>
    </row>
    <row r="331" spans="1:6" x14ac:dyDescent="0.75">
      <c r="A331" s="11">
        <v>44581</v>
      </c>
      <c r="B331">
        <v>31.5</v>
      </c>
      <c r="C331">
        <v>28.73</v>
      </c>
      <c r="D331">
        <v>28.89</v>
      </c>
      <c r="E331">
        <v>32.799999999999997</v>
      </c>
      <c r="F331">
        <v>31.75</v>
      </c>
    </row>
    <row r="332" spans="1:6" x14ac:dyDescent="0.75">
      <c r="A332" s="11">
        <v>44582</v>
      </c>
      <c r="B332">
        <v>31.67</v>
      </c>
      <c r="C332">
        <v>28.8</v>
      </c>
      <c r="D332">
        <v>28.99</v>
      </c>
      <c r="E332">
        <v>32.9</v>
      </c>
      <c r="F332">
        <v>32</v>
      </c>
    </row>
    <row r="333" spans="1:6" x14ac:dyDescent="0.75">
      <c r="A333" s="11">
        <v>44585</v>
      </c>
      <c r="B333">
        <v>30.37</v>
      </c>
      <c r="C333">
        <v>27.82</v>
      </c>
      <c r="D333">
        <v>28.4</v>
      </c>
      <c r="E333">
        <v>31.75</v>
      </c>
      <c r="F333">
        <v>31.7</v>
      </c>
    </row>
    <row r="334" spans="1:6" x14ac:dyDescent="0.75">
      <c r="A334" s="11">
        <v>44586</v>
      </c>
      <c r="B334">
        <v>30.61</v>
      </c>
      <c r="C334">
        <v>28.27</v>
      </c>
      <c r="D334">
        <v>28.3</v>
      </c>
      <c r="E334">
        <v>31.99</v>
      </c>
      <c r="F334">
        <v>31.6</v>
      </c>
    </row>
    <row r="335" spans="1:6" x14ac:dyDescent="0.75">
      <c r="A335" s="11">
        <v>44587</v>
      </c>
      <c r="B335">
        <v>30.7</v>
      </c>
      <c r="C335">
        <v>29.32</v>
      </c>
      <c r="D335">
        <v>28.99</v>
      </c>
      <c r="E335">
        <v>33.049999999999997</v>
      </c>
      <c r="F335">
        <v>31.6</v>
      </c>
    </row>
    <row r="336" spans="1:6" x14ac:dyDescent="0.75">
      <c r="A336" s="11">
        <v>44588</v>
      </c>
      <c r="B336">
        <v>30.51</v>
      </c>
      <c r="C336">
        <v>28.67</v>
      </c>
      <c r="D336">
        <v>28.5</v>
      </c>
      <c r="E336">
        <v>32.700000000000003</v>
      </c>
      <c r="F336">
        <v>32.049999999999997</v>
      </c>
    </row>
    <row r="337" spans="1:6" x14ac:dyDescent="0.75">
      <c r="A337" s="11">
        <v>44589</v>
      </c>
      <c r="B337">
        <v>32.299999999999997</v>
      </c>
      <c r="C337">
        <v>30.74</v>
      </c>
      <c r="D337">
        <v>30.65</v>
      </c>
      <c r="E337">
        <v>35.9</v>
      </c>
      <c r="F337">
        <v>35.01</v>
      </c>
    </row>
    <row r="338" spans="1:6" x14ac:dyDescent="0.75">
      <c r="A338" s="11">
        <v>44592</v>
      </c>
      <c r="B338">
        <v>33.6</v>
      </c>
      <c r="C338">
        <v>31.62</v>
      </c>
      <c r="D338">
        <v>31</v>
      </c>
      <c r="E338">
        <v>36.6</v>
      </c>
      <c r="F338">
        <v>35.520000000000003</v>
      </c>
    </row>
    <row r="339" spans="1:6" x14ac:dyDescent="0.75">
      <c r="A339" s="11">
        <v>44593</v>
      </c>
      <c r="B339">
        <v>33.49</v>
      </c>
      <c r="C339">
        <v>31.75</v>
      </c>
      <c r="D339">
        <v>31</v>
      </c>
      <c r="E339">
        <v>35.450000000000003</v>
      </c>
      <c r="F339">
        <v>34.799999999999997</v>
      </c>
    </row>
    <row r="340" spans="1:6" x14ac:dyDescent="0.75">
      <c r="A340" s="11">
        <v>44594</v>
      </c>
      <c r="B340">
        <v>33.64</v>
      </c>
      <c r="C340">
        <v>31.85</v>
      </c>
      <c r="D340">
        <v>31</v>
      </c>
      <c r="E340">
        <v>35.5</v>
      </c>
      <c r="F340">
        <v>36</v>
      </c>
    </row>
    <row r="341" spans="1:6" x14ac:dyDescent="0.75">
      <c r="A341" s="11">
        <v>44595</v>
      </c>
      <c r="B341">
        <v>32.9</v>
      </c>
      <c r="C341">
        <v>31.05</v>
      </c>
      <c r="D341">
        <v>30.5</v>
      </c>
      <c r="E341">
        <v>34.85</v>
      </c>
      <c r="F341">
        <v>35.5</v>
      </c>
    </row>
    <row r="342" spans="1:6" x14ac:dyDescent="0.75">
      <c r="A342" s="11">
        <v>44596</v>
      </c>
      <c r="B342">
        <v>32.4</v>
      </c>
      <c r="C342">
        <v>30</v>
      </c>
      <c r="D342">
        <v>29.8</v>
      </c>
      <c r="E342">
        <v>33.75</v>
      </c>
      <c r="F342">
        <v>35</v>
      </c>
    </row>
    <row r="343" spans="1:6" x14ac:dyDescent="0.75">
      <c r="A343" s="11">
        <v>44599</v>
      </c>
      <c r="B343">
        <v>32.49</v>
      </c>
      <c r="C343">
        <v>30.7</v>
      </c>
      <c r="D343">
        <v>30.2</v>
      </c>
      <c r="E343">
        <v>34</v>
      </c>
      <c r="F343">
        <v>34.9</v>
      </c>
    </row>
    <row r="344" spans="1:6" x14ac:dyDescent="0.75">
      <c r="A344" s="11">
        <v>44600</v>
      </c>
      <c r="B344">
        <v>33.4</v>
      </c>
      <c r="C344">
        <v>30.8</v>
      </c>
      <c r="D344">
        <v>30.2</v>
      </c>
      <c r="E344">
        <v>34.200000000000003</v>
      </c>
      <c r="F344">
        <v>34.15</v>
      </c>
    </row>
    <row r="345" spans="1:6" x14ac:dyDescent="0.75">
      <c r="A345" s="11">
        <v>44601</v>
      </c>
      <c r="B345">
        <v>32.799999999999997</v>
      </c>
      <c r="C345">
        <v>30.6</v>
      </c>
      <c r="D345">
        <v>29.7</v>
      </c>
      <c r="E345">
        <v>34.89</v>
      </c>
      <c r="F345">
        <v>34.25</v>
      </c>
    </row>
    <row r="346" spans="1:6" x14ac:dyDescent="0.75">
      <c r="A346" s="11">
        <v>44602</v>
      </c>
      <c r="B346">
        <v>32.200000000000003</v>
      </c>
      <c r="C346">
        <v>30.16</v>
      </c>
      <c r="D346">
        <v>30.2</v>
      </c>
      <c r="E346">
        <v>34.46</v>
      </c>
      <c r="F346">
        <v>34</v>
      </c>
    </row>
    <row r="347" spans="1:6" x14ac:dyDescent="0.75">
      <c r="A347" s="11">
        <v>44603</v>
      </c>
      <c r="B347">
        <v>31.57</v>
      </c>
      <c r="C347">
        <v>29.85</v>
      </c>
      <c r="D347">
        <v>29.9</v>
      </c>
      <c r="E347">
        <v>34.15</v>
      </c>
      <c r="F347">
        <v>34</v>
      </c>
    </row>
    <row r="348" spans="1:6" x14ac:dyDescent="0.75">
      <c r="A348" s="11">
        <v>44606</v>
      </c>
      <c r="B348">
        <v>31.5</v>
      </c>
      <c r="C348">
        <v>29.85</v>
      </c>
      <c r="D348">
        <v>30.5</v>
      </c>
      <c r="E348">
        <v>34</v>
      </c>
      <c r="F348">
        <v>34.25</v>
      </c>
    </row>
    <row r="349" spans="1:6" x14ac:dyDescent="0.75">
      <c r="A349" s="11">
        <v>44607</v>
      </c>
      <c r="B349">
        <v>31.9</v>
      </c>
      <c r="C349">
        <v>30.21</v>
      </c>
      <c r="D349">
        <v>29.8</v>
      </c>
      <c r="E349">
        <v>34.5</v>
      </c>
      <c r="F349">
        <v>34.69</v>
      </c>
    </row>
    <row r="350" spans="1:6" x14ac:dyDescent="0.75">
      <c r="A350" s="11">
        <v>44608</v>
      </c>
      <c r="B350">
        <v>32.06</v>
      </c>
      <c r="C350">
        <v>30.48</v>
      </c>
      <c r="D350">
        <v>30.5</v>
      </c>
      <c r="E350">
        <v>35</v>
      </c>
      <c r="F350">
        <v>35.1</v>
      </c>
    </row>
    <row r="351" spans="1:6" x14ac:dyDescent="0.75">
      <c r="A351" s="11">
        <v>44609</v>
      </c>
      <c r="B351">
        <v>31.8</v>
      </c>
      <c r="C351">
        <v>30.19</v>
      </c>
      <c r="D351">
        <v>29.8</v>
      </c>
      <c r="E351">
        <v>34.9</v>
      </c>
      <c r="F351">
        <v>34.5</v>
      </c>
    </row>
    <row r="352" spans="1:6" x14ac:dyDescent="0.75">
      <c r="A352" s="11">
        <v>44610</v>
      </c>
      <c r="B352">
        <v>32.090000000000003</v>
      </c>
      <c r="C352">
        <v>30.8</v>
      </c>
      <c r="D352">
        <v>30.51</v>
      </c>
      <c r="E352">
        <v>35.9</v>
      </c>
      <c r="F352">
        <v>35.5</v>
      </c>
    </row>
    <row r="353" spans="1:6" x14ac:dyDescent="0.75">
      <c r="A353" s="11">
        <v>44613</v>
      </c>
      <c r="B353">
        <v>32.299999999999997</v>
      </c>
      <c r="C353">
        <v>30.89</v>
      </c>
      <c r="D353">
        <v>30.8</v>
      </c>
      <c r="E353">
        <v>36</v>
      </c>
      <c r="F353">
        <v>34.799999999999997</v>
      </c>
    </row>
    <row r="354" spans="1:6" x14ac:dyDescent="0.75">
      <c r="A354" s="11">
        <v>44614</v>
      </c>
      <c r="B354">
        <v>32.25</v>
      </c>
      <c r="C354">
        <v>30.66</v>
      </c>
      <c r="D354">
        <v>30.02</v>
      </c>
      <c r="E354">
        <v>36.450000000000003</v>
      </c>
      <c r="F354">
        <v>34.909999999999997</v>
      </c>
    </row>
    <row r="355" spans="1:6" x14ac:dyDescent="0.75">
      <c r="A355" s="11">
        <v>44615</v>
      </c>
      <c r="B355">
        <v>32.200000000000003</v>
      </c>
      <c r="C355">
        <v>30.41</v>
      </c>
      <c r="D355">
        <v>30.64</v>
      </c>
      <c r="E355">
        <v>36</v>
      </c>
      <c r="F355">
        <v>34.85</v>
      </c>
    </row>
    <row r="356" spans="1:6" x14ac:dyDescent="0.75">
      <c r="A356" s="11">
        <v>44616</v>
      </c>
      <c r="B356">
        <v>31.88</v>
      </c>
      <c r="C356">
        <v>30.01</v>
      </c>
      <c r="D356">
        <v>30</v>
      </c>
      <c r="E356">
        <v>35.21</v>
      </c>
      <c r="F356">
        <v>35.200000000000003</v>
      </c>
    </row>
    <row r="357" spans="1:6" x14ac:dyDescent="0.75">
      <c r="A357" s="11">
        <v>44617</v>
      </c>
      <c r="B357">
        <v>31.8</v>
      </c>
      <c r="C357">
        <v>30.05</v>
      </c>
      <c r="D357">
        <v>29.62</v>
      </c>
      <c r="E357">
        <v>35.590000000000003</v>
      </c>
      <c r="F357">
        <v>34.15</v>
      </c>
    </row>
    <row r="358" spans="1:6" x14ac:dyDescent="0.75">
      <c r="A358" s="11">
        <v>44622</v>
      </c>
      <c r="B358">
        <v>31</v>
      </c>
      <c r="C358">
        <v>29.4</v>
      </c>
      <c r="D358">
        <v>29.7</v>
      </c>
      <c r="E358">
        <v>34.31</v>
      </c>
      <c r="F358">
        <v>34</v>
      </c>
    </row>
    <row r="359" spans="1:6" x14ac:dyDescent="0.75">
      <c r="A359" s="11">
        <v>44623</v>
      </c>
      <c r="B359">
        <v>31.58</v>
      </c>
      <c r="C359">
        <v>29.52</v>
      </c>
      <c r="D359">
        <v>29.7</v>
      </c>
      <c r="E359">
        <v>35</v>
      </c>
      <c r="F359">
        <v>34.700000000000003</v>
      </c>
    </row>
    <row r="360" spans="1:6" x14ac:dyDescent="0.75">
      <c r="A360" s="11">
        <v>44624</v>
      </c>
      <c r="B360">
        <v>30.85</v>
      </c>
      <c r="C360">
        <v>28.62</v>
      </c>
      <c r="D360">
        <v>28.5</v>
      </c>
      <c r="E360">
        <v>34.200000000000003</v>
      </c>
      <c r="F360">
        <v>34</v>
      </c>
    </row>
    <row r="361" spans="1:6" x14ac:dyDescent="0.75">
      <c r="A361" s="11">
        <v>44627</v>
      </c>
      <c r="B361">
        <v>29.71</v>
      </c>
      <c r="C361">
        <v>28.05</v>
      </c>
      <c r="D361">
        <v>27.1</v>
      </c>
      <c r="E361">
        <v>32.89</v>
      </c>
      <c r="F361">
        <v>33.1</v>
      </c>
    </row>
    <row r="362" spans="1:6" x14ac:dyDescent="0.75">
      <c r="A362" s="11">
        <v>44628</v>
      </c>
      <c r="B362">
        <v>29.7</v>
      </c>
      <c r="C362">
        <v>28.13</v>
      </c>
      <c r="D362">
        <v>27.2</v>
      </c>
      <c r="E362">
        <v>32.1</v>
      </c>
      <c r="F362">
        <v>31.95</v>
      </c>
    </row>
    <row r="363" spans="1:6" x14ac:dyDescent="0.75">
      <c r="A363" s="11">
        <v>44629</v>
      </c>
      <c r="B363">
        <v>31.22</v>
      </c>
      <c r="C363">
        <v>29</v>
      </c>
      <c r="D363">
        <v>27.8</v>
      </c>
      <c r="E363">
        <v>33.5</v>
      </c>
      <c r="F363">
        <v>32.75</v>
      </c>
    </row>
    <row r="364" spans="1:6" x14ac:dyDescent="0.75">
      <c r="A364" s="11">
        <v>44630</v>
      </c>
      <c r="B364">
        <v>31.39</v>
      </c>
      <c r="C364">
        <v>29.47</v>
      </c>
      <c r="D364">
        <v>28.42</v>
      </c>
      <c r="E364">
        <v>34.65</v>
      </c>
      <c r="F364">
        <v>33.96</v>
      </c>
    </row>
    <row r="365" spans="1:6" x14ac:dyDescent="0.75">
      <c r="A365" s="11">
        <v>44631</v>
      </c>
      <c r="B365">
        <v>31.14</v>
      </c>
      <c r="C365">
        <v>29.52</v>
      </c>
      <c r="D365">
        <v>28.55</v>
      </c>
      <c r="E365">
        <v>34.51</v>
      </c>
      <c r="F365">
        <v>33.9</v>
      </c>
    </row>
    <row r="366" spans="1:6" x14ac:dyDescent="0.75">
      <c r="A366" s="11">
        <v>44634</v>
      </c>
      <c r="B366">
        <v>31.3</v>
      </c>
      <c r="C366">
        <v>29.62</v>
      </c>
      <c r="D366">
        <v>28.99</v>
      </c>
      <c r="E366">
        <v>33.9</v>
      </c>
      <c r="F366">
        <v>33.67</v>
      </c>
    </row>
    <row r="367" spans="1:6" x14ac:dyDescent="0.75">
      <c r="A367" s="11">
        <v>44635</v>
      </c>
      <c r="B367">
        <v>31</v>
      </c>
      <c r="C367">
        <v>29.35</v>
      </c>
      <c r="D367">
        <v>28.3</v>
      </c>
      <c r="E367">
        <v>33.5</v>
      </c>
      <c r="F367">
        <v>34</v>
      </c>
    </row>
    <row r="368" spans="1:6" x14ac:dyDescent="0.75">
      <c r="A368" s="11">
        <v>44636</v>
      </c>
      <c r="B368">
        <v>30.7</v>
      </c>
      <c r="C368">
        <v>29.52</v>
      </c>
      <c r="D368">
        <v>28.51</v>
      </c>
      <c r="E368">
        <v>33.5</v>
      </c>
      <c r="F368">
        <v>33</v>
      </c>
    </row>
    <row r="369" spans="1:6" x14ac:dyDescent="0.75">
      <c r="A369" s="11">
        <v>44637</v>
      </c>
      <c r="B369">
        <v>31</v>
      </c>
      <c r="C369">
        <v>29.53</v>
      </c>
      <c r="D369">
        <v>28.99</v>
      </c>
      <c r="E369">
        <v>33.979999999999997</v>
      </c>
      <c r="F369">
        <v>33.1</v>
      </c>
    </row>
    <row r="370" spans="1:6" x14ac:dyDescent="0.75">
      <c r="A370" s="11">
        <v>44638</v>
      </c>
      <c r="B370">
        <v>30.87</v>
      </c>
      <c r="C370">
        <v>28.87</v>
      </c>
      <c r="D370">
        <v>28.65</v>
      </c>
      <c r="E370">
        <v>33.549999999999997</v>
      </c>
      <c r="F370">
        <v>32.9</v>
      </c>
    </row>
    <row r="371" spans="1:6" x14ac:dyDescent="0.75">
      <c r="A371" s="11">
        <v>44641</v>
      </c>
      <c r="B371">
        <v>31</v>
      </c>
      <c r="C371">
        <v>29</v>
      </c>
      <c r="D371">
        <v>28.97</v>
      </c>
      <c r="E371">
        <v>33.65</v>
      </c>
      <c r="F371">
        <v>33</v>
      </c>
    </row>
    <row r="372" spans="1:6" x14ac:dyDescent="0.75">
      <c r="A372" s="11">
        <v>44642</v>
      </c>
      <c r="B372">
        <v>30.3</v>
      </c>
      <c r="C372">
        <v>28.6</v>
      </c>
      <c r="D372">
        <v>28</v>
      </c>
      <c r="E372">
        <v>33.25</v>
      </c>
      <c r="F372">
        <v>33</v>
      </c>
    </row>
    <row r="373" spans="1:6" x14ac:dyDescent="0.75">
      <c r="A373" s="11">
        <v>44643</v>
      </c>
      <c r="B373">
        <v>29.85</v>
      </c>
      <c r="C373">
        <v>28.15</v>
      </c>
      <c r="D373">
        <v>27.5</v>
      </c>
      <c r="E373">
        <v>32.799999999999997</v>
      </c>
      <c r="F373">
        <v>32.5</v>
      </c>
    </row>
    <row r="374" spans="1:6" x14ac:dyDescent="0.75">
      <c r="A374" s="11">
        <v>44645</v>
      </c>
      <c r="B374">
        <v>30.35</v>
      </c>
      <c r="C374">
        <v>28.85</v>
      </c>
      <c r="D374">
        <v>27.8</v>
      </c>
      <c r="E374">
        <v>32.9</v>
      </c>
      <c r="F374">
        <v>32.799999999999997</v>
      </c>
    </row>
    <row r="375" spans="1:6" x14ac:dyDescent="0.75">
      <c r="A375" s="11">
        <v>44648</v>
      </c>
      <c r="B375">
        <v>31.45</v>
      </c>
      <c r="C375">
        <v>29.42</v>
      </c>
      <c r="D375">
        <v>28.8</v>
      </c>
      <c r="E375">
        <v>34.24</v>
      </c>
      <c r="F375">
        <v>33.799999999999997</v>
      </c>
    </row>
    <row r="376" spans="1:6" x14ac:dyDescent="0.75">
      <c r="A376" s="11">
        <v>44649</v>
      </c>
      <c r="B376">
        <v>31.1</v>
      </c>
      <c r="C376">
        <v>30</v>
      </c>
      <c r="D376">
        <v>29.3</v>
      </c>
      <c r="E376">
        <v>34.18</v>
      </c>
      <c r="F376">
        <v>33.840000000000003</v>
      </c>
    </row>
    <row r="377" spans="1:6" x14ac:dyDescent="0.75">
      <c r="A377" s="11">
        <v>44650</v>
      </c>
      <c r="B377">
        <v>31.7</v>
      </c>
      <c r="C377">
        <v>30.33</v>
      </c>
      <c r="D377">
        <v>29.4</v>
      </c>
      <c r="E377">
        <v>34.6</v>
      </c>
      <c r="F377">
        <v>33.799999999999997</v>
      </c>
    </row>
    <row r="378" spans="1:6" x14ac:dyDescent="0.75">
      <c r="A378" s="11">
        <v>44651</v>
      </c>
      <c r="B378">
        <v>31.9</v>
      </c>
      <c r="C378">
        <v>30.51</v>
      </c>
      <c r="D378">
        <v>29.7</v>
      </c>
      <c r="E378">
        <v>34.700000000000003</v>
      </c>
      <c r="F378">
        <v>34.1</v>
      </c>
    </row>
    <row r="379" spans="1:6" x14ac:dyDescent="0.75">
      <c r="A379" s="11">
        <v>44652</v>
      </c>
      <c r="B379">
        <v>32.090000000000003</v>
      </c>
      <c r="C379">
        <v>30.7</v>
      </c>
      <c r="D379">
        <v>30.19</v>
      </c>
      <c r="E379">
        <v>34.5</v>
      </c>
      <c r="F379">
        <v>34</v>
      </c>
    </row>
    <row r="380" spans="1:6" x14ac:dyDescent="0.75">
      <c r="A380" s="11">
        <v>44655</v>
      </c>
      <c r="B380">
        <v>32.6</v>
      </c>
      <c r="C380">
        <v>31.05</v>
      </c>
      <c r="D380">
        <v>30</v>
      </c>
      <c r="E380">
        <v>35</v>
      </c>
      <c r="F380">
        <v>34.299999999999997</v>
      </c>
    </row>
    <row r="381" spans="1:6" x14ac:dyDescent="0.75">
      <c r="A381" s="11">
        <v>44656</v>
      </c>
      <c r="B381">
        <v>32.35</v>
      </c>
      <c r="C381">
        <v>30.69</v>
      </c>
      <c r="D381">
        <v>29.5</v>
      </c>
      <c r="E381">
        <v>34.549999999999997</v>
      </c>
      <c r="F381">
        <v>34.450000000000003</v>
      </c>
    </row>
    <row r="382" spans="1:6" x14ac:dyDescent="0.75">
      <c r="A382" s="11">
        <v>44657</v>
      </c>
      <c r="B382">
        <v>31.93</v>
      </c>
      <c r="C382">
        <v>30.52</v>
      </c>
      <c r="D382">
        <v>29.4</v>
      </c>
      <c r="E382">
        <v>33.950000000000003</v>
      </c>
      <c r="F382">
        <v>33.75</v>
      </c>
    </row>
    <row r="383" spans="1:6" x14ac:dyDescent="0.75">
      <c r="A383" s="11">
        <v>44658</v>
      </c>
      <c r="B383">
        <v>31.56</v>
      </c>
      <c r="C383">
        <v>30.35</v>
      </c>
      <c r="D383">
        <v>29.3</v>
      </c>
      <c r="E383">
        <v>33.81</v>
      </c>
      <c r="F383">
        <v>33.5</v>
      </c>
    </row>
    <row r="384" spans="1:6" x14ac:dyDescent="0.75">
      <c r="A384" s="11">
        <v>44659</v>
      </c>
      <c r="B384">
        <v>31.29</v>
      </c>
      <c r="C384">
        <v>29.73</v>
      </c>
      <c r="D384">
        <v>28.8</v>
      </c>
      <c r="E384">
        <v>33.770000000000003</v>
      </c>
      <c r="F384">
        <v>33.85</v>
      </c>
    </row>
    <row r="385" spans="1:6" x14ac:dyDescent="0.75">
      <c r="A385" s="11">
        <v>44662</v>
      </c>
      <c r="B385">
        <v>31</v>
      </c>
      <c r="C385">
        <v>29.69</v>
      </c>
      <c r="D385">
        <v>28.9</v>
      </c>
      <c r="E385">
        <v>33.9</v>
      </c>
      <c r="F385">
        <v>33.700000000000003</v>
      </c>
    </row>
    <row r="386" spans="1:6" x14ac:dyDescent="0.75">
      <c r="A386" s="11">
        <v>44663</v>
      </c>
      <c r="B386">
        <v>30.8</v>
      </c>
      <c r="C386">
        <v>29.57</v>
      </c>
      <c r="D386">
        <v>28.69</v>
      </c>
      <c r="E386">
        <v>33.69</v>
      </c>
      <c r="F386">
        <v>33.1</v>
      </c>
    </row>
    <row r="387" spans="1:6" x14ac:dyDescent="0.75">
      <c r="A387" s="11">
        <v>44664</v>
      </c>
      <c r="B387">
        <v>30.86</v>
      </c>
      <c r="C387">
        <v>29.9</v>
      </c>
      <c r="D387">
        <v>29.2</v>
      </c>
      <c r="E387">
        <v>33.65</v>
      </c>
      <c r="F387">
        <v>33.5</v>
      </c>
    </row>
    <row r="388" spans="1:6" x14ac:dyDescent="0.75">
      <c r="A388" s="11">
        <v>44669</v>
      </c>
      <c r="B388">
        <v>31.4</v>
      </c>
      <c r="C388">
        <v>30.17</v>
      </c>
      <c r="D388">
        <v>29.7</v>
      </c>
      <c r="E388">
        <v>34.1</v>
      </c>
      <c r="F388">
        <v>33.89</v>
      </c>
    </row>
    <row r="389" spans="1:6" x14ac:dyDescent="0.75">
      <c r="A389" s="11">
        <v>44670</v>
      </c>
      <c r="B389">
        <v>31</v>
      </c>
      <c r="C389">
        <v>29.92</v>
      </c>
      <c r="D389">
        <v>29.25</v>
      </c>
      <c r="E389">
        <v>34.01</v>
      </c>
      <c r="F389">
        <v>33.5</v>
      </c>
    </row>
    <row r="390" spans="1:6" x14ac:dyDescent="0.75">
      <c r="A390" s="11">
        <v>44671</v>
      </c>
      <c r="B390">
        <v>31.1</v>
      </c>
      <c r="C390">
        <v>29.7</v>
      </c>
      <c r="D390">
        <v>29.7</v>
      </c>
      <c r="E390">
        <v>34.5</v>
      </c>
      <c r="F390">
        <v>33.700000000000003</v>
      </c>
    </row>
    <row r="391" spans="1:6" x14ac:dyDescent="0.75">
      <c r="A391" s="11">
        <v>44672</v>
      </c>
      <c r="B391">
        <v>30.61</v>
      </c>
      <c r="C391">
        <v>29</v>
      </c>
      <c r="D391">
        <v>28.55</v>
      </c>
      <c r="E391">
        <v>33.96</v>
      </c>
      <c r="F391">
        <v>33.25</v>
      </c>
    </row>
    <row r="392" spans="1:6" x14ac:dyDescent="0.75">
      <c r="A392" s="11">
        <v>44673</v>
      </c>
      <c r="B392">
        <v>30.02</v>
      </c>
      <c r="C392">
        <v>28.35</v>
      </c>
      <c r="D392">
        <v>28</v>
      </c>
      <c r="E392">
        <v>32.9</v>
      </c>
      <c r="F392">
        <v>32.5</v>
      </c>
    </row>
    <row r="393" spans="1:6" x14ac:dyDescent="0.75">
      <c r="A393" s="11">
        <v>44676</v>
      </c>
      <c r="B393">
        <v>30.16</v>
      </c>
      <c r="C393">
        <v>28.79</v>
      </c>
      <c r="D393">
        <v>28.7</v>
      </c>
      <c r="E393">
        <v>33.4</v>
      </c>
      <c r="F393">
        <v>33.39</v>
      </c>
    </row>
    <row r="394" spans="1:6" x14ac:dyDescent="0.75">
      <c r="A394" s="11">
        <v>44677</v>
      </c>
      <c r="B394">
        <v>29.8</v>
      </c>
      <c r="C394">
        <v>28.65</v>
      </c>
      <c r="D394">
        <v>28.4</v>
      </c>
      <c r="E394">
        <v>33.409999999999997</v>
      </c>
      <c r="F394">
        <v>33.39</v>
      </c>
    </row>
    <row r="395" spans="1:6" x14ac:dyDescent="0.75">
      <c r="A395" s="11">
        <v>44678</v>
      </c>
      <c r="B395">
        <v>30</v>
      </c>
      <c r="C395">
        <v>28.7</v>
      </c>
      <c r="D395">
        <v>28.5</v>
      </c>
      <c r="E395">
        <v>33.35</v>
      </c>
      <c r="F395">
        <v>33.700000000000003</v>
      </c>
    </row>
    <row r="396" spans="1:6" x14ac:dyDescent="0.75">
      <c r="A396" s="11">
        <v>44679</v>
      </c>
      <c r="B396">
        <v>29.4</v>
      </c>
      <c r="C396">
        <v>28.38</v>
      </c>
      <c r="D396">
        <v>28.3</v>
      </c>
      <c r="E396">
        <v>33.200000000000003</v>
      </c>
      <c r="F396">
        <v>33.020000000000003</v>
      </c>
    </row>
    <row r="397" spans="1:6" x14ac:dyDescent="0.75">
      <c r="A397" s="11">
        <v>44680</v>
      </c>
      <c r="B397">
        <v>29</v>
      </c>
      <c r="C397">
        <v>28.01</v>
      </c>
      <c r="D397">
        <v>27.82</v>
      </c>
      <c r="E397">
        <v>33.15</v>
      </c>
      <c r="F397">
        <v>32.83</v>
      </c>
    </row>
    <row r="398" spans="1:6" x14ac:dyDescent="0.75">
      <c r="A398" s="11">
        <v>44683</v>
      </c>
      <c r="B398">
        <v>28.7</v>
      </c>
      <c r="C398">
        <v>27.73</v>
      </c>
      <c r="D398">
        <v>27.3</v>
      </c>
      <c r="E398">
        <v>32.89</v>
      </c>
      <c r="F398">
        <v>33.1</v>
      </c>
    </row>
    <row r="399" spans="1:6" x14ac:dyDescent="0.75">
      <c r="A399" s="11">
        <v>44684</v>
      </c>
      <c r="B399">
        <v>29.25</v>
      </c>
      <c r="C399">
        <v>28.5</v>
      </c>
      <c r="D399">
        <v>28.01</v>
      </c>
      <c r="E399">
        <v>33.35</v>
      </c>
      <c r="F399">
        <v>34.35</v>
      </c>
    </row>
    <row r="400" spans="1:6" x14ac:dyDescent="0.75">
      <c r="A400" s="11">
        <v>44685</v>
      </c>
      <c r="B400">
        <v>29.75</v>
      </c>
      <c r="C400">
        <v>28.56</v>
      </c>
      <c r="D400">
        <v>28</v>
      </c>
      <c r="E400">
        <v>33.229999999999997</v>
      </c>
      <c r="F400">
        <v>34.35</v>
      </c>
    </row>
    <row r="401" spans="1:6" x14ac:dyDescent="0.75">
      <c r="A401" s="11">
        <v>44686</v>
      </c>
      <c r="B401">
        <v>29.2</v>
      </c>
      <c r="C401">
        <v>28</v>
      </c>
      <c r="D401">
        <v>27.95</v>
      </c>
      <c r="E401">
        <v>33.119999999999997</v>
      </c>
      <c r="F401">
        <v>33.46</v>
      </c>
    </row>
    <row r="402" spans="1:6" x14ac:dyDescent="0.75">
      <c r="A402" s="11">
        <v>44687</v>
      </c>
      <c r="B402">
        <v>28.92</v>
      </c>
      <c r="C402">
        <v>27.25</v>
      </c>
      <c r="D402">
        <v>27.3</v>
      </c>
      <c r="E402">
        <v>32.6</v>
      </c>
      <c r="F402">
        <v>33</v>
      </c>
    </row>
    <row r="403" spans="1:6" x14ac:dyDescent="0.75">
      <c r="A403" s="11">
        <v>44690</v>
      </c>
      <c r="B403">
        <v>28.12</v>
      </c>
      <c r="C403">
        <v>27.23</v>
      </c>
      <c r="D403">
        <v>27.05</v>
      </c>
      <c r="E403">
        <v>32.700000000000003</v>
      </c>
      <c r="F403">
        <v>33</v>
      </c>
    </row>
    <row r="404" spans="1:6" x14ac:dyDescent="0.75">
      <c r="A404" s="11">
        <v>44691</v>
      </c>
      <c r="B404">
        <v>28.12</v>
      </c>
      <c r="C404">
        <v>27.09</v>
      </c>
      <c r="D404">
        <v>27.25</v>
      </c>
      <c r="E404">
        <v>32.5</v>
      </c>
      <c r="F404">
        <v>32.799999999999997</v>
      </c>
    </row>
    <row r="405" spans="1:6" x14ac:dyDescent="0.75">
      <c r="A405" s="11">
        <v>44692</v>
      </c>
      <c r="B405">
        <v>28.66</v>
      </c>
      <c r="C405">
        <v>27.43</v>
      </c>
      <c r="D405">
        <v>27.31</v>
      </c>
      <c r="E405">
        <v>32.799999999999997</v>
      </c>
      <c r="F405">
        <v>32.75</v>
      </c>
    </row>
    <row r="406" spans="1:6" x14ac:dyDescent="0.75">
      <c r="A406" s="11">
        <v>44693</v>
      </c>
      <c r="B406">
        <v>28.12</v>
      </c>
      <c r="C406">
        <v>26.97</v>
      </c>
      <c r="D406">
        <v>27</v>
      </c>
      <c r="E406">
        <v>32.6</v>
      </c>
      <c r="F406">
        <v>32.5</v>
      </c>
    </row>
    <row r="407" spans="1:6" x14ac:dyDescent="0.75">
      <c r="A407" s="11">
        <v>44694</v>
      </c>
      <c r="B407">
        <v>27.73</v>
      </c>
      <c r="C407">
        <v>26.5</v>
      </c>
      <c r="D407">
        <v>26.96</v>
      </c>
      <c r="E407">
        <v>32.049999999999997</v>
      </c>
      <c r="F407">
        <v>32.299999999999997</v>
      </c>
    </row>
    <row r="408" spans="1:6" x14ac:dyDescent="0.75">
      <c r="A408" s="11">
        <v>44697</v>
      </c>
      <c r="B408">
        <v>27.7</v>
      </c>
      <c r="C408">
        <v>26.41</v>
      </c>
      <c r="D408">
        <v>26.5</v>
      </c>
      <c r="E408">
        <v>31.7</v>
      </c>
      <c r="F408">
        <v>31.65</v>
      </c>
    </row>
    <row r="409" spans="1:6" x14ac:dyDescent="0.75">
      <c r="A409" s="11">
        <v>44698</v>
      </c>
      <c r="B409">
        <v>27.79</v>
      </c>
      <c r="C409">
        <v>26.31</v>
      </c>
      <c r="D409">
        <v>26.49</v>
      </c>
      <c r="E409">
        <v>31.6</v>
      </c>
      <c r="F409">
        <v>31.8</v>
      </c>
    </row>
    <row r="410" spans="1:6" x14ac:dyDescent="0.75">
      <c r="A410" s="11">
        <v>44700</v>
      </c>
      <c r="B410">
        <v>27.4</v>
      </c>
      <c r="C410">
        <v>26.35</v>
      </c>
      <c r="D410">
        <v>26.32</v>
      </c>
      <c r="E410">
        <v>31.8</v>
      </c>
      <c r="F410">
        <v>31.7</v>
      </c>
    </row>
    <row r="411" spans="1:6" x14ac:dyDescent="0.75">
      <c r="A411" s="11">
        <v>44701</v>
      </c>
      <c r="B411">
        <v>26.91</v>
      </c>
      <c r="C411">
        <v>25.93</v>
      </c>
      <c r="D411">
        <v>26.09</v>
      </c>
      <c r="E411">
        <v>31.5</v>
      </c>
      <c r="F411">
        <v>31.99</v>
      </c>
    </row>
    <row r="412" spans="1:6" x14ac:dyDescent="0.75">
      <c r="A412" s="11">
        <v>44704</v>
      </c>
      <c r="B412">
        <v>27.49</v>
      </c>
      <c r="C412">
        <v>26.16</v>
      </c>
      <c r="D412">
        <v>26.2</v>
      </c>
      <c r="E412">
        <v>31.54</v>
      </c>
      <c r="F412">
        <v>31.85</v>
      </c>
    </row>
    <row r="413" spans="1:6" x14ac:dyDescent="0.75">
      <c r="A413" s="11">
        <v>44705</v>
      </c>
      <c r="B413">
        <v>27.1</v>
      </c>
      <c r="C413">
        <v>25.89</v>
      </c>
      <c r="D413">
        <v>26</v>
      </c>
      <c r="E413">
        <v>31.21</v>
      </c>
      <c r="F413">
        <v>31.99</v>
      </c>
    </row>
    <row r="414" spans="1:6" x14ac:dyDescent="0.75">
      <c r="A414" s="11">
        <v>44707</v>
      </c>
      <c r="B414">
        <v>27.5</v>
      </c>
      <c r="C414">
        <v>26.24</v>
      </c>
      <c r="D414">
        <v>26.15</v>
      </c>
      <c r="E414">
        <v>31.7</v>
      </c>
      <c r="F414">
        <v>31.8</v>
      </c>
    </row>
    <row r="415" spans="1:6" x14ac:dyDescent="0.75">
      <c r="A415" s="11">
        <v>44708</v>
      </c>
      <c r="B415">
        <v>27.55</v>
      </c>
      <c r="C415">
        <v>26.07</v>
      </c>
      <c r="D415">
        <v>26.2</v>
      </c>
      <c r="E415">
        <v>31.9</v>
      </c>
      <c r="F415">
        <v>32.479999999999997</v>
      </c>
    </row>
    <row r="416" spans="1:6" x14ac:dyDescent="0.75">
      <c r="A416" s="11">
        <v>44711</v>
      </c>
      <c r="B416">
        <v>27.26</v>
      </c>
      <c r="C416">
        <v>26.42</v>
      </c>
      <c r="D416">
        <v>26.69</v>
      </c>
      <c r="E416">
        <v>32.299999999999997</v>
      </c>
      <c r="F416">
        <v>33.049999999999997</v>
      </c>
    </row>
    <row r="417" spans="1:6" x14ac:dyDescent="0.75">
      <c r="A417" s="11">
        <v>44712</v>
      </c>
      <c r="B417">
        <v>27.4</v>
      </c>
      <c r="C417">
        <v>26.21</v>
      </c>
      <c r="D417">
        <v>26.55</v>
      </c>
      <c r="E417">
        <v>32.119999999999997</v>
      </c>
      <c r="F417">
        <v>32.6</v>
      </c>
    </row>
    <row r="418" spans="1:6" x14ac:dyDescent="0.75">
      <c r="A418" s="11">
        <v>44713</v>
      </c>
      <c r="B418">
        <v>27.35</v>
      </c>
      <c r="C418">
        <v>26.2</v>
      </c>
      <c r="D418">
        <v>26.4</v>
      </c>
      <c r="E418">
        <v>32</v>
      </c>
      <c r="F418">
        <v>32.4</v>
      </c>
    </row>
    <row r="419" spans="1:6" x14ac:dyDescent="0.75">
      <c r="A419" s="11">
        <v>44714</v>
      </c>
      <c r="B419">
        <v>27.35</v>
      </c>
      <c r="C419">
        <v>26.2</v>
      </c>
      <c r="D419">
        <v>26.25</v>
      </c>
      <c r="E419">
        <v>32.4</v>
      </c>
      <c r="F419">
        <v>32.6</v>
      </c>
    </row>
    <row r="420" spans="1:6" x14ac:dyDescent="0.75">
      <c r="A420" s="11">
        <v>44715</v>
      </c>
      <c r="B420">
        <v>27.18</v>
      </c>
      <c r="C420">
        <v>25.97</v>
      </c>
      <c r="D420">
        <v>26.35</v>
      </c>
      <c r="E420">
        <v>32.25</v>
      </c>
      <c r="F420">
        <v>32.5</v>
      </c>
    </row>
    <row r="421" spans="1:6" x14ac:dyDescent="0.75">
      <c r="A421" s="11">
        <v>44718</v>
      </c>
      <c r="B421">
        <v>26.9</v>
      </c>
      <c r="C421">
        <v>26</v>
      </c>
      <c r="D421">
        <v>25.9</v>
      </c>
      <c r="E421">
        <v>32</v>
      </c>
      <c r="F421">
        <v>32.79</v>
      </c>
    </row>
    <row r="422" spans="1:6" x14ac:dyDescent="0.75">
      <c r="A422" s="11">
        <v>44719</v>
      </c>
      <c r="B422">
        <v>26.75</v>
      </c>
      <c r="C422">
        <v>25.77</v>
      </c>
      <c r="D422">
        <v>25.8</v>
      </c>
      <c r="E422">
        <v>32</v>
      </c>
      <c r="F422">
        <v>31.86</v>
      </c>
    </row>
    <row r="423" spans="1:6" x14ac:dyDescent="0.75">
      <c r="A423" s="11">
        <v>44720</v>
      </c>
      <c r="B423">
        <v>26.11</v>
      </c>
      <c r="C423">
        <v>24.81</v>
      </c>
      <c r="D423">
        <v>25.05</v>
      </c>
      <c r="E423">
        <v>30.8</v>
      </c>
      <c r="F423">
        <v>31.6</v>
      </c>
    </row>
    <row r="424" spans="1:6" x14ac:dyDescent="0.75">
      <c r="A424" s="11">
        <v>44721</v>
      </c>
      <c r="B424">
        <v>25.39</v>
      </c>
      <c r="C424">
        <v>24</v>
      </c>
      <c r="D424">
        <v>23.5</v>
      </c>
      <c r="E424">
        <v>29.99</v>
      </c>
      <c r="F424">
        <v>30</v>
      </c>
    </row>
    <row r="425" spans="1:6" x14ac:dyDescent="0.75">
      <c r="A425" s="11">
        <v>44722</v>
      </c>
      <c r="B425">
        <v>24.8</v>
      </c>
      <c r="C425">
        <v>23.72</v>
      </c>
      <c r="D425">
        <v>23.75</v>
      </c>
      <c r="E425">
        <v>29.2</v>
      </c>
      <c r="F425">
        <v>29.4</v>
      </c>
    </row>
    <row r="426" spans="1:6" x14ac:dyDescent="0.75">
      <c r="A426" s="11">
        <v>44725</v>
      </c>
      <c r="B426">
        <v>24.45</v>
      </c>
      <c r="C426">
        <v>23.07</v>
      </c>
      <c r="D426">
        <v>23</v>
      </c>
      <c r="E426">
        <v>28</v>
      </c>
      <c r="F426">
        <v>28.5</v>
      </c>
    </row>
    <row r="427" spans="1:6" x14ac:dyDescent="0.75">
      <c r="A427" s="11">
        <v>44726</v>
      </c>
      <c r="B427">
        <v>23.9</v>
      </c>
      <c r="C427">
        <v>23.09</v>
      </c>
      <c r="D427">
        <v>23</v>
      </c>
      <c r="E427">
        <v>28.4</v>
      </c>
      <c r="F427">
        <v>28.25</v>
      </c>
    </row>
    <row r="428" spans="1:6" x14ac:dyDescent="0.75">
      <c r="A428" s="11">
        <v>44727</v>
      </c>
      <c r="B428">
        <v>24.31</v>
      </c>
      <c r="C428">
        <v>23.68</v>
      </c>
      <c r="D428">
        <v>23.52</v>
      </c>
      <c r="E428">
        <v>29</v>
      </c>
      <c r="F428">
        <v>28.6</v>
      </c>
    </row>
    <row r="429" spans="1:6" x14ac:dyDescent="0.75">
      <c r="A429" s="11">
        <v>44728</v>
      </c>
      <c r="B429">
        <v>23.8</v>
      </c>
      <c r="C429">
        <v>22.66</v>
      </c>
      <c r="D429">
        <v>22.8</v>
      </c>
      <c r="E429">
        <v>28.68</v>
      </c>
      <c r="F429">
        <v>28.2</v>
      </c>
    </row>
    <row r="430" spans="1:6" x14ac:dyDescent="0.75">
      <c r="A430" s="11">
        <v>44733</v>
      </c>
      <c r="B430">
        <v>23.96</v>
      </c>
      <c r="C430">
        <v>22.8</v>
      </c>
      <c r="D430">
        <v>22.78</v>
      </c>
      <c r="E430">
        <v>28.4</v>
      </c>
      <c r="F430">
        <v>28.55</v>
      </c>
    </row>
    <row r="431" spans="1:6" x14ac:dyDescent="0.75">
      <c r="A431" s="11">
        <v>44734</v>
      </c>
      <c r="B431">
        <v>23.6</v>
      </c>
      <c r="C431">
        <v>22.35</v>
      </c>
      <c r="D431">
        <v>22.6</v>
      </c>
      <c r="E431">
        <v>28.12</v>
      </c>
      <c r="F431">
        <v>28.1</v>
      </c>
    </row>
    <row r="432" spans="1:6" x14ac:dyDescent="0.75">
      <c r="A432" s="11">
        <v>44735</v>
      </c>
      <c r="B432">
        <v>23</v>
      </c>
      <c r="C432">
        <v>21.79</v>
      </c>
      <c r="D432">
        <v>22.15</v>
      </c>
      <c r="E432">
        <v>27.65</v>
      </c>
      <c r="F432">
        <v>27.9</v>
      </c>
    </row>
    <row r="433" spans="1:6" x14ac:dyDescent="0.75">
      <c r="A433" s="11">
        <v>44736</v>
      </c>
      <c r="B433">
        <v>22.14</v>
      </c>
      <c r="C433">
        <v>20.9</v>
      </c>
      <c r="D433">
        <v>20.9</v>
      </c>
      <c r="E433">
        <v>27.3</v>
      </c>
      <c r="F433">
        <v>27</v>
      </c>
    </row>
    <row r="434" spans="1:6" x14ac:dyDescent="0.75">
      <c r="A434" s="11">
        <v>44739</v>
      </c>
      <c r="B434">
        <v>21.87</v>
      </c>
      <c r="C434">
        <v>20.239999999999998</v>
      </c>
      <c r="D434">
        <v>20.6</v>
      </c>
      <c r="E434">
        <v>26.78</v>
      </c>
      <c r="F434">
        <v>26.24</v>
      </c>
    </row>
    <row r="435" spans="1:6" x14ac:dyDescent="0.75">
      <c r="A435" s="11">
        <v>44740</v>
      </c>
      <c r="B435">
        <v>22</v>
      </c>
      <c r="C435">
        <v>20.87</v>
      </c>
      <c r="D435">
        <v>21.34</v>
      </c>
      <c r="E435">
        <v>26.65</v>
      </c>
      <c r="F435">
        <v>26.3</v>
      </c>
    </row>
    <row r="436" spans="1:6" x14ac:dyDescent="0.75">
      <c r="A436" s="11">
        <v>44741</v>
      </c>
      <c r="B436">
        <v>23</v>
      </c>
      <c r="C436">
        <v>21.8</v>
      </c>
      <c r="D436">
        <v>21.75</v>
      </c>
      <c r="E436">
        <v>26.5</v>
      </c>
      <c r="F436">
        <v>27.3</v>
      </c>
    </row>
    <row r="437" spans="1:6" x14ac:dyDescent="0.75">
      <c r="A437" s="11">
        <v>44742</v>
      </c>
      <c r="B437">
        <v>22.81</v>
      </c>
      <c r="C437">
        <v>21.48</v>
      </c>
      <c r="D437">
        <v>21.61</v>
      </c>
      <c r="E437">
        <v>27.4</v>
      </c>
      <c r="F437">
        <v>27.45</v>
      </c>
    </row>
    <row r="438" spans="1:6" x14ac:dyDescent="0.75">
      <c r="A438" s="11">
        <v>44743</v>
      </c>
      <c r="B438">
        <v>22.98</v>
      </c>
      <c r="C438">
        <v>21.59</v>
      </c>
      <c r="D438">
        <v>21.75</v>
      </c>
      <c r="E438">
        <v>27.74</v>
      </c>
      <c r="F438">
        <v>28</v>
      </c>
    </row>
    <row r="439" spans="1:6" x14ac:dyDescent="0.75">
      <c r="A439" s="11">
        <v>44746</v>
      </c>
      <c r="B439">
        <v>21.6</v>
      </c>
      <c r="C439">
        <v>20.22</v>
      </c>
      <c r="D439">
        <v>20.25</v>
      </c>
      <c r="E439">
        <v>26.1</v>
      </c>
      <c r="F439">
        <v>26.9</v>
      </c>
    </row>
    <row r="440" spans="1:6" x14ac:dyDescent="0.75">
      <c r="A440" s="11">
        <v>44747</v>
      </c>
      <c r="B440">
        <v>20.8</v>
      </c>
      <c r="C440">
        <v>19.5</v>
      </c>
      <c r="D440">
        <v>19.600000000000001</v>
      </c>
      <c r="E440">
        <v>25.6</v>
      </c>
      <c r="F440">
        <v>26</v>
      </c>
    </row>
    <row r="441" spans="1:6" x14ac:dyDescent="0.75">
      <c r="A441" s="11">
        <v>44748</v>
      </c>
      <c r="B441">
        <v>20.149999999999999</v>
      </c>
      <c r="C441">
        <v>19</v>
      </c>
      <c r="D441">
        <v>19</v>
      </c>
      <c r="E441">
        <v>24.9</v>
      </c>
      <c r="F441">
        <v>25.2</v>
      </c>
    </row>
    <row r="442" spans="1:6" x14ac:dyDescent="0.75">
      <c r="A442" s="11">
        <v>44749</v>
      </c>
      <c r="B442">
        <v>20.3</v>
      </c>
      <c r="C442">
        <v>18.98</v>
      </c>
      <c r="D442">
        <v>18.850000000000001</v>
      </c>
      <c r="E442">
        <v>24</v>
      </c>
      <c r="F442">
        <v>24</v>
      </c>
    </row>
    <row r="443" spans="1:6" x14ac:dyDescent="0.75">
      <c r="A443" s="11">
        <v>44750</v>
      </c>
      <c r="B443">
        <v>19.61</v>
      </c>
      <c r="C443">
        <v>18.510000000000002</v>
      </c>
      <c r="D443">
        <v>18.600000000000001</v>
      </c>
      <c r="E443">
        <v>23.61</v>
      </c>
      <c r="F443">
        <v>23.9</v>
      </c>
    </row>
    <row r="444" spans="1:6" x14ac:dyDescent="0.75">
      <c r="A444" s="11">
        <v>44753</v>
      </c>
      <c r="B444">
        <v>19.600000000000001</v>
      </c>
      <c r="C444">
        <v>18.46</v>
      </c>
      <c r="D444">
        <v>18.649999999999999</v>
      </c>
      <c r="E444">
        <v>23.6</v>
      </c>
      <c r="F444">
        <v>23.51</v>
      </c>
    </row>
    <row r="445" spans="1:6" x14ac:dyDescent="0.75">
      <c r="A445" s="11">
        <v>44754</v>
      </c>
      <c r="B445">
        <v>19.46</v>
      </c>
      <c r="C445">
        <v>17.920000000000002</v>
      </c>
      <c r="D445">
        <v>18</v>
      </c>
      <c r="E445">
        <v>23.25</v>
      </c>
      <c r="F445">
        <v>23</v>
      </c>
    </row>
    <row r="446" spans="1:6" x14ac:dyDescent="0.75">
      <c r="A446" s="11">
        <v>44755</v>
      </c>
      <c r="B446">
        <v>19.32</v>
      </c>
      <c r="C446">
        <v>18.07</v>
      </c>
      <c r="D446">
        <v>18.25</v>
      </c>
      <c r="E446">
        <v>23.25</v>
      </c>
      <c r="F446">
        <v>22.8</v>
      </c>
    </row>
    <row r="447" spans="1:6" x14ac:dyDescent="0.75">
      <c r="A447" s="11">
        <v>44756</v>
      </c>
      <c r="B447">
        <v>19.079999999999998</v>
      </c>
      <c r="C447">
        <v>17.93</v>
      </c>
      <c r="D447">
        <v>18.05</v>
      </c>
      <c r="E447">
        <v>23.08</v>
      </c>
      <c r="F447">
        <v>22.7</v>
      </c>
    </row>
    <row r="448" spans="1:6" x14ac:dyDescent="0.75">
      <c r="A448" s="11">
        <v>44757</v>
      </c>
      <c r="B448">
        <v>19.3</v>
      </c>
      <c r="C448">
        <v>17.72</v>
      </c>
      <c r="D448">
        <v>18.079999999999998</v>
      </c>
      <c r="E448">
        <v>22.7</v>
      </c>
      <c r="F448">
        <v>22.25</v>
      </c>
    </row>
    <row r="449" spans="1:6" x14ac:dyDescent="0.75">
      <c r="A449" s="11">
        <v>44760</v>
      </c>
      <c r="B449">
        <v>19.190000000000001</v>
      </c>
      <c r="C449">
        <v>17.809999999999999</v>
      </c>
      <c r="D449">
        <v>17.95</v>
      </c>
      <c r="E449">
        <v>22.55</v>
      </c>
      <c r="F449">
        <v>22</v>
      </c>
    </row>
    <row r="450" spans="1:6" x14ac:dyDescent="0.75">
      <c r="A450" s="11">
        <v>44761</v>
      </c>
      <c r="B450">
        <v>19</v>
      </c>
      <c r="C450">
        <v>18.170000000000002</v>
      </c>
      <c r="D450">
        <v>18.350000000000001</v>
      </c>
      <c r="E450">
        <v>22.9</v>
      </c>
      <c r="F450">
        <v>22</v>
      </c>
    </row>
    <row r="451" spans="1:6" x14ac:dyDescent="0.75">
      <c r="A451" s="11">
        <v>44762</v>
      </c>
      <c r="B451">
        <v>19</v>
      </c>
      <c r="C451">
        <v>18.05</v>
      </c>
      <c r="D451">
        <v>18</v>
      </c>
      <c r="E451">
        <v>22.95</v>
      </c>
      <c r="F451">
        <v>21.9</v>
      </c>
    </row>
    <row r="452" spans="1:6" x14ac:dyDescent="0.75">
      <c r="A452" s="11">
        <v>44763</v>
      </c>
      <c r="B452">
        <v>18.57</v>
      </c>
      <c r="C452">
        <v>17.57</v>
      </c>
      <c r="D452">
        <v>18.25</v>
      </c>
      <c r="E452">
        <v>22.95</v>
      </c>
      <c r="F452">
        <v>20.97</v>
      </c>
    </row>
    <row r="453" spans="1:6" x14ac:dyDescent="0.75">
      <c r="A453" s="11">
        <v>44764</v>
      </c>
      <c r="B453">
        <v>18.18</v>
      </c>
      <c r="C453">
        <v>17.3</v>
      </c>
      <c r="D453">
        <v>17.7</v>
      </c>
      <c r="E453">
        <v>22.45</v>
      </c>
      <c r="F453">
        <v>20.65</v>
      </c>
    </row>
    <row r="454" spans="1:6" x14ac:dyDescent="0.75">
      <c r="A454" s="11">
        <v>44767</v>
      </c>
      <c r="B454">
        <v>18.13</v>
      </c>
      <c r="C454">
        <v>17.52</v>
      </c>
      <c r="D454">
        <v>17.8</v>
      </c>
      <c r="E454">
        <v>22.58</v>
      </c>
      <c r="F454">
        <v>20.7</v>
      </c>
    </row>
    <row r="455" spans="1:6" x14ac:dyDescent="0.75">
      <c r="A455" s="11">
        <v>44768</v>
      </c>
      <c r="B455">
        <v>18.760000000000002</v>
      </c>
      <c r="C455">
        <v>17.8</v>
      </c>
      <c r="D455">
        <v>18.2</v>
      </c>
      <c r="E455">
        <v>22.8</v>
      </c>
      <c r="F455">
        <v>21.55</v>
      </c>
    </row>
    <row r="456" spans="1:6" x14ac:dyDescent="0.75">
      <c r="A456" s="11">
        <v>44769</v>
      </c>
      <c r="B456">
        <v>19.899999999999999</v>
      </c>
      <c r="C456">
        <v>19.149999999999999</v>
      </c>
      <c r="D456">
        <v>18.920000000000002</v>
      </c>
      <c r="E456">
        <v>24.79</v>
      </c>
      <c r="F456">
        <v>23.4</v>
      </c>
    </row>
    <row r="457" spans="1:6" x14ac:dyDescent="0.75">
      <c r="A457" s="11">
        <v>44770</v>
      </c>
      <c r="B457">
        <v>22.8</v>
      </c>
      <c r="C457">
        <v>21.66</v>
      </c>
      <c r="D457">
        <v>21.79</v>
      </c>
      <c r="E457">
        <v>26.75</v>
      </c>
      <c r="F457">
        <v>24.5</v>
      </c>
    </row>
    <row r="458" spans="1:6" x14ac:dyDescent="0.75">
      <c r="A458" s="11">
        <v>44771</v>
      </c>
      <c r="B458">
        <v>24.06</v>
      </c>
      <c r="C458">
        <v>22.99</v>
      </c>
      <c r="D458">
        <v>22.99</v>
      </c>
      <c r="E458">
        <v>27.99</v>
      </c>
      <c r="F458">
        <v>25.5</v>
      </c>
    </row>
    <row r="459" spans="1:6" x14ac:dyDescent="0.75">
      <c r="A459" s="11">
        <v>44774</v>
      </c>
      <c r="B459">
        <v>24.05</v>
      </c>
      <c r="C459">
        <v>23.1</v>
      </c>
      <c r="D459">
        <v>23</v>
      </c>
      <c r="E459">
        <v>27.8</v>
      </c>
      <c r="F459">
        <v>26.1</v>
      </c>
    </row>
    <row r="460" spans="1:6" x14ac:dyDescent="0.75">
      <c r="A460" s="11">
        <v>44775</v>
      </c>
      <c r="B460">
        <v>23.5</v>
      </c>
      <c r="C460">
        <v>22.36</v>
      </c>
      <c r="D460">
        <v>22.4</v>
      </c>
      <c r="E460">
        <v>26.9</v>
      </c>
      <c r="F460">
        <v>25.5</v>
      </c>
    </row>
    <row r="461" spans="1:6" x14ac:dyDescent="0.75">
      <c r="A461" s="11">
        <v>44776</v>
      </c>
      <c r="B461">
        <v>23.44</v>
      </c>
      <c r="C461">
        <v>21.9</v>
      </c>
      <c r="D461">
        <v>22.75</v>
      </c>
      <c r="E461">
        <v>26.45</v>
      </c>
      <c r="F461">
        <v>25.37</v>
      </c>
    </row>
    <row r="462" spans="1:6" x14ac:dyDescent="0.75">
      <c r="A462" s="11">
        <v>44777</v>
      </c>
      <c r="B462">
        <v>23</v>
      </c>
      <c r="C462">
        <v>21.66</v>
      </c>
      <c r="D462">
        <v>21.9</v>
      </c>
      <c r="E462">
        <v>26.35</v>
      </c>
      <c r="F462">
        <v>25.5</v>
      </c>
    </row>
    <row r="463" spans="1:6" x14ac:dyDescent="0.75">
      <c r="A463" s="11">
        <v>44778</v>
      </c>
      <c r="B463">
        <v>23</v>
      </c>
      <c r="C463">
        <v>21.93</v>
      </c>
      <c r="D463">
        <v>22</v>
      </c>
      <c r="E463">
        <v>26.77</v>
      </c>
      <c r="F463">
        <v>25.6</v>
      </c>
    </row>
    <row r="464" spans="1:6" x14ac:dyDescent="0.75">
      <c r="A464" s="11">
        <v>44781</v>
      </c>
      <c r="B464">
        <v>23.63</v>
      </c>
      <c r="C464">
        <v>22.46</v>
      </c>
      <c r="D464">
        <v>22.5</v>
      </c>
      <c r="E464">
        <v>27.5</v>
      </c>
      <c r="F464">
        <v>26</v>
      </c>
    </row>
    <row r="465" spans="1:6" x14ac:dyDescent="0.75">
      <c r="A465" s="11">
        <v>44782</v>
      </c>
      <c r="B465">
        <v>22.68</v>
      </c>
      <c r="C465">
        <v>21.82</v>
      </c>
      <c r="D465">
        <v>22.04</v>
      </c>
      <c r="E465">
        <v>26.5</v>
      </c>
      <c r="F465">
        <v>25.12</v>
      </c>
    </row>
    <row r="466" spans="1:6" x14ac:dyDescent="0.75">
      <c r="A466" s="11">
        <v>44783</v>
      </c>
      <c r="B466">
        <v>22.27</v>
      </c>
      <c r="C466">
        <v>21.35</v>
      </c>
      <c r="D466">
        <v>21.3</v>
      </c>
      <c r="E466">
        <v>26.3</v>
      </c>
      <c r="F466">
        <v>25</v>
      </c>
    </row>
    <row r="467" spans="1:6" x14ac:dyDescent="0.75">
      <c r="A467" s="11">
        <v>44784</v>
      </c>
      <c r="B467">
        <v>22.4</v>
      </c>
      <c r="C467">
        <v>21.57</v>
      </c>
      <c r="D467">
        <v>21.5</v>
      </c>
      <c r="E467">
        <v>26.55</v>
      </c>
      <c r="F467">
        <v>25</v>
      </c>
    </row>
    <row r="468" spans="1:6" x14ac:dyDescent="0.75">
      <c r="A468" s="11">
        <v>44785</v>
      </c>
      <c r="B468">
        <v>22.2</v>
      </c>
      <c r="C468">
        <v>21.21</v>
      </c>
      <c r="D468">
        <v>21.5</v>
      </c>
      <c r="E468">
        <v>26</v>
      </c>
      <c r="F468">
        <v>24.99</v>
      </c>
    </row>
    <row r="469" spans="1:6" x14ac:dyDescent="0.75">
      <c r="A469" s="11">
        <v>44789</v>
      </c>
      <c r="B469">
        <v>22.69</v>
      </c>
      <c r="C469">
        <v>21.73</v>
      </c>
      <c r="D469">
        <v>21.7</v>
      </c>
      <c r="E469">
        <v>26.1</v>
      </c>
      <c r="F469">
        <v>25.998999999999999</v>
      </c>
    </row>
    <row r="470" spans="1:6" x14ac:dyDescent="0.75">
      <c r="A470" s="11">
        <v>44790</v>
      </c>
      <c r="B470">
        <v>22.38</v>
      </c>
      <c r="C470">
        <v>21.195</v>
      </c>
      <c r="D470">
        <v>21.05</v>
      </c>
      <c r="E470">
        <v>25.75</v>
      </c>
      <c r="F470">
        <v>24.401</v>
      </c>
    </row>
    <row r="471" spans="1:6" x14ac:dyDescent="0.75">
      <c r="A471" s="11">
        <v>44791</v>
      </c>
      <c r="B471">
        <v>22.158999999999999</v>
      </c>
      <c r="C471">
        <v>21</v>
      </c>
      <c r="D471">
        <v>21.33</v>
      </c>
      <c r="E471">
        <v>25.55</v>
      </c>
      <c r="F471">
        <v>24.006</v>
      </c>
    </row>
    <row r="472" spans="1:6" x14ac:dyDescent="0.75">
      <c r="A472" s="11">
        <v>44792</v>
      </c>
      <c r="B472">
        <v>21.89</v>
      </c>
      <c r="C472">
        <v>20.9</v>
      </c>
      <c r="D472">
        <v>21.36</v>
      </c>
      <c r="E472">
        <v>25.3</v>
      </c>
      <c r="F472">
        <v>24</v>
      </c>
    </row>
    <row r="473" spans="1:6" x14ac:dyDescent="0.75">
      <c r="A473" s="11">
        <v>44795</v>
      </c>
      <c r="B473">
        <v>22.2</v>
      </c>
      <c r="C473">
        <v>21.33</v>
      </c>
      <c r="D473">
        <v>21.7</v>
      </c>
      <c r="E473">
        <v>26</v>
      </c>
      <c r="F473">
        <v>24.5</v>
      </c>
    </row>
    <row r="474" spans="1:6" x14ac:dyDescent="0.75">
      <c r="A474" s="11">
        <v>44796</v>
      </c>
      <c r="B474">
        <v>22.68</v>
      </c>
      <c r="C474">
        <v>21.751000000000001</v>
      </c>
      <c r="D474">
        <v>22.35</v>
      </c>
      <c r="E474">
        <v>26.25</v>
      </c>
      <c r="F474">
        <v>24.5</v>
      </c>
    </row>
    <row r="475" spans="1:6" x14ac:dyDescent="0.75">
      <c r="A475" s="11">
        <v>44797</v>
      </c>
      <c r="B475">
        <v>23.8</v>
      </c>
      <c r="C475">
        <v>22.58</v>
      </c>
      <c r="D475">
        <v>23.15</v>
      </c>
      <c r="E475">
        <v>27.498999999999999</v>
      </c>
      <c r="F475">
        <v>25.5</v>
      </c>
    </row>
    <row r="476" spans="1:6" x14ac:dyDescent="0.75">
      <c r="A476" s="11">
        <v>44798</v>
      </c>
      <c r="B476">
        <v>23.56</v>
      </c>
      <c r="C476">
        <v>22.4</v>
      </c>
      <c r="D476">
        <v>23.04</v>
      </c>
      <c r="E476">
        <v>27.3</v>
      </c>
      <c r="F476">
        <v>25.3</v>
      </c>
    </row>
    <row r="477" spans="1:6" x14ac:dyDescent="0.75">
      <c r="A477" s="11">
        <v>44799</v>
      </c>
      <c r="B477">
        <v>22.959</v>
      </c>
      <c r="C477">
        <v>21.95</v>
      </c>
      <c r="D477">
        <v>23</v>
      </c>
      <c r="E477">
        <v>27.1</v>
      </c>
      <c r="F477">
        <v>25.15</v>
      </c>
    </row>
    <row r="478" spans="1:6" x14ac:dyDescent="0.75">
      <c r="A478" s="11">
        <v>44802</v>
      </c>
      <c r="B478">
        <v>22.8</v>
      </c>
      <c r="C478">
        <v>21.68</v>
      </c>
      <c r="D478">
        <v>22.75</v>
      </c>
      <c r="E478">
        <v>26.65</v>
      </c>
      <c r="F478">
        <v>24.95</v>
      </c>
    </row>
    <row r="479" spans="1:6" x14ac:dyDescent="0.75">
      <c r="A479" s="11">
        <v>44803</v>
      </c>
      <c r="B479">
        <v>22.99</v>
      </c>
      <c r="C479">
        <v>21.895</v>
      </c>
      <c r="D479">
        <v>22.6</v>
      </c>
      <c r="E479">
        <v>26.899000000000001</v>
      </c>
      <c r="F479">
        <v>24.7</v>
      </c>
    </row>
    <row r="480" spans="1:6" x14ac:dyDescent="0.75">
      <c r="A480" s="11">
        <v>44804</v>
      </c>
      <c r="B480">
        <v>23</v>
      </c>
      <c r="C480">
        <v>22.01</v>
      </c>
      <c r="D480">
        <v>22.35</v>
      </c>
      <c r="E480">
        <v>26.72</v>
      </c>
      <c r="F480">
        <v>24.55</v>
      </c>
    </row>
    <row r="481" spans="1:6" x14ac:dyDescent="0.75">
      <c r="A481" s="11">
        <v>44805</v>
      </c>
      <c r="B481">
        <v>23.1</v>
      </c>
      <c r="C481">
        <v>22</v>
      </c>
      <c r="D481">
        <v>22.75</v>
      </c>
      <c r="E481">
        <v>26.79</v>
      </c>
      <c r="F481">
        <v>24.5</v>
      </c>
    </row>
    <row r="482" spans="1:6" x14ac:dyDescent="0.75">
      <c r="A482" s="11">
        <v>44809</v>
      </c>
      <c r="B482">
        <v>24</v>
      </c>
      <c r="C482">
        <v>22.812999999999999</v>
      </c>
      <c r="D482">
        <v>23.4</v>
      </c>
      <c r="E482">
        <v>27.2</v>
      </c>
      <c r="F482">
        <v>25</v>
      </c>
    </row>
    <row r="483" spans="1:6" x14ac:dyDescent="0.75">
      <c r="A483" s="11">
        <v>44810</v>
      </c>
      <c r="B483">
        <v>23.821000000000002</v>
      </c>
      <c r="C483">
        <v>22.69</v>
      </c>
      <c r="D483">
        <v>23.25</v>
      </c>
      <c r="E483">
        <v>27.25</v>
      </c>
      <c r="F483">
        <v>24.99</v>
      </c>
    </row>
    <row r="484" spans="1:6" x14ac:dyDescent="0.75">
      <c r="A484" s="11">
        <v>44811</v>
      </c>
      <c r="B484">
        <v>23.56</v>
      </c>
      <c r="C484">
        <v>22.83</v>
      </c>
      <c r="D484">
        <v>23.2</v>
      </c>
      <c r="E484">
        <v>27.3</v>
      </c>
      <c r="F484">
        <v>25</v>
      </c>
    </row>
    <row r="485" spans="1:6" x14ac:dyDescent="0.75">
      <c r="A485" s="11">
        <v>44812</v>
      </c>
      <c r="B485">
        <v>23.8</v>
      </c>
      <c r="C485">
        <v>22.77</v>
      </c>
      <c r="D485">
        <v>23.201000000000001</v>
      </c>
      <c r="E485">
        <v>27.3</v>
      </c>
      <c r="F485">
        <v>25.25</v>
      </c>
    </row>
    <row r="486" spans="1:6" x14ac:dyDescent="0.75">
      <c r="A486" s="11">
        <v>44813</v>
      </c>
      <c r="B486">
        <v>23.75</v>
      </c>
      <c r="C486">
        <v>22.8</v>
      </c>
      <c r="D486">
        <v>23.56</v>
      </c>
      <c r="E486">
        <v>27.498999999999999</v>
      </c>
      <c r="F486">
        <v>25.8</v>
      </c>
    </row>
    <row r="487" spans="1:6" x14ac:dyDescent="0.75">
      <c r="A487" s="11">
        <v>44816</v>
      </c>
      <c r="B487">
        <v>24</v>
      </c>
      <c r="C487">
        <v>23</v>
      </c>
      <c r="D487">
        <v>23.66</v>
      </c>
      <c r="E487">
        <v>27.75</v>
      </c>
      <c r="F487">
        <v>25.13</v>
      </c>
    </row>
    <row r="488" spans="1:6" x14ac:dyDescent="0.75">
      <c r="A488" s="11">
        <v>44817</v>
      </c>
      <c r="B488">
        <v>23.54</v>
      </c>
      <c r="C488">
        <v>22.58</v>
      </c>
      <c r="D488">
        <v>23.100999999999999</v>
      </c>
      <c r="E488">
        <v>27.1</v>
      </c>
      <c r="F488">
        <v>25</v>
      </c>
    </row>
    <row r="489" spans="1:6" x14ac:dyDescent="0.75">
      <c r="A489" s="11">
        <v>44818</v>
      </c>
      <c r="B489">
        <v>23.5</v>
      </c>
      <c r="C489">
        <v>22.37</v>
      </c>
      <c r="D489">
        <v>23</v>
      </c>
      <c r="E489">
        <v>26.5</v>
      </c>
      <c r="F489">
        <v>24.71</v>
      </c>
    </row>
    <row r="490" spans="1:6" x14ac:dyDescent="0.75">
      <c r="A490" s="11">
        <v>44819</v>
      </c>
      <c r="B490">
        <v>22.9</v>
      </c>
      <c r="C490">
        <v>22.09</v>
      </c>
      <c r="D490">
        <v>22.6</v>
      </c>
      <c r="E490">
        <v>26.2</v>
      </c>
      <c r="F490">
        <v>24.3</v>
      </c>
    </row>
    <row r="491" spans="1:6" x14ac:dyDescent="0.75">
      <c r="A491" s="11">
        <v>44820</v>
      </c>
      <c r="B491">
        <v>22.69</v>
      </c>
      <c r="C491">
        <v>21.59</v>
      </c>
      <c r="D491">
        <v>22.4</v>
      </c>
      <c r="E491">
        <v>25.8</v>
      </c>
      <c r="F491">
        <v>23.8</v>
      </c>
    </row>
    <row r="492" spans="1:6" x14ac:dyDescent="0.75">
      <c r="A492" s="11">
        <v>44823</v>
      </c>
      <c r="B492">
        <v>22.754000000000001</v>
      </c>
      <c r="C492">
        <v>21.8</v>
      </c>
      <c r="D492">
        <v>22.4</v>
      </c>
      <c r="E492">
        <v>26.38</v>
      </c>
      <c r="F492">
        <v>24.2</v>
      </c>
    </row>
    <row r="493" spans="1:6" x14ac:dyDescent="0.75">
      <c r="A493" s="11">
        <v>44824</v>
      </c>
      <c r="B493">
        <v>22.559000000000001</v>
      </c>
      <c r="C493">
        <v>21.6</v>
      </c>
      <c r="D493">
        <v>22.2</v>
      </c>
      <c r="E493">
        <v>26.3</v>
      </c>
      <c r="F493">
        <v>24.1</v>
      </c>
    </row>
    <row r="494" spans="1:6" x14ac:dyDescent="0.75">
      <c r="A494" s="11">
        <v>44825</v>
      </c>
      <c r="B494">
        <v>22.31</v>
      </c>
      <c r="C494">
        <v>21.35</v>
      </c>
      <c r="D494">
        <v>21.8</v>
      </c>
      <c r="E494">
        <v>25.771000000000001</v>
      </c>
      <c r="F494">
        <v>24.285</v>
      </c>
    </row>
    <row r="495" spans="1:6" x14ac:dyDescent="0.75">
      <c r="A495" s="11">
        <v>44826</v>
      </c>
      <c r="B495">
        <v>21.92</v>
      </c>
      <c r="C495">
        <v>21</v>
      </c>
      <c r="D495">
        <v>21.469000000000001</v>
      </c>
      <c r="E495">
        <v>26</v>
      </c>
      <c r="F495">
        <v>24.2</v>
      </c>
    </row>
    <row r="496" spans="1:6" x14ac:dyDescent="0.75">
      <c r="A496" s="11">
        <v>44827</v>
      </c>
      <c r="B496">
        <v>21.09</v>
      </c>
      <c r="C496">
        <v>20.3</v>
      </c>
      <c r="D496">
        <v>21</v>
      </c>
      <c r="E496">
        <v>25.8</v>
      </c>
      <c r="F496">
        <v>23.85</v>
      </c>
    </row>
    <row r="497" spans="1:6" x14ac:dyDescent="0.75">
      <c r="A497" s="11">
        <v>44830</v>
      </c>
      <c r="B497">
        <v>20.591999999999999</v>
      </c>
      <c r="C497">
        <v>19.7</v>
      </c>
      <c r="D497">
        <v>20.5</v>
      </c>
      <c r="E497">
        <v>24.65</v>
      </c>
      <c r="F497">
        <v>23</v>
      </c>
    </row>
    <row r="498" spans="1:6" x14ac:dyDescent="0.75">
      <c r="A498" s="11">
        <v>44831</v>
      </c>
      <c r="B498">
        <v>19.399999999999999</v>
      </c>
      <c r="C498">
        <v>18.46</v>
      </c>
      <c r="D498">
        <v>19.149999999999999</v>
      </c>
      <c r="E498">
        <v>23.4</v>
      </c>
      <c r="F498">
        <v>21.5</v>
      </c>
    </row>
    <row r="499" spans="1:6" x14ac:dyDescent="0.75">
      <c r="A499" s="11">
        <v>44832</v>
      </c>
      <c r="B499">
        <v>20.2</v>
      </c>
      <c r="C499">
        <v>19.39</v>
      </c>
      <c r="D499">
        <v>20.39</v>
      </c>
      <c r="E499">
        <v>24.3</v>
      </c>
      <c r="F499">
        <v>22.5</v>
      </c>
    </row>
    <row r="500" spans="1:6" x14ac:dyDescent="0.75">
      <c r="A500" s="11">
        <v>44833</v>
      </c>
      <c r="B500">
        <v>19.7</v>
      </c>
      <c r="C500">
        <v>18.899999999999999</v>
      </c>
      <c r="D500">
        <v>20</v>
      </c>
      <c r="E500">
        <v>24.05</v>
      </c>
      <c r="F500">
        <v>21.8</v>
      </c>
    </row>
    <row r="501" spans="1:6" x14ac:dyDescent="0.75">
      <c r="A501" s="11">
        <v>44834</v>
      </c>
      <c r="B501">
        <v>19.100000000000001</v>
      </c>
      <c r="C501">
        <v>18.2</v>
      </c>
      <c r="D501">
        <v>18.649999999999999</v>
      </c>
      <c r="E501">
        <v>23.2</v>
      </c>
      <c r="F501">
        <v>22</v>
      </c>
    </row>
    <row r="502" spans="1:6" x14ac:dyDescent="0.75">
      <c r="A502" s="11">
        <v>44837</v>
      </c>
      <c r="B502">
        <v>20.3</v>
      </c>
      <c r="C502">
        <v>19.41</v>
      </c>
      <c r="D502">
        <v>19.7</v>
      </c>
      <c r="E502">
        <v>24.79</v>
      </c>
      <c r="F502">
        <v>23</v>
      </c>
    </row>
    <row r="503" spans="1:6" x14ac:dyDescent="0.75">
      <c r="A503" s="11">
        <v>44838</v>
      </c>
      <c r="B503">
        <v>20.65</v>
      </c>
      <c r="C503">
        <v>19.399999999999999</v>
      </c>
      <c r="D503">
        <v>20</v>
      </c>
      <c r="E503">
        <v>24.9</v>
      </c>
      <c r="F503">
        <v>22.998999999999999</v>
      </c>
    </row>
    <row r="504" spans="1:6" x14ac:dyDescent="0.75">
      <c r="A504" s="11">
        <v>44839</v>
      </c>
      <c r="B504">
        <v>20</v>
      </c>
      <c r="C504">
        <v>19.170000000000002</v>
      </c>
      <c r="D504">
        <v>19.25</v>
      </c>
      <c r="E504">
        <v>23.9</v>
      </c>
      <c r="F504">
        <v>21.9</v>
      </c>
    </row>
    <row r="505" spans="1:6" x14ac:dyDescent="0.75">
      <c r="A505" s="11">
        <v>44840</v>
      </c>
      <c r="B505">
        <v>20</v>
      </c>
      <c r="C505">
        <v>18.989999999999998</v>
      </c>
      <c r="D505">
        <v>19.5</v>
      </c>
      <c r="E505">
        <v>23.9</v>
      </c>
      <c r="F505">
        <v>21.998999999999999</v>
      </c>
    </row>
    <row r="506" spans="1:6" x14ac:dyDescent="0.75">
      <c r="A506" s="11">
        <v>44845</v>
      </c>
      <c r="B506">
        <v>19.742999999999999</v>
      </c>
      <c r="C506">
        <v>18.809999999999999</v>
      </c>
      <c r="D506">
        <v>19.23</v>
      </c>
      <c r="E506">
        <v>23.7</v>
      </c>
      <c r="F506">
        <v>21.5</v>
      </c>
    </row>
    <row r="507" spans="1:6" x14ac:dyDescent="0.75">
      <c r="A507" s="11">
        <v>44846</v>
      </c>
      <c r="B507">
        <v>19.649999999999999</v>
      </c>
      <c r="C507">
        <v>18.91</v>
      </c>
      <c r="D507">
        <v>19.2</v>
      </c>
      <c r="E507">
        <v>23.4</v>
      </c>
      <c r="F507">
        <v>21</v>
      </c>
    </row>
    <row r="508" spans="1:6" x14ac:dyDescent="0.75">
      <c r="A508" s="11">
        <v>44847</v>
      </c>
      <c r="B508">
        <v>19.649999999999999</v>
      </c>
      <c r="C508">
        <v>18.8</v>
      </c>
      <c r="D508">
        <v>19.189</v>
      </c>
      <c r="E508">
        <v>23.5</v>
      </c>
      <c r="F508">
        <v>21.2</v>
      </c>
    </row>
    <row r="509" spans="1:6" x14ac:dyDescent="0.75">
      <c r="A509" s="11">
        <v>44848</v>
      </c>
      <c r="B509">
        <v>19.149999999999999</v>
      </c>
      <c r="C509">
        <v>18.311</v>
      </c>
      <c r="D509">
        <v>18.850000000000001</v>
      </c>
      <c r="E509">
        <v>23.1</v>
      </c>
      <c r="F509">
        <v>20.8</v>
      </c>
    </row>
    <row r="510" spans="1:6" x14ac:dyDescent="0.75">
      <c r="A510" s="11">
        <v>44851</v>
      </c>
      <c r="B510">
        <v>19.221</v>
      </c>
      <c r="C510">
        <v>18.402999999999999</v>
      </c>
      <c r="D510">
        <v>19</v>
      </c>
      <c r="E510">
        <v>23.23</v>
      </c>
      <c r="F510">
        <v>21.49</v>
      </c>
    </row>
    <row r="511" spans="1:6" x14ac:dyDescent="0.75">
      <c r="A511" s="11">
        <v>44852</v>
      </c>
      <c r="B511">
        <v>19.350000000000001</v>
      </c>
      <c r="C511">
        <v>18.5</v>
      </c>
      <c r="D511">
        <v>19</v>
      </c>
      <c r="E511">
        <v>23.3</v>
      </c>
      <c r="F511">
        <v>21.3</v>
      </c>
    </row>
    <row r="512" spans="1:6" x14ac:dyDescent="0.75">
      <c r="A512" s="11">
        <v>44853</v>
      </c>
      <c r="B512">
        <v>19.28</v>
      </c>
      <c r="C512">
        <v>18.420999999999999</v>
      </c>
      <c r="D512">
        <v>18.850000000000001</v>
      </c>
      <c r="E512">
        <v>23.15</v>
      </c>
      <c r="F512">
        <v>21.148</v>
      </c>
    </row>
    <row r="513" spans="1:6" x14ac:dyDescent="0.75">
      <c r="A513" s="11">
        <v>44854</v>
      </c>
      <c r="B513">
        <v>19.997</v>
      </c>
      <c r="C513">
        <v>18.57</v>
      </c>
      <c r="D513">
        <v>19.3</v>
      </c>
      <c r="E513">
        <v>23.5</v>
      </c>
      <c r="F513">
        <v>21.4</v>
      </c>
    </row>
    <row r="514" spans="1:6" x14ac:dyDescent="0.75">
      <c r="A514" s="11">
        <v>44855</v>
      </c>
      <c r="B514">
        <v>19.82</v>
      </c>
      <c r="C514">
        <v>19.100000000000001</v>
      </c>
      <c r="D514">
        <v>19.899999999999999</v>
      </c>
      <c r="E514">
        <v>24</v>
      </c>
      <c r="F514">
        <v>22.15</v>
      </c>
    </row>
    <row r="515" spans="1:6" x14ac:dyDescent="0.75">
      <c r="A515" s="11">
        <v>44858</v>
      </c>
      <c r="B515">
        <v>20.95</v>
      </c>
      <c r="C515">
        <v>19.850000000000001</v>
      </c>
      <c r="D515">
        <v>21</v>
      </c>
      <c r="E515">
        <v>25</v>
      </c>
      <c r="F515">
        <v>23.1</v>
      </c>
    </row>
    <row r="516" spans="1:6" x14ac:dyDescent="0.75">
      <c r="A516" s="11">
        <v>44859</v>
      </c>
      <c r="B516">
        <v>21.31</v>
      </c>
      <c r="C516">
        <v>20.361000000000001</v>
      </c>
      <c r="D516">
        <v>21.35</v>
      </c>
      <c r="E516">
        <v>25.98</v>
      </c>
      <c r="F516">
        <v>23.25</v>
      </c>
    </row>
    <row r="517" spans="1:6" x14ac:dyDescent="0.75">
      <c r="A517" s="11">
        <v>44860</v>
      </c>
      <c r="B517">
        <v>20.3</v>
      </c>
      <c r="C517">
        <v>20.02</v>
      </c>
      <c r="D517">
        <v>21.2</v>
      </c>
      <c r="E517">
        <v>25.4</v>
      </c>
      <c r="F517">
        <v>23</v>
      </c>
    </row>
    <row r="518" spans="1:6" x14ac:dyDescent="0.75">
      <c r="A518" s="11">
        <v>44861</v>
      </c>
      <c r="B518">
        <v>20.75</v>
      </c>
      <c r="C518">
        <v>19.800999999999998</v>
      </c>
      <c r="D518">
        <v>20.9</v>
      </c>
      <c r="E518">
        <v>25.2</v>
      </c>
      <c r="F518">
        <v>22.5</v>
      </c>
    </row>
    <row r="519" spans="1:6" x14ac:dyDescent="0.75">
      <c r="A519" s="11">
        <v>44862</v>
      </c>
      <c r="B519">
        <v>20.55</v>
      </c>
      <c r="C519">
        <v>19.66</v>
      </c>
      <c r="D519">
        <v>21</v>
      </c>
      <c r="E519">
        <v>25.4</v>
      </c>
      <c r="F519">
        <v>22.901</v>
      </c>
    </row>
    <row r="520" spans="1:6" x14ac:dyDescent="0.75">
      <c r="A520" s="11">
        <v>44865</v>
      </c>
      <c r="B520">
        <v>20.021000000000001</v>
      </c>
      <c r="C520">
        <v>19.63</v>
      </c>
      <c r="D520">
        <v>20.6</v>
      </c>
      <c r="E520">
        <v>25.25</v>
      </c>
      <c r="F520">
        <v>23</v>
      </c>
    </row>
    <row r="521" spans="1:6" x14ac:dyDescent="0.75">
      <c r="A521" s="11">
        <v>44866</v>
      </c>
      <c r="B521">
        <v>21.023</v>
      </c>
      <c r="C521">
        <v>20.25</v>
      </c>
      <c r="D521">
        <v>21</v>
      </c>
      <c r="E521">
        <v>26.2</v>
      </c>
      <c r="F521">
        <v>23.5</v>
      </c>
    </row>
    <row r="522" spans="1:6" x14ac:dyDescent="0.75">
      <c r="A522" s="11">
        <v>44867</v>
      </c>
      <c r="B522">
        <v>20.75</v>
      </c>
      <c r="C522">
        <v>19.920000000000002</v>
      </c>
      <c r="D522">
        <v>20.9</v>
      </c>
      <c r="E522">
        <v>26.1</v>
      </c>
      <c r="F522">
        <v>23.001999999999999</v>
      </c>
    </row>
    <row r="523" spans="1:6" x14ac:dyDescent="0.75">
      <c r="A523" s="11">
        <v>44868</v>
      </c>
      <c r="B523">
        <v>20.62</v>
      </c>
      <c r="C523">
        <v>19.899999999999999</v>
      </c>
      <c r="D523">
        <v>20.8</v>
      </c>
      <c r="E523">
        <v>26</v>
      </c>
      <c r="F523">
        <v>23.7</v>
      </c>
    </row>
    <row r="524" spans="1:6" x14ac:dyDescent="0.75">
      <c r="A524" s="11">
        <v>44869</v>
      </c>
      <c r="B524">
        <v>20.65</v>
      </c>
      <c r="C524">
        <v>19.751000000000001</v>
      </c>
      <c r="D524">
        <v>21</v>
      </c>
      <c r="E524">
        <v>25.9</v>
      </c>
      <c r="F524">
        <v>23.85</v>
      </c>
    </row>
    <row r="525" spans="1:6" x14ac:dyDescent="0.75">
      <c r="A525" s="11">
        <v>44872</v>
      </c>
      <c r="B525">
        <v>21.2</v>
      </c>
      <c r="C525">
        <v>20.5</v>
      </c>
      <c r="D525">
        <v>21.3</v>
      </c>
      <c r="E525">
        <v>26.37</v>
      </c>
      <c r="F525">
        <v>24.87</v>
      </c>
    </row>
    <row r="526" spans="1:6" x14ac:dyDescent="0.75">
      <c r="A526" s="11">
        <v>44873</v>
      </c>
      <c r="B526">
        <v>21.5</v>
      </c>
      <c r="C526">
        <v>20.7</v>
      </c>
      <c r="D526">
        <v>21.65</v>
      </c>
      <c r="E526">
        <v>27</v>
      </c>
      <c r="F526">
        <v>25.37</v>
      </c>
    </row>
    <row r="527" spans="1:6" x14ac:dyDescent="0.75">
      <c r="A527" s="11">
        <v>44874</v>
      </c>
      <c r="B527">
        <v>21.25</v>
      </c>
      <c r="C527">
        <v>20.350000000000001</v>
      </c>
      <c r="D527">
        <v>21.3</v>
      </c>
      <c r="E527">
        <v>26.7</v>
      </c>
      <c r="F527">
        <v>25.24</v>
      </c>
    </row>
    <row r="528" spans="1:6" x14ac:dyDescent="0.75">
      <c r="A528" s="11">
        <v>44875</v>
      </c>
      <c r="B528">
        <v>21.55</v>
      </c>
      <c r="C528">
        <v>20.748999999999999</v>
      </c>
      <c r="D528">
        <v>22</v>
      </c>
      <c r="E528">
        <v>27</v>
      </c>
      <c r="F528">
        <v>25.85</v>
      </c>
    </row>
    <row r="529" spans="1:6" x14ac:dyDescent="0.75">
      <c r="A529" s="11">
        <v>44876</v>
      </c>
      <c r="B529">
        <v>21.4</v>
      </c>
      <c r="C529">
        <v>20.698</v>
      </c>
      <c r="D529">
        <v>22.1</v>
      </c>
      <c r="E529">
        <v>27.2</v>
      </c>
      <c r="F529">
        <v>25.4</v>
      </c>
    </row>
    <row r="530" spans="1:6" x14ac:dyDescent="0.75">
      <c r="A530" s="11">
        <v>44879</v>
      </c>
      <c r="B530">
        <v>22.1</v>
      </c>
      <c r="C530">
        <v>21.23</v>
      </c>
      <c r="D530">
        <v>22.998999999999999</v>
      </c>
      <c r="E530">
        <v>28</v>
      </c>
      <c r="F530">
        <v>26.5</v>
      </c>
    </row>
    <row r="531" spans="1:6" x14ac:dyDescent="0.75">
      <c r="A531" s="11">
        <v>44880</v>
      </c>
      <c r="B531">
        <v>23</v>
      </c>
      <c r="C531">
        <v>22.414999999999999</v>
      </c>
      <c r="D531">
        <v>23.3</v>
      </c>
      <c r="E531">
        <v>28.7</v>
      </c>
      <c r="F531">
        <v>26.5</v>
      </c>
    </row>
    <row r="532" spans="1:6" x14ac:dyDescent="0.75">
      <c r="A532" s="11">
        <v>44881</v>
      </c>
      <c r="B532">
        <v>23.5</v>
      </c>
      <c r="C532">
        <v>22.9</v>
      </c>
      <c r="D532">
        <v>23.411000000000001</v>
      </c>
      <c r="E532">
        <v>28.7</v>
      </c>
      <c r="F532">
        <v>26.5</v>
      </c>
    </row>
    <row r="533" spans="1:6" x14ac:dyDescent="0.75">
      <c r="A533" s="11">
        <v>44882</v>
      </c>
      <c r="B533">
        <v>22.988</v>
      </c>
      <c r="C533">
        <v>22.22</v>
      </c>
      <c r="D533">
        <v>23.2</v>
      </c>
      <c r="E533">
        <v>29</v>
      </c>
      <c r="F533">
        <v>26</v>
      </c>
    </row>
    <row r="534" spans="1:6" x14ac:dyDescent="0.75">
      <c r="A534" s="11">
        <v>44883</v>
      </c>
      <c r="B534">
        <v>22.007000000000001</v>
      </c>
      <c r="C534">
        <v>21.248999999999999</v>
      </c>
      <c r="D534">
        <v>22.9</v>
      </c>
      <c r="E534">
        <v>27.9</v>
      </c>
      <c r="F534">
        <v>25.5</v>
      </c>
    </row>
    <row r="535" spans="1:6" x14ac:dyDescent="0.75">
      <c r="A535" s="11">
        <v>44887</v>
      </c>
      <c r="B535">
        <v>22.22</v>
      </c>
      <c r="C535">
        <v>21.78</v>
      </c>
      <c r="D535">
        <v>22.9</v>
      </c>
      <c r="E535">
        <v>28.65</v>
      </c>
      <c r="F535">
        <v>25.3</v>
      </c>
    </row>
    <row r="536" spans="1:6" x14ac:dyDescent="0.75">
      <c r="A536" s="11">
        <v>44888</v>
      </c>
      <c r="B536">
        <v>22.901</v>
      </c>
      <c r="C536">
        <v>22.13</v>
      </c>
      <c r="D536">
        <v>23.599</v>
      </c>
      <c r="E536">
        <v>28.5</v>
      </c>
      <c r="F536">
        <v>26.3</v>
      </c>
    </row>
    <row r="537" spans="1:6" x14ac:dyDescent="0.75">
      <c r="A537" s="11">
        <v>44889</v>
      </c>
      <c r="B537">
        <v>23.3</v>
      </c>
      <c r="C537">
        <v>22.4</v>
      </c>
      <c r="D537">
        <v>23.45</v>
      </c>
      <c r="E537">
        <v>29.3</v>
      </c>
      <c r="F537">
        <v>26.498999999999999</v>
      </c>
    </row>
    <row r="538" spans="1:6" x14ac:dyDescent="0.75">
      <c r="A538" s="11">
        <v>44890</v>
      </c>
      <c r="B538">
        <v>23.24</v>
      </c>
      <c r="C538">
        <v>22.3</v>
      </c>
      <c r="D538">
        <v>23.35</v>
      </c>
      <c r="E538">
        <v>29.6</v>
      </c>
      <c r="F538">
        <v>26.5</v>
      </c>
    </row>
    <row r="539" spans="1:6" x14ac:dyDescent="0.75">
      <c r="A539" s="11">
        <v>44893</v>
      </c>
      <c r="B539">
        <v>23.4</v>
      </c>
      <c r="C539">
        <v>22.5</v>
      </c>
      <c r="D539">
        <v>23.4</v>
      </c>
      <c r="E539">
        <v>28.998000000000001</v>
      </c>
      <c r="F539">
        <v>26.38</v>
      </c>
    </row>
    <row r="540" spans="1:6" x14ac:dyDescent="0.75">
      <c r="A540" s="11">
        <v>44894</v>
      </c>
      <c r="B540">
        <v>24</v>
      </c>
      <c r="C540">
        <v>23.16</v>
      </c>
      <c r="D540">
        <v>23.66</v>
      </c>
      <c r="E540">
        <v>29.69</v>
      </c>
      <c r="F540">
        <v>27</v>
      </c>
    </row>
    <row r="541" spans="1:6" x14ac:dyDescent="0.75">
      <c r="A541" s="11">
        <v>44895</v>
      </c>
      <c r="B541">
        <v>24.3</v>
      </c>
      <c r="C541">
        <v>23.8</v>
      </c>
      <c r="D541">
        <v>24.6</v>
      </c>
      <c r="E541">
        <v>30.2</v>
      </c>
      <c r="F541">
        <v>27.85</v>
      </c>
    </row>
    <row r="542" spans="1:6" x14ac:dyDescent="0.75">
      <c r="A542" s="11">
        <v>44896</v>
      </c>
      <c r="B542">
        <v>24.7</v>
      </c>
      <c r="C542">
        <v>23.93</v>
      </c>
      <c r="D542">
        <v>24.9</v>
      </c>
      <c r="E542">
        <v>30.748999999999999</v>
      </c>
      <c r="F542">
        <v>28.2</v>
      </c>
    </row>
    <row r="543" spans="1:6" x14ac:dyDescent="0.75">
      <c r="A543" s="11">
        <v>44897</v>
      </c>
      <c r="B543">
        <v>24.728999999999999</v>
      </c>
      <c r="C543">
        <v>23.7</v>
      </c>
      <c r="D543">
        <v>25.1</v>
      </c>
      <c r="E543">
        <v>30.6</v>
      </c>
      <c r="F543">
        <v>28.01</v>
      </c>
    </row>
    <row r="544" spans="1:6" x14ac:dyDescent="0.75">
      <c r="A544" s="11">
        <v>44900</v>
      </c>
      <c r="B544">
        <v>24.23</v>
      </c>
      <c r="C544">
        <v>23.33</v>
      </c>
      <c r="D544">
        <v>24.995000000000001</v>
      </c>
      <c r="E544">
        <v>30</v>
      </c>
      <c r="F544">
        <v>27.51</v>
      </c>
    </row>
    <row r="545" spans="1:6" x14ac:dyDescent="0.75">
      <c r="A545" s="11">
        <v>44901</v>
      </c>
      <c r="B545">
        <v>23.78</v>
      </c>
      <c r="C545">
        <v>22.79</v>
      </c>
      <c r="D545">
        <v>23.7</v>
      </c>
      <c r="E545">
        <v>29.6</v>
      </c>
      <c r="F545">
        <v>27.2</v>
      </c>
    </row>
    <row r="546" spans="1:6" x14ac:dyDescent="0.75">
      <c r="A546" s="11">
        <v>44902</v>
      </c>
      <c r="B546">
        <v>23.95</v>
      </c>
      <c r="C546">
        <v>23.178000000000001</v>
      </c>
      <c r="D546">
        <v>24.16</v>
      </c>
      <c r="E546">
        <v>30.349</v>
      </c>
      <c r="F546">
        <v>27.5</v>
      </c>
    </row>
    <row r="547" spans="1:6" x14ac:dyDescent="0.75">
      <c r="A547" s="11">
        <v>44907</v>
      </c>
      <c r="B547">
        <v>24.89</v>
      </c>
      <c r="C547">
        <v>23.76</v>
      </c>
      <c r="D547">
        <v>24.5</v>
      </c>
      <c r="E547">
        <v>31</v>
      </c>
      <c r="F547">
        <v>27.99</v>
      </c>
    </row>
    <row r="548" spans="1:6" x14ac:dyDescent="0.75">
      <c r="A548" s="11">
        <v>44908</v>
      </c>
      <c r="B548">
        <v>25.099</v>
      </c>
      <c r="C548">
        <v>24.035</v>
      </c>
      <c r="D548">
        <v>25.199000000000002</v>
      </c>
      <c r="E548">
        <v>31.5</v>
      </c>
      <c r="F548">
        <v>28.201000000000001</v>
      </c>
    </row>
    <row r="549" spans="1:6" x14ac:dyDescent="0.75">
      <c r="A549" s="11">
        <v>44909</v>
      </c>
      <c r="B549">
        <v>24.81</v>
      </c>
      <c r="C549">
        <v>23.86</v>
      </c>
      <c r="D549">
        <v>24.51</v>
      </c>
      <c r="E549">
        <v>31.5</v>
      </c>
      <c r="F549">
        <v>28.649000000000001</v>
      </c>
    </row>
    <row r="550" spans="1:6" x14ac:dyDescent="0.75">
      <c r="A550" s="11">
        <v>44910</v>
      </c>
      <c r="B550">
        <v>25.3</v>
      </c>
      <c r="C550">
        <v>24.39</v>
      </c>
      <c r="D550">
        <v>25.05</v>
      </c>
      <c r="E550">
        <v>31.64</v>
      </c>
      <c r="F550">
        <v>28.95</v>
      </c>
    </row>
    <row r="551" spans="1:6" x14ac:dyDescent="0.75">
      <c r="A551" s="11">
        <v>44911</v>
      </c>
      <c r="B551">
        <v>26</v>
      </c>
      <c r="C551">
        <v>24.881</v>
      </c>
      <c r="D551">
        <v>25.75</v>
      </c>
      <c r="E551">
        <v>32.299999999999997</v>
      </c>
      <c r="F551">
        <v>29.45</v>
      </c>
    </row>
    <row r="552" spans="1:6" x14ac:dyDescent="0.75">
      <c r="A552" s="11">
        <v>44914</v>
      </c>
      <c r="B552">
        <v>27</v>
      </c>
      <c r="C552">
        <v>25.7</v>
      </c>
      <c r="D552">
        <v>27.15</v>
      </c>
      <c r="E552">
        <v>33.299999999999997</v>
      </c>
      <c r="F552">
        <v>30</v>
      </c>
    </row>
    <row r="553" spans="1:6" x14ac:dyDescent="0.75">
      <c r="A553" s="11">
        <v>44915</v>
      </c>
      <c r="B553">
        <v>26.9</v>
      </c>
      <c r="C553">
        <v>25.69</v>
      </c>
      <c r="D553">
        <v>26.71</v>
      </c>
      <c r="E553">
        <v>33.299999999999997</v>
      </c>
      <c r="F553">
        <v>29.85</v>
      </c>
    </row>
    <row r="554" spans="1:6" x14ac:dyDescent="0.75">
      <c r="A554" s="11">
        <v>44916</v>
      </c>
      <c r="B554">
        <v>27.838999999999999</v>
      </c>
      <c r="C554">
        <v>26.7</v>
      </c>
      <c r="D554">
        <v>27.89</v>
      </c>
      <c r="E554">
        <v>34.49</v>
      </c>
      <c r="F554">
        <v>31.37</v>
      </c>
    </row>
    <row r="555" spans="1:6" x14ac:dyDescent="0.75">
      <c r="A555" s="11">
        <v>44917</v>
      </c>
      <c r="B555">
        <v>26.300999999999998</v>
      </c>
      <c r="C555">
        <v>25.4</v>
      </c>
      <c r="D555">
        <v>27.15</v>
      </c>
      <c r="E555">
        <v>33.5</v>
      </c>
      <c r="F555">
        <v>31.2</v>
      </c>
    </row>
    <row r="556" spans="1:6" x14ac:dyDescent="0.75">
      <c r="A556" s="11">
        <v>44918</v>
      </c>
      <c r="B556">
        <v>25.2</v>
      </c>
      <c r="C556">
        <v>25.43</v>
      </c>
      <c r="D556">
        <v>27</v>
      </c>
      <c r="E556">
        <v>33.299999999999997</v>
      </c>
      <c r="F556">
        <v>30.48</v>
      </c>
    </row>
    <row r="557" spans="1:6" x14ac:dyDescent="0.75">
      <c r="A557" s="11">
        <v>44921</v>
      </c>
      <c r="B557">
        <v>26.584</v>
      </c>
      <c r="C557">
        <v>25.4</v>
      </c>
      <c r="D557">
        <v>27.15</v>
      </c>
      <c r="E557">
        <v>33.85</v>
      </c>
      <c r="F557">
        <v>31.4</v>
      </c>
    </row>
    <row r="558" spans="1:6" x14ac:dyDescent="0.75">
      <c r="A558" s="11">
        <v>44922</v>
      </c>
      <c r="B558">
        <v>26.4</v>
      </c>
      <c r="C558">
        <v>25.15</v>
      </c>
      <c r="D558">
        <v>26.2</v>
      </c>
      <c r="E558">
        <v>34</v>
      </c>
      <c r="F558">
        <v>30.2</v>
      </c>
    </row>
    <row r="559" spans="1:6" x14ac:dyDescent="0.75">
      <c r="A559" s="11">
        <v>44923</v>
      </c>
      <c r="B559">
        <v>26.7</v>
      </c>
      <c r="C559">
        <v>24.31</v>
      </c>
      <c r="D559">
        <v>25.611000000000001</v>
      </c>
      <c r="E559">
        <v>33.299999999999997</v>
      </c>
      <c r="F559">
        <v>30.1</v>
      </c>
    </row>
    <row r="560" spans="1:6" x14ac:dyDescent="0.75">
      <c r="A560" s="11">
        <v>44924</v>
      </c>
      <c r="B560">
        <v>25.2</v>
      </c>
      <c r="C560">
        <v>24.02</v>
      </c>
      <c r="D560">
        <v>26.25</v>
      </c>
      <c r="E560">
        <v>33.950000000000003</v>
      </c>
      <c r="F560">
        <v>30.3</v>
      </c>
    </row>
    <row r="561" spans="1:6" x14ac:dyDescent="0.75">
      <c r="A561" s="11">
        <v>44925</v>
      </c>
      <c r="B561">
        <v>27.199000000000002</v>
      </c>
      <c r="C561">
        <v>24.131</v>
      </c>
      <c r="D561">
        <v>26.75</v>
      </c>
      <c r="E561">
        <v>34.799999999999997</v>
      </c>
      <c r="F561">
        <v>31.3</v>
      </c>
    </row>
    <row r="562" spans="1:6" x14ac:dyDescent="0.75">
      <c r="A562" s="11">
        <v>44928</v>
      </c>
      <c r="B562">
        <v>26.2</v>
      </c>
      <c r="C562">
        <v>24.43</v>
      </c>
      <c r="D562">
        <v>26.8</v>
      </c>
      <c r="E562">
        <v>34.799999999999997</v>
      </c>
      <c r="F562">
        <v>32</v>
      </c>
    </row>
    <row r="563" spans="1:6" x14ac:dyDescent="0.75">
      <c r="A563" s="11">
        <v>44929</v>
      </c>
      <c r="B563">
        <v>26.31</v>
      </c>
      <c r="C563">
        <v>25.065000000000001</v>
      </c>
      <c r="D563">
        <v>27.198</v>
      </c>
      <c r="E563">
        <v>34.4</v>
      </c>
      <c r="F563">
        <v>31.798999999999999</v>
      </c>
    </row>
    <row r="564" spans="1:6" x14ac:dyDescent="0.75">
      <c r="A564" s="11">
        <v>44930</v>
      </c>
      <c r="B564">
        <v>27.82</v>
      </c>
      <c r="C564">
        <v>25.8</v>
      </c>
      <c r="D564">
        <v>27.8</v>
      </c>
      <c r="E564">
        <v>35</v>
      </c>
      <c r="F564">
        <v>31.67</v>
      </c>
    </row>
    <row r="565" spans="1:6" x14ac:dyDescent="0.75">
      <c r="A565" s="11">
        <v>44931</v>
      </c>
      <c r="B565">
        <v>27</v>
      </c>
      <c r="C565">
        <v>25.6</v>
      </c>
      <c r="D565">
        <v>26.8</v>
      </c>
      <c r="E565">
        <v>32.299999999999997</v>
      </c>
      <c r="F565">
        <v>29.5</v>
      </c>
    </row>
    <row r="566" spans="1:6" x14ac:dyDescent="0.75">
      <c r="A566" s="11">
        <v>44932</v>
      </c>
      <c r="B566">
        <v>26.8</v>
      </c>
      <c r="C566">
        <v>25.576000000000001</v>
      </c>
      <c r="D566">
        <v>26.701000000000001</v>
      </c>
      <c r="E566">
        <v>31.8</v>
      </c>
      <c r="F566">
        <v>30</v>
      </c>
    </row>
    <row r="567" spans="1:6" x14ac:dyDescent="0.75">
      <c r="A567" s="11">
        <v>44935</v>
      </c>
      <c r="B567">
        <v>27.8</v>
      </c>
      <c r="C567">
        <v>26.451000000000001</v>
      </c>
      <c r="D567">
        <v>27.5</v>
      </c>
      <c r="E567">
        <v>32.200000000000003</v>
      </c>
      <c r="F567">
        <v>29.9</v>
      </c>
    </row>
    <row r="568" spans="1:6" x14ac:dyDescent="0.75">
      <c r="A568" s="11">
        <v>44936</v>
      </c>
      <c r="B568">
        <v>28.4</v>
      </c>
      <c r="C568">
        <v>26.8</v>
      </c>
      <c r="D568">
        <v>27.7</v>
      </c>
      <c r="E568">
        <v>32.700000000000003</v>
      </c>
      <c r="F568">
        <v>30.088999999999999</v>
      </c>
    </row>
    <row r="569" spans="1:6" x14ac:dyDescent="0.75">
      <c r="A569" s="11">
        <v>44937</v>
      </c>
      <c r="B569">
        <v>29</v>
      </c>
      <c r="C569">
        <v>28.06</v>
      </c>
      <c r="D569">
        <v>28.65</v>
      </c>
      <c r="E569">
        <v>33.54</v>
      </c>
      <c r="F569">
        <v>30.4</v>
      </c>
    </row>
    <row r="570" spans="1:6" x14ac:dyDescent="0.75">
      <c r="A570" s="11">
        <v>44938</v>
      </c>
      <c r="B570">
        <v>29.45</v>
      </c>
      <c r="C570">
        <v>28.36</v>
      </c>
      <c r="D570">
        <v>29</v>
      </c>
      <c r="E570">
        <v>33.450000000000003</v>
      </c>
      <c r="F570">
        <v>30.5</v>
      </c>
    </row>
    <row r="571" spans="1:6" x14ac:dyDescent="0.75">
      <c r="A571" s="11">
        <v>44939</v>
      </c>
      <c r="B571">
        <v>29.4</v>
      </c>
      <c r="C571">
        <v>28.35</v>
      </c>
      <c r="D571">
        <v>29.2</v>
      </c>
      <c r="E571">
        <v>33.1</v>
      </c>
      <c r="F571">
        <v>30.1</v>
      </c>
    </row>
    <row r="572" spans="1:6" x14ac:dyDescent="0.75">
      <c r="A572" s="11">
        <v>44942</v>
      </c>
      <c r="B572">
        <v>30.85</v>
      </c>
      <c r="C572">
        <v>29.420999999999999</v>
      </c>
      <c r="D572">
        <v>30</v>
      </c>
      <c r="E572">
        <v>33.549999999999997</v>
      </c>
      <c r="F572">
        <v>30.8</v>
      </c>
    </row>
    <row r="573" spans="1:6" x14ac:dyDescent="0.75">
      <c r="A573" s="11">
        <v>44943</v>
      </c>
      <c r="B573">
        <v>31.4</v>
      </c>
      <c r="C573">
        <v>30.2</v>
      </c>
      <c r="D573">
        <v>30.2</v>
      </c>
      <c r="E573">
        <v>33.75</v>
      </c>
      <c r="F573">
        <v>31.65</v>
      </c>
    </row>
    <row r="574" spans="1:6" x14ac:dyDescent="0.75">
      <c r="A574" s="11">
        <v>44944</v>
      </c>
      <c r="B574">
        <v>32.299999999999997</v>
      </c>
      <c r="C574">
        <v>31.05</v>
      </c>
      <c r="D574">
        <v>30.42</v>
      </c>
      <c r="E574">
        <v>34.799999999999997</v>
      </c>
      <c r="F574">
        <v>32.5</v>
      </c>
    </row>
    <row r="575" spans="1:6" x14ac:dyDescent="0.75">
      <c r="A575" s="11">
        <v>44945</v>
      </c>
      <c r="B575">
        <v>31.38</v>
      </c>
      <c r="C575">
        <v>30.25</v>
      </c>
      <c r="D575">
        <v>30</v>
      </c>
      <c r="E575">
        <v>34.15</v>
      </c>
      <c r="F575">
        <v>31</v>
      </c>
    </row>
    <row r="576" spans="1:6" x14ac:dyDescent="0.75">
      <c r="A576" s="11">
        <v>44946</v>
      </c>
      <c r="B576">
        <v>31.25</v>
      </c>
      <c r="C576">
        <v>30.66</v>
      </c>
      <c r="D576">
        <v>29.97</v>
      </c>
      <c r="E576">
        <v>33.9</v>
      </c>
      <c r="F576">
        <v>31.5</v>
      </c>
    </row>
    <row r="577" spans="1:6" x14ac:dyDescent="0.75">
      <c r="A577" s="11">
        <v>44949</v>
      </c>
      <c r="B577">
        <v>31.85</v>
      </c>
      <c r="C577">
        <v>30.99</v>
      </c>
      <c r="D577">
        <v>30.55</v>
      </c>
      <c r="E577">
        <v>34.35</v>
      </c>
      <c r="F577">
        <v>31.45</v>
      </c>
    </row>
    <row r="578" spans="1:6" x14ac:dyDescent="0.75">
      <c r="A578" s="11">
        <v>44950</v>
      </c>
      <c r="B578">
        <v>32.1</v>
      </c>
      <c r="C578">
        <v>31.2</v>
      </c>
      <c r="D578">
        <v>30.5</v>
      </c>
      <c r="E578">
        <v>34.299999999999997</v>
      </c>
      <c r="F578">
        <v>31.6</v>
      </c>
    </row>
    <row r="579" spans="1:6" x14ac:dyDescent="0.75">
      <c r="A579" s="11">
        <v>44951</v>
      </c>
      <c r="B579">
        <v>32.18</v>
      </c>
      <c r="C579">
        <v>31.75</v>
      </c>
      <c r="D579">
        <v>30.8</v>
      </c>
      <c r="E579">
        <v>34.25</v>
      </c>
      <c r="F579">
        <v>31.001000000000001</v>
      </c>
    </row>
    <row r="580" spans="1:6" x14ac:dyDescent="0.75">
      <c r="A580" s="11">
        <v>44952</v>
      </c>
      <c r="B580">
        <v>32</v>
      </c>
      <c r="C580">
        <v>31.55</v>
      </c>
      <c r="D580">
        <v>30.8</v>
      </c>
      <c r="E580">
        <v>34</v>
      </c>
      <c r="F580">
        <v>31.2</v>
      </c>
    </row>
    <row r="581" spans="1:6" x14ac:dyDescent="0.75">
      <c r="A581" s="11">
        <v>44953</v>
      </c>
      <c r="B581">
        <v>32.79</v>
      </c>
      <c r="C581">
        <v>31.9</v>
      </c>
      <c r="D581">
        <v>31.9</v>
      </c>
      <c r="E581">
        <v>34.6</v>
      </c>
      <c r="F581">
        <v>31.5</v>
      </c>
    </row>
    <row r="582" spans="1:6" x14ac:dyDescent="0.75">
      <c r="A582" s="11">
        <v>44956</v>
      </c>
      <c r="B582">
        <v>32.5</v>
      </c>
      <c r="C582">
        <v>32.011000000000003</v>
      </c>
      <c r="D582">
        <v>31.3</v>
      </c>
      <c r="E582">
        <v>34.011000000000003</v>
      </c>
      <c r="F582">
        <v>31.3</v>
      </c>
    </row>
    <row r="583" spans="1:6" x14ac:dyDescent="0.75">
      <c r="A583" s="11">
        <v>44957</v>
      </c>
      <c r="B583">
        <v>32.590000000000003</v>
      </c>
      <c r="C583">
        <v>31.95</v>
      </c>
      <c r="D583">
        <v>31.45</v>
      </c>
      <c r="E583">
        <v>34.4</v>
      </c>
      <c r="F583">
        <v>31.2</v>
      </c>
    </row>
    <row r="584" spans="1:6" x14ac:dyDescent="0.75">
      <c r="A584" s="11">
        <v>44958</v>
      </c>
      <c r="B584">
        <v>33.1</v>
      </c>
      <c r="C584">
        <v>32.01</v>
      </c>
      <c r="D584">
        <v>31.3</v>
      </c>
      <c r="E584">
        <v>34.6</v>
      </c>
      <c r="F584">
        <v>31.09</v>
      </c>
    </row>
    <row r="585" spans="1:6" x14ac:dyDescent="0.75">
      <c r="A585" s="11">
        <v>44959</v>
      </c>
      <c r="B585">
        <v>33.14</v>
      </c>
      <c r="C585">
        <v>32.200000000000003</v>
      </c>
      <c r="D585">
        <v>31.74</v>
      </c>
      <c r="E585">
        <v>34.9</v>
      </c>
      <c r="F585">
        <v>31.5</v>
      </c>
    </row>
    <row r="586" spans="1:6" x14ac:dyDescent="0.75">
      <c r="A586" s="11">
        <v>44960</v>
      </c>
      <c r="B586">
        <v>32.03</v>
      </c>
      <c r="C586">
        <v>31.09</v>
      </c>
      <c r="D586">
        <v>30.701000000000001</v>
      </c>
      <c r="E586">
        <v>34.15</v>
      </c>
      <c r="F586">
        <v>30.9</v>
      </c>
    </row>
    <row r="587" spans="1:6" x14ac:dyDescent="0.75">
      <c r="A587" s="11">
        <v>44963</v>
      </c>
      <c r="B587">
        <v>30.7</v>
      </c>
      <c r="C587">
        <v>29.81</v>
      </c>
      <c r="D587">
        <v>29.6</v>
      </c>
      <c r="E587">
        <v>33.1</v>
      </c>
      <c r="F587">
        <v>29.5</v>
      </c>
    </row>
    <row r="588" spans="1:6" x14ac:dyDescent="0.75">
      <c r="A588" s="11">
        <v>44964</v>
      </c>
      <c r="B588">
        <v>30.48</v>
      </c>
      <c r="C588">
        <v>29.6</v>
      </c>
      <c r="D588">
        <v>29.5</v>
      </c>
      <c r="E588">
        <v>33.299999999999997</v>
      </c>
      <c r="F588">
        <v>29.6</v>
      </c>
    </row>
    <row r="589" spans="1:6" x14ac:dyDescent="0.75">
      <c r="A589" s="11">
        <v>44965</v>
      </c>
      <c r="B589">
        <v>30.2</v>
      </c>
      <c r="C589">
        <v>29.62</v>
      </c>
      <c r="D589">
        <v>29.32</v>
      </c>
      <c r="E589">
        <v>33.14</v>
      </c>
      <c r="F589">
        <v>29.548999999999999</v>
      </c>
    </row>
    <row r="590" spans="1:6" x14ac:dyDescent="0.75">
      <c r="A590" s="11">
        <v>44966</v>
      </c>
      <c r="B590">
        <v>30</v>
      </c>
      <c r="C590">
        <v>29.7</v>
      </c>
      <c r="D590">
        <v>29.45</v>
      </c>
      <c r="E590">
        <v>32.9</v>
      </c>
      <c r="F590">
        <v>29.5</v>
      </c>
    </row>
    <row r="591" spans="1:6" x14ac:dyDescent="0.75">
      <c r="A591" s="11">
        <v>44967</v>
      </c>
      <c r="B591">
        <v>29.51</v>
      </c>
      <c r="C591">
        <v>29.347999999999999</v>
      </c>
      <c r="D591">
        <v>29</v>
      </c>
      <c r="E591">
        <v>32.5</v>
      </c>
      <c r="F591">
        <v>29.44</v>
      </c>
    </row>
    <row r="592" spans="1:6" x14ac:dyDescent="0.75">
      <c r="A592" s="11">
        <v>44970</v>
      </c>
      <c r="B592">
        <v>29.3</v>
      </c>
      <c r="C592">
        <v>29.05</v>
      </c>
      <c r="D592">
        <v>28.8</v>
      </c>
      <c r="E592">
        <v>32.5</v>
      </c>
      <c r="F592">
        <v>29</v>
      </c>
    </row>
    <row r="593" spans="1:6" x14ac:dyDescent="0.75">
      <c r="A593" s="11">
        <v>44971</v>
      </c>
      <c r="B593">
        <v>29.02</v>
      </c>
      <c r="C593">
        <v>28.9</v>
      </c>
      <c r="D593">
        <v>28.7</v>
      </c>
      <c r="E593">
        <v>32.35</v>
      </c>
      <c r="F593">
        <v>28.798999999999999</v>
      </c>
    </row>
    <row r="594" spans="1:6" x14ac:dyDescent="0.75">
      <c r="A594" s="11">
        <v>44972</v>
      </c>
      <c r="B594">
        <v>28.699000000000002</v>
      </c>
      <c r="C594">
        <v>28.428999999999998</v>
      </c>
      <c r="D594">
        <v>28.01</v>
      </c>
      <c r="E594">
        <v>31.9</v>
      </c>
      <c r="F594">
        <v>27.78</v>
      </c>
    </row>
    <row r="595" spans="1:6" x14ac:dyDescent="0.75">
      <c r="A595" s="11">
        <v>44973</v>
      </c>
      <c r="B595">
        <v>27.79</v>
      </c>
      <c r="C595">
        <v>27.55</v>
      </c>
      <c r="D595">
        <v>27.5</v>
      </c>
      <c r="E595">
        <v>30.75</v>
      </c>
      <c r="F595">
        <v>27.4</v>
      </c>
    </row>
    <row r="596" spans="1:6" x14ac:dyDescent="0.75">
      <c r="A596" s="11">
        <v>44974</v>
      </c>
      <c r="B596">
        <v>26.54</v>
      </c>
      <c r="C596">
        <v>26.518999999999998</v>
      </c>
      <c r="D596">
        <v>26.35</v>
      </c>
      <c r="E596">
        <v>29.65</v>
      </c>
      <c r="F596">
        <v>26.69</v>
      </c>
    </row>
    <row r="597" spans="1:6" x14ac:dyDescent="0.75">
      <c r="A597" s="11">
        <v>44979</v>
      </c>
      <c r="B597">
        <v>27.51</v>
      </c>
      <c r="C597">
        <v>27.303000000000001</v>
      </c>
      <c r="D597">
        <v>27.6</v>
      </c>
      <c r="E597">
        <v>31.2</v>
      </c>
      <c r="F597">
        <v>27.937999999999999</v>
      </c>
    </row>
    <row r="598" spans="1:6" x14ac:dyDescent="0.75">
      <c r="A598" s="11">
        <v>44980</v>
      </c>
      <c r="B598">
        <v>28.89</v>
      </c>
      <c r="C598">
        <v>28.65</v>
      </c>
      <c r="D598">
        <v>28.5</v>
      </c>
      <c r="E598">
        <v>32.149000000000001</v>
      </c>
      <c r="F598">
        <v>28.55</v>
      </c>
    </row>
    <row r="599" spans="1:6" x14ac:dyDescent="0.75">
      <c r="A599" s="11">
        <v>44981</v>
      </c>
      <c r="B599">
        <v>28.01</v>
      </c>
      <c r="C599">
        <v>27.875</v>
      </c>
      <c r="D599">
        <v>27.8</v>
      </c>
      <c r="E599">
        <v>31.4</v>
      </c>
      <c r="F599">
        <v>28.3</v>
      </c>
    </row>
    <row r="600" spans="1:6" x14ac:dyDescent="0.75">
      <c r="A600" s="11">
        <v>44984</v>
      </c>
      <c r="B600">
        <v>28.8</v>
      </c>
      <c r="C600">
        <v>28.85</v>
      </c>
      <c r="D600">
        <v>28.4</v>
      </c>
      <c r="E600">
        <v>32</v>
      </c>
      <c r="F600">
        <v>28.9</v>
      </c>
    </row>
    <row r="601" spans="1:6" x14ac:dyDescent="0.75">
      <c r="A601" s="11">
        <v>44985</v>
      </c>
      <c r="B601">
        <v>28.5</v>
      </c>
      <c r="C601">
        <v>28.56</v>
      </c>
      <c r="D601">
        <v>28.001000000000001</v>
      </c>
      <c r="E601">
        <v>31.93</v>
      </c>
      <c r="F601">
        <v>28.6</v>
      </c>
    </row>
    <row r="602" spans="1:6" x14ac:dyDescent="0.75">
      <c r="A602" s="11">
        <v>44986</v>
      </c>
      <c r="B602">
        <v>27.5</v>
      </c>
      <c r="C602">
        <v>27.3</v>
      </c>
      <c r="D602">
        <v>27.888999999999999</v>
      </c>
      <c r="E602">
        <v>30.600999999999999</v>
      </c>
      <c r="F602">
        <v>28.2</v>
      </c>
    </row>
    <row r="603" spans="1:6" x14ac:dyDescent="0.75">
      <c r="A603" s="11">
        <v>44987</v>
      </c>
      <c r="B603">
        <v>27.1</v>
      </c>
      <c r="C603">
        <v>26.69</v>
      </c>
      <c r="D603">
        <v>26.5</v>
      </c>
      <c r="E603">
        <v>29.7</v>
      </c>
      <c r="F603">
        <v>27</v>
      </c>
    </row>
    <row r="604" spans="1:6" x14ac:dyDescent="0.75">
      <c r="A604" s="11">
        <v>44988</v>
      </c>
      <c r="B604">
        <v>26.69</v>
      </c>
      <c r="C604">
        <v>26.56</v>
      </c>
      <c r="D604">
        <v>26.5</v>
      </c>
      <c r="E604">
        <v>29.9</v>
      </c>
      <c r="F604">
        <v>27.199000000000002</v>
      </c>
    </row>
    <row r="605" spans="1:6" x14ac:dyDescent="0.75">
      <c r="A605" s="11">
        <v>44991</v>
      </c>
      <c r="B605">
        <v>27.5</v>
      </c>
      <c r="C605">
        <v>27.7</v>
      </c>
      <c r="D605">
        <v>27.5</v>
      </c>
      <c r="E605">
        <v>31</v>
      </c>
      <c r="F605">
        <v>27.8</v>
      </c>
    </row>
    <row r="606" spans="1:6" x14ac:dyDescent="0.75">
      <c r="A606" s="11">
        <v>44992</v>
      </c>
      <c r="B606">
        <v>27.1</v>
      </c>
      <c r="C606">
        <v>26.9</v>
      </c>
      <c r="D606">
        <v>26.9</v>
      </c>
      <c r="E606">
        <v>30.6</v>
      </c>
      <c r="F606">
        <v>27.8</v>
      </c>
    </row>
    <row r="607" spans="1:6" x14ac:dyDescent="0.75">
      <c r="A607" s="11">
        <v>44993</v>
      </c>
      <c r="B607">
        <v>26.6</v>
      </c>
      <c r="C607">
        <v>26.45</v>
      </c>
      <c r="D607">
        <v>26.25</v>
      </c>
      <c r="E607">
        <v>30.004999999999999</v>
      </c>
      <c r="F607">
        <v>26.9</v>
      </c>
    </row>
    <row r="608" spans="1:6" x14ac:dyDescent="0.75">
      <c r="A608" s="11">
        <v>44994</v>
      </c>
      <c r="B608">
        <v>26.100999999999999</v>
      </c>
      <c r="C608">
        <v>26.1</v>
      </c>
      <c r="D608">
        <v>25.95</v>
      </c>
      <c r="E608">
        <v>29.77</v>
      </c>
      <c r="F608">
        <v>26.361000000000001</v>
      </c>
    </row>
    <row r="609" spans="1:6" x14ac:dyDescent="0.75">
      <c r="A609" s="11">
        <v>44995</v>
      </c>
      <c r="B609">
        <v>25.5</v>
      </c>
      <c r="C609">
        <v>25.15</v>
      </c>
      <c r="D609">
        <v>24.8</v>
      </c>
      <c r="E609">
        <v>29.2</v>
      </c>
      <c r="F609">
        <v>26.298999999999999</v>
      </c>
    </row>
    <row r="610" spans="1:6" x14ac:dyDescent="0.75">
      <c r="A610" s="11">
        <v>44998</v>
      </c>
      <c r="B610">
        <v>25.248999999999999</v>
      </c>
      <c r="C610">
        <v>24.902000000000001</v>
      </c>
      <c r="D610">
        <v>24.65</v>
      </c>
      <c r="E610">
        <v>28.6</v>
      </c>
      <c r="F610">
        <v>25.25</v>
      </c>
    </row>
    <row r="611" spans="1:6" x14ac:dyDescent="0.75">
      <c r="A611" s="11">
        <v>44999</v>
      </c>
      <c r="B611">
        <v>25.15</v>
      </c>
      <c r="C611">
        <v>24.83</v>
      </c>
      <c r="D611">
        <v>24.949000000000002</v>
      </c>
      <c r="E611">
        <v>28.7</v>
      </c>
      <c r="F611">
        <v>25.3</v>
      </c>
    </row>
    <row r="612" spans="1:6" x14ac:dyDescent="0.75">
      <c r="A612" s="11">
        <v>45000</v>
      </c>
      <c r="B612">
        <v>24.64</v>
      </c>
      <c r="C612">
        <v>24.32</v>
      </c>
      <c r="D612">
        <v>24.16</v>
      </c>
      <c r="E612">
        <v>28.35</v>
      </c>
      <c r="F612">
        <v>24.66</v>
      </c>
    </row>
    <row r="613" spans="1:6" x14ac:dyDescent="0.75">
      <c r="A613" s="11">
        <v>45001</v>
      </c>
      <c r="B613">
        <v>25.25</v>
      </c>
      <c r="C613">
        <v>25.15</v>
      </c>
      <c r="D613">
        <v>24.7</v>
      </c>
      <c r="E613">
        <v>29.2</v>
      </c>
      <c r="F613">
        <v>25.8</v>
      </c>
    </row>
    <row r="614" spans="1:6" x14ac:dyDescent="0.75">
      <c r="A614" s="11">
        <v>45002</v>
      </c>
      <c r="B614">
        <v>24.9</v>
      </c>
      <c r="C614">
        <v>24.75</v>
      </c>
      <c r="D614">
        <v>24.1</v>
      </c>
      <c r="E614">
        <v>28.65</v>
      </c>
      <c r="F614">
        <v>25.7</v>
      </c>
    </row>
    <row r="615" spans="1:6" x14ac:dyDescent="0.75">
      <c r="A615" s="11">
        <v>45005</v>
      </c>
      <c r="B615">
        <v>24.98</v>
      </c>
      <c r="C615">
        <v>24.72</v>
      </c>
      <c r="D615">
        <v>24.3</v>
      </c>
      <c r="E615">
        <v>28.62</v>
      </c>
      <c r="F615">
        <v>25.25</v>
      </c>
    </row>
    <row r="616" spans="1:6" x14ac:dyDescent="0.75">
      <c r="A616" s="11">
        <v>45006</v>
      </c>
      <c r="B616">
        <v>25.45</v>
      </c>
      <c r="C616">
        <v>25.021000000000001</v>
      </c>
      <c r="D616">
        <v>24.481000000000002</v>
      </c>
      <c r="E616">
        <v>29.02</v>
      </c>
      <c r="F616">
        <v>26.199000000000002</v>
      </c>
    </row>
    <row r="617" spans="1:6" x14ac:dyDescent="0.75">
      <c r="A617" s="11">
        <v>45007</v>
      </c>
      <c r="B617">
        <v>24.1</v>
      </c>
      <c r="C617">
        <v>23.7</v>
      </c>
      <c r="D617">
        <v>23.85</v>
      </c>
      <c r="E617">
        <v>27.7</v>
      </c>
      <c r="F617">
        <v>25.25</v>
      </c>
    </row>
    <row r="618" spans="1:6" x14ac:dyDescent="0.75">
      <c r="A618" s="11">
        <v>45008</v>
      </c>
      <c r="B618">
        <v>23.94</v>
      </c>
      <c r="C618">
        <v>23.49</v>
      </c>
      <c r="D618">
        <v>23.05</v>
      </c>
      <c r="E618">
        <v>26.85</v>
      </c>
      <c r="F618">
        <v>23.92</v>
      </c>
    </row>
    <row r="619" spans="1:6" x14ac:dyDescent="0.75">
      <c r="A619" s="11">
        <v>45012</v>
      </c>
      <c r="B619">
        <v>23.7</v>
      </c>
      <c r="C619">
        <v>23.399000000000001</v>
      </c>
      <c r="D619">
        <v>22.55</v>
      </c>
      <c r="E619">
        <v>26.3</v>
      </c>
      <c r="F619">
        <v>23.75</v>
      </c>
    </row>
    <row r="620" spans="1:6" x14ac:dyDescent="0.75">
      <c r="A620" s="11">
        <v>45013</v>
      </c>
      <c r="B620">
        <v>23.8</v>
      </c>
      <c r="C620">
        <v>23.55</v>
      </c>
      <c r="D620">
        <v>23.3</v>
      </c>
      <c r="E620">
        <v>26.7</v>
      </c>
      <c r="F620">
        <v>24</v>
      </c>
    </row>
    <row r="621" spans="1:6" x14ac:dyDescent="0.75">
      <c r="A621" s="11">
        <v>45014</v>
      </c>
      <c r="B621">
        <v>25.22</v>
      </c>
      <c r="C621">
        <v>25</v>
      </c>
      <c r="D621">
        <v>24.19</v>
      </c>
      <c r="E621">
        <v>28.879000000000001</v>
      </c>
      <c r="F621">
        <v>25.15</v>
      </c>
    </row>
    <row r="622" spans="1:6" x14ac:dyDescent="0.75">
      <c r="A622" s="11">
        <v>45015</v>
      </c>
      <c r="B622">
        <v>25.89</v>
      </c>
      <c r="C622">
        <v>25.9</v>
      </c>
      <c r="D622">
        <v>25.29</v>
      </c>
      <c r="E622">
        <v>29.5</v>
      </c>
      <c r="F622">
        <v>25.78</v>
      </c>
    </row>
    <row r="623" spans="1:6" x14ac:dyDescent="0.75">
      <c r="A623" s="11">
        <v>45016</v>
      </c>
      <c r="B623">
        <v>25.611000000000001</v>
      </c>
      <c r="C623">
        <v>25.6</v>
      </c>
      <c r="D623">
        <v>25</v>
      </c>
      <c r="E623">
        <v>29.3</v>
      </c>
      <c r="F623">
        <v>25.8</v>
      </c>
    </row>
    <row r="624" spans="1:6" x14ac:dyDescent="0.75">
      <c r="A624" s="11">
        <v>45019</v>
      </c>
      <c r="B624">
        <v>26.3</v>
      </c>
      <c r="C624">
        <v>26.1</v>
      </c>
      <c r="D624">
        <v>25.5</v>
      </c>
      <c r="E624">
        <v>29.65</v>
      </c>
      <c r="F624">
        <v>26.3</v>
      </c>
    </row>
    <row r="625" spans="1:6" x14ac:dyDescent="0.75">
      <c r="A625" s="11">
        <v>45020</v>
      </c>
      <c r="B625">
        <v>25.5</v>
      </c>
      <c r="C625">
        <v>25.19</v>
      </c>
      <c r="D625">
        <v>25.3</v>
      </c>
      <c r="E625">
        <v>29.85</v>
      </c>
      <c r="F625">
        <v>26.15</v>
      </c>
    </row>
    <row r="626" spans="1:6" x14ac:dyDescent="0.75">
      <c r="A626" s="11">
        <v>45021</v>
      </c>
      <c r="B626">
        <v>25.2</v>
      </c>
      <c r="C626">
        <v>24.95</v>
      </c>
      <c r="D626">
        <v>24.5</v>
      </c>
      <c r="E626">
        <v>29.75</v>
      </c>
      <c r="F626">
        <v>25.4</v>
      </c>
    </row>
    <row r="627" spans="1:6" x14ac:dyDescent="0.75">
      <c r="A627" s="11">
        <v>45026</v>
      </c>
      <c r="B627">
        <v>25.25</v>
      </c>
      <c r="C627">
        <v>25.17</v>
      </c>
      <c r="D627">
        <v>24.6</v>
      </c>
      <c r="E627">
        <v>29.9</v>
      </c>
      <c r="F627">
        <v>25.5</v>
      </c>
    </row>
    <row r="628" spans="1:6" x14ac:dyDescent="0.75">
      <c r="A628" s="11">
        <v>45027</v>
      </c>
      <c r="B628">
        <v>25.68</v>
      </c>
      <c r="C628">
        <v>25.39</v>
      </c>
      <c r="D628">
        <v>24.689</v>
      </c>
      <c r="E628">
        <v>29.201000000000001</v>
      </c>
      <c r="F628">
        <v>25.35</v>
      </c>
    </row>
    <row r="629" spans="1:6" x14ac:dyDescent="0.75">
      <c r="A629" s="11">
        <v>45028</v>
      </c>
      <c r="B629">
        <v>26.1</v>
      </c>
      <c r="C629">
        <v>25.89</v>
      </c>
      <c r="D629">
        <v>24.85</v>
      </c>
      <c r="E629">
        <v>29.95</v>
      </c>
      <c r="F629">
        <v>26.1</v>
      </c>
    </row>
    <row r="630" spans="1:6" x14ac:dyDescent="0.75">
      <c r="A630" s="11">
        <v>45029</v>
      </c>
      <c r="B630">
        <v>26.15</v>
      </c>
      <c r="C630">
        <v>26</v>
      </c>
      <c r="D630">
        <v>24.98</v>
      </c>
      <c r="E630">
        <v>29.9</v>
      </c>
      <c r="F630">
        <v>26.3</v>
      </c>
    </row>
    <row r="631" spans="1:6" x14ac:dyDescent="0.75">
      <c r="A631" s="11">
        <v>45030</v>
      </c>
      <c r="B631">
        <v>25.719000000000001</v>
      </c>
      <c r="C631">
        <v>25.15</v>
      </c>
      <c r="D631">
        <v>24.3</v>
      </c>
      <c r="E631">
        <v>29</v>
      </c>
      <c r="F631">
        <v>25.9</v>
      </c>
    </row>
    <row r="632" spans="1:6" x14ac:dyDescent="0.75">
      <c r="A632" s="11">
        <v>45033</v>
      </c>
      <c r="B632">
        <v>25.998999999999999</v>
      </c>
      <c r="C632">
        <v>25.12</v>
      </c>
      <c r="D632">
        <v>24.5</v>
      </c>
      <c r="E632">
        <v>28.8</v>
      </c>
      <c r="F632">
        <v>25.81</v>
      </c>
    </row>
    <row r="633" spans="1:6" x14ac:dyDescent="0.75">
      <c r="A633" s="11">
        <v>45034</v>
      </c>
      <c r="B633">
        <v>24.95</v>
      </c>
      <c r="C633">
        <v>24.3</v>
      </c>
      <c r="D633">
        <v>23.951000000000001</v>
      </c>
      <c r="E633">
        <v>28.6</v>
      </c>
      <c r="F633">
        <v>24.85</v>
      </c>
    </row>
    <row r="634" spans="1:6" x14ac:dyDescent="0.75">
      <c r="A634" s="11">
        <v>45035</v>
      </c>
      <c r="B634">
        <v>23</v>
      </c>
      <c r="C634">
        <v>22.17</v>
      </c>
      <c r="D634">
        <v>22.26</v>
      </c>
      <c r="E634">
        <v>26.7</v>
      </c>
      <c r="F634">
        <v>23.49</v>
      </c>
    </row>
    <row r="635" spans="1:6" x14ac:dyDescent="0.75">
      <c r="A635" s="11">
        <v>45036</v>
      </c>
      <c r="B635">
        <v>22.86</v>
      </c>
      <c r="C635">
        <v>22.138999999999999</v>
      </c>
      <c r="D635">
        <v>22</v>
      </c>
      <c r="E635">
        <v>27</v>
      </c>
      <c r="F635">
        <v>23.5</v>
      </c>
    </row>
    <row r="636" spans="1:6" x14ac:dyDescent="0.75">
      <c r="A636" s="11">
        <v>45037</v>
      </c>
      <c r="B636">
        <v>22.1</v>
      </c>
      <c r="C636">
        <v>21.379000000000001</v>
      </c>
      <c r="D636">
        <v>21.4</v>
      </c>
      <c r="E636">
        <v>26.3</v>
      </c>
      <c r="F636">
        <v>23</v>
      </c>
    </row>
    <row r="637" spans="1:6" x14ac:dyDescent="0.75">
      <c r="A637" s="11">
        <v>45040</v>
      </c>
      <c r="B637">
        <v>22.498999999999999</v>
      </c>
      <c r="C637">
        <v>20.57</v>
      </c>
      <c r="D637">
        <v>21.06</v>
      </c>
      <c r="E637">
        <v>26.7</v>
      </c>
      <c r="F637">
        <v>22.65</v>
      </c>
    </row>
    <row r="638" spans="1:6" x14ac:dyDescent="0.75">
      <c r="A638" s="11">
        <v>45041</v>
      </c>
      <c r="B638">
        <v>21.6</v>
      </c>
      <c r="C638">
        <v>20.61</v>
      </c>
      <c r="D638">
        <v>20.6</v>
      </c>
      <c r="E638">
        <v>26</v>
      </c>
      <c r="F638">
        <v>22.5</v>
      </c>
    </row>
    <row r="639" spans="1:6" x14ac:dyDescent="0.75">
      <c r="A639" s="11">
        <v>45042</v>
      </c>
      <c r="B639">
        <v>21.6</v>
      </c>
      <c r="C639">
        <v>20.777999999999999</v>
      </c>
      <c r="D639">
        <v>21.15</v>
      </c>
      <c r="E639">
        <v>26.2</v>
      </c>
      <c r="F639">
        <v>22.998999999999999</v>
      </c>
    </row>
    <row r="640" spans="1:6" x14ac:dyDescent="0.75">
      <c r="A640" s="11">
        <v>45043</v>
      </c>
      <c r="B640">
        <v>21.24</v>
      </c>
      <c r="C640">
        <v>20.38</v>
      </c>
      <c r="D640">
        <v>21.98</v>
      </c>
      <c r="E640">
        <v>25.9</v>
      </c>
      <c r="F640">
        <v>22.5</v>
      </c>
    </row>
    <row r="641" spans="1:6" x14ac:dyDescent="0.75">
      <c r="A641" s="11">
        <v>45044</v>
      </c>
      <c r="B641">
        <v>21.52</v>
      </c>
      <c r="C641">
        <v>20.6</v>
      </c>
      <c r="D641">
        <v>21.5</v>
      </c>
      <c r="E641">
        <v>25.8</v>
      </c>
      <c r="F641">
        <v>23.939</v>
      </c>
    </row>
    <row r="642" spans="1:6" x14ac:dyDescent="0.75">
      <c r="A642" s="11">
        <v>45048</v>
      </c>
      <c r="B642">
        <v>22.2</v>
      </c>
      <c r="C642">
        <v>20.80649</v>
      </c>
      <c r="D642">
        <v>22.3</v>
      </c>
      <c r="E642">
        <v>26.8</v>
      </c>
      <c r="F642">
        <v>24.69</v>
      </c>
    </row>
    <row r="643" spans="1:6" x14ac:dyDescent="0.75">
      <c r="A643" s="11">
        <v>45049</v>
      </c>
      <c r="B643">
        <v>22.09</v>
      </c>
      <c r="C643">
        <v>21.524999999999999</v>
      </c>
      <c r="D643">
        <v>22.1</v>
      </c>
      <c r="E643">
        <v>27.1</v>
      </c>
      <c r="F643">
        <v>24.9</v>
      </c>
    </row>
    <row r="644" spans="1:6" x14ac:dyDescent="0.75">
      <c r="A644" s="11">
        <v>45050</v>
      </c>
      <c r="B644">
        <v>21.72</v>
      </c>
      <c r="C644">
        <v>21.423960000000001</v>
      </c>
      <c r="D644">
        <v>22.15</v>
      </c>
      <c r="E644">
        <v>27.3</v>
      </c>
      <c r="F644">
        <v>24.599</v>
      </c>
    </row>
    <row r="645" spans="1:6" x14ac:dyDescent="0.75">
      <c r="A645" s="11">
        <v>45051</v>
      </c>
      <c r="B645">
        <v>21.7</v>
      </c>
      <c r="C645">
        <v>20.954999999999998</v>
      </c>
      <c r="D645">
        <v>22.001000000000001</v>
      </c>
      <c r="E645">
        <v>27.3</v>
      </c>
      <c r="F645">
        <v>23.611999999999998</v>
      </c>
    </row>
    <row r="646" spans="1:6" x14ac:dyDescent="0.75">
      <c r="A646" s="11">
        <v>45054</v>
      </c>
      <c r="B646">
        <v>21.79</v>
      </c>
      <c r="C646">
        <v>20.8</v>
      </c>
      <c r="D646">
        <v>21.9</v>
      </c>
      <c r="E646">
        <v>27.5</v>
      </c>
      <c r="F646">
        <v>24.38</v>
      </c>
    </row>
    <row r="647" spans="1:6" x14ac:dyDescent="0.75">
      <c r="A647" s="11">
        <v>45055</v>
      </c>
      <c r="B647">
        <v>21.89</v>
      </c>
      <c r="C647">
        <v>21.074999999999999</v>
      </c>
      <c r="D647">
        <v>21.901</v>
      </c>
      <c r="E647">
        <v>28</v>
      </c>
      <c r="F647">
        <v>25</v>
      </c>
    </row>
    <row r="648" spans="1:6" x14ac:dyDescent="0.75">
      <c r="A648" s="11">
        <v>45056</v>
      </c>
      <c r="B648">
        <v>22.021000000000001</v>
      </c>
      <c r="C648">
        <v>20.62</v>
      </c>
      <c r="D648">
        <v>22.7</v>
      </c>
      <c r="E648">
        <v>28.4</v>
      </c>
      <c r="F648">
        <v>25.25</v>
      </c>
    </row>
    <row r="649" spans="1:6" x14ac:dyDescent="0.75">
      <c r="A649" s="11">
        <v>45057</v>
      </c>
      <c r="B649">
        <v>22.39</v>
      </c>
      <c r="C649">
        <v>21.8</v>
      </c>
      <c r="D649">
        <v>22.56</v>
      </c>
      <c r="E649">
        <v>28.3</v>
      </c>
      <c r="F649">
        <v>25.1</v>
      </c>
    </row>
    <row r="650" spans="1:6" x14ac:dyDescent="0.75">
      <c r="A650" s="11">
        <v>45058</v>
      </c>
      <c r="B650">
        <v>22.785</v>
      </c>
      <c r="C650">
        <v>22.092089999999999</v>
      </c>
      <c r="D650">
        <v>23.74</v>
      </c>
      <c r="E650">
        <v>28.39</v>
      </c>
      <c r="F650">
        <v>24.23</v>
      </c>
    </row>
    <row r="651" spans="1:6" x14ac:dyDescent="0.75">
      <c r="A651" s="11">
        <v>45061</v>
      </c>
      <c r="B651">
        <v>23.3</v>
      </c>
      <c r="C651">
        <v>22.8</v>
      </c>
      <c r="D651">
        <v>23.8</v>
      </c>
      <c r="E651">
        <v>28.9</v>
      </c>
      <c r="F651">
        <v>24.7</v>
      </c>
    </row>
    <row r="652" spans="1:6" x14ac:dyDescent="0.75">
      <c r="A652" s="11">
        <v>45062</v>
      </c>
      <c r="B652">
        <v>23.61</v>
      </c>
      <c r="C652">
        <v>23.37143</v>
      </c>
      <c r="D652">
        <v>23.6</v>
      </c>
      <c r="E652">
        <v>28.5</v>
      </c>
      <c r="F652">
        <v>25</v>
      </c>
    </row>
    <row r="653" spans="1:6" x14ac:dyDescent="0.75">
      <c r="A653" s="11">
        <v>45063</v>
      </c>
      <c r="B653">
        <v>23.510999999999999</v>
      </c>
      <c r="C653">
        <v>22.8</v>
      </c>
      <c r="D653">
        <v>23.7</v>
      </c>
      <c r="E653">
        <v>27.815000000000001</v>
      </c>
      <c r="F653">
        <v>25.05</v>
      </c>
    </row>
    <row r="654" spans="1:6" x14ac:dyDescent="0.75">
      <c r="A654" s="11">
        <v>45064</v>
      </c>
      <c r="B654">
        <v>22.707999999999998</v>
      </c>
      <c r="C654">
        <v>21.71</v>
      </c>
      <c r="D654">
        <v>22.7</v>
      </c>
      <c r="E654">
        <v>27.2</v>
      </c>
      <c r="F654">
        <v>24.26</v>
      </c>
    </row>
    <row r="655" spans="1:6" x14ac:dyDescent="0.75">
      <c r="A655" s="11">
        <v>45065</v>
      </c>
      <c r="B655">
        <v>23.2</v>
      </c>
      <c r="C655">
        <v>22.19</v>
      </c>
      <c r="D655">
        <v>23.1</v>
      </c>
      <c r="E655">
        <v>27.6</v>
      </c>
      <c r="F655">
        <v>24.7</v>
      </c>
    </row>
    <row r="656" spans="1:6" x14ac:dyDescent="0.75">
      <c r="A656" s="11">
        <v>45068</v>
      </c>
      <c r="B656">
        <v>23.3</v>
      </c>
      <c r="C656">
        <v>22.22</v>
      </c>
      <c r="D656">
        <v>23.5</v>
      </c>
      <c r="E656">
        <v>27.76</v>
      </c>
      <c r="F656">
        <v>24.951000000000001</v>
      </c>
    </row>
    <row r="657" spans="1:6" x14ac:dyDescent="0.75">
      <c r="A657" s="11">
        <v>45069</v>
      </c>
      <c r="B657">
        <v>23.2</v>
      </c>
      <c r="C657">
        <v>22.16</v>
      </c>
      <c r="D657">
        <v>23.11</v>
      </c>
      <c r="E657">
        <v>28.699000000000002</v>
      </c>
      <c r="F657">
        <v>25.52</v>
      </c>
    </row>
    <row r="658" spans="1:6" x14ac:dyDescent="0.75">
      <c r="A658" s="11">
        <v>45070</v>
      </c>
      <c r="B658">
        <v>22.661000000000001</v>
      </c>
      <c r="C658">
        <v>22.04</v>
      </c>
      <c r="D658">
        <v>23.3</v>
      </c>
      <c r="E658">
        <v>28.1</v>
      </c>
      <c r="F658">
        <v>25</v>
      </c>
    </row>
    <row r="659" spans="1:6" x14ac:dyDescent="0.75">
      <c r="A659" s="11">
        <v>45075</v>
      </c>
      <c r="B659">
        <v>23.24</v>
      </c>
      <c r="C659">
        <v>22.09</v>
      </c>
      <c r="D659">
        <v>23.4</v>
      </c>
      <c r="E659">
        <v>29</v>
      </c>
      <c r="F659">
        <v>24.45</v>
      </c>
    </row>
    <row r="660" spans="1:6" x14ac:dyDescent="0.75">
      <c r="A660" s="11">
        <v>45076</v>
      </c>
      <c r="B660">
        <v>23.24</v>
      </c>
      <c r="C660">
        <v>22.02</v>
      </c>
      <c r="D660">
        <v>23.2</v>
      </c>
      <c r="E660">
        <v>28.89</v>
      </c>
      <c r="F660">
        <v>24.71</v>
      </c>
    </row>
    <row r="661" spans="1:6" x14ac:dyDescent="0.75">
      <c r="A661" s="11">
        <v>45077</v>
      </c>
      <c r="B661">
        <v>23.39</v>
      </c>
      <c r="C661">
        <v>21.81</v>
      </c>
      <c r="D661">
        <v>23.5</v>
      </c>
      <c r="E661">
        <v>28.46</v>
      </c>
      <c r="F661">
        <v>25.510999999999999</v>
      </c>
    </row>
    <row r="662" spans="1:6" x14ac:dyDescent="0.75">
      <c r="A662" s="11">
        <v>45078</v>
      </c>
      <c r="B662">
        <v>23.071999999999999</v>
      </c>
      <c r="C662">
        <v>21.99</v>
      </c>
      <c r="D662">
        <v>22.8</v>
      </c>
      <c r="E662">
        <v>29.1</v>
      </c>
      <c r="F662">
        <v>26.838999999999999</v>
      </c>
    </row>
    <row r="663" spans="1:6" x14ac:dyDescent="0.75">
      <c r="A663" s="11">
        <v>45079</v>
      </c>
      <c r="B663">
        <v>23.55</v>
      </c>
      <c r="C663">
        <v>21.79</v>
      </c>
      <c r="D663">
        <v>22.95</v>
      </c>
      <c r="E663">
        <v>29.4</v>
      </c>
      <c r="F663">
        <v>26.7</v>
      </c>
    </row>
    <row r="664" spans="1:6" x14ac:dyDescent="0.75">
      <c r="A664" s="11">
        <v>45082</v>
      </c>
      <c r="B664">
        <v>24.48</v>
      </c>
      <c r="C664">
        <v>21.420999999999999</v>
      </c>
      <c r="D664">
        <v>23.15</v>
      </c>
      <c r="E664">
        <v>29.5</v>
      </c>
      <c r="F664">
        <v>26.004000000000001</v>
      </c>
    </row>
    <row r="665" spans="1:6" x14ac:dyDescent="0.75">
      <c r="A665" s="11">
        <v>45083</v>
      </c>
      <c r="B665">
        <v>24.6</v>
      </c>
      <c r="C665">
        <v>22.87</v>
      </c>
      <c r="D665">
        <v>24.3</v>
      </c>
      <c r="E665">
        <v>31.35</v>
      </c>
      <c r="F665">
        <v>27.75</v>
      </c>
    </row>
    <row r="666" spans="1:6" x14ac:dyDescent="0.75">
      <c r="A666" s="11">
        <v>45084</v>
      </c>
      <c r="B666">
        <v>25.4</v>
      </c>
      <c r="C666">
        <v>23.5</v>
      </c>
      <c r="D666">
        <v>24.811</v>
      </c>
      <c r="E666">
        <v>32.479999999999997</v>
      </c>
      <c r="F666">
        <v>27.600999999999999</v>
      </c>
    </row>
    <row r="667" spans="1:6" x14ac:dyDescent="0.75">
      <c r="A667" s="11">
        <v>45085</v>
      </c>
      <c r="B667">
        <v>26</v>
      </c>
      <c r="C667">
        <v>23.355</v>
      </c>
      <c r="D667">
        <v>25.8</v>
      </c>
      <c r="E667">
        <v>32.1</v>
      </c>
      <c r="F667">
        <v>28.15</v>
      </c>
    </row>
    <row r="668" spans="1:6" x14ac:dyDescent="0.75">
      <c r="A668" s="11">
        <v>45086</v>
      </c>
      <c r="B668">
        <v>25.5</v>
      </c>
      <c r="C668">
        <v>23.14</v>
      </c>
      <c r="D668">
        <v>25.202000000000002</v>
      </c>
      <c r="E668">
        <v>32</v>
      </c>
      <c r="F668">
        <v>27.7</v>
      </c>
    </row>
    <row r="669" spans="1:6" x14ac:dyDescent="0.75">
      <c r="A669" s="11">
        <v>45089</v>
      </c>
      <c r="B669">
        <v>26.5</v>
      </c>
      <c r="C669">
        <v>23.65</v>
      </c>
      <c r="D669">
        <v>26.3</v>
      </c>
      <c r="E669">
        <v>32.6</v>
      </c>
      <c r="F669">
        <v>28.5</v>
      </c>
    </row>
    <row r="670" spans="1:6" x14ac:dyDescent="0.75">
      <c r="A670" s="11">
        <v>45090</v>
      </c>
      <c r="B670">
        <v>26.49</v>
      </c>
      <c r="C670">
        <v>23.7</v>
      </c>
      <c r="D670">
        <v>26.908999999999999</v>
      </c>
      <c r="E670">
        <v>31.91</v>
      </c>
      <c r="F670">
        <v>29.2</v>
      </c>
    </row>
    <row r="671" spans="1:6" x14ac:dyDescent="0.75">
      <c r="A671" s="11">
        <v>45091</v>
      </c>
      <c r="B671">
        <v>26.062000000000001</v>
      </c>
      <c r="C671">
        <v>23.65</v>
      </c>
      <c r="D671">
        <v>26.6</v>
      </c>
      <c r="E671">
        <v>31.4</v>
      </c>
      <c r="F671">
        <v>28.5</v>
      </c>
    </row>
    <row r="672" spans="1:6" x14ac:dyDescent="0.75">
      <c r="A672" s="11">
        <v>45092</v>
      </c>
      <c r="B672">
        <v>26.6</v>
      </c>
      <c r="C672">
        <v>23.81</v>
      </c>
      <c r="D672">
        <v>26.649000000000001</v>
      </c>
      <c r="E672">
        <v>31.77</v>
      </c>
      <c r="F672">
        <v>28.8</v>
      </c>
    </row>
    <row r="673" spans="1:6" x14ac:dyDescent="0.75">
      <c r="A673" s="11">
        <v>45093</v>
      </c>
      <c r="B673">
        <v>26.1</v>
      </c>
      <c r="C673">
        <v>23.71</v>
      </c>
      <c r="D673">
        <v>26.498000000000001</v>
      </c>
      <c r="E673">
        <v>32</v>
      </c>
      <c r="F673">
        <v>28.5</v>
      </c>
    </row>
    <row r="674" spans="1:6" x14ac:dyDescent="0.75">
      <c r="A674" s="11">
        <v>45098</v>
      </c>
      <c r="B674">
        <v>27.4</v>
      </c>
      <c r="C674">
        <v>26</v>
      </c>
      <c r="D674">
        <v>27.26</v>
      </c>
      <c r="E674">
        <v>33</v>
      </c>
      <c r="F674">
        <v>29.8</v>
      </c>
    </row>
    <row r="675" spans="1:6" x14ac:dyDescent="0.75">
      <c r="A675" s="11">
        <v>45099</v>
      </c>
      <c r="B675">
        <v>28.58</v>
      </c>
      <c r="C675">
        <v>26.599630000000001</v>
      </c>
      <c r="D675">
        <v>28.3</v>
      </c>
      <c r="E675">
        <v>33.68</v>
      </c>
      <c r="F675">
        <v>30.7</v>
      </c>
    </row>
    <row r="676" spans="1:6" x14ac:dyDescent="0.75">
      <c r="A676" s="11">
        <v>45100</v>
      </c>
      <c r="B676">
        <v>28.445</v>
      </c>
      <c r="C676">
        <v>25.808389999999999</v>
      </c>
      <c r="D676">
        <v>28.699000000000002</v>
      </c>
      <c r="E676">
        <v>33.65</v>
      </c>
      <c r="F676">
        <v>30.7</v>
      </c>
    </row>
    <row r="677" spans="1:6" x14ac:dyDescent="0.75">
      <c r="A677" s="11">
        <v>45103</v>
      </c>
      <c r="B677">
        <v>29.85</v>
      </c>
      <c r="C677">
        <v>28.26</v>
      </c>
      <c r="D677">
        <v>29.95</v>
      </c>
      <c r="E677">
        <v>34.99</v>
      </c>
      <c r="F677">
        <v>31.8</v>
      </c>
    </row>
    <row r="678" spans="1:6" x14ac:dyDescent="0.75">
      <c r="A678" s="11">
        <v>45104</v>
      </c>
      <c r="B678">
        <v>29.43</v>
      </c>
      <c r="C678">
        <v>28.06</v>
      </c>
      <c r="D678">
        <v>29.7</v>
      </c>
      <c r="E678">
        <v>34.590000000000003</v>
      </c>
      <c r="F678">
        <v>31.4</v>
      </c>
    </row>
    <row r="679" spans="1:6" x14ac:dyDescent="0.75">
      <c r="A679" s="11">
        <v>45105</v>
      </c>
      <c r="B679">
        <v>30.88</v>
      </c>
      <c r="C679">
        <v>28.78</v>
      </c>
      <c r="D679">
        <v>30.12</v>
      </c>
      <c r="E679">
        <v>35</v>
      </c>
      <c r="F679">
        <v>31.411999999999999</v>
      </c>
    </row>
    <row r="680" spans="1:6" x14ac:dyDescent="0.75">
      <c r="A680" s="11">
        <v>45106</v>
      </c>
      <c r="B680">
        <v>30.65</v>
      </c>
      <c r="C680">
        <v>28.94</v>
      </c>
      <c r="D680">
        <v>30.83</v>
      </c>
      <c r="E680">
        <v>35.1</v>
      </c>
      <c r="F680">
        <v>31.7</v>
      </c>
    </row>
    <row r="681" spans="1:6" x14ac:dyDescent="0.75">
      <c r="A681" s="11">
        <v>45107</v>
      </c>
      <c r="B681">
        <v>31</v>
      </c>
      <c r="C681">
        <v>29.47</v>
      </c>
      <c r="D681">
        <v>31.15</v>
      </c>
      <c r="E681">
        <v>36.200000000000003</v>
      </c>
      <c r="F681">
        <v>32.4</v>
      </c>
    </row>
    <row r="682" spans="1:6" x14ac:dyDescent="0.75">
      <c r="A682" s="11">
        <v>45110</v>
      </c>
      <c r="B682">
        <v>32.587000000000003</v>
      </c>
      <c r="C682">
        <v>30.62</v>
      </c>
      <c r="D682">
        <v>32.299999999999997</v>
      </c>
      <c r="E682">
        <v>36.85</v>
      </c>
      <c r="F682">
        <v>33.200000000000003</v>
      </c>
    </row>
    <row r="683" spans="1:6" x14ac:dyDescent="0.75">
      <c r="A683" s="11">
        <v>45111</v>
      </c>
      <c r="B683">
        <v>32.597999999999999</v>
      </c>
      <c r="C683">
        <v>30.71</v>
      </c>
      <c r="D683">
        <v>32.5</v>
      </c>
      <c r="E683">
        <v>37</v>
      </c>
      <c r="F683">
        <v>33</v>
      </c>
    </row>
    <row r="684" spans="1:6" x14ac:dyDescent="0.75">
      <c r="A684" s="11">
        <v>45112</v>
      </c>
      <c r="B684">
        <v>32.4</v>
      </c>
      <c r="C684">
        <v>30.16</v>
      </c>
      <c r="D684">
        <v>32.43</v>
      </c>
      <c r="E684">
        <v>36.799999999999997</v>
      </c>
      <c r="F684">
        <v>33</v>
      </c>
    </row>
    <row r="685" spans="1:6" x14ac:dyDescent="0.75">
      <c r="A685" s="11">
        <v>45113</v>
      </c>
      <c r="B685">
        <v>30.1</v>
      </c>
      <c r="C685">
        <v>28.29</v>
      </c>
      <c r="D685">
        <v>30.29</v>
      </c>
      <c r="E685">
        <v>33.299999999999997</v>
      </c>
      <c r="F685">
        <v>29.95</v>
      </c>
    </row>
    <row r="686" spans="1:6" x14ac:dyDescent="0.75">
      <c r="A686" s="11">
        <v>45114</v>
      </c>
      <c r="B686">
        <v>29.797999999999998</v>
      </c>
      <c r="C686">
        <v>28.15</v>
      </c>
      <c r="D686">
        <v>30</v>
      </c>
      <c r="E686">
        <v>32.85</v>
      </c>
      <c r="F686">
        <v>29.725999999999999</v>
      </c>
    </row>
    <row r="687" spans="1:6" x14ac:dyDescent="0.75">
      <c r="A687" s="11">
        <v>45117</v>
      </c>
      <c r="B687">
        <v>30.44</v>
      </c>
      <c r="C687">
        <v>29.34</v>
      </c>
      <c r="D687">
        <v>30.23</v>
      </c>
      <c r="E687">
        <v>33.700000000000003</v>
      </c>
      <c r="F687">
        <v>30.887</v>
      </c>
    </row>
    <row r="688" spans="1:6" x14ac:dyDescent="0.75">
      <c r="A688" s="11">
        <v>45118</v>
      </c>
      <c r="B688">
        <v>33.5</v>
      </c>
      <c r="C688">
        <v>30.14</v>
      </c>
      <c r="D688">
        <v>31.5</v>
      </c>
      <c r="E688">
        <v>34.9</v>
      </c>
      <c r="F688">
        <v>31</v>
      </c>
    </row>
    <row r="689" spans="1:6" x14ac:dyDescent="0.75">
      <c r="A689" s="11">
        <v>45119</v>
      </c>
      <c r="B689">
        <v>31.7</v>
      </c>
      <c r="C689">
        <v>29.72</v>
      </c>
      <c r="D689">
        <v>31.7</v>
      </c>
      <c r="E689">
        <v>33.9</v>
      </c>
      <c r="F689">
        <v>30.89</v>
      </c>
    </row>
    <row r="690" spans="1:6" x14ac:dyDescent="0.75">
      <c r="A690" s="11">
        <v>45120</v>
      </c>
      <c r="B690">
        <v>30.800999999999998</v>
      </c>
      <c r="C690">
        <v>29.324590000000001</v>
      </c>
      <c r="D690">
        <v>31.001000000000001</v>
      </c>
      <c r="E690">
        <v>33.799999999999997</v>
      </c>
      <c r="F690">
        <v>30.9</v>
      </c>
    </row>
    <row r="691" spans="1:6" x14ac:dyDescent="0.75">
      <c r="A691" s="11">
        <v>45121</v>
      </c>
      <c r="B691">
        <v>30.39</v>
      </c>
      <c r="C691">
        <v>28.81</v>
      </c>
      <c r="D691">
        <v>30.8</v>
      </c>
      <c r="E691">
        <v>33.25</v>
      </c>
      <c r="F691">
        <v>30.1</v>
      </c>
    </row>
    <row r="692" spans="1:6" x14ac:dyDescent="0.75">
      <c r="A692" s="11">
        <v>45124</v>
      </c>
      <c r="B692">
        <v>30.42</v>
      </c>
      <c r="C692">
        <v>28.9</v>
      </c>
      <c r="D692">
        <v>31.65</v>
      </c>
      <c r="E692">
        <v>33.302</v>
      </c>
      <c r="F692">
        <v>30.35</v>
      </c>
    </row>
    <row r="693" spans="1:6" x14ac:dyDescent="0.75">
      <c r="A693" s="11">
        <v>45125</v>
      </c>
      <c r="B693">
        <v>30.056000000000001</v>
      </c>
      <c r="C693">
        <v>28.7</v>
      </c>
      <c r="D693">
        <v>31.87</v>
      </c>
      <c r="E693">
        <v>33.340000000000003</v>
      </c>
      <c r="F693">
        <v>30.15</v>
      </c>
    </row>
    <row r="694" spans="1:6" x14ac:dyDescent="0.75">
      <c r="A694" s="11">
        <v>45126</v>
      </c>
      <c r="B694">
        <v>30.55</v>
      </c>
      <c r="C694">
        <v>28.48</v>
      </c>
      <c r="D694">
        <v>31.45</v>
      </c>
      <c r="E694">
        <v>33.200000000000003</v>
      </c>
      <c r="F694">
        <v>29.75</v>
      </c>
    </row>
    <row r="695" spans="1:6" x14ac:dyDescent="0.75">
      <c r="A695" s="11">
        <v>45127</v>
      </c>
      <c r="B695">
        <v>30.6</v>
      </c>
      <c r="C695">
        <v>28.81</v>
      </c>
      <c r="D695">
        <v>30.97</v>
      </c>
      <c r="E695">
        <v>32.701000000000001</v>
      </c>
      <c r="F695">
        <v>30.2</v>
      </c>
    </row>
    <row r="696" spans="1:6" x14ac:dyDescent="0.75">
      <c r="A696" s="11">
        <v>45128</v>
      </c>
      <c r="B696">
        <v>30.59</v>
      </c>
      <c r="C696">
        <v>29.27</v>
      </c>
      <c r="D696">
        <v>31.16</v>
      </c>
      <c r="E696">
        <v>33.549999999999997</v>
      </c>
      <c r="F696">
        <v>30.37</v>
      </c>
    </row>
    <row r="697" spans="1:6" x14ac:dyDescent="0.75">
      <c r="A697" s="11">
        <v>45131</v>
      </c>
      <c r="B697">
        <v>31</v>
      </c>
      <c r="C697">
        <v>29.75</v>
      </c>
      <c r="D697">
        <v>31.8</v>
      </c>
      <c r="E697">
        <v>34.200000000000003</v>
      </c>
      <c r="F697">
        <v>30.780999999999999</v>
      </c>
    </row>
    <row r="698" spans="1:6" x14ac:dyDescent="0.75">
      <c r="A698" s="11">
        <v>45132</v>
      </c>
      <c r="B698">
        <v>31.5</v>
      </c>
      <c r="C698">
        <v>30.14</v>
      </c>
      <c r="D698">
        <v>31.8</v>
      </c>
      <c r="E698">
        <v>34.6</v>
      </c>
      <c r="F698">
        <v>30.3</v>
      </c>
    </row>
    <row r="699" spans="1:6" x14ac:dyDescent="0.75">
      <c r="A699" s="11">
        <v>45133</v>
      </c>
      <c r="B699">
        <v>31.27</v>
      </c>
      <c r="C699">
        <v>29.85</v>
      </c>
      <c r="D699">
        <v>30.68</v>
      </c>
      <c r="E699">
        <v>33.4</v>
      </c>
      <c r="F699">
        <v>29.530999999999999</v>
      </c>
    </row>
    <row r="700" spans="1:6" x14ac:dyDescent="0.75">
      <c r="A700" s="11">
        <v>45134</v>
      </c>
      <c r="B700">
        <v>31.39</v>
      </c>
      <c r="C700">
        <v>29.83</v>
      </c>
      <c r="D700">
        <v>30.751999999999999</v>
      </c>
      <c r="E700">
        <v>33.4</v>
      </c>
      <c r="F700">
        <v>30.4</v>
      </c>
    </row>
    <row r="701" spans="1:6" x14ac:dyDescent="0.75">
      <c r="A701" s="11">
        <v>45135</v>
      </c>
      <c r="B701">
        <v>31.72</v>
      </c>
      <c r="C701">
        <v>30.38</v>
      </c>
      <c r="D701">
        <v>31.55</v>
      </c>
      <c r="E701">
        <v>34.6</v>
      </c>
      <c r="F701">
        <v>30.6</v>
      </c>
    </row>
    <row r="702" spans="1:6" x14ac:dyDescent="0.75">
      <c r="A702" s="11">
        <v>45138</v>
      </c>
      <c r="B702">
        <v>32.299999999999997</v>
      </c>
      <c r="C702">
        <v>30.7</v>
      </c>
      <c r="D702">
        <v>32</v>
      </c>
      <c r="E702">
        <v>34.4</v>
      </c>
      <c r="F702">
        <v>31.001000000000001</v>
      </c>
    </row>
    <row r="703" spans="1:6" x14ac:dyDescent="0.75">
      <c r="A703" s="11">
        <v>45139</v>
      </c>
      <c r="B703">
        <v>32.85</v>
      </c>
      <c r="C703">
        <v>30.8</v>
      </c>
      <c r="D703">
        <v>31.690999999999999</v>
      </c>
      <c r="E703">
        <v>35.340000000000003</v>
      </c>
      <c r="F703">
        <v>31.35</v>
      </c>
    </row>
    <row r="704" spans="1:6" x14ac:dyDescent="0.75">
      <c r="A704" s="11">
        <v>45140</v>
      </c>
      <c r="B704">
        <v>32.799999999999997</v>
      </c>
      <c r="C704">
        <v>31.26</v>
      </c>
      <c r="D704">
        <v>31.773</v>
      </c>
      <c r="E704">
        <v>35.479999999999997</v>
      </c>
      <c r="F704">
        <v>31.31</v>
      </c>
    </row>
    <row r="705" spans="1:6" x14ac:dyDescent="0.75">
      <c r="A705" s="11">
        <v>45141</v>
      </c>
      <c r="B705">
        <v>32.700000000000003</v>
      </c>
      <c r="C705">
        <v>31.35</v>
      </c>
      <c r="D705">
        <v>32</v>
      </c>
      <c r="E705">
        <v>35.399000000000001</v>
      </c>
      <c r="F705">
        <v>31.79</v>
      </c>
    </row>
    <row r="706" spans="1:6" x14ac:dyDescent="0.75">
      <c r="A706" s="11">
        <v>45142</v>
      </c>
      <c r="B706">
        <v>33.1</v>
      </c>
      <c r="C706">
        <v>31.59</v>
      </c>
      <c r="D706">
        <v>32.25</v>
      </c>
      <c r="E706">
        <v>36.4</v>
      </c>
      <c r="F706">
        <v>31.771000000000001</v>
      </c>
    </row>
    <row r="707" spans="1:6" x14ac:dyDescent="0.75">
      <c r="A707" s="11">
        <v>45145</v>
      </c>
      <c r="B707">
        <v>32.6</v>
      </c>
      <c r="C707">
        <v>32.880000000000003</v>
      </c>
      <c r="D707">
        <v>32.869999999999997</v>
      </c>
      <c r="E707">
        <v>36.6</v>
      </c>
      <c r="F707">
        <v>32.85</v>
      </c>
    </row>
    <row r="708" spans="1:6" x14ac:dyDescent="0.75">
      <c r="A708" s="11">
        <v>45146</v>
      </c>
      <c r="B708">
        <v>33.65</v>
      </c>
      <c r="C708">
        <v>32.700000000000003</v>
      </c>
      <c r="D708">
        <v>33</v>
      </c>
      <c r="E708">
        <v>36.500999999999998</v>
      </c>
      <c r="F708">
        <v>32.85</v>
      </c>
    </row>
    <row r="709" spans="1:6" x14ac:dyDescent="0.75">
      <c r="A709" s="11">
        <v>45147</v>
      </c>
      <c r="B709">
        <v>31.79</v>
      </c>
      <c r="C709">
        <v>32.770000000000003</v>
      </c>
      <c r="D709">
        <v>33.5</v>
      </c>
      <c r="E709">
        <v>37.4</v>
      </c>
      <c r="F709">
        <v>33</v>
      </c>
    </row>
    <row r="710" spans="1:6" x14ac:dyDescent="0.75">
      <c r="A710" s="11">
        <v>45148</v>
      </c>
      <c r="B710">
        <v>34.4</v>
      </c>
      <c r="C710">
        <v>33.340000000000003</v>
      </c>
      <c r="D710">
        <v>33.75</v>
      </c>
      <c r="E710">
        <v>37</v>
      </c>
      <c r="F710">
        <v>33.299999999999997</v>
      </c>
    </row>
    <row r="711" spans="1:6" x14ac:dyDescent="0.75">
      <c r="A711" s="11">
        <v>45149</v>
      </c>
      <c r="B711">
        <v>34.1</v>
      </c>
      <c r="C711">
        <v>32.64</v>
      </c>
      <c r="D711">
        <v>33.69</v>
      </c>
      <c r="E711">
        <v>36.5</v>
      </c>
      <c r="F711">
        <v>31.39</v>
      </c>
    </row>
    <row r="712" spans="1:6" x14ac:dyDescent="0.75">
      <c r="A712" s="11">
        <v>45152</v>
      </c>
      <c r="B712">
        <v>30</v>
      </c>
      <c r="C712">
        <v>28.5</v>
      </c>
      <c r="D712">
        <v>30.91</v>
      </c>
      <c r="E712">
        <v>33.1</v>
      </c>
      <c r="F712">
        <v>28.9</v>
      </c>
    </row>
    <row r="713" spans="1:6" x14ac:dyDescent="0.75">
      <c r="A713" s="11">
        <v>45153</v>
      </c>
      <c r="B713">
        <v>29.72</v>
      </c>
      <c r="C713">
        <v>27.87</v>
      </c>
      <c r="D713">
        <v>30</v>
      </c>
      <c r="E713">
        <v>32.15</v>
      </c>
      <c r="F713">
        <v>29.7</v>
      </c>
    </row>
    <row r="714" spans="1:6" x14ac:dyDescent="0.75">
      <c r="A714" s="11">
        <v>45154</v>
      </c>
      <c r="B714">
        <v>31.2</v>
      </c>
      <c r="C714">
        <v>28.9</v>
      </c>
      <c r="D714">
        <v>29.9</v>
      </c>
      <c r="E714">
        <v>34</v>
      </c>
      <c r="F714">
        <v>29.5</v>
      </c>
    </row>
    <row r="715" spans="1:6" x14ac:dyDescent="0.75">
      <c r="A715" s="11">
        <v>45155</v>
      </c>
      <c r="B715">
        <v>31.2</v>
      </c>
      <c r="C715">
        <v>30.36</v>
      </c>
      <c r="D715">
        <v>31.5</v>
      </c>
      <c r="E715">
        <v>34.700000000000003</v>
      </c>
      <c r="F715">
        <v>30.5</v>
      </c>
    </row>
    <row r="716" spans="1:6" x14ac:dyDescent="0.75">
      <c r="A716" s="11">
        <v>45156</v>
      </c>
      <c r="B716">
        <v>32.49</v>
      </c>
      <c r="C716">
        <v>31.68</v>
      </c>
      <c r="D716">
        <v>32.04</v>
      </c>
      <c r="E716">
        <v>35.4</v>
      </c>
      <c r="F716">
        <v>35</v>
      </c>
    </row>
    <row r="717" spans="1:6" x14ac:dyDescent="0.75">
      <c r="A717" s="11">
        <v>45160</v>
      </c>
      <c r="B717">
        <v>33.25</v>
      </c>
      <c r="C717">
        <v>32.590000000000003</v>
      </c>
      <c r="D717">
        <v>34</v>
      </c>
      <c r="E717">
        <v>35.85</v>
      </c>
      <c r="F717">
        <v>33.299999999999997</v>
      </c>
    </row>
    <row r="718" spans="1:6" x14ac:dyDescent="0.75">
      <c r="A718" s="11">
        <v>45161</v>
      </c>
      <c r="B718">
        <v>32.75</v>
      </c>
      <c r="C718">
        <v>32.75</v>
      </c>
      <c r="D718">
        <v>33.1</v>
      </c>
      <c r="E718">
        <v>35.4</v>
      </c>
      <c r="F718">
        <v>33</v>
      </c>
    </row>
    <row r="719" spans="1:6" x14ac:dyDescent="0.75">
      <c r="A719" s="11">
        <v>45162</v>
      </c>
      <c r="B719">
        <v>32.909999999999997</v>
      </c>
      <c r="C719">
        <v>32.799999999999997</v>
      </c>
      <c r="D719">
        <v>33</v>
      </c>
      <c r="E719">
        <v>36.450000000000003</v>
      </c>
      <c r="F719">
        <v>32.75</v>
      </c>
    </row>
    <row r="720" spans="1:6" x14ac:dyDescent="0.75">
      <c r="A720" s="11">
        <v>45163</v>
      </c>
      <c r="B720">
        <v>32.6</v>
      </c>
      <c r="C720">
        <v>33.69</v>
      </c>
      <c r="D720">
        <v>33.799999999999997</v>
      </c>
      <c r="E720">
        <v>36.69</v>
      </c>
      <c r="F720">
        <v>33.1</v>
      </c>
    </row>
    <row r="721" spans="1:6" x14ac:dyDescent="0.75">
      <c r="A721" s="11">
        <v>45166</v>
      </c>
      <c r="B721">
        <v>34.700000000000003</v>
      </c>
      <c r="C721">
        <v>34.700000000000003</v>
      </c>
      <c r="D721">
        <v>34.950000000000003</v>
      </c>
      <c r="E721">
        <v>37.89</v>
      </c>
      <c r="F721">
        <v>34.700000000000003</v>
      </c>
    </row>
    <row r="722" spans="1:6" x14ac:dyDescent="0.75">
      <c r="A722" s="11">
        <v>45167</v>
      </c>
      <c r="B722">
        <v>35.200000000000003</v>
      </c>
      <c r="C722">
        <v>35.28</v>
      </c>
      <c r="D722">
        <v>35.25</v>
      </c>
      <c r="E722">
        <v>37.799999999999997</v>
      </c>
      <c r="F722">
        <v>35.200000000000003</v>
      </c>
    </row>
    <row r="723" spans="1:6" x14ac:dyDescent="0.75">
      <c r="A723" s="11">
        <v>45168</v>
      </c>
      <c r="B723">
        <v>34</v>
      </c>
      <c r="C723">
        <v>34.409999999999997</v>
      </c>
      <c r="D723">
        <v>34.5</v>
      </c>
      <c r="E723">
        <v>37.799999999999997</v>
      </c>
      <c r="F723">
        <v>34.430999999999997</v>
      </c>
    </row>
    <row r="724" spans="1:6" x14ac:dyDescent="0.75">
      <c r="A724" s="11">
        <v>45169</v>
      </c>
      <c r="B724">
        <v>34</v>
      </c>
      <c r="C724">
        <v>33.67</v>
      </c>
      <c r="D724">
        <v>33.5</v>
      </c>
      <c r="E724">
        <v>36.6</v>
      </c>
      <c r="F724">
        <v>33.590000000000003</v>
      </c>
    </row>
    <row r="725" spans="1:6" x14ac:dyDescent="0.75">
      <c r="A725" s="11">
        <v>45170</v>
      </c>
      <c r="B725">
        <v>34.29</v>
      </c>
      <c r="C725">
        <v>33.17</v>
      </c>
      <c r="D725">
        <v>33.5</v>
      </c>
      <c r="E725">
        <v>36.29</v>
      </c>
      <c r="F725">
        <v>33.25</v>
      </c>
    </row>
    <row r="726" spans="1:6" x14ac:dyDescent="0.75">
      <c r="A726" s="11">
        <v>45173</v>
      </c>
      <c r="B726">
        <v>34</v>
      </c>
      <c r="C726">
        <v>32.93</v>
      </c>
      <c r="D726">
        <v>33.299999999999997</v>
      </c>
      <c r="E726">
        <v>36.5</v>
      </c>
      <c r="F726">
        <v>33</v>
      </c>
    </row>
    <row r="727" spans="1:6" x14ac:dyDescent="0.75">
      <c r="A727" s="11">
        <v>45174</v>
      </c>
      <c r="B727">
        <v>32.520000000000003</v>
      </c>
      <c r="C727">
        <v>32.200000000000003</v>
      </c>
      <c r="D727">
        <v>33.5</v>
      </c>
      <c r="E727">
        <v>35.200000000000003</v>
      </c>
      <c r="F727">
        <v>32.15</v>
      </c>
    </row>
    <row r="728" spans="1:6" x14ac:dyDescent="0.75">
      <c r="A728" s="11">
        <v>45175</v>
      </c>
      <c r="B728">
        <v>32.39</v>
      </c>
      <c r="C728">
        <v>32.01</v>
      </c>
      <c r="D728">
        <v>31.9</v>
      </c>
      <c r="E728">
        <v>35</v>
      </c>
      <c r="F728">
        <v>32</v>
      </c>
    </row>
    <row r="729" spans="1:6" x14ac:dyDescent="0.75">
      <c r="A729" s="11">
        <v>45176</v>
      </c>
      <c r="B729">
        <v>31.8</v>
      </c>
      <c r="C729">
        <v>31.84</v>
      </c>
      <c r="D729">
        <v>31.9</v>
      </c>
      <c r="E729">
        <v>34.28</v>
      </c>
      <c r="F729">
        <v>31.5</v>
      </c>
    </row>
    <row r="730" spans="1:6" x14ac:dyDescent="0.75">
      <c r="A730" s="11">
        <v>45177</v>
      </c>
      <c r="B730">
        <v>31.51</v>
      </c>
      <c r="C730">
        <v>30.97</v>
      </c>
      <c r="D730">
        <v>31.7</v>
      </c>
      <c r="E730">
        <v>33.75</v>
      </c>
      <c r="F730">
        <v>30.6</v>
      </c>
    </row>
    <row r="731" spans="1:6" x14ac:dyDescent="0.75">
      <c r="A731" s="11">
        <v>45180</v>
      </c>
      <c r="B731">
        <v>31.29</v>
      </c>
      <c r="C731">
        <v>30.75</v>
      </c>
      <c r="D731">
        <v>30.75</v>
      </c>
      <c r="E731">
        <v>33.99</v>
      </c>
      <c r="F731">
        <v>30.89</v>
      </c>
    </row>
    <row r="732" spans="1:6" x14ac:dyDescent="0.75">
      <c r="A732" s="11">
        <v>45181</v>
      </c>
      <c r="B732">
        <v>31.98</v>
      </c>
      <c r="C732">
        <v>30.96</v>
      </c>
      <c r="D732">
        <v>30.8</v>
      </c>
      <c r="E732">
        <v>34.200000000000003</v>
      </c>
      <c r="F732">
        <v>31.48</v>
      </c>
    </row>
    <row r="733" spans="1:6" x14ac:dyDescent="0.75">
      <c r="A733" s="11">
        <v>45182</v>
      </c>
      <c r="B733">
        <v>31.5</v>
      </c>
      <c r="C733">
        <v>31.05</v>
      </c>
      <c r="D733">
        <v>31.73</v>
      </c>
      <c r="E733">
        <v>33.79</v>
      </c>
      <c r="F733">
        <v>31</v>
      </c>
    </row>
    <row r="734" spans="1:6" x14ac:dyDescent="0.75">
      <c r="A734" s="11">
        <v>45183</v>
      </c>
      <c r="B734">
        <v>31.54</v>
      </c>
      <c r="C734">
        <v>31.07</v>
      </c>
      <c r="D734">
        <v>31.72</v>
      </c>
      <c r="E734">
        <v>34.4</v>
      </c>
      <c r="F734">
        <v>31</v>
      </c>
    </row>
    <row r="735" spans="1:6" x14ac:dyDescent="0.75">
      <c r="A735" s="11">
        <v>45184</v>
      </c>
      <c r="B735">
        <v>31</v>
      </c>
      <c r="C735">
        <v>30.824999999999999</v>
      </c>
      <c r="D735">
        <v>31.1</v>
      </c>
      <c r="E735">
        <v>33.85</v>
      </c>
      <c r="F735">
        <v>31.59</v>
      </c>
    </row>
    <row r="736" spans="1:6" x14ac:dyDescent="0.75">
      <c r="A736" s="11">
        <v>45187</v>
      </c>
      <c r="B736">
        <v>31.26</v>
      </c>
      <c r="C736">
        <v>31.19</v>
      </c>
      <c r="D736">
        <v>30.82</v>
      </c>
      <c r="E736">
        <v>34.6</v>
      </c>
      <c r="F736">
        <v>30.91</v>
      </c>
    </row>
    <row r="737" spans="1:6" x14ac:dyDescent="0.75">
      <c r="A737" s="11">
        <v>45188</v>
      </c>
      <c r="B737">
        <v>31.23</v>
      </c>
      <c r="C737">
        <v>30.68</v>
      </c>
      <c r="D737">
        <v>30.65</v>
      </c>
      <c r="E737">
        <v>33.01</v>
      </c>
      <c r="F737">
        <v>30.95</v>
      </c>
    </row>
    <row r="738" spans="1:6" x14ac:dyDescent="0.75">
      <c r="A738" s="11">
        <v>45189</v>
      </c>
      <c r="B738">
        <v>30.79</v>
      </c>
      <c r="C738">
        <v>30.14</v>
      </c>
      <c r="D738">
        <v>30.2</v>
      </c>
      <c r="E738">
        <v>32.75</v>
      </c>
      <c r="F738">
        <v>30</v>
      </c>
    </row>
    <row r="739" spans="1:6" x14ac:dyDescent="0.75">
      <c r="A739" s="11">
        <v>45190</v>
      </c>
      <c r="B739">
        <v>29.84</v>
      </c>
      <c r="C739">
        <v>29.4</v>
      </c>
      <c r="D739">
        <v>28.92</v>
      </c>
      <c r="E739">
        <v>31.77</v>
      </c>
      <c r="F739">
        <v>29.1</v>
      </c>
    </row>
    <row r="740" spans="1:6" x14ac:dyDescent="0.75">
      <c r="A740" s="11">
        <v>45191</v>
      </c>
      <c r="B740">
        <v>29.5</v>
      </c>
      <c r="C740">
        <v>29.39</v>
      </c>
      <c r="D740">
        <v>29.5</v>
      </c>
      <c r="E740">
        <v>31.5</v>
      </c>
      <c r="F740">
        <v>29.4</v>
      </c>
    </row>
    <row r="741" spans="1:6" x14ac:dyDescent="0.75">
      <c r="A741" s="11">
        <v>45194</v>
      </c>
      <c r="B741">
        <v>30.67</v>
      </c>
      <c r="C741">
        <v>29.893000000000001</v>
      </c>
      <c r="D741">
        <v>29.07</v>
      </c>
      <c r="E741">
        <v>31.9</v>
      </c>
      <c r="F741">
        <v>29.55</v>
      </c>
    </row>
    <row r="742" spans="1:6" x14ac:dyDescent="0.75">
      <c r="A742" s="11">
        <v>45195</v>
      </c>
      <c r="B742">
        <v>30.01</v>
      </c>
      <c r="C742">
        <v>30.38</v>
      </c>
      <c r="D742">
        <v>29.7</v>
      </c>
      <c r="E742">
        <v>33.56</v>
      </c>
      <c r="F742">
        <v>29.5</v>
      </c>
    </row>
    <row r="743" spans="1:6" x14ac:dyDescent="0.75">
      <c r="A743" s="11">
        <v>45196</v>
      </c>
      <c r="B743">
        <v>30.4</v>
      </c>
      <c r="C743">
        <v>30.46</v>
      </c>
      <c r="D743">
        <v>29.5</v>
      </c>
      <c r="E743">
        <v>32.049999999999997</v>
      </c>
      <c r="F743">
        <v>29.5</v>
      </c>
    </row>
    <row r="744" spans="1:6" x14ac:dyDescent="0.75">
      <c r="A744" s="11">
        <v>45197</v>
      </c>
      <c r="B744">
        <v>30.33</v>
      </c>
      <c r="C744">
        <v>29.9</v>
      </c>
      <c r="D744">
        <v>29.5</v>
      </c>
      <c r="E744">
        <v>32</v>
      </c>
      <c r="F744">
        <v>29.65</v>
      </c>
    </row>
    <row r="745" spans="1:6" x14ac:dyDescent="0.75">
      <c r="A745" s="11">
        <v>45198</v>
      </c>
      <c r="B745">
        <v>29.2</v>
      </c>
      <c r="C745">
        <v>29.23</v>
      </c>
      <c r="D745">
        <v>28.5</v>
      </c>
      <c r="E745">
        <v>30.75</v>
      </c>
      <c r="F745">
        <v>28.25</v>
      </c>
    </row>
    <row r="746" spans="1:6" x14ac:dyDescent="0.75">
      <c r="A746" s="11">
        <v>45201</v>
      </c>
      <c r="B746">
        <v>28.01</v>
      </c>
      <c r="C746">
        <v>28.51</v>
      </c>
      <c r="D746">
        <v>28.498999999999999</v>
      </c>
      <c r="E746">
        <v>29.5</v>
      </c>
      <c r="F746">
        <v>28.3</v>
      </c>
    </row>
    <row r="747" spans="1:6" x14ac:dyDescent="0.75">
      <c r="A747" s="11">
        <v>45202</v>
      </c>
      <c r="B747">
        <v>28.1</v>
      </c>
      <c r="C747">
        <v>28.01</v>
      </c>
      <c r="D747">
        <v>27.2</v>
      </c>
      <c r="E747">
        <v>29.4</v>
      </c>
      <c r="F747">
        <v>27.5</v>
      </c>
    </row>
    <row r="748" spans="1:6" x14ac:dyDescent="0.75">
      <c r="A748" s="11">
        <v>45203</v>
      </c>
      <c r="B748">
        <v>27.92</v>
      </c>
      <c r="C748">
        <v>27.73</v>
      </c>
      <c r="D748">
        <v>27.35</v>
      </c>
      <c r="E748">
        <v>29.35</v>
      </c>
      <c r="F748">
        <v>26.81</v>
      </c>
    </row>
    <row r="749" spans="1:6" x14ac:dyDescent="0.75">
      <c r="A749" s="11">
        <v>45204</v>
      </c>
      <c r="B749">
        <v>26.78</v>
      </c>
      <c r="C749">
        <v>26.75</v>
      </c>
      <c r="D749">
        <v>26.26</v>
      </c>
      <c r="E749">
        <v>28</v>
      </c>
      <c r="F749">
        <v>26.5</v>
      </c>
    </row>
    <row r="750" spans="1:6" x14ac:dyDescent="0.75">
      <c r="A750" s="11">
        <v>45205</v>
      </c>
      <c r="B750">
        <v>25.62</v>
      </c>
      <c r="C750">
        <v>26.146000000000001</v>
      </c>
      <c r="D750">
        <v>24.5</v>
      </c>
      <c r="E750">
        <v>27.15</v>
      </c>
      <c r="F750">
        <v>26.3</v>
      </c>
    </row>
    <row r="751" spans="1:6" x14ac:dyDescent="0.75">
      <c r="A751" s="11">
        <v>45208</v>
      </c>
      <c r="B751">
        <v>26.78</v>
      </c>
      <c r="C751">
        <v>26.42</v>
      </c>
      <c r="D751">
        <v>25.3</v>
      </c>
      <c r="E751">
        <v>27.7</v>
      </c>
      <c r="F751">
        <v>26</v>
      </c>
    </row>
    <row r="752" spans="1:6" x14ac:dyDescent="0.75">
      <c r="A752" s="11">
        <v>45209</v>
      </c>
      <c r="B752">
        <v>26.945</v>
      </c>
      <c r="C752">
        <v>26.82</v>
      </c>
      <c r="D752">
        <v>26.751000000000001</v>
      </c>
      <c r="E752">
        <v>29.35</v>
      </c>
      <c r="F752">
        <v>26.2</v>
      </c>
    </row>
    <row r="753" spans="1:6" x14ac:dyDescent="0.75">
      <c r="A753" s="11">
        <v>45210</v>
      </c>
      <c r="B753">
        <v>26.7</v>
      </c>
      <c r="C753">
        <v>26.92</v>
      </c>
      <c r="D753">
        <v>25.4</v>
      </c>
      <c r="E753">
        <v>29.49</v>
      </c>
      <c r="F753">
        <v>26.8</v>
      </c>
    </row>
    <row r="754" spans="1:6" x14ac:dyDescent="0.75">
      <c r="A754" s="11">
        <v>45211</v>
      </c>
      <c r="B754">
        <v>26.94</v>
      </c>
      <c r="C754">
        <v>26.82</v>
      </c>
      <c r="D754">
        <v>26.26</v>
      </c>
      <c r="E754">
        <v>29.65</v>
      </c>
      <c r="F754">
        <v>27.1</v>
      </c>
    </row>
    <row r="755" spans="1:6" x14ac:dyDescent="0.75">
      <c r="A755" s="11">
        <v>45216</v>
      </c>
      <c r="B755">
        <v>27.48</v>
      </c>
      <c r="C755">
        <v>27.42</v>
      </c>
      <c r="D755">
        <v>26.99</v>
      </c>
      <c r="E755">
        <v>30.8</v>
      </c>
      <c r="F755">
        <v>26</v>
      </c>
    </row>
    <row r="756" spans="1:6" x14ac:dyDescent="0.75">
      <c r="A756" s="11">
        <v>45217</v>
      </c>
      <c r="B756">
        <v>27.72</v>
      </c>
      <c r="C756">
        <v>27.8</v>
      </c>
      <c r="D756">
        <v>26.8</v>
      </c>
      <c r="E756">
        <v>30.7</v>
      </c>
      <c r="F756">
        <v>26.15</v>
      </c>
    </row>
    <row r="757" spans="1:6" x14ac:dyDescent="0.75">
      <c r="A757" s="11">
        <v>45218</v>
      </c>
      <c r="B757">
        <v>27.49</v>
      </c>
      <c r="C757">
        <v>27.55</v>
      </c>
      <c r="D757">
        <v>26.45</v>
      </c>
      <c r="E757">
        <v>31</v>
      </c>
      <c r="F757">
        <v>26.7</v>
      </c>
    </row>
    <row r="758" spans="1:6" x14ac:dyDescent="0.75">
      <c r="A758" s="11">
        <v>45219</v>
      </c>
      <c r="B758">
        <v>27.7</v>
      </c>
      <c r="C758">
        <v>28.23</v>
      </c>
      <c r="D758">
        <v>26.91</v>
      </c>
      <c r="E758">
        <v>30.998999999999999</v>
      </c>
      <c r="F758">
        <v>27</v>
      </c>
    </row>
    <row r="759" spans="1:6" x14ac:dyDescent="0.75">
      <c r="A759" s="11">
        <v>45222</v>
      </c>
      <c r="B759">
        <v>26.31</v>
      </c>
      <c r="C759">
        <v>24.3</v>
      </c>
      <c r="D759">
        <v>25.19</v>
      </c>
      <c r="E759">
        <v>29.69</v>
      </c>
      <c r="F759">
        <v>26</v>
      </c>
    </row>
    <row r="760" spans="1:6" x14ac:dyDescent="0.75">
      <c r="A760" s="11">
        <v>45223</v>
      </c>
      <c r="B760">
        <v>27.1</v>
      </c>
      <c r="C760">
        <v>26</v>
      </c>
      <c r="D760">
        <v>25.25</v>
      </c>
      <c r="E760">
        <v>30.65</v>
      </c>
      <c r="F760">
        <v>25.51</v>
      </c>
    </row>
    <row r="761" spans="1:6" x14ac:dyDescent="0.75">
      <c r="A761" s="11">
        <v>45224</v>
      </c>
      <c r="B761">
        <v>27.04</v>
      </c>
      <c r="C761">
        <v>26.15</v>
      </c>
      <c r="D761">
        <v>26.38</v>
      </c>
      <c r="E761">
        <v>29.5</v>
      </c>
      <c r="F761">
        <v>25.75</v>
      </c>
    </row>
    <row r="762" spans="1:6" x14ac:dyDescent="0.75">
      <c r="A762" s="11">
        <v>45225</v>
      </c>
      <c r="B762">
        <v>27.43</v>
      </c>
      <c r="C762">
        <v>25.55</v>
      </c>
      <c r="D762">
        <v>25.26</v>
      </c>
      <c r="E762">
        <v>29.7</v>
      </c>
      <c r="F762">
        <v>25.8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26BB-21A2-4885-A012-BB4FDD3DBF4F}">
  <dimension ref="A1:G762"/>
  <sheetViews>
    <sheetView workbookViewId="0">
      <pane ySplit="1" topLeftCell="A2" activePane="bottomLeft" state="frozen"/>
      <selection pane="bottomLeft" activeCell="B1" sqref="B1"/>
    </sheetView>
  </sheetViews>
  <sheetFormatPr baseColWidth="10" defaultRowHeight="14.75" x14ac:dyDescent="0.75"/>
  <sheetData>
    <row r="1" spans="1:7" x14ac:dyDescent="0.75">
      <c r="A1" t="s">
        <v>23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 x14ac:dyDescent="0.75">
      <c r="A2" s="11">
        <f>+A3-1</f>
        <v>44088</v>
      </c>
      <c r="B2">
        <f>+B3</f>
        <v>53.75</v>
      </c>
      <c r="C2">
        <f t="shared" ref="C2:G2" si="0">+C3</f>
        <v>50</v>
      </c>
      <c r="D2">
        <f t="shared" si="0"/>
        <v>45</v>
      </c>
      <c r="E2">
        <f t="shared" si="0"/>
        <v>50.6</v>
      </c>
      <c r="F2">
        <f t="shared" si="0"/>
        <v>45</v>
      </c>
      <c r="G2">
        <f t="shared" si="0"/>
        <v>41</v>
      </c>
    </row>
    <row r="3" spans="1:7" x14ac:dyDescent="0.75">
      <c r="A3" s="11">
        <v>44089</v>
      </c>
      <c r="B3">
        <v>53.75</v>
      </c>
      <c r="C3">
        <v>50</v>
      </c>
      <c r="D3">
        <v>45</v>
      </c>
      <c r="E3">
        <v>50.6</v>
      </c>
      <c r="F3">
        <v>45</v>
      </c>
      <c r="G3">
        <v>41</v>
      </c>
    </row>
    <row r="4" spans="1:7" x14ac:dyDescent="0.75">
      <c r="A4" s="11">
        <v>44090</v>
      </c>
      <c r="B4">
        <v>51</v>
      </c>
      <c r="C4">
        <v>48.1</v>
      </c>
      <c r="D4">
        <v>42.99</v>
      </c>
      <c r="E4">
        <v>48.5</v>
      </c>
      <c r="F4">
        <v>42.75</v>
      </c>
      <c r="G4">
        <v>41</v>
      </c>
    </row>
    <row r="5" spans="1:7" x14ac:dyDescent="0.75">
      <c r="A5" s="11">
        <v>44091</v>
      </c>
      <c r="B5">
        <v>48.01</v>
      </c>
      <c r="C5">
        <v>46.25</v>
      </c>
      <c r="D5">
        <v>41.5</v>
      </c>
      <c r="E5">
        <v>48</v>
      </c>
      <c r="F5">
        <v>40.6</v>
      </c>
      <c r="G5">
        <v>40.299999999999997</v>
      </c>
    </row>
    <row r="6" spans="1:7" x14ac:dyDescent="0.75">
      <c r="A6" s="11">
        <v>44092</v>
      </c>
      <c r="B6">
        <v>48.45</v>
      </c>
      <c r="C6">
        <v>46.89</v>
      </c>
      <c r="D6">
        <v>41</v>
      </c>
      <c r="E6">
        <v>47.1</v>
      </c>
      <c r="F6">
        <v>40.6</v>
      </c>
      <c r="G6">
        <v>40.799999999999997</v>
      </c>
    </row>
    <row r="7" spans="1:7" x14ac:dyDescent="0.75">
      <c r="A7" s="11">
        <v>44095</v>
      </c>
      <c r="B7">
        <v>47</v>
      </c>
      <c r="C7">
        <v>45.75</v>
      </c>
      <c r="D7">
        <v>40.49</v>
      </c>
      <c r="E7">
        <v>45.91</v>
      </c>
      <c r="F7">
        <v>39</v>
      </c>
      <c r="G7">
        <v>39</v>
      </c>
    </row>
    <row r="8" spans="1:7" x14ac:dyDescent="0.75">
      <c r="A8" s="11">
        <v>44096</v>
      </c>
      <c r="B8">
        <v>47</v>
      </c>
      <c r="C8">
        <v>45.33</v>
      </c>
      <c r="D8">
        <v>39.299999999999997</v>
      </c>
      <c r="E8">
        <v>46.9</v>
      </c>
      <c r="F8">
        <v>39.1</v>
      </c>
      <c r="G8">
        <v>40.6</v>
      </c>
    </row>
    <row r="9" spans="1:7" x14ac:dyDescent="0.75">
      <c r="A9" s="11">
        <v>44097</v>
      </c>
      <c r="B9">
        <v>47.1</v>
      </c>
      <c r="C9">
        <v>46.3</v>
      </c>
      <c r="D9">
        <v>40.4</v>
      </c>
      <c r="E9">
        <v>47</v>
      </c>
      <c r="F9">
        <v>40.200000000000003</v>
      </c>
      <c r="G9">
        <v>38.1</v>
      </c>
    </row>
    <row r="10" spans="1:7" x14ac:dyDescent="0.75">
      <c r="A10" s="11">
        <v>44098</v>
      </c>
      <c r="B10">
        <v>47.8</v>
      </c>
      <c r="C10">
        <v>45.7</v>
      </c>
      <c r="D10">
        <v>41</v>
      </c>
      <c r="E10">
        <v>47</v>
      </c>
      <c r="F10">
        <v>42.01</v>
      </c>
      <c r="G10">
        <v>41.5</v>
      </c>
    </row>
    <row r="11" spans="1:7" x14ac:dyDescent="0.75">
      <c r="A11" s="11">
        <v>44099</v>
      </c>
      <c r="B11">
        <v>48</v>
      </c>
      <c r="C11">
        <v>45.29</v>
      </c>
      <c r="D11">
        <v>41.25</v>
      </c>
      <c r="E11">
        <v>47</v>
      </c>
      <c r="F11">
        <v>42.5</v>
      </c>
      <c r="G11">
        <v>42</v>
      </c>
    </row>
    <row r="12" spans="1:7" x14ac:dyDescent="0.75">
      <c r="A12" s="11">
        <v>44102</v>
      </c>
      <c r="B12">
        <v>48.3</v>
      </c>
      <c r="C12">
        <v>44.85</v>
      </c>
      <c r="D12">
        <v>41</v>
      </c>
      <c r="E12">
        <v>45.6</v>
      </c>
      <c r="F12">
        <v>42</v>
      </c>
      <c r="G12">
        <v>41.6</v>
      </c>
    </row>
    <row r="13" spans="1:7" x14ac:dyDescent="0.75">
      <c r="A13" s="11">
        <v>44103</v>
      </c>
      <c r="B13">
        <v>47.5</v>
      </c>
      <c r="C13">
        <v>44.47</v>
      </c>
      <c r="D13">
        <v>40.9</v>
      </c>
      <c r="E13">
        <v>45.15</v>
      </c>
      <c r="F13">
        <v>42</v>
      </c>
      <c r="G13">
        <v>42</v>
      </c>
    </row>
    <row r="14" spans="1:7" x14ac:dyDescent="0.75">
      <c r="A14" s="11">
        <v>44104</v>
      </c>
      <c r="B14">
        <v>47.9</v>
      </c>
      <c r="C14">
        <v>44.71</v>
      </c>
      <c r="D14">
        <v>40.78</v>
      </c>
      <c r="E14">
        <v>46.45</v>
      </c>
      <c r="F14">
        <v>43.99</v>
      </c>
      <c r="G14">
        <v>42.05</v>
      </c>
    </row>
    <row r="15" spans="1:7" x14ac:dyDescent="0.75">
      <c r="A15" s="11">
        <v>44105</v>
      </c>
      <c r="B15">
        <v>48.32</v>
      </c>
      <c r="C15">
        <v>44.4</v>
      </c>
      <c r="D15">
        <v>40.25</v>
      </c>
      <c r="E15">
        <v>46.5</v>
      </c>
      <c r="F15">
        <v>43.9</v>
      </c>
      <c r="G15">
        <v>42.2</v>
      </c>
    </row>
    <row r="16" spans="1:7" x14ac:dyDescent="0.75">
      <c r="A16" s="11">
        <v>44106</v>
      </c>
      <c r="B16">
        <v>47.32</v>
      </c>
      <c r="C16">
        <v>43.99</v>
      </c>
      <c r="D16">
        <v>39.700000000000003</v>
      </c>
      <c r="E16">
        <v>45.8</v>
      </c>
      <c r="F16">
        <v>42</v>
      </c>
      <c r="G16">
        <v>39.75</v>
      </c>
    </row>
    <row r="17" spans="1:7" x14ac:dyDescent="0.75">
      <c r="A17" s="11">
        <v>44109</v>
      </c>
      <c r="B17">
        <v>47.99</v>
      </c>
      <c r="C17">
        <v>43.45</v>
      </c>
      <c r="D17">
        <v>39.39</v>
      </c>
      <c r="E17">
        <v>44</v>
      </c>
      <c r="F17">
        <v>41.75</v>
      </c>
      <c r="G17">
        <v>39.799999999999997</v>
      </c>
    </row>
    <row r="18" spans="1:7" x14ac:dyDescent="0.75">
      <c r="A18" s="11">
        <v>44110</v>
      </c>
      <c r="B18">
        <v>47.6</v>
      </c>
      <c r="C18">
        <v>44</v>
      </c>
      <c r="D18">
        <v>40.1</v>
      </c>
      <c r="E18">
        <v>44</v>
      </c>
      <c r="F18">
        <v>41.78</v>
      </c>
      <c r="G18">
        <v>39.950000000000003</v>
      </c>
    </row>
    <row r="19" spans="1:7" x14ac:dyDescent="0.75">
      <c r="A19" s="11">
        <v>44111</v>
      </c>
      <c r="B19">
        <v>47.7</v>
      </c>
      <c r="C19">
        <v>44.5</v>
      </c>
      <c r="D19">
        <v>40.299999999999997</v>
      </c>
      <c r="E19">
        <v>44</v>
      </c>
      <c r="F19">
        <v>40.97</v>
      </c>
      <c r="G19">
        <v>40.5</v>
      </c>
    </row>
    <row r="20" spans="1:7" x14ac:dyDescent="0.75">
      <c r="A20" s="11">
        <v>44112</v>
      </c>
      <c r="B20">
        <v>48.75</v>
      </c>
      <c r="C20">
        <v>44.8</v>
      </c>
      <c r="D20">
        <v>40.270000000000003</v>
      </c>
      <c r="E20">
        <v>44.39</v>
      </c>
      <c r="F20">
        <v>41</v>
      </c>
      <c r="G20">
        <v>41</v>
      </c>
    </row>
    <row r="21" spans="1:7" x14ac:dyDescent="0.75">
      <c r="A21" s="11">
        <v>44113</v>
      </c>
      <c r="B21">
        <v>48.6</v>
      </c>
      <c r="C21">
        <v>45.02</v>
      </c>
      <c r="D21">
        <v>40.700000000000003</v>
      </c>
      <c r="E21">
        <v>45</v>
      </c>
      <c r="F21">
        <v>41.59</v>
      </c>
      <c r="G21">
        <v>41.5</v>
      </c>
    </row>
    <row r="22" spans="1:7" x14ac:dyDescent="0.75">
      <c r="A22" s="11">
        <v>44117</v>
      </c>
      <c r="B22">
        <v>48.4</v>
      </c>
      <c r="C22">
        <v>45.01</v>
      </c>
      <c r="D22">
        <v>40.57</v>
      </c>
      <c r="E22">
        <v>45</v>
      </c>
      <c r="F22">
        <v>41.4</v>
      </c>
      <c r="G22">
        <v>41.5</v>
      </c>
    </row>
    <row r="23" spans="1:7" x14ac:dyDescent="0.75">
      <c r="A23" s="11">
        <v>44118</v>
      </c>
      <c r="B23">
        <v>48.4</v>
      </c>
      <c r="C23">
        <v>45.5</v>
      </c>
      <c r="D23">
        <v>40.51</v>
      </c>
      <c r="E23">
        <v>45</v>
      </c>
      <c r="F23">
        <v>40.1</v>
      </c>
      <c r="G23">
        <v>41</v>
      </c>
    </row>
    <row r="24" spans="1:7" x14ac:dyDescent="0.75">
      <c r="A24" s="11">
        <v>44119</v>
      </c>
      <c r="B24">
        <v>46.46</v>
      </c>
      <c r="C24">
        <v>44.5</v>
      </c>
      <c r="D24">
        <v>38.9</v>
      </c>
      <c r="E24">
        <v>45.1</v>
      </c>
      <c r="F24">
        <v>39.450000000000003</v>
      </c>
      <c r="G24">
        <v>39.5</v>
      </c>
    </row>
    <row r="25" spans="1:7" x14ac:dyDescent="0.75">
      <c r="A25" s="11">
        <v>44120</v>
      </c>
      <c r="B25">
        <v>47</v>
      </c>
      <c r="C25">
        <v>44.3</v>
      </c>
      <c r="D25">
        <v>38.799999999999997</v>
      </c>
      <c r="E25">
        <v>44.9</v>
      </c>
      <c r="F25">
        <v>38.159999999999997</v>
      </c>
      <c r="G25">
        <v>38.5</v>
      </c>
    </row>
    <row r="26" spans="1:7" x14ac:dyDescent="0.75">
      <c r="A26" s="11">
        <v>44123</v>
      </c>
      <c r="B26">
        <v>45.1</v>
      </c>
      <c r="C26">
        <v>43.8</v>
      </c>
      <c r="D26">
        <v>38.01</v>
      </c>
      <c r="E26">
        <v>43.4</v>
      </c>
      <c r="F26">
        <v>38</v>
      </c>
      <c r="G26">
        <v>37.5</v>
      </c>
    </row>
    <row r="27" spans="1:7" x14ac:dyDescent="0.75">
      <c r="A27" s="11">
        <v>44124</v>
      </c>
      <c r="B27">
        <v>44.5</v>
      </c>
      <c r="C27">
        <v>41.7</v>
      </c>
      <c r="D27">
        <v>37</v>
      </c>
      <c r="E27">
        <v>42.65</v>
      </c>
      <c r="F27">
        <v>37</v>
      </c>
      <c r="G27">
        <v>37</v>
      </c>
    </row>
    <row r="28" spans="1:7" x14ac:dyDescent="0.75">
      <c r="A28" s="11">
        <v>44125</v>
      </c>
      <c r="B28">
        <v>44.3</v>
      </c>
      <c r="C28">
        <v>40.549999999999997</v>
      </c>
      <c r="D28">
        <v>36.299999999999997</v>
      </c>
      <c r="E28">
        <v>43</v>
      </c>
      <c r="F28">
        <v>37</v>
      </c>
      <c r="G28">
        <v>36</v>
      </c>
    </row>
    <row r="29" spans="1:7" x14ac:dyDescent="0.75">
      <c r="A29" s="11">
        <v>44126</v>
      </c>
      <c r="B29">
        <v>48</v>
      </c>
      <c r="C29">
        <v>41.5</v>
      </c>
      <c r="D29">
        <v>37.200000000000003</v>
      </c>
      <c r="E29">
        <v>43.5</v>
      </c>
      <c r="F29">
        <v>37</v>
      </c>
      <c r="G29">
        <v>36.5</v>
      </c>
    </row>
    <row r="30" spans="1:7" x14ac:dyDescent="0.75">
      <c r="A30" s="11">
        <v>44127</v>
      </c>
      <c r="B30">
        <v>49</v>
      </c>
      <c r="C30">
        <v>42.5</v>
      </c>
      <c r="D30">
        <v>37.75</v>
      </c>
      <c r="E30">
        <v>45.5</v>
      </c>
      <c r="F30">
        <v>37.549999999999997</v>
      </c>
      <c r="G30">
        <v>36.6</v>
      </c>
    </row>
    <row r="31" spans="1:7" x14ac:dyDescent="0.75">
      <c r="A31" s="11">
        <v>44130</v>
      </c>
      <c r="B31">
        <v>47</v>
      </c>
      <c r="C31">
        <v>40.5</v>
      </c>
      <c r="D31">
        <v>36.479999999999997</v>
      </c>
      <c r="E31">
        <v>44.5</v>
      </c>
      <c r="F31">
        <v>38.200000000000003</v>
      </c>
      <c r="G31">
        <v>36</v>
      </c>
    </row>
    <row r="32" spans="1:7" x14ac:dyDescent="0.75">
      <c r="A32" s="11">
        <v>44131</v>
      </c>
      <c r="B32">
        <v>45</v>
      </c>
      <c r="C32">
        <v>40.5</v>
      </c>
      <c r="D32">
        <v>35.770000000000003</v>
      </c>
      <c r="E32">
        <v>44.45</v>
      </c>
      <c r="F32">
        <v>37.5</v>
      </c>
      <c r="G32">
        <v>35.1</v>
      </c>
    </row>
    <row r="33" spans="1:7" x14ac:dyDescent="0.75">
      <c r="A33" s="11">
        <v>44132</v>
      </c>
      <c r="B33">
        <v>48</v>
      </c>
      <c r="C33">
        <v>40.5</v>
      </c>
      <c r="D33">
        <v>36</v>
      </c>
      <c r="E33">
        <v>40</v>
      </c>
      <c r="F33">
        <v>36.6</v>
      </c>
      <c r="G33">
        <v>35.15</v>
      </c>
    </row>
    <row r="34" spans="1:7" x14ac:dyDescent="0.75">
      <c r="A34" s="11">
        <v>44133</v>
      </c>
      <c r="B34">
        <v>46.7</v>
      </c>
      <c r="C34">
        <v>39.58</v>
      </c>
      <c r="D34">
        <v>35.58</v>
      </c>
      <c r="E34">
        <v>41</v>
      </c>
      <c r="F34">
        <v>36.799999999999997</v>
      </c>
      <c r="G34">
        <v>35.799999999999997</v>
      </c>
    </row>
    <row r="35" spans="1:7" x14ac:dyDescent="0.75">
      <c r="A35" s="11">
        <v>44134</v>
      </c>
      <c r="B35">
        <v>46.5</v>
      </c>
      <c r="C35">
        <v>39.85</v>
      </c>
      <c r="D35">
        <v>35.18</v>
      </c>
      <c r="E35">
        <v>41.5</v>
      </c>
      <c r="F35">
        <v>36.85</v>
      </c>
      <c r="G35">
        <v>36</v>
      </c>
    </row>
    <row r="36" spans="1:7" x14ac:dyDescent="0.75">
      <c r="A36" s="11">
        <v>44137</v>
      </c>
      <c r="B36">
        <v>44.83</v>
      </c>
      <c r="C36">
        <v>40.47</v>
      </c>
      <c r="D36">
        <v>35.4</v>
      </c>
      <c r="E36">
        <v>40.94</v>
      </c>
      <c r="F36">
        <v>37.25</v>
      </c>
      <c r="G36">
        <v>36.35</v>
      </c>
    </row>
    <row r="37" spans="1:7" x14ac:dyDescent="0.75">
      <c r="A37" s="11">
        <v>44138</v>
      </c>
      <c r="B37">
        <v>44.76</v>
      </c>
      <c r="C37">
        <v>41.15</v>
      </c>
      <c r="D37">
        <v>36.1</v>
      </c>
      <c r="E37">
        <v>42</v>
      </c>
      <c r="F37">
        <v>37.5</v>
      </c>
      <c r="G37">
        <f>+AVERAGE(G36,G38)</f>
        <v>36.924999999999997</v>
      </c>
    </row>
    <row r="38" spans="1:7" x14ac:dyDescent="0.75">
      <c r="A38" s="11">
        <v>44139</v>
      </c>
      <c r="B38">
        <v>45.5</v>
      </c>
      <c r="C38">
        <v>40.92</v>
      </c>
      <c r="D38">
        <v>36.82</v>
      </c>
      <c r="E38">
        <v>43</v>
      </c>
      <c r="F38">
        <v>37.6</v>
      </c>
      <c r="G38">
        <v>37.5</v>
      </c>
    </row>
    <row r="39" spans="1:7" x14ac:dyDescent="0.75">
      <c r="A39" s="11">
        <v>44140</v>
      </c>
      <c r="B39">
        <v>46.5</v>
      </c>
      <c r="C39">
        <v>40.65</v>
      </c>
      <c r="D39">
        <v>37.69</v>
      </c>
      <c r="E39">
        <v>44.3</v>
      </c>
      <c r="F39">
        <v>39.299999999999997</v>
      </c>
      <c r="G39">
        <v>37.5</v>
      </c>
    </row>
    <row r="40" spans="1:7" x14ac:dyDescent="0.75">
      <c r="A40" s="11">
        <v>44141</v>
      </c>
      <c r="B40">
        <v>45.6</v>
      </c>
      <c r="C40">
        <v>40.5</v>
      </c>
      <c r="D40">
        <v>37.700000000000003</v>
      </c>
      <c r="E40">
        <f>+AVERAGE(E39,E41)</f>
        <v>44.15</v>
      </c>
      <c r="F40">
        <f>+AVERAGE(F39,F41)</f>
        <v>39.25</v>
      </c>
      <c r="G40">
        <f>+AVERAGE(G39,G41)</f>
        <v>37.700000000000003</v>
      </c>
    </row>
    <row r="41" spans="1:7" x14ac:dyDescent="0.75">
      <c r="A41" s="11">
        <v>44144</v>
      </c>
      <c r="B41">
        <v>46</v>
      </c>
      <c r="C41">
        <v>41.64</v>
      </c>
      <c r="D41">
        <v>38.270000000000003</v>
      </c>
      <c r="E41">
        <v>44</v>
      </c>
      <c r="F41">
        <v>39.200000000000003</v>
      </c>
      <c r="G41">
        <v>37.9</v>
      </c>
    </row>
    <row r="42" spans="1:7" x14ac:dyDescent="0.75">
      <c r="A42" s="11">
        <v>44145</v>
      </c>
      <c r="B42">
        <v>46.49</v>
      </c>
      <c r="C42">
        <v>41.5</v>
      </c>
      <c r="D42">
        <v>38.4</v>
      </c>
      <c r="E42">
        <v>43.01</v>
      </c>
      <c r="F42">
        <v>39.49</v>
      </c>
      <c r="G42">
        <v>38</v>
      </c>
    </row>
    <row r="43" spans="1:7" x14ac:dyDescent="0.75">
      <c r="A43" s="11">
        <v>44146</v>
      </c>
      <c r="B43">
        <v>46.2</v>
      </c>
      <c r="C43">
        <v>41.9</v>
      </c>
      <c r="D43">
        <v>38.75</v>
      </c>
      <c r="E43">
        <v>43.5</v>
      </c>
      <c r="F43">
        <v>39.1</v>
      </c>
      <c r="G43">
        <v>38</v>
      </c>
    </row>
    <row r="44" spans="1:7" x14ac:dyDescent="0.75">
      <c r="A44" s="11">
        <v>44147</v>
      </c>
      <c r="B44">
        <v>46.25</v>
      </c>
      <c r="C44">
        <v>42.25</v>
      </c>
      <c r="D44">
        <v>38.450000000000003</v>
      </c>
      <c r="E44">
        <v>43</v>
      </c>
      <c r="F44">
        <v>40</v>
      </c>
      <c r="G44">
        <v>38.25</v>
      </c>
    </row>
    <row r="45" spans="1:7" x14ac:dyDescent="0.75">
      <c r="A45" s="11">
        <v>44148</v>
      </c>
      <c r="B45">
        <v>46.25</v>
      </c>
      <c r="C45">
        <v>42.5</v>
      </c>
      <c r="D45">
        <v>38.880000000000003</v>
      </c>
      <c r="E45">
        <v>44.65</v>
      </c>
      <c r="F45">
        <v>40</v>
      </c>
      <c r="G45">
        <v>39</v>
      </c>
    </row>
    <row r="46" spans="1:7" x14ac:dyDescent="0.75">
      <c r="A46" s="11">
        <v>44151</v>
      </c>
      <c r="B46">
        <v>46.01</v>
      </c>
      <c r="C46">
        <v>42.84</v>
      </c>
      <c r="D46">
        <v>39.130000000000003</v>
      </c>
      <c r="E46">
        <v>44.5</v>
      </c>
      <c r="F46">
        <v>40.1</v>
      </c>
      <c r="G46">
        <v>39.25</v>
      </c>
    </row>
    <row r="47" spans="1:7" x14ac:dyDescent="0.75">
      <c r="A47" s="11">
        <v>44152</v>
      </c>
      <c r="B47">
        <v>45.7</v>
      </c>
      <c r="C47">
        <v>41.69</v>
      </c>
      <c r="D47">
        <v>38.450000000000003</v>
      </c>
      <c r="E47">
        <v>42.92</v>
      </c>
      <c r="F47">
        <v>39.340000000000003</v>
      </c>
      <c r="G47">
        <v>39</v>
      </c>
    </row>
    <row r="48" spans="1:7" x14ac:dyDescent="0.75">
      <c r="A48" s="11">
        <v>44153</v>
      </c>
      <c r="B48">
        <v>45.5</v>
      </c>
      <c r="C48">
        <v>41.41</v>
      </c>
      <c r="D48">
        <v>38.15</v>
      </c>
      <c r="E48">
        <v>42.54</v>
      </c>
      <c r="F48">
        <v>39.200000000000003</v>
      </c>
      <c r="G48">
        <v>38</v>
      </c>
    </row>
    <row r="49" spans="1:7" x14ac:dyDescent="0.75">
      <c r="A49" s="11">
        <v>44154</v>
      </c>
      <c r="B49">
        <v>44.5</v>
      </c>
      <c r="C49">
        <v>40.9</v>
      </c>
      <c r="D49">
        <v>37.299999999999997</v>
      </c>
      <c r="E49">
        <v>41.53</v>
      </c>
      <c r="F49">
        <v>37.9</v>
      </c>
      <c r="G49">
        <v>37.5</v>
      </c>
    </row>
    <row r="50" spans="1:7" x14ac:dyDescent="0.75">
      <c r="A50" s="11">
        <v>44155</v>
      </c>
      <c r="B50">
        <v>44.01</v>
      </c>
      <c r="C50">
        <v>40.85</v>
      </c>
      <c r="D50">
        <v>37.65</v>
      </c>
      <c r="E50">
        <v>42</v>
      </c>
      <c r="F50">
        <v>37.9</v>
      </c>
      <c r="G50">
        <v>37.5</v>
      </c>
    </row>
    <row r="51" spans="1:7" x14ac:dyDescent="0.75">
      <c r="A51" s="11">
        <v>44159</v>
      </c>
      <c r="B51">
        <v>44.31</v>
      </c>
      <c r="C51">
        <v>41.2</v>
      </c>
      <c r="D51">
        <v>37.549999999999997</v>
      </c>
      <c r="E51">
        <v>41.5</v>
      </c>
      <c r="F51">
        <v>38.5</v>
      </c>
      <c r="G51">
        <v>37.299999999999997</v>
      </c>
    </row>
    <row r="52" spans="1:7" x14ac:dyDescent="0.75">
      <c r="A52" s="11">
        <v>44160</v>
      </c>
      <c r="B52">
        <v>45</v>
      </c>
      <c r="C52">
        <v>40.799999999999997</v>
      </c>
      <c r="D52">
        <v>37.25</v>
      </c>
      <c r="E52">
        <v>41.6</v>
      </c>
      <c r="F52">
        <v>38</v>
      </c>
      <c r="G52">
        <v>37.700000000000003</v>
      </c>
    </row>
    <row r="53" spans="1:7" x14ac:dyDescent="0.75">
      <c r="A53" s="11">
        <v>44161</v>
      </c>
      <c r="B53">
        <v>45.1</v>
      </c>
      <c r="C53">
        <v>41.2</v>
      </c>
      <c r="D53">
        <v>37.4</v>
      </c>
      <c r="E53">
        <v>41.5</v>
      </c>
      <c r="F53">
        <v>37.5</v>
      </c>
      <c r="G53">
        <v>37</v>
      </c>
    </row>
    <row r="54" spans="1:7" x14ac:dyDescent="0.75">
      <c r="A54" s="11">
        <v>44162</v>
      </c>
      <c r="B54">
        <v>45.1</v>
      </c>
      <c r="C54">
        <v>41.49</v>
      </c>
      <c r="D54">
        <v>37.83</v>
      </c>
      <c r="E54">
        <v>41.5</v>
      </c>
      <c r="F54">
        <v>38</v>
      </c>
      <c r="G54">
        <v>37</v>
      </c>
    </row>
    <row r="55" spans="1:7" x14ac:dyDescent="0.75">
      <c r="A55" s="11">
        <v>44165</v>
      </c>
      <c r="B55">
        <v>44.16</v>
      </c>
      <c r="C55">
        <v>40.700000000000003</v>
      </c>
      <c r="D55">
        <v>36.700000000000003</v>
      </c>
      <c r="E55">
        <v>41.9</v>
      </c>
      <c r="F55">
        <v>38</v>
      </c>
      <c r="G55">
        <v>37.49</v>
      </c>
    </row>
    <row r="56" spans="1:7" x14ac:dyDescent="0.75">
      <c r="A56" s="11">
        <v>44166</v>
      </c>
      <c r="B56">
        <v>44.22</v>
      </c>
      <c r="C56">
        <v>40.68</v>
      </c>
      <c r="D56">
        <v>36.6</v>
      </c>
      <c r="E56">
        <v>41.6</v>
      </c>
      <c r="F56">
        <v>37.4</v>
      </c>
      <c r="G56">
        <v>36.25</v>
      </c>
    </row>
    <row r="57" spans="1:7" x14ac:dyDescent="0.75">
      <c r="A57" s="11">
        <v>44167</v>
      </c>
      <c r="B57">
        <v>44</v>
      </c>
      <c r="C57">
        <v>40.61</v>
      </c>
      <c r="D57">
        <v>36.299999999999997</v>
      </c>
      <c r="E57">
        <v>40.799999999999997</v>
      </c>
      <c r="F57">
        <v>37.5</v>
      </c>
      <c r="G57">
        <v>36</v>
      </c>
    </row>
    <row r="58" spans="1:7" x14ac:dyDescent="0.75">
      <c r="A58" s="11">
        <v>44168</v>
      </c>
      <c r="B58">
        <v>44</v>
      </c>
      <c r="C58">
        <v>40.5</v>
      </c>
      <c r="D58">
        <v>36.36</v>
      </c>
      <c r="E58">
        <v>40.6</v>
      </c>
      <c r="F58">
        <v>37.200000000000003</v>
      </c>
      <c r="G58">
        <v>36.5</v>
      </c>
    </row>
    <row r="59" spans="1:7" x14ac:dyDescent="0.75">
      <c r="A59" s="11">
        <v>44169</v>
      </c>
      <c r="B59">
        <v>43.7</v>
      </c>
      <c r="C59">
        <v>39.94</v>
      </c>
      <c r="D59">
        <v>35.99</v>
      </c>
      <c r="E59">
        <v>40.5</v>
      </c>
      <c r="F59">
        <v>37</v>
      </c>
      <c r="G59">
        <f>+AVERAGE(G58,G60)</f>
        <v>35.954999999999998</v>
      </c>
    </row>
    <row r="60" spans="1:7" x14ac:dyDescent="0.75">
      <c r="A60" s="11">
        <v>44174</v>
      </c>
      <c r="B60">
        <v>43.5</v>
      </c>
      <c r="C60">
        <v>40</v>
      </c>
      <c r="D60">
        <v>35.700000000000003</v>
      </c>
      <c r="E60">
        <v>39.700000000000003</v>
      </c>
      <c r="F60">
        <v>35.6</v>
      </c>
      <c r="G60">
        <v>35.409999999999997</v>
      </c>
    </row>
    <row r="61" spans="1:7" x14ac:dyDescent="0.75">
      <c r="A61" s="11">
        <v>44175</v>
      </c>
      <c r="B61">
        <v>43.5</v>
      </c>
      <c r="C61">
        <v>40.6</v>
      </c>
      <c r="D61">
        <v>36.700000000000003</v>
      </c>
      <c r="E61">
        <v>40.5</v>
      </c>
      <c r="F61">
        <v>36.799999999999997</v>
      </c>
      <c r="G61">
        <v>35.6</v>
      </c>
    </row>
    <row r="62" spans="1:7" x14ac:dyDescent="0.75">
      <c r="A62" s="11">
        <v>44176</v>
      </c>
      <c r="B62">
        <v>43.69</v>
      </c>
      <c r="C62">
        <v>40.79</v>
      </c>
      <c r="D62">
        <v>37</v>
      </c>
      <c r="E62">
        <v>40.9</v>
      </c>
      <c r="F62">
        <v>37.549999999999997</v>
      </c>
      <c r="G62">
        <v>35.549999999999997</v>
      </c>
    </row>
    <row r="63" spans="1:7" x14ac:dyDescent="0.75">
      <c r="A63" s="11">
        <v>44179</v>
      </c>
      <c r="B63">
        <v>44.3</v>
      </c>
      <c r="C63">
        <v>41.5</v>
      </c>
      <c r="D63">
        <v>37.1</v>
      </c>
      <c r="E63">
        <v>41</v>
      </c>
      <c r="F63">
        <v>38.5</v>
      </c>
      <c r="G63">
        <v>36.049999999999997</v>
      </c>
    </row>
    <row r="64" spans="1:7" x14ac:dyDescent="0.75">
      <c r="A64" s="11">
        <v>44180</v>
      </c>
      <c r="B64">
        <v>43.9</v>
      </c>
      <c r="C64">
        <v>40.659999999999997</v>
      </c>
      <c r="D64">
        <v>36.69</v>
      </c>
      <c r="E64">
        <v>40.700000000000003</v>
      </c>
      <c r="F64">
        <v>37.6</v>
      </c>
      <c r="G64">
        <v>35.6</v>
      </c>
    </row>
    <row r="65" spans="1:7" x14ac:dyDescent="0.75">
      <c r="A65" s="11">
        <v>44181</v>
      </c>
      <c r="B65">
        <v>43.48</v>
      </c>
      <c r="C65">
        <v>40.799999999999997</v>
      </c>
      <c r="D65">
        <v>36.6</v>
      </c>
      <c r="E65">
        <v>41.35</v>
      </c>
      <c r="F65">
        <v>37.57</v>
      </c>
      <c r="G65">
        <v>36.25</v>
      </c>
    </row>
    <row r="66" spans="1:7" x14ac:dyDescent="0.75">
      <c r="A66" s="11">
        <v>44182</v>
      </c>
      <c r="B66">
        <v>43.47</v>
      </c>
      <c r="C66">
        <v>41.01</v>
      </c>
      <c r="D66">
        <v>36.9</v>
      </c>
      <c r="E66">
        <v>41.4</v>
      </c>
      <c r="F66">
        <v>37.799999999999997</v>
      </c>
      <c r="G66">
        <v>35.909999999999997</v>
      </c>
    </row>
    <row r="67" spans="1:7" x14ac:dyDescent="0.75">
      <c r="A67" s="11">
        <v>44183</v>
      </c>
      <c r="B67">
        <v>43.5</v>
      </c>
      <c r="C67">
        <v>41.4</v>
      </c>
      <c r="D67">
        <v>37.11</v>
      </c>
      <c r="E67">
        <v>43</v>
      </c>
      <c r="F67">
        <v>38.5</v>
      </c>
      <c r="G67">
        <v>36.200000000000003</v>
      </c>
    </row>
    <row r="68" spans="1:7" x14ac:dyDescent="0.75">
      <c r="A68" s="11">
        <v>44186</v>
      </c>
      <c r="B68">
        <v>44.38</v>
      </c>
      <c r="C68">
        <v>41.15</v>
      </c>
      <c r="D68">
        <v>37.75</v>
      </c>
      <c r="E68">
        <v>42.97</v>
      </c>
      <c r="F68">
        <v>37.799999999999997</v>
      </c>
      <c r="G68">
        <v>37.99</v>
      </c>
    </row>
    <row r="69" spans="1:7" x14ac:dyDescent="0.75">
      <c r="A69" s="11">
        <v>44187</v>
      </c>
      <c r="B69">
        <v>43.51</v>
      </c>
      <c r="C69">
        <v>41.25</v>
      </c>
      <c r="D69">
        <v>37.549999999999997</v>
      </c>
      <c r="E69">
        <v>41.5</v>
      </c>
      <c r="F69">
        <v>38.5</v>
      </c>
      <c r="G69">
        <v>36.81</v>
      </c>
    </row>
    <row r="70" spans="1:7" x14ac:dyDescent="0.75">
      <c r="A70" s="11">
        <v>44188</v>
      </c>
      <c r="B70">
        <v>44</v>
      </c>
      <c r="C70">
        <v>41.3</v>
      </c>
      <c r="D70">
        <v>37.25</v>
      </c>
      <c r="E70">
        <v>42.1</v>
      </c>
      <c r="F70">
        <v>38.9</v>
      </c>
      <c r="G70">
        <v>36.1</v>
      </c>
    </row>
    <row r="71" spans="1:7" x14ac:dyDescent="0.75">
      <c r="A71" s="11">
        <v>44193</v>
      </c>
      <c r="B71">
        <v>44</v>
      </c>
      <c r="C71">
        <v>41.89</v>
      </c>
      <c r="D71">
        <v>37.1</v>
      </c>
      <c r="E71">
        <v>42</v>
      </c>
      <c r="F71">
        <v>38.4</v>
      </c>
      <c r="G71">
        <v>37.049999999999997</v>
      </c>
    </row>
    <row r="72" spans="1:7" x14ac:dyDescent="0.75">
      <c r="A72" s="11">
        <v>44194</v>
      </c>
      <c r="B72">
        <v>44.78</v>
      </c>
      <c r="C72">
        <v>41.19</v>
      </c>
      <c r="D72">
        <v>36.99</v>
      </c>
      <c r="E72">
        <v>41.5</v>
      </c>
      <c r="F72">
        <v>38.130000000000003</v>
      </c>
      <c r="G72">
        <v>37.5</v>
      </c>
    </row>
    <row r="73" spans="1:7" x14ac:dyDescent="0.75">
      <c r="A73" s="11">
        <v>44195</v>
      </c>
      <c r="B73">
        <v>44.9</v>
      </c>
      <c r="C73">
        <v>41.59</v>
      </c>
      <c r="D73">
        <v>37.1</v>
      </c>
      <c r="E73">
        <v>41.6</v>
      </c>
      <c r="F73">
        <v>38.979999999999997</v>
      </c>
      <c r="G73">
        <v>37.700000000000003</v>
      </c>
    </row>
    <row r="74" spans="1:7" x14ac:dyDescent="0.75">
      <c r="A74" s="11">
        <v>44200</v>
      </c>
      <c r="B74">
        <v>43.11</v>
      </c>
      <c r="C74">
        <v>40.5</v>
      </c>
      <c r="D74">
        <v>36.450000000000003</v>
      </c>
      <c r="E74">
        <v>40.65</v>
      </c>
      <c r="F74">
        <v>37.659999999999997</v>
      </c>
      <c r="G74">
        <v>36.200000000000003</v>
      </c>
    </row>
    <row r="75" spans="1:7" x14ac:dyDescent="0.75">
      <c r="A75" s="11">
        <v>44201</v>
      </c>
      <c r="B75">
        <v>42.8</v>
      </c>
      <c r="C75">
        <v>40.270000000000003</v>
      </c>
      <c r="D75">
        <v>36.1</v>
      </c>
      <c r="E75">
        <v>40</v>
      </c>
      <c r="F75">
        <v>37.299999999999997</v>
      </c>
      <c r="G75">
        <v>36</v>
      </c>
    </row>
    <row r="76" spans="1:7" x14ac:dyDescent="0.75">
      <c r="A76" s="11">
        <v>44202</v>
      </c>
      <c r="B76">
        <v>43.85</v>
      </c>
      <c r="C76">
        <v>40.950000000000003</v>
      </c>
      <c r="D76">
        <v>36.549999999999997</v>
      </c>
      <c r="E76">
        <v>40.299999999999997</v>
      </c>
      <c r="F76">
        <v>37.200000000000003</v>
      </c>
      <c r="G76">
        <v>35.61</v>
      </c>
    </row>
    <row r="77" spans="1:7" x14ac:dyDescent="0.75">
      <c r="A77" s="11">
        <v>44203</v>
      </c>
      <c r="B77">
        <v>43</v>
      </c>
      <c r="C77">
        <v>40.6</v>
      </c>
      <c r="D77">
        <v>36.299999999999997</v>
      </c>
      <c r="E77">
        <v>40.799999999999997</v>
      </c>
      <c r="F77">
        <v>38.25</v>
      </c>
      <c r="G77">
        <v>36.49</v>
      </c>
    </row>
    <row r="78" spans="1:7" x14ac:dyDescent="0.75">
      <c r="A78" s="11">
        <v>44204</v>
      </c>
      <c r="B78">
        <v>43</v>
      </c>
      <c r="C78">
        <v>40.46</v>
      </c>
      <c r="D78">
        <v>36.22</v>
      </c>
      <c r="E78">
        <v>41</v>
      </c>
      <c r="F78">
        <v>39.5</v>
      </c>
      <c r="G78">
        <v>36</v>
      </c>
    </row>
    <row r="79" spans="1:7" x14ac:dyDescent="0.75">
      <c r="A79" s="11">
        <v>44207</v>
      </c>
      <c r="B79">
        <v>43.1</v>
      </c>
      <c r="C79">
        <v>40.270000000000003</v>
      </c>
      <c r="D79">
        <v>36</v>
      </c>
      <c r="E79">
        <v>40.549999999999997</v>
      </c>
      <c r="F79">
        <v>37.5</v>
      </c>
      <c r="G79">
        <v>36</v>
      </c>
    </row>
    <row r="80" spans="1:7" x14ac:dyDescent="0.75">
      <c r="A80" s="11">
        <v>44208</v>
      </c>
      <c r="B80">
        <v>43.01</v>
      </c>
      <c r="C80">
        <v>40.35</v>
      </c>
      <c r="D80">
        <v>35.61</v>
      </c>
      <c r="E80">
        <v>40.15</v>
      </c>
      <c r="F80">
        <v>37.049999999999997</v>
      </c>
      <c r="G80">
        <v>35</v>
      </c>
    </row>
    <row r="81" spans="1:7" x14ac:dyDescent="0.75">
      <c r="A81" s="11">
        <v>44209</v>
      </c>
      <c r="B81">
        <v>42.2</v>
      </c>
      <c r="C81">
        <v>39.36</v>
      </c>
      <c r="D81">
        <v>35.340000000000003</v>
      </c>
      <c r="E81">
        <v>40.299999999999997</v>
      </c>
      <c r="F81">
        <v>36.5</v>
      </c>
      <c r="G81">
        <v>35.6</v>
      </c>
    </row>
    <row r="82" spans="1:7" x14ac:dyDescent="0.75">
      <c r="A82" s="11">
        <v>44210</v>
      </c>
      <c r="B82">
        <v>41.66</v>
      </c>
      <c r="C82">
        <v>39</v>
      </c>
      <c r="D82">
        <v>34.450000000000003</v>
      </c>
      <c r="E82">
        <v>39.6</v>
      </c>
      <c r="F82">
        <v>35.99</v>
      </c>
      <c r="G82">
        <v>34.950000000000003</v>
      </c>
    </row>
    <row r="83" spans="1:7" x14ac:dyDescent="0.75">
      <c r="A83" s="11">
        <v>44211</v>
      </c>
      <c r="B83">
        <v>42</v>
      </c>
      <c r="C83">
        <v>39.090000000000003</v>
      </c>
      <c r="D83">
        <v>34.9</v>
      </c>
      <c r="E83">
        <v>39.5</v>
      </c>
      <c r="F83">
        <v>37</v>
      </c>
      <c r="G83">
        <v>35</v>
      </c>
    </row>
    <row r="84" spans="1:7" x14ac:dyDescent="0.75">
      <c r="A84" s="11">
        <v>44214</v>
      </c>
      <c r="B84">
        <v>42</v>
      </c>
      <c r="C84">
        <v>39.68</v>
      </c>
      <c r="D84">
        <v>34.799999999999997</v>
      </c>
      <c r="E84">
        <v>40</v>
      </c>
      <c r="F84">
        <v>36.31</v>
      </c>
      <c r="G84">
        <v>34.299999999999997</v>
      </c>
    </row>
    <row r="85" spans="1:7" x14ac:dyDescent="0.75">
      <c r="A85" s="11">
        <v>44215</v>
      </c>
      <c r="B85">
        <v>43.1</v>
      </c>
      <c r="C85">
        <v>39.950000000000003</v>
      </c>
      <c r="D85">
        <v>35.6</v>
      </c>
      <c r="E85">
        <v>40</v>
      </c>
      <c r="F85">
        <v>37</v>
      </c>
      <c r="G85">
        <v>35.65</v>
      </c>
    </row>
    <row r="86" spans="1:7" x14ac:dyDescent="0.75">
      <c r="A86" s="11">
        <v>44216</v>
      </c>
      <c r="B86">
        <v>42.87</v>
      </c>
      <c r="C86">
        <v>40.119999999999997</v>
      </c>
      <c r="D86">
        <v>35.89</v>
      </c>
      <c r="E86">
        <v>40.89</v>
      </c>
      <c r="F86">
        <v>37.9</v>
      </c>
      <c r="G86">
        <v>35.1</v>
      </c>
    </row>
    <row r="87" spans="1:7" x14ac:dyDescent="0.75">
      <c r="A87" s="11">
        <v>44217</v>
      </c>
      <c r="B87">
        <v>43.05</v>
      </c>
      <c r="C87">
        <v>39.9</v>
      </c>
      <c r="D87">
        <v>35.51</v>
      </c>
      <c r="E87">
        <v>40.5</v>
      </c>
      <c r="F87">
        <v>37.5</v>
      </c>
      <c r="G87">
        <v>36</v>
      </c>
    </row>
    <row r="88" spans="1:7" x14ac:dyDescent="0.75">
      <c r="A88" s="11">
        <v>44218</v>
      </c>
      <c r="B88">
        <v>43.5</v>
      </c>
      <c r="C88">
        <v>40.5</v>
      </c>
      <c r="D88">
        <v>36.299999999999997</v>
      </c>
      <c r="E88">
        <v>42</v>
      </c>
      <c r="F88">
        <v>38</v>
      </c>
      <c r="G88">
        <v>34.299999999999997</v>
      </c>
    </row>
    <row r="89" spans="1:7" x14ac:dyDescent="0.75">
      <c r="A89" s="11">
        <v>44221</v>
      </c>
      <c r="B89">
        <v>43.37</v>
      </c>
      <c r="C89">
        <v>40.4</v>
      </c>
      <c r="D89">
        <v>35.96</v>
      </c>
      <c r="E89">
        <v>41.15</v>
      </c>
      <c r="F89">
        <v>38.200000000000003</v>
      </c>
      <c r="G89">
        <v>36.299999999999997</v>
      </c>
    </row>
    <row r="90" spans="1:7" x14ac:dyDescent="0.75">
      <c r="A90" s="11">
        <v>44222</v>
      </c>
      <c r="B90">
        <v>43.15</v>
      </c>
      <c r="C90">
        <v>40.4</v>
      </c>
      <c r="D90">
        <v>36.11</v>
      </c>
      <c r="E90">
        <v>41.7</v>
      </c>
      <c r="F90">
        <v>38.18</v>
      </c>
      <c r="G90">
        <v>36.4</v>
      </c>
    </row>
    <row r="91" spans="1:7" x14ac:dyDescent="0.75">
      <c r="A91" s="11">
        <v>44223</v>
      </c>
      <c r="B91">
        <v>43</v>
      </c>
      <c r="C91">
        <v>40.299999999999997</v>
      </c>
      <c r="D91">
        <v>35.799999999999997</v>
      </c>
      <c r="E91">
        <v>41.35</v>
      </c>
      <c r="F91">
        <v>38</v>
      </c>
      <c r="G91">
        <v>35.5</v>
      </c>
    </row>
    <row r="92" spans="1:7" x14ac:dyDescent="0.75">
      <c r="A92" s="11">
        <v>44224</v>
      </c>
      <c r="B92">
        <v>43</v>
      </c>
      <c r="C92">
        <v>40.04</v>
      </c>
      <c r="D92">
        <v>35.75</v>
      </c>
      <c r="E92">
        <v>41.48</v>
      </c>
      <c r="F92">
        <v>38</v>
      </c>
      <c r="G92">
        <v>35</v>
      </c>
    </row>
    <row r="93" spans="1:7" x14ac:dyDescent="0.75">
      <c r="A93" s="11">
        <v>44225</v>
      </c>
      <c r="B93">
        <v>43</v>
      </c>
      <c r="C93">
        <v>40.04</v>
      </c>
      <c r="D93">
        <v>35.700000000000003</v>
      </c>
      <c r="E93">
        <v>40.700000000000003</v>
      </c>
      <c r="F93">
        <v>38</v>
      </c>
      <c r="G93">
        <v>35</v>
      </c>
    </row>
    <row r="94" spans="1:7" x14ac:dyDescent="0.75">
      <c r="A94" s="11">
        <v>44228</v>
      </c>
      <c r="B94">
        <v>43</v>
      </c>
      <c r="C94">
        <v>40.4</v>
      </c>
      <c r="D94">
        <v>35.75</v>
      </c>
      <c r="E94">
        <v>40.700000000000003</v>
      </c>
      <c r="F94">
        <v>36.42</v>
      </c>
      <c r="G94">
        <v>35</v>
      </c>
    </row>
    <row r="95" spans="1:7" x14ac:dyDescent="0.75">
      <c r="A95" s="11">
        <v>44229</v>
      </c>
      <c r="B95">
        <v>42.75</v>
      </c>
      <c r="C95">
        <v>39.94</v>
      </c>
      <c r="D95">
        <v>35.89</v>
      </c>
      <c r="E95">
        <v>40.75</v>
      </c>
      <c r="F95">
        <v>36.51</v>
      </c>
      <c r="G95">
        <v>35.5</v>
      </c>
    </row>
    <row r="96" spans="1:7" x14ac:dyDescent="0.75">
      <c r="A96" s="11">
        <v>44230</v>
      </c>
      <c r="B96">
        <v>42.25</v>
      </c>
      <c r="C96">
        <v>39.61</v>
      </c>
      <c r="D96">
        <v>35.549999999999997</v>
      </c>
      <c r="E96">
        <v>40.799999999999997</v>
      </c>
      <c r="F96">
        <v>36.9</v>
      </c>
      <c r="G96">
        <v>35.25</v>
      </c>
    </row>
    <row r="97" spans="1:7" x14ac:dyDescent="0.75">
      <c r="A97" s="11">
        <v>44231</v>
      </c>
      <c r="B97">
        <v>42.75</v>
      </c>
      <c r="C97">
        <v>39.72</v>
      </c>
      <c r="D97">
        <v>35.299999999999997</v>
      </c>
      <c r="E97">
        <v>40.700000000000003</v>
      </c>
      <c r="F97">
        <v>37.35</v>
      </c>
      <c r="G97">
        <v>35.4</v>
      </c>
    </row>
    <row r="98" spans="1:7" x14ac:dyDescent="0.75">
      <c r="A98" s="11">
        <v>44232</v>
      </c>
      <c r="B98">
        <v>43.52</v>
      </c>
      <c r="C98">
        <v>39.979999999999997</v>
      </c>
      <c r="D98">
        <v>35.549999999999997</v>
      </c>
      <c r="E98">
        <v>40.75</v>
      </c>
      <c r="F98">
        <v>37.4</v>
      </c>
      <c r="G98">
        <v>35.9</v>
      </c>
    </row>
    <row r="99" spans="1:7" x14ac:dyDescent="0.75">
      <c r="A99" s="11">
        <v>44235</v>
      </c>
      <c r="B99">
        <v>43.52</v>
      </c>
      <c r="C99">
        <v>39.979999999999997</v>
      </c>
      <c r="D99">
        <v>35.549999999999997</v>
      </c>
      <c r="E99">
        <v>40.75</v>
      </c>
      <c r="F99">
        <v>37.4</v>
      </c>
      <c r="G99">
        <v>35.9</v>
      </c>
    </row>
    <row r="100" spans="1:7" x14ac:dyDescent="0.75">
      <c r="A100" s="11">
        <v>44236</v>
      </c>
      <c r="B100">
        <v>42.8</v>
      </c>
      <c r="C100">
        <v>39.89</v>
      </c>
      <c r="D100">
        <v>35.200000000000003</v>
      </c>
      <c r="E100">
        <v>40.799999999999997</v>
      </c>
      <c r="F100">
        <v>37.4</v>
      </c>
      <c r="G100">
        <v>35.01</v>
      </c>
    </row>
    <row r="101" spans="1:7" x14ac:dyDescent="0.75">
      <c r="A101" s="11">
        <v>44237</v>
      </c>
      <c r="B101">
        <v>42.8</v>
      </c>
      <c r="C101">
        <v>39.659999999999997</v>
      </c>
      <c r="D101">
        <v>35.06</v>
      </c>
      <c r="E101">
        <v>41</v>
      </c>
      <c r="F101">
        <v>37</v>
      </c>
      <c r="G101">
        <v>35.549999999999997</v>
      </c>
    </row>
    <row r="102" spans="1:7" x14ac:dyDescent="0.75">
      <c r="A102" s="11">
        <v>44238</v>
      </c>
      <c r="B102">
        <v>42.55</v>
      </c>
      <c r="C102">
        <v>39.58</v>
      </c>
      <c r="D102">
        <v>34.950000000000003</v>
      </c>
      <c r="E102">
        <v>40.950000000000003</v>
      </c>
      <c r="F102">
        <v>37.5</v>
      </c>
      <c r="G102">
        <v>35</v>
      </c>
    </row>
    <row r="103" spans="1:7" x14ac:dyDescent="0.75">
      <c r="A103" s="11">
        <v>44239</v>
      </c>
      <c r="B103">
        <v>43.2</v>
      </c>
      <c r="C103">
        <v>39.799999999999997</v>
      </c>
      <c r="D103">
        <v>34.81</v>
      </c>
      <c r="E103">
        <v>41.1</v>
      </c>
      <c r="F103">
        <v>37.4</v>
      </c>
      <c r="G103">
        <v>34</v>
      </c>
    </row>
    <row r="104" spans="1:7" x14ac:dyDescent="0.75">
      <c r="A104" s="11">
        <v>44244</v>
      </c>
      <c r="B104">
        <v>42.4</v>
      </c>
      <c r="C104">
        <v>39.229999999999997</v>
      </c>
      <c r="D104">
        <v>34.01</v>
      </c>
      <c r="E104">
        <v>40</v>
      </c>
      <c r="F104">
        <v>36.5</v>
      </c>
      <c r="G104">
        <v>34.25</v>
      </c>
    </row>
    <row r="105" spans="1:7" x14ac:dyDescent="0.75">
      <c r="A105" s="11">
        <v>44245</v>
      </c>
      <c r="B105">
        <v>42.2</v>
      </c>
      <c r="C105">
        <v>39.049999999999997</v>
      </c>
      <c r="D105">
        <v>34.090000000000003</v>
      </c>
      <c r="E105">
        <v>40</v>
      </c>
      <c r="F105">
        <v>37.25</v>
      </c>
      <c r="G105">
        <v>34.49</v>
      </c>
    </row>
    <row r="106" spans="1:7" x14ac:dyDescent="0.75">
      <c r="A106" s="11">
        <v>44246</v>
      </c>
      <c r="B106">
        <v>42.21</v>
      </c>
      <c r="C106">
        <v>38.6</v>
      </c>
      <c r="D106">
        <v>33.799999999999997</v>
      </c>
      <c r="E106">
        <v>39.799999999999997</v>
      </c>
      <c r="F106">
        <v>36.700000000000003</v>
      </c>
      <c r="G106">
        <v>34.15</v>
      </c>
    </row>
    <row r="107" spans="1:7" x14ac:dyDescent="0.75">
      <c r="A107" s="11">
        <v>44249</v>
      </c>
      <c r="B107">
        <v>42.4</v>
      </c>
      <c r="C107">
        <v>38.42</v>
      </c>
      <c r="D107">
        <v>33.5</v>
      </c>
      <c r="E107">
        <v>39.5</v>
      </c>
      <c r="F107">
        <v>36</v>
      </c>
      <c r="G107">
        <v>34.4</v>
      </c>
    </row>
    <row r="108" spans="1:7" x14ac:dyDescent="0.75">
      <c r="A108" s="11">
        <v>44250</v>
      </c>
      <c r="B108">
        <v>41.8</v>
      </c>
      <c r="C108">
        <v>37.79</v>
      </c>
      <c r="D108">
        <v>33</v>
      </c>
      <c r="E108">
        <v>38.9</v>
      </c>
      <c r="F108">
        <v>35.75</v>
      </c>
      <c r="G108">
        <v>33.5</v>
      </c>
    </row>
    <row r="109" spans="1:7" x14ac:dyDescent="0.75">
      <c r="A109" s="11">
        <v>44251</v>
      </c>
      <c r="B109">
        <v>41.5</v>
      </c>
      <c r="C109">
        <v>38.11</v>
      </c>
      <c r="D109">
        <v>33.5</v>
      </c>
      <c r="E109">
        <v>39.25</v>
      </c>
      <c r="F109">
        <v>36.6</v>
      </c>
      <c r="G109">
        <v>34</v>
      </c>
    </row>
    <row r="110" spans="1:7" x14ac:dyDescent="0.75">
      <c r="A110" s="11">
        <v>44252</v>
      </c>
      <c r="B110">
        <v>42</v>
      </c>
      <c r="C110">
        <v>38.01</v>
      </c>
      <c r="D110">
        <v>33.4</v>
      </c>
      <c r="E110">
        <v>38.9</v>
      </c>
      <c r="F110">
        <v>36.229999999999997</v>
      </c>
      <c r="G110">
        <v>34</v>
      </c>
    </row>
    <row r="111" spans="1:7" x14ac:dyDescent="0.75">
      <c r="A111" s="11">
        <v>44253</v>
      </c>
      <c r="B111">
        <v>41.5</v>
      </c>
      <c r="C111">
        <v>37.630000000000003</v>
      </c>
      <c r="D111">
        <v>33.31</v>
      </c>
      <c r="E111">
        <v>38.4</v>
      </c>
      <c r="F111">
        <v>35.75</v>
      </c>
      <c r="G111">
        <v>34.5</v>
      </c>
    </row>
    <row r="112" spans="1:7" x14ac:dyDescent="0.75">
      <c r="A112" s="11">
        <v>44256</v>
      </c>
      <c r="B112">
        <v>41.5</v>
      </c>
      <c r="C112">
        <v>37.79</v>
      </c>
      <c r="D112">
        <v>33.520000000000003</v>
      </c>
      <c r="E112">
        <v>38.6</v>
      </c>
      <c r="F112">
        <v>36</v>
      </c>
      <c r="G112">
        <v>33.5</v>
      </c>
    </row>
    <row r="113" spans="1:7" x14ac:dyDescent="0.75">
      <c r="A113" s="11">
        <v>44257</v>
      </c>
      <c r="B113">
        <v>41</v>
      </c>
      <c r="C113">
        <v>36.96</v>
      </c>
      <c r="D113">
        <v>32.86</v>
      </c>
      <c r="E113">
        <v>38</v>
      </c>
      <c r="F113">
        <v>35.65</v>
      </c>
      <c r="G113">
        <v>33.35</v>
      </c>
    </row>
    <row r="114" spans="1:7" x14ac:dyDescent="0.75">
      <c r="A114" s="11">
        <v>44258</v>
      </c>
      <c r="B114">
        <v>40.75</v>
      </c>
      <c r="C114">
        <v>37</v>
      </c>
      <c r="D114">
        <v>32.590000000000003</v>
      </c>
      <c r="E114">
        <v>37.85</v>
      </c>
      <c r="F114">
        <v>35.5</v>
      </c>
      <c r="G114">
        <v>32.01</v>
      </c>
    </row>
    <row r="115" spans="1:7" x14ac:dyDescent="0.75">
      <c r="A115" s="11">
        <v>44259</v>
      </c>
      <c r="B115">
        <v>40.4</v>
      </c>
      <c r="C115">
        <v>36.979999999999997</v>
      </c>
      <c r="D115">
        <v>32.799999999999997</v>
      </c>
      <c r="E115">
        <v>38</v>
      </c>
      <c r="F115">
        <v>35.5</v>
      </c>
      <c r="G115">
        <f>+AVERAGE(G114,G116)</f>
        <v>32.254999999999995</v>
      </c>
    </row>
    <row r="116" spans="1:7" x14ac:dyDescent="0.75">
      <c r="A116" s="11">
        <v>44260</v>
      </c>
      <c r="B116">
        <v>38.5</v>
      </c>
      <c r="C116">
        <v>36.08</v>
      </c>
      <c r="D116">
        <v>31.9</v>
      </c>
      <c r="E116">
        <v>37.5</v>
      </c>
      <c r="F116">
        <v>35.200000000000003</v>
      </c>
      <c r="G116">
        <v>32.5</v>
      </c>
    </row>
    <row r="117" spans="1:7" x14ac:dyDescent="0.75">
      <c r="A117" s="11">
        <v>44263</v>
      </c>
      <c r="B117">
        <v>38.5</v>
      </c>
      <c r="C117">
        <v>36.08</v>
      </c>
      <c r="D117">
        <v>31.9</v>
      </c>
      <c r="E117">
        <v>37.5</v>
      </c>
      <c r="F117">
        <v>35.200000000000003</v>
      </c>
      <c r="G117">
        <v>32.5</v>
      </c>
    </row>
    <row r="118" spans="1:7" x14ac:dyDescent="0.75">
      <c r="A118" s="11">
        <v>44264</v>
      </c>
      <c r="B118">
        <v>38.299999999999997</v>
      </c>
      <c r="C118">
        <v>35.26</v>
      </c>
      <c r="D118">
        <v>31.25</v>
      </c>
      <c r="E118">
        <v>36.5</v>
      </c>
      <c r="F118">
        <v>34.25</v>
      </c>
      <c r="G118">
        <f>+AVERAGE(G117,G119)</f>
        <v>32</v>
      </c>
    </row>
    <row r="119" spans="1:7" x14ac:dyDescent="0.75">
      <c r="A119" s="11">
        <v>44265</v>
      </c>
      <c r="B119">
        <v>37</v>
      </c>
      <c r="C119">
        <v>34.39</v>
      </c>
      <c r="D119">
        <v>30.68</v>
      </c>
      <c r="E119">
        <v>36.5</v>
      </c>
      <c r="F119">
        <v>33.75</v>
      </c>
      <c r="G119">
        <v>31.5</v>
      </c>
    </row>
    <row r="120" spans="1:7" x14ac:dyDescent="0.75">
      <c r="A120" s="11">
        <v>44266</v>
      </c>
      <c r="B120">
        <v>37.200000000000003</v>
      </c>
      <c r="C120">
        <v>34.65</v>
      </c>
      <c r="D120">
        <v>30.95</v>
      </c>
      <c r="E120">
        <v>36.799999999999997</v>
      </c>
      <c r="F120">
        <v>34.6</v>
      </c>
      <c r="G120">
        <v>30.25</v>
      </c>
    </row>
    <row r="121" spans="1:7" x14ac:dyDescent="0.75">
      <c r="A121" s="11">
        <v>44267</v>
      </c>
      <c r="B121">
        <v>37.799999999999997</v>
      </c>
      <c r="C121">
        <v>35.31</v>
      </c>
      <c r="D121">
        <v>31.35</v>
      </c>
      <c r="E121">
        <v>37.5</v>
      </c>
      <c r="F121">
        <v>35.35</v>
      </c>
      <c r="G121">
        <v>31.2</v>
      </c>
    </row>
    <row r="122" spans="1:7" x14ac:dyDescent="0.75">
      <c r="A122" s="11">
        <v>44270</v>
      </c>
      <c r="B122">
        <v>38.700000000000003</v>
      </c>
      <c r="C122">
        <v>35.950000000000003</v>
      </c>
      <c r="D122">
        <v>32.06</v>
      </c>
      <c r="E122">
        <v>38.6</v>
      </c>
      <c r="F122">
        <v>36.799999999999997</v>
      </c>
      <c r="G122">
        <v>32.5</v>
      </c>
    </row>
    <row r="123" spans="1:7" x14ac:dyDescent="0.75">
      <c r="A123" s="11">
        <v>44271</v>
      </c>
      <c r="B123">
        <v>39.99</v>
      </c>
      <c r="C123">
        <v>36.299999999999997</v>
      </c>
      <c r="D123">
        <v>32.18</v>
      </c>
      <c r="E123">
        <v>38.75</v>
      </c>
      <c r="F123">
        <v>37</v>
      </c>
      <c r="G123">
        <v>32.5</v>
      </c>
    </row>
    <row r="124" spans="1:7" x14ac:dyDescent="0.75">
      <c r="A124" s="11">
        <v>44272</v>
      </c>
      <c r="B124">
        <v>39.85</v>
      </c>
      <c r="C124">
        <v>36.880000000000003</v>
      </c>
      <c r="D124">
        <v>32.799999999999997</v>
      </c>
      <c r="E124">
        <v>39</v>
      </c>
      <c r="F124">
        <v>36.450000000000003</v>
      </c>
      <c r="G124">
        <v>32.5</v>
      </c>
    </row>
    <row r="125" spans="1:7" x14ac:dyDescent="0.75">
      <c r="A125" s="11">
        <v>44273</v>
      </c>
      <c r="B125">
        <v>39.79</v>
      </c>
      <c r="C125">
        <v>36.61</v>
      </c>
      <c r="D125">
        <v>32.4</v>
      </c>
      <c r="E125">
        <v>39.299999999999997</v>
      </c>
      <c r="F125">
        <v>37.9</v>
      </c>
      <c r="G125">
        <v>32</v>
      </c>
    </row>
    <row r="126" spans="1:7" x14ac:dyDescent="0.75">
      <c r="A126" s="11">
        <v>44274</v>
      </c>
      <c r="B126">
        <v>39.6</v>
      </c>
      <c r="C126">
        <v>36.950000000000003</v>
      </c>
      <c r="D126">
        <v>33.090000000000003</v>
      </c>
      <c r="E126">
        <v>39.5</v>
      </c>
      <c r="F126">
        <v>38</v>
      </c>
      <c r="G126">
        <v>32.75</v>
      </c>
    </row>
    <row r="127" spans="1:7" x14ac:dyDescent="0.75">
      <c r="A127" s="11">
        <v>44277</v>
      </c>
      <c r="B127">
        <v>40</v>
      </c>
      <c r="C127">
        <v>37.549999999999997</v>
      </c>
      <c r="D127">
        <v>33.51</v>
      </c>
      <c r="E127">
        <v>40.200000000000003</v>
      </c>
      <c r="F127">
        <v>38</v>
      </c>
      <c r="G127">
        <v>33.01</v>
      </c>
    </row>
    <row r="128" spans="1:7" x14ac:dyDescent="0.75">
      <c r="A128" s="11">
        <v>44278</v>
      </c>
      <c r="B128">
        <v>40</v>
      </c>
      <c r="C128">
        <v>37.08</v>
      </c>
      <c r="D128">
        <v>33.090000000000003</v>
      </c>
      <c r="E128">
        <v>40.1</v>
      </c>
      <c r="F128">
        <v>38.119999999999997</v>
      </c>
      <c r="G128">
        <v>33.75</v>
      </c>
    </row>
    <row r="129" spans="1:7" x14ac:dyDescent="0.75">
      <c r="A129" s="11">
        <v>44280</v>
      </c>
      <c r="B129">
        <v>38.81</v>
      </c>
      <c r="C129">
        <v>36.299999999999997</v>
      </c>
      <c r="D129">
        <v>32.14</v>
      </c>
      <c r="E129">
        <v>39</v>
      </c>
      <c r="F129">
        <v>37</v>
      </c>
      <c r="G129">
        <v>32.71</v>
      </c>
    </row>
    <row r="130" spans="1:7" x14ac:dyDescent="0.75">
      <c r="A130" s="11">
        <v>44281</v>
      </c>
      <c r="B130">
        <v>39.1</v>
      </c>
      <c r="C130">
        <v>36.21</v>
      </c>
      <c r="D130">
        <v>32.11</v>
      </c>
      <c r="E130">
        <v>39.5</v>
      </c>
      <c r="F130">
        <v>37.200000000000003</v>
      </c>
      <c r="G130">
        <v>32.9</v>
      </c>
    </row>
    <row r="131" spans="1:7" x14ac:dyDescent="0.75">
      <c r="A131" s="11">
        <v>44284</v>
      </c>
      <c r="B131">
        <v>38.11</v>
      </c>
      <c r="C131">
        <v>35.65</v>
      </c>
      <c r="D131">
        <v>31.6</v>
      </c>
      <c r="E131">
        <v>39</v>
      </c>
      <c r="F131">
        <v>36.75</v>
      </c>
      <c r="G131">
        <v>33.200000000000003</v>
      </c>
    </row>
    <row r="132" spans="1:7" x14ac:dyDescent="0.75">
      <c r="A132" s="11">
        <v>44285</v>
      </c>
      <c r="B132">
        <v>38.1</v>
      </c>
      <c r="C132">
        <v>35.090000000000003</v>
      </c>
      <c r="D132">
        <v>31.3</v>
      </c>
      <c r="E132">
        <v>38.6</v>
      </c>
      <c r="F132">
        <v>35.75</v>
      </c>
      <c r="G132">
        <v>32.5</v>
      </c>
    </row>
    <row r="133" spans="1:7" x14ac:dyDescent="0.75">
      <c r="A133" s="11">
        <v>44286</v>
      </c>
      <c r="B133">
        <v>38.85</v>
      </c>
      <c r="C133">
        <v>35.01</v>
      </c>
      <c r="D133">
        <v>31.3</v>
      </c>
      <c r="E133">
        <v>38.6</v>
      </c>
      <c r="F133">
        <v>36</v>
      </c>
      <c r="G133">
        <f>+AVERAGE(G132,G134)</f>
        <v>32.25</v>
      </c>
    </row>
    <row r="134" spans="1:7" x14ac:dyDescent="0.75">
      <c r="A134" s="11">
        <v>44291</v>
      </c>
      <c r="B134">
        <v>38.840000000000003</v>
      </c>
      <c r="C134">
        <v>35.35</v>
      </c>
      <c r="D134">
        <v>31.5</v>
      </c>
      <c r="E134">
        <v>38.36</v>
      </c>
      <c r="F134">
        <v>35.82</v>
      </c>
      <c r="G134">
        <v>32</v>
      </c>
    </row>
    <row r="135" spans="1:7" x14ac:dyDescent="0.75">
      <c r="A135" s="11">
        <v>44292</v>
      </c>
      <c r="B135">
        <v>38.700000000000003</v>
      </c>
      <c r="C135">
        <v>35.4</v>
      </c>
      <c r="D135">
        <v>31.5</v>
      </c>
      <c r="E135">
        <v>38.5</v>
      </c>
      <c r="F135">
        <v>36.200000000000003</v>
      </c>
      <c r="G135">
        <v>32</v>
      </c>
    </row>
    <row r="136" spans="1:7" x14ac:dyDescent="0.75">
      <c r="A136" s="11">
        <v>44293</v>
      </c>
      <c r="B136">
        <v>37.9</v>
      </c>
      <c r="C136">
        <v>35.29</v>
      </c>
      <c r="D136">
        <v>31.12</v>
      </c>
      <c r="E136">
        <v>38.4</v>
      </c>
      <c r="F136">
        <v>36.5</v>
      </c>
      <c r="G136">
        <v>31.28</v>
      </c>
    </row>
    <row r="137" spans="1:7" x14ac:dyDescent="0.75">
      <c r="A137" s="11">
        <v>44294</v>
      </c>
      <c r="B137">
        <v>37.51</v>
      </c>
      <c r="C137">
        <v>35.380000000000003</v>
      </c>
      <c r="D137">
        <v>31.13</v>
      </c>
      <c r="E137">
        <v>38.700000000000003</v>
      </c>
      <c r="F137">
        <v>36.1</v>
      </c>
      <c r="G137">
        <v>32</v>
      </c>
    </row>
    <row r="138" spans="1:7" x14ac:dyDescent="0.75">
      <c r="A138" s="11">
        <v>44295</v>
      </c>
      <c r="B138">
        <v>37.770000000000003</v>
      </c>
      <c r="C138">
        <v>35.15</v>
      </c>
      <c r="D138">
        <v>31.1</v>
      </c>
      <c r="E138">
        <v>38.700000000000003</v>
      </c>
      <c r="F138">
        <v>36.25</v>
      </c>
      <c r="G138">
        <v>31.6</v>
      </c>
    </row>
    <row r="139" spans="1:7" x14ac:dyDescent="0.75">
      <c r="A139" s="11">
        <v>44298</v>
      </c>
      <c r="B139">
        <v>38.79</v>
      </c>
      <c r="C139">
        <v>35.92</v>
      </c>
      <c r="D139">
        <v>31.9</v>
      </c>
      <c r="E139">
        <f>+AVERAGE(E138,E140)</f>
        <v>38.950000000000003</v>
      </c>
      <c r="F139">
        <v>36.700000000000003</v>
      </c>
      <c r="G139">
        <v>32.25</v>
      </c>
    </row>
    <row r="140" spans="1:7" x14ac:dyDescent="0.75">
      <c r="A140" s="11">
        <v>44299</v>
      </c>
      <c r="B140">
        <v>39.9</v>
      </c>
      <c r="C140">
        <v>36.39</v>
      </c>
      <c r="D140">
        <v>32.1</v>
      </c>
      <c r="E140">
        <v>39.200000000000003</v>
      </c>
      <c r="F140">
        <v>36.32</v>
      </c>
      <c r="G140">
        <v>32</v>
      </c>
    </row>
    <row r="141" spans="1:7" x14ac:dyDescent="0.75">
      <c r="A141" s="11">
        <v>44300</v>
      </c>
      <c r="B141">
        <v>39.200000000000003</v>
      </c>
      <c r="C141">
        <v>36.1</v>
      </c>
      <c r="D141">
        <v>32.15</v>
      </c>
      <c r="E141">
        <v>39</v>
      </c>
      <c r="F141">
        <v>37.1</v>
      </c>
      <c r="G141">
        <v>32</v>
      </c>
    </row>
    <row r="142" spans="1:7" x14ac:dyDescent="0.75">
      <c r="A142" s="11">
        <v>44301</v>
      </c>
      <c r="B142">
        <v>39</v>
      </c>
      <c r="C142">
        <v>35.979999999999997</v>
      </c>
      <c r="D142">
        <v>32.049999999999997</v>
      </c>
      <c r="E142">
        <v>38.99</v>
      </c>
      <c r="F142">
        <v>36</v>
      </c>
      <c r="G142">
        <f>+AVERAGE(G141,G143)</f>
        <v>32</v>
      </c>
    </row>
    <row r="143" spans="1:7" x14ac:dyDescent="0.75">
      <c r="A143" s="11">
        <v>44302</v>
      </c>
      <c r="B143">
        <v>38.909999999999997</v>
      </c>
      <c r="C143">
        <v>36.4</v>
      </c>
      <c r="D143">
        <v>32.299999999999997</v>
      </c>
      <c r="E143">
        <v>38.9</v>
      </c>
      <c r="F143">
        <v>36.700000000000003</v>
      </c>
      <c r="G143">
        <v>32</v>
      </c>
    </row>
    <row r="144" spans="1:7" x14ac:dyDescent="0.75">
      <c r="A144" s="11">
        <v>44305</v>
      </c>
      <c r="B144">
        <v>39.31</v>
      </c>
      <c r="C144">
        <v>36.49</v>
      </c>
      <c r="D144">
        <v>32.299999999999997</v>
      </c>
      <c r="E144">
        <v>39</v>
      </c>
      <c r="F144">
        <v>36.409999999999997</v>
      </c>
      <c r="G144">
        <v>32.25</v>
      </c>
    </row>
    <row r="145" spans="1:7" x14ac:dyDescent="0.75">
      <c r="A145" s="11">
        <v>44306</v>
      </c>
      <c r="B145">
        <v>39.35</v>
      </c>
      <c r="C145">
        <v>36.200000000000003</v>
      </c>
      <c r="D145">
        <v>32.1</v>
      </c>
      <c r="E145">
        <v>38.799999999999997</v>
      </c>
      <c r="F145">
        <v>36.1</v>
      </c>
      <c r="G145">
        <v>32.5</v>
      </c>
    </row>
    <row r="146" spans="1:7" x14ac:dyDescent="0.75">
      <c r="A146" s="11">
        <v>44307</v>
      </c>
      <c r="B146">
        <v>39</v>
      </c>
      <c r="C146">
        <v>36.630000000000003</v>
      </c>
      <c r="D146">
        <v>32.49</v>
      </c>
      <c r="E146">
        <v>38.409999999999997</v>
      </c>
      <c r="F146">
        <v>36.200000000000003</v>
      </c>
      <c r="G146">
        <f>+AVERAGE(G145,G147)</f>
        <v>32.515000000000001</v>
      </c>
    </row>
    <row r="147" spans="1:7" x14ac:dyDescent="0.75">
      <c r="A147" s="11">
        <v>44308</v>
      </c>
      <c r="B147">
        <v>39.799999999999997</v>
      </c>
      <c r="C147">
        <v>36.700000000000003</v>
      </c>
      <c r="D147">
        <v>32.450000000000003</v>
      </c>
      <c r="E147">
        <v>38.51</v>
      </c>
      <c r="F147">
        <v>36.9</v>
      </c>
      <c r="G147">
        <v>32.53</v>
      </c>
    </row>
    <row r="148" spans="1:7" x14ac:dyDescent="0.75">
      <c r="A148" s="11">
        <v>44309</v>
      </c>
      <c r="B148">
        <v>39.75</v>
      </c>
      <c r="C148">
        <v>36.659999999999997</v>
      </c>
      <c r="D148">
        <v>32.35</v>
      </c>
      <c r="E148">
        <v>38.9</v>
      </c>
      <c r="F148">
        <v>36.5</v>
      </c>
      <c r="G148">
        <v>31.9</v>
      </c>
    </row>
    <row r="149" spans="1:7" x14ac:dyDescent="0.75">
      <c r="A149" s="11">
        <v>44312</v>
      </c>
      <c r="B149">
        <v>39.5</v>
      </c>
      <c r="C149">
        <v>36.85</v>
      </c>
      <c r="D149">
        <v>32.32</v>
      </c>
      <c r="E149">
        <v>38.5</v>
      </c>
      <c r="F149">
        <v>36.6</v>
      </c>
      <c r="G149">
        <v>32</v>
      </c>
    </row>
    <row r="150" spans="1:7" x14ac:dyDescent="0.75">
      <c r="A150" s="11">
        <v>44313</v>
      </c>
      <c r="B150">
        <v>39.4</v>
      </c>
      <c r="C150">
        <v>37.14</v>
      </c>
      <c r="D150">
        <v>32.5</v>
      </c>
      <c r="E150">
        <v>39.5</v>
      </c>
      <c r="F150">
        <v>37.4</v>
      </c>
      <c r="G150">
        <v>33.15</v>
      </c>
    </row>
    <row r="151" spans="1:7" x14ac:dyDescent="0.75">
      <c r="A151" s="11">
        <v>44314</v>
      </c>
      <c r="B151">
        <v>39.25</v>
      </c>
      <c r="C151">
        <v>36.96</v>
      </c>
      <c r="D151">
        <v>32.54</v>
      </c>
      <c r="E151">
        <v>38.9</v>
      </c>
      <c r="F151">
        <v>37.200000000000003</v>
      </c>
      <c r="G151">
        <v>32.5</v>
      </c>
    </row>
    <row r="152" spans="1:7" x14ac:dyDescent="0.75">
      <c r="A152" s="11">
        <v>44315</v>
      </c>
      <c r="B152">
        <v>39.700000000000003</v>
      </c>
      <c r="C152">
        <v>36.75</v>
      </c>
      <c r="D152">
        <v>32.450000000000003</v>
      </c>
      <c r="E152">
        <v>39</v>
      </c>
      <c r="F152">
        <v>36.340000000000003</v>
      </c>
      <c r="G152">
        <v>32.700000000000003</v>
      </c>
    </row>
    <row r="153" spans="1:7" x14ac:dyDescent="0.75">
      <c r="A153" s="11">
        <v>44316</v>
      </c>
      <c r="B153">
        <v>39</v>
      </c>
      <c r="C153">
        <v>37.21</v>
      </c>
      <c r="D153">
        <v>32.799999999999997</v>
      </c>
      <c r="E153">
        <v>40.5</v>
      </c>
      <c r="F153">
        <v>35.9</v>
      </c>
      <c r="G153">
        <v>33.32</v>
      </c>
    </row>
    <row r="154" spans="1:7" x14ac:dyDescent="0.75">
      <c r="A154" s="11">
        <v>44319</v>
      </c>
      <c r="B154">
        <v>38.75</v>
      </c>
      <c r="C154">
        <v>37.07</v>
      </c>
      <c r="D154">
        <v>32.65</v>
      </c>
      <c r="E154">
        <v>39.78</v>
      </c>
      <c r="F154">
        <v>35.909999999999997</v>
      </c>
      <c r="G154">
        <v>32.83</v>
      </c>
    </row>
    <row r="155" spans="1:7" x14ac:dyDescent="0.75">
      <c r="A155" s="11">
        <v>44320</v>
      </c>
      <c r="B155">
        <v>39.61</v>
      </c>
      <c r="C155">
        <v>37.049999999999997</v>
      </c>
      <c r="D155">
        <v>32.6</v>
      </c>
      <c r="E155">
        <v>38.299999999999997</v>
      </c>
      <c r="F155">
        <v>35.9</v>
      </c>
      <c r="G155">
        <v>32.4</v>
      </c>
    </row>
    <row r="156" spans="1:7" x14ac:dyDescent="0.75">
      <c r="A156" s="11">
        <v>44321</v>
      </c>
      <c r="B156">
        <v>39.56</v>
      </c>
      <c r="C156">
        <v>36.82</v>
      </c>
      <c r="D156">
        <v>32.299999999999997</v>
      </c>
      <c r="E156">
        <v>38.65</v>
      </c>
      <c r="F156">
        <v>36.4</v>
      </c>
      <c r="G156">
        <v>33</v>
      </c>
    </row>
    <row r="157" spans="1:7" x14ac:dyDescent="0.75">
      <c r="A157" s="11">
        <v>44322</v>
      </c>
      <c r="B157">
        <v>39.200000000000003</v>
      </c>
      <c r="C157">
        <v>36.53</v>
      </c>
      <c r="D157">
        <v>32.200000000000003</v>
      </c>
      <c r="E157">
        <v>38.799999999999997</v>
      </c>
      <c r="F157">
        <v>36.1</v>
      </c>
      <c r="G157">
        <f>+AVERAGE(G156,G158)</f>
        <v>32.805</v>
      </c>
    </row>
    <row r="158" spans="1:7" x14ac:dyDescent="0.75">
      <c r="A158" s="11">
        <v>44323</v>
      </c>
      <c r="B158">
        <v>38.799999999999997</v>
      </c>
      <c r="C158">
        <v>36.32</v>
      </c>
      <c r="D158">
        <v>31.91</v>
      </c>
      <c r="E158">
        <v>38.6</v>
      </c>
      <c r="F158">
        <v>36.1</v>
      </c>
      <c r="G158">
        <v>32.61</v>
      </c>
    </row>
    <row r="159" spans="1:7" x14ac:dyDescent="0.75">
      <c r="A159" s="11">
        <v>44326</v>
      </c>
      <c r="B159">
        <v>39.5</v>
      </c>
      <c r="C159">
        <v>36.479999999999997</v>
      </c>
      <c r="D159">
        <v>31.85</v>
      </c>
      <c r="E159">
        <v>38.74</v>
      </c>
      <c r="F159">
        <v>36.200000000000003</v>
      </c>
      <c r="G159">
        <v>34.200000000000003</v>
      </c>
    </row>
    <row r="160" spans="1:7" x14ac:dyDescent="0.75">
      <c r="A160" s="11">
        <v>44327</v>
      </c>
      <c r="B160">
        <v>38.82</v>
      </c>
      <c r="C160">
        <v>35.9</v>
      </c>
      <c r="D160">
        <v>31.5</v>
      </c>
      <c r="E160">
        <v>37.92</v>
      </c>
      <c r="F160">
        <v>35.46</v>
      </c>
      <c r="G160">
        <f>+AVERAGE(G159,G161)</f>
        <v>33.344999999999999</v>
      </c>
    </row>
    <row r="161" spans="1:7" x14ac:dyDescent="0.75">
      <c r="A161" s="11">
        <v>44328</v>
      </c>
      <c r="B161">
        <v>39.19</v>
      </c>
      <c r="C161">
        <v>36.4</v>
      </c>
      <c r="D161">
        <v>31.74</v>
      </c>
      <c r="E161">
        <v>38.9</v>
      </c>
      <c r="F161">
        <v>35.799999999999997</v>
      </c>
      <c r="G161">
        <v>32.49</v>
      </c>
    </row>
    <row r="162" spans="1:7" x14ac:dyDescent="0.75">
      <c r="A162" s="11">
        <v>44329</v>
      </c>
      <c r="B162">
        <v>38.71</v>
      </c>
      <c r="C162">
        <v>36.450000000000003</v>
      </c>
      <c r="D162">
        <v>31.86</v>
      </c>
      <c r="E162">
        <v>38.49</v>
      </c>
      <c r="F162">
        <v>35.81</v>
      </c>
      <c r="G162">
        <v>32.298999999999999</v>
      </c>
    </row>
    <row r="163" spans="1:7" x14ac:dyDescent="0.75">
      <c r="A163" s="11">
        <v>44330</v>
      </c>
      <c r="B163">
        <v>39.5</v>
      </c>
      <c r="C163">
        <v>37.450000000000003</v>
      </c>
      <c r="D163">
        <v>33.1</v>
      </c>
      <c r="E163">
        <v>39.5</v>
      </c>
      <c r="F163">
        <v>37</v>
      </c>
      <c r="G163">
        <v>32.1</v>
      </c>
    </row>
    <row r="164" spans="1:7" x14ac:dyDescent="0.75">
      <c r="A164" s="11">
        <v>44333</v>
      </c>
      <c r="B164">
        <v>40.700000000000003</v>
      </c>
      <c r="C164">
        <v>38.380000000000003</v>
      </c>
      <c r="D164">
        <v>33.89</v>
      </c>
      <c r="E164">
        <v>40.299999999999997</v>
      </c>
      <c r="F164">
        <v>37.85</v>
      </c>
      <c r="G164">
        <v>33.22</v>
      </c>
    </row>
    <row r="165" spans="1:7" x14ac:dyDescent="0.75">
      <c r="A165" s="11">
        <v>44334</v>
      </c>
      <c r="B165">
        <v>40.700000000000003</v>
      </c>
      <c r="C165">
        <v>38.380000000000003</v>
      </c>
      <c r="D165">
        <v>33.89</v>
      </c>
      <c r="E165">
        <v>40.299999999999997</v>
      </c>
      <c r="F165">
        <v>37.85</v>
      </c>
      <c r="G165">
        <v>33.22</v>
      </c>
    </row>
    <row r="166" spans="1:7" x14ac:dyDescent="0.75">
      <c r="A166" s="11">
        <v>44335</v>
      </c>
      <c r="B166">
        <v>40.1</v>
      </c>
      <c r="C166">
        <v>37.9</v>
      </c>
      <c r="D166">
        <v>33.950000000000003</v>
      </c>
      <c r="E166">
        <v>40</v>
      </c>
      <c r="F166">
        <v>38.9</v>
      </c>
      <c r="G166">
        <v>33.11</v>
      </c>
    </row>
    <row r="167" spans="1:7" x14ac:dyDescent="0.75">
      <c r="A167" s="11">
        <v>44336</v>
      </c>
      <c r="B167">
        <v>40.299999999999997</v>
      </c>
      <c r="C167">
        <v>37.99</v>
      </c>
      <c r="D167">
        <v>33.9</v>
      </c>
      <c r="E167">
        <v>40.299999999999997</v>
      </c>
      <c r="F167">
        <v>38</v>
      </c>
      <c r="G167">
        <v>34</v>
      </c>
    </row>
    <row r="168" spans="1:7" x14ac:dyDescent="0.75">
      <c r="A168" s="11">
        <v>44337</v>
      </c>
      <c r="B168">
        <v>40.299999999999997</v>
      </c>
      <c r="C168">
        <v>37.5</v>
      </c>
      <c r="D168">
        <v>33.75</v>
      </c>
      <c r="E168">
        <v>40.950000000000003</v>
      </c>
      <c r="F168">
        <v>37.75</v>
      </c>
      <c r="G168">
        <v>33.32</v>
      </c>
    </row>
    <row r="169" spans="1:7" x14ac:dyDescent="0.75">
      <c r="A169" s="11">
        <v>44342</v>
      </c>
      <c r="B169">
        <v>40.6</v>
      </c>
      <c r="C169">
        <v>38.75</v>
      </c>
      <c r="D169">
        <v>34.299999999999997</v>
      </c>
      <c r="E169">
        <v>41</v>
      </c>
      <c r="F169">
        <v>38.5</v>
      </c>
      <c r="G169">
        <v>34</v>
      </c>
    </row>
    <row r="170" spans="1:7" x14ac:dyDescent="0.75">
      <c r="A170" s="11">
        <v>44343</v>
      </c>
      <c r="B170">
        <v>41</v>
      </c>
      <c r="C170">
        <v>38.71</v>
      </c>
      <c r="D170">
        <v>34.72</v>
      </c>
      <c r="E170">
        <v>41.4</v>
      </c>
      <c r="F170">
        <v>38.5</v>
      </c>
      <c r="G170">
        <v>34.1</v>
      </c>
    </row>
    <row r="171" spans="1:7" x14ac:dyDescent="0.75">
      <c r="A171" s="11">
        <v>44344</v>
      </c>
      <c r="B171">
        <v>40.01</v>
      </c>
      <c r="C171">
        <v>38.549999999999997</v>
      </c>
      <c r="D171">
        <v>34.450000000000003</v>
      </c>
      <c r="E171">
        <v>42</v>
      </c>
      <c r="F171">
        <v>38.299999999999997</v>
      </c>
      <c r="G171">
        <v>34.75</v>
      </c>
    </row>
    <row r="172" spans="1:7" x14ac:dyDescent="0.75">
      <c r="A172" s="11">
        <v>44347</v>
      </c>
      <c r="B172">
        <v>40.5</v>
      </c>
      <c r="C172">
        <v>38.58</v>
      </c>
      <c r="D172">
        <v>34.39</v>
      </c>
      <c r="E172">
        <v>41.9</v>
      </c>
      <c r="F172">
        <v>38</v>
      </c>
      <c r="G172">
        <v>35.24</v>
      </c>
    </row>
    <row r="173" spans="1:7" x14ac:dyDescent="0.75">
      <c r="A173" s="11">
        <v>44348</v>
      </c>
      <c r="B173">
        <v>40.799999999999997</v>
      </c>
      <c r="C173">
        <v>38.799999999999997</v>
      </c>
      <c r="D173">
        <v>34.68</v>
      </c>
      <c r="E173">
        <v>41</v>
      </c>
      <c r="F173">
        <v>38.22</v>
      </c>
      <c r="G173">
        <v>35</v>
      </c>
    </row>
    <row r="174" spans="1:7" x14ac:dyDescent="0.75">
      <c r="A174" s="11">
        <v>44349</v>
      </c>
      <c r="B174">
        <v>41.9</v>
      </c>
      <c r="C174">
        <v>39.51</v>
      </c>
      <c r="D174">
        <v>35.200000000000003</v>
      </c>
      <c r="E174">
        <v>41.5</v>
      </c>
      <c r="F174">
        <v>38.85</v>
      </c>
      <c r="G174">
        <v>34.799999999999997</v>
      </c>
    </row>
    <row r="175" spans="1:7" x14ac:dyDescent="0.75">
      <c r="A175" s="11">
        <v>44350</v>
      </c>
      <c r="B175">
        <v>41.8</v>
      </c>
      <c r="C175">
        <v>38.86</v>
      </c>
      <c r="D175">
        <v>34.75</v>
      </c>
      <c r="E175">
        <v>42</v>
      </c>
      <c r="F175">
        <v>38.44</v>
      </c>
      <c r="G175">
        <v>35.15</v>
      </c>
    </row>
    <row r="176" spans="1:7" x14ac:dyDescent="0.75">
      <c r="A176" s="11">
        <v>44351</v>
      </c>
      <c r="B176">
        <v>41.73</v>
      </c>
      <c r="C176">
        <v>39.119999999999997</v>
      </c>
      <c r="D176">
        <v>34.58</v>
      </c>
      <c r="E176">
        <v>41.03</v>
      </c>
      <c r="F176">
        <v>38</v>
      </c>
      <c r="G176">
        <v>35.1</v>
      </c>
    </row>
    <row r="177" spans="1:7" x14ac:dyDescent="0.75">
      <c r="A177" s="11">
        <v>44354</v>
      </c>
      <c r="B177">
        <v>42.35</v>
      </c>
      <c r="C177">
        <v>39.53</v>
      </c>
      <c r="D177">
        <v>34.9</v>
      </c>
      <c r="E177">
        <v>40.909999999999997</v>
      </c>
      <c r="F177">
        <v>38.049999999999997</v>
      </c>
      <c r="G177">
        <v>35.4</v>
      </c>
    </row>
    <row r="178" spans="1:7" x14ac:dyDescent="0.75">
      <c r="A178" s="11">
        <v>44355</v>
      </c>
      <c r="B178">
        <v>42.5</v>
      </c>
      <c r="C178">
        <v>39.96</v>
      </c>
      <c r="D178">
        <v>35.299999999999997</v>
      </c>
      <c r="E178">
        <v>41.25</v>
      </c>
      <c r="F178">
        <v>38.700000000000003</v>
      </c>
      <c r="G178">
        <v>35.799999999999997</v>
      </c>
    </row>
    <row r="179" spans="1:7" x14ac:dyDescent="0.75">
      <c r="A179" s="11">
        <v>44356</v>
      </c>
      <c r="B179">
        <v>44</v>
      </c>
      <c r="C179">
        <v>40.47</v>
      </c>
      <c r="D179">
        <v>36</v>
      </c>
      <c r="E179">
        <v>42</v>
      </c>
      <c r="F179">
        <v>39.5</v>
      </c>
      <c r="G179">
        <v>35.979999999999997</v>
      </c>
    </row>
    <row r="180" spans="1:7" x14ac:dyDescent="0.75">
      <c r="A180" s="11">
        <v>44357</v>
      </c>
      <c r="B180">
        <v>44</v>
      </c>
      <c r="C180">
        <v>40.46</v>
      </c>
      <c r="D180">
        <v>36</v>
      </c>
      <c r="E180">
        <v>41.56</v>
      </c>
      <c r="F180">
        <v>39.6</v>
      </c>
      <c r="G180">
        <v>36</v>
      </c>
    </row>
    <row r="181" spans="1:7" x14ac:dyDescent="0.75">
      <c r="A181" s="11">
        <v>44358</v>
      </c>
      <c r="B181">
        <v>44.9</v>
      </c>
      <c r="C181">
        <v>40.6</v>
      </c>
      <c r="D181">
        <v>36.090000000000003</v>
      </c>
      <c r="E181">
        <v>42.15</v>
      </c>
      <c r="F181">
        <v>40.4</v>
      </c>
      <c r="G181">
        <v>36.5</v>
      </c>
    </row>
    <row r="182" spans="1:7" x14ac:dyDescent="0.75">
      <c r="A182" s="11">
        <v>44361</v>
      </c>
      <c r="B182">
        <v>45.25</v>
      </c>
      <c r="C182">
        <v>40.619999999999997</v>
      </c>
      <c r="D182">
        <v>35.99</v>
      </c>
      <c r="E182">
        <v>42.2</v>
      </c>
      <c r="F182">
        <v>40</v>
      </c>
      <c r="G182">
        <v>36.479999999999997</v>
      </c>
    </row>
    <row r="183" spans="1:7" x14ac:dyDescent="0.75">
      <c r="A183" s="11">
        <v>44362</v>
      </c>
      <c r="B183">
        <v>44</v>
      </c>
      <c r="C183">
        <v>40.33</v>
      </c>
      <c r="D183">
        <v>35.700000000000003</v>
      </c>
      <c r="E183">
        <v>41.5</v>
      </c>
      <c r="F183">
        <v>39.9</v>
      </c>
      <c r="G183">
        <v>36.950000000000003</v>
      </c>
    </row>
    <row r="184" spans="1:7" x14ac:dyDescent="0.75">
      <c r="A184" s="11">
        <v>44363</v>
      </c>
      <c r="B184">
        <v>43.5</v>
      </c>
      <c r="C184">
        <v>40.08</v>
      </c>
      <c r="D184">
        <v>35.799999999999997</v>
      </c>
      <c r="E184">
        <v>41.9</v>
      </c>
      <c r="F184">
        <v>39.75</v>
      </c>
      <c r="G184">
        <v>36</v>
      </c>
    </row>
    <row r="185" spans="1:7" x14ac:dyDescent="0.75">
      <c r="A185" s="11">
        <v>44364</v>
      </c>
      <c r="B185">
        <v>43.1</v>
      </c>
      <c r="C185">
        <v>39.68</v>
      </c>
      <c r="D185">
        <v>35.4</v>
      </c>
      <c r="E185">
        <v>41.5</v>
      </c>
      <c r="F185">
        <v>39.299999999999997</v>
      </c>
      <c r="G185">
        <v>36.1</v>
      </c>
    </row>
    <row r="186" spans="1:7" x14ac:dyDescent="0.75">
      <c r="A186" s="11">
        <v>44365</v>
      </c>
      <c r="B186">
        <v>43.2</v>
      </c>
      <c r="C186">
        <v>39.71</v>
      </c>
      <c r="D186">
        <v>35.25</v>
      </c>
      <c r="E186">
        <v>41.75</v>
      </c>
      <c r="F186">
        <v>39.19</v>
      </c>
      <c r="G186">
        <v>36.1</v>
      </c>
    </row>
    <row r="187" spans="1:7" x14ac:dyDescent="0.75">
      <c r="A187" s="11">
        <v>44369</v>
      </c>
      <c r="B187">
        <v>42.15</v>
      </c>
      <c r="C187">
        <v>38.75</v>
      </c>
      <c r="D187">
        <v>34.5</v>
      </c>
      <c r="E187">
        <v>40</v>
      </c>
      <c r="F187">
        <v>38.35</v>
      </c>
      <c r="G187">
        <f>+AVERAGE(G186,G189)</f>
        <v>35.6</v>
      </c>
    </row>
    <row r="188" spans="1:7" x14ac:dyDescent="0.75">
      <c r="A188" s="11">
        <v>44370</v>
      </c>
      <c r="B188">
        <v>41.6</v>
      </c>
      <c r="C188">
        <v>38.92</v>
      </c>
      <c r="D188">
        <v>34.5</v>
      </c>
      <c r="E188">
        <v>41.3</v>
      </c>
      <c r="F188">
        <v>38</v>
      </c>
      <c r="G188">
        <f>+G187</f>
        <v>35.6</v>
      </c>
    </row>
    <row r="189" spans="1:7" x14ac:dyDescent="0.75">
      <c r="A189" s="11">
        <v>44371</v>
      </c>
      <c r="B189">
        <v>40.700000000000003</v>
      </c>
      <c r="C189">
        <v>38.450000000000003</v>
      </c>
      <c r="D189">
        <v>34.049999999999997</v>
      </c>
      <c r="E189">
        <v>41</v>
      </c>
      <c r="F189">
        <v>38.15</v>
      </c>
      <c r="G189">
        <v>35.1</v>
      </c>
    </row>
    <row r="190" spans="1:7" x14ac:dyDescent="0.75">
      <c r="A190" s="11">
        <v>44372</v>
      </c>
      <c r="B190">
        <v>40</v>
      </c>
      <c r="C190">
        <v>37.51</v>
      </c>
      <c r="D190">
        <v>33.5</v>
      </c>
      <c r="E190">
        <v>39.5</v>
      </c>
      <c r="F190">
        <v>37</v>
      </c>
      <c r="G190">
        <v>34</v>
      </c>
    </row>
    <row r="191" spans="1:7" x14ac:dyDescent="0.75">
      <c r="A191" s="11">
        <v>44375</v>
      </c>
      <c r="B191">
        <v>40.5</v>
      </c>
      <c r="C191">
        <v>37.53</v>
      </c>
      <c r="D191">
        <v>33.25</v>
      </c>
      <c r="E191">
        <v>39</v>
      </c>
      <c r="F191">
        <v>37.5</v>
      </c>
      <c r="G191">
        <v>33.9</v>
      </c>
    </row>
    <row r="192" spans="1:7" x14ac:dyDescent="0.75">
      <c r="A192" s="11">
        <v>44376</v>
      </c>
      <c r="B192">
        <v>39.5</v>
      </c>
      <c r="C192">
        <v>37.4</v>
      </c>
      <c r="D192">
        <v>33</v>
      </c>
      <c r="E192">
        <v>38.799999999999997</v>
      </c>
      <c r="F192">
        <v>36.700000000000003</v>
      </c>
      <c r="G192">
        <v>32.5</v>
      </c>
    </row>
    <row r="193" spans="1:7" x14ac:dyDescent="0.75">
      <c r="A193" s="11">
        <v>44377</v>
      </c>
      <c r="B193">
        <v>39.549999999999997</v>
      </c>
      <c r="C193">
        <v>37.590000000000003</v>
      </c>
      <c r="D193">
        <v>32.869999999999997</v>
      </c>
      <c r="E193">
        <v>40</v>
      </c>
      <c r="F193">
        <v>36.5</v>
      </c>
      <c r="G193">
        <f>+AVERAGE(G192,G194)</f>
        <v>32.75</v>
      </c>
    </row>
    <row r="194" spans="1:7" x14ac:dyDescent="0.75">
      <c r="A194" s="11">
        <v>44378</v>
      </c>
      <c r="B194">
        <v>40</v>
      </c>
      <c r="C194">
        <v>37.54</v>
      </c>
      <c r="D194">
        <v>33.22</v>
      </c>
      <c r="E194">
        <v>39.9</v>
      </c>
      <c r="F194">
        <v>37.5</v>
      </c>
      <c r="G194">
        <v>33</v>
      </c>
    </row>
    <row r="195" spans="1:7" x14ac:dyDescent="0.75">
      <c r="A195" s="11">
        <v>44379</v>
      </c>
      <c r="B195">
        <v>39.700000000000003</v>
      </c>
      <c r="C195">
        <v>37.22</v>
      </c>
      <c r="D195">
        <v>33.49</v>
      </c>
      <c r="E195">
        <v>39.5</v>
      </c>
      <c r="F195">
        <v>37</v>
      </c>
      <c r="G195">
        <f>+AVERAGE(G194,G196)</f>
        <v>33.47</v>
      </c>
    </row>
    <row r="196" spans="1:7" x14ac:dyDescent="0.75">
      <c r="A196" s="11">
        <v>44382</v>
      </c>
      <c r="B196">
        <v>39.549999999999997</v>
      </c>
      <c r="C196">
        <v>37.450000000000003</v>
      </c>
      <c r="D196">
        <v>33.1</v>
      </c>
      <c r="E196">
        <v>39.5</v>
      </c>
      <c r="F196">
        <v>37.1</v>
      </c>
      <c r="G196">
        <v>33.94</v>
      </c>
    </row>
    <row r="197" spans="1:7" x14ac:dyDescent="0.75">
      <c r="A197" s="11">
        <v>44383</v>
      </c>
      <c r="B197">
        <v>39.799999999999997</v>
      </c>
      <c r="C197">
        <v>37.020000000000003</v>
      </c>
      <c r="D197">
        <v>32.6</v>
      </c>
      <c r="E197">
        <v>39.200000000000003</v>
      </c>
      <c r="F197">
        <v>37.11</v>
      </c>
      <c r="G197">
        <v>33.44</v>
      </c>
    </row>
    <row r="198" spans="1:7" x14ac:dyDescent="0.75">
      <c r="A198" s="11">
        <v>44384</v>
      </c>
      <c r="B198">
        <v>38.9</v>
      </c>
      <c r="C198">
        <v>37.01</v>
      </c>
      <c r="D198">
        <v>33.1</v>
      </c>
      <c r="E198">
        <v>39.5</v>
      </c>
      <c r="F198">
        <v>37.159999999999997</v>
      </c>
      <c r="G198">
        <f>+AVERAGE(G197,G199)</f>
        <v>33.119999999999997</v>
      </c>
    </row>
    <row r="199" spans="1:7" x14ac:dyDescent="0.75">
      <c r="A199" s="11">
        <v>44385</v>
      </c>
      <c r="B199">
        <v>39.04</v>
      </c>
      <c r="C199">
        <v>36.85</v>
      </c>
      <c r="D199">
        <v>32.75</v>
      </c>
      <c r="E199">
        <v>39.5</v>
      </c>
      <c r="F199">
        <v>37.15</v>
      </c>
      <c r="G199">
        <v>32.799999999999997</v>
      </c>
    </row>
    <row r="200" spans="1:7" x14ac:dyDescent="0.75">
      <c r="A200" s="11">
        <v>44389</v>
      </c>
      <c r="B200">
        <v>39.15</v>
      </c>
      <c r="C200">
        <v>37.1</v>
      </c>
      <c r="D200">
        <v>33</v>
      </c>
      <c r="E200">
        <v>39.799999999999997</v>
      </c>
      <c r="F200">
        <v>37.799999999999997</v>
      </c>
      <c r="G200">
        <v>33.03</v>
      </c>
    </row>
    <row r="201" spans="1:7" x14ac:dyDescent="0.75">
      <c r="A201" s="11">
        <v>44390</v>
      </c>
      <c r="B201">
        <v>39.31</v>
      </c>
      <c r="C201">
        <v>37.409999999999997</v>
      </c>
      <c r="D201">
        <v>33.75</v>
      </c>
      <c r="E201">
        <v>40.299999999999997</v>
      </c>
      <c r="F201">
        <v>38.200000000000003</v>
      </c>
      <c r="G201">
        <v>33.299999999999997</v>
      </c>
    </row>
    <row r="202" spans="1:7" x14ac:dyDescent="0.75">
      <c r="A202" s="11">
        <v>44391</v>
      </c>
      <c r="B202">
        <v>39.5</v>
      </c>
      <c r="C202">
        <v>37.700000000000003</v>
      </c>
      <c r="D202">
        <v>33.799999999999997</v>
      </c>
      <c r="E202">
        <v>40.5</v>
      </c>
      <c r="F202">
        <v>38.5</v>
      </c>
      <c r="G202">
        <v>33.5</v>
      </c>
    </row>
    <row r="203" spans="1:7" x14ac:dyDescent="0.75">
      <c r="A203" s="11">
        <v>44392</v>
      </c>
      <c r="B203">
        <v>39.5</v>
      </c>
      <c r="C203">
        <v>37.549999999999997</v>
      </c>
      <c r="D203">
        <v>33.89</v>
      </c>
      <c r="E203">
        <v>41</v>
      </c>
      <c r="F203">
        <v>39</v>
      </c>
      <c r="G203">
        <v>33.799999999999997</v>
      </c>
    </row>
    <row r="204" spans="1:7" x14ac:dyDescent="0.75">
      <c r="A204" s="11">
        <v>44393</v>
      </c>
      <c r="B204">
        <v>39.71</v>
      </c>
      <c r="C204">
        <v>37.79</v>
      </c>
      <c r="D204">
        <v>33.85</v>
      </c>
      <c r="E204">
        <v>40.630000000000003</v>
      </c>
      <c r="F204">
        <v>38.700000000000003</v>
      </c>
      <c r="G204">
        <v>33.799999999999997</v>
      </c>
    </row>
    <row r="205" spans="1:7" x14ac:dyDescent="0.75">
      <c r="A205" s="11">
        <v>44396</v>
      </c>
      <c r="B205">
        <v>39.9</v>
      </c>
      <c r="C205">
        <v>38.03</v>
      </c>
      <c r="D205">
        <v>34</v>
      </c>
      <c r="E205">
        <v>40.75</v>
      </c>
      <c r="F205">
        <v>38.6</v>
      </c>
      <c r="G205">
        <v>33.799999999999997</v>
      </c>
    </row>
    <row r="206" spans="1:7" x14ac:dyDescent="0.75">
      <c r="A206" s="11">
        <v>44397</v>
      </c>
      <c r="B206">
        <v>40.9</v>
      </c>
      <c r="C206">
        <v>38.229999999999997</v>
      </c>
      <c r="D206">
        <v>34.5</v>
      </c>
      <c r="E206">
        <v>41.75</v>
      </c>
      <c r="F206">
        <v>39.29</v>
      </c>
      <c r="G206">
        <v>34.200000000000003</v>
      </c>
    </row>
    <row r="207" spans="1:7" x14ac:dyDescent="0.75">
      <c r="A207" s="11">
        <v>44398</v>
      </c>
      <c r="B207">
        <v>40.049999999999997</v>
      </c>
      <c r="C207">
        <v>38.39</v>
      </c>
      <c r="D207">
        <v>34.35</v>
      </c>
      <c r="E207">
        <v>40.76</v>
      </c>
      <c r="F207">
        <v>39.5</v>
      </c>
      <c r="G207">
        <f>+AVERAGE(G206,G208)</f>
        <v>34.549999999999997</v>
      </c>
    </row>
    <row r="208" spans="1:7" x14ac:dyDescent="0.75">
      <c r="A208" s="11">
        <v>44399</v>
      </c>
      <c r="B208">
        <v>40.6</v>
      </c>
      <c r="C208">
        <v>38.58</v>
      </c>
      <c r="D208">
        <v>34.450000000000003</v>
      </c>
      <c r="E208">
        <v>42.3</v>
      </c>
      <c r="F208">
        <v>39.6</v>
      </c>
      <c r="G208">
        <v>34.9</v>
      </c>
    </row>
    <row r="209" spans="1:7" x14ac:dyDescent="0.75">
      <c r="A209" s="11">
        <v>44400</v>
      </c>
      <c r="B209">
        <v>40.549999999999997</v>
      </c>
      <c r="C209">
        <v>38.950000000000003</v>
      </c>
      <c r="D209">
        <v>34.85</v>
      </c>
      <c r="E209">
        <v>41.77</v>
      </c>
      <c r="F209">
        <v>40</v>
      </c>
      <c r="G209">
        <v>34.9</v>
      </c>
    </row>
    <row r="210" spans="1:7" x14ac:dyDescent="0.75">
      <c r="A210" s="11">
        <v>44403</v>
      </c>
      <c r="B210">
        <v>40.549999999999997</v>
      </c>
      <c r="C210">
        <v>38.6</v>
      </c>
      <c r="D210">
        <v>34.72</v>
      </c>
      <c r="E210">
        <v>42.2</v>
      </c>
      <c r="F210">
        <v>40.049999999999997</v>
      </c>
      <c r="G210">
        <v>35</v>
      </c>
    </row>
    <row r="211" spans="1:7" x14ac:dyDescent="0.75">
      <c r="A211" s="11">
        <v>44404</v>
      </c>
      <c r="B211">
        <v>40.299999999999997</v>
      </c>
      <c r="C211">
        <v>38.619999999999997</v>
      </c>
      <c r="D211">
        <v>34.299999999999997</v>
      </c>
      <c r="E211">
        <v>42.1</v>
      </c>
      <c r="F211">
        <v>39.75</v>
      </c>
      <c r="G211">
        <f>+AVERAGE(G210,G212)</f>
        <v>35.15</v>
      </c>
    </row>
    <row r="212" spans="1:7" x14ac:dyDescent="0.75">
      <c r="A212" s="11">
        <v>44405</v>
      </c>
      <c r="B212">
        <v>40.450000000000003</v>
      </c>
      <c r="C212">
        <v>38.69</v>
      </c>
      <c r="D212">
        <v>34.4</v>
      </c>
      <c r="E212">
        <v>41.99</v>
      </c>
      <c r="F212">
        <v>39.9</v>
      </c>
      <c r="G212">
        <v>35.299999999999997</v>
      </c>
    </row>
    <row r="213" spans="1:7" x14ac:dyDescent="0.75">
      <c r="A213" s="11">
        <v>44406</v>
      </c>
      <c r="B213">
        <v>41</v>
      </c>
      <c r="C213">
        <v>38.68</v>
      </c>
      <c r="D213">
        <v>34.65</v>
      </c>
      <c r="E213">
        <v>42.02</v>
      </c>
      <c r="F213">
        <v>39.9</v>
      </c>
      <c r="G213">
        <v>35.4</v>
      </c>
    </row>
    <row r="214" spans="1:7" x14ac:dyDescent="0.75">
      <c r="A214" s="11">
        <v>44407</v>
      </c>
      <c r="B214">
        <v>40.9</v>
      </c>
      <c r="C214">
        <v>38.82</v>
      </c>
      <c r="D214">
        <v>34.549999999999997</v>
      </c>
      <c r="E214">
        <v>42.3</v>
      </c>
      <c r="F214">
        <v>39.9</v>
      </c>
      <c r="G214">
        <v>35.4</v>
      </c>
    </row>
    <row r="215" spans="1:7" x14ac:dyDescent="0.75">
      <c r="A215" s="11">
        <v>44410</v>
      </c>
      <c r="B215">
        <v>40.5</v>
      </c>
      <c r="C215">
        <v>39</v>
      </c>
      <c r="D215">
        <v>34.75</v>
      </c>
      <c r="E215">
        <v>42.1</v>
      </c>
      <c r="F215">
        <v>40</v>
      </c>
      <c r="G215">
        <v>35.799999999999997</v>
      </c>
    </row>
    <row r="216" spans="1:7" x14ac:dyDescent="0.75">
      <c r="A216" s="11">
        <v>44411</v>
      </c>
      <c r="B216">
        <v>40.01</v>
      </c>
      <c r="C216">
        <v>38.96</v>
      </c>
      <c r="D216">
        <v>34.700000000000003</v>
      </c>
      <c r="E216">
        <v>42.1</v>
      </c>
      <c r="F216">
        <v>40</v>
      </c>
      <c r="G216">
        <v>35.299999999999997</v>
      </c>
    </row>
    <row r="217" spans="1:7" x14ac:dyDescent="0.75">
      <c r="A217" s="11">
        <v>44412</v>
      </c>
      <c r="B217">
        <v>40.5</v>
      </c>
      <c r="C217">
        <v>38.79</v>
      </c>
      <c r="D217">
        <v>34.75</v>
      </c>
      <c r="E217">
        <v>42</v>
      </c>
      <c r="F217">
        <v>40</v>
      </c>
      <c r="G217">
        <v>34.9</v>
      </c>
    </row>
    <row r="218" spans="1:7" x14ac:dyDescent="0.75">
      <c r="A218" s="11">
        <v>44413</v>
      </c>
      <c r="B218">
        <v>41</v>
      </c>
      <c r="C218">
        <v>38.700000000000003</v>
      </c>
      <c r="D218">
        <v>34.5</v>
      </c>
      <c r="E218">
        <v>42.3</v>
      </c>
      <c r="F218">
        <v>40.200000000000003</v>
      </c>
      <c r="G218">
        <v>35.299999999999997</v>
      </c>
    </row>
    <row r="219" spans="1:7" x14ac:dyDescent="0.75">
      <c r="A219" s="11">
        <v>44414</v>
      </c>
      <c r="B219">
        <v>40.4</v>
      </c>
      <c r="C219">
        <v>38.4</v>
      </c>
      <c r="D219">
        <v>34.479999999999997</v>
      </c>
      <c r="E219">
        <v>41.5</v>
      </c>
      <c r="F219">
        <v>39.75</v>
      </c>
      <c r="G219">
        <v>34.5</v>
      </c>
    </row>
    <row r="220" spans="1:7" x14ac:dyDescent="0.75">
      <c r="A220" s="11">
        <v>44417</v>
      </c>
      <c r="B220">
        <v>40.049999999999997</v>
      </c>
      <c r="C220">
        <v>38.33</v>
      </c>
      <c r="D220">
        <v>34.5</v>
      </c>
      <c r="E220">
        <v>41.9</v>
      </c>
      <c r="F220">
        <v>39.85</v>
      </c>
      <c r="G220">
        <v>34.4</v>
      </c>
    </row>
    <row r="221" spans="1:7" x14ac:dyDescent="0.75">
      <c r="A221" s="11">
        <v>44418</v>
      </c>
      <c r="B221">
        <v>40.5</v>
      </c>
      <c r="C221">
        <v>38.69</v>
      </c>
      <c r="D221">
        <v>34.549999999999997</v>
      </c>
      <c r="E221">
        <v>42</v>
      </c>
      <c r="F221">
        <v>40</v>
      </c>
      <c r="G221">
        <v>34.6</v>
      </c>
    </row>
    <row r="222" spans="1:7" x14ac:dyDescent="0.75">
      <c r="A222" s="11">
        <v>44419</v>
      </c>
      <c r="B222">
        <v>40.5</v>
      </c>
      <c r="C222">
        <v>38.700000000000003</v>
      </c>
      <c r="D222">
        <v>34.700000000000003</v>
      </c>
      <c r="E222">
        <v>42</v>
      </c>
      <c r="F222">
        <v>39.5</v>
      </c>
      <c r="G222">
        <v>35.200000000000003</v>
      </c>
    </row>
    <row r="223" spans="1:7" x14ac:dyDescent="0.75">
      <c r="A223" s="11">
        <v>44420</v>
      </c>
      <c r="B223">
        <v>40.700000000000003</v>
      </c>
      <c r="C223">
        <v>39.14</v>
      </c>
      <c r="D223">
        <v>34.96</v>
      </c>
      <c r="E223">
        <v>42.5</v>
      </c>
      <c r="F223">
        <v>39.85</v>
      </c>
      <c r="G223">
        <v>36.1</v>
      </c>
    </row>
    <row r="224" spans="1:7" x14ac:dyDescent="0.75">
      <c r="A224" s="11">
        <v>44421</v>
      </c>
      <c r="B224">
        <v>40.6</v>
      </c>
      <c r="C224">
        <v>38.799999999999997</v>
      </c>
      <c r="D224">
        <v>34.299999999999997</v>
      </c>
      <c r="E224">
        <v>40.5</v>
      </c>
      <c r="F224">
        <v>39.4</v>
      </c>
      <c r="G224">
        <v>36.450000000000003</v>
      </c>
    </row>
    <row r="225" spans="1:7" x14ac:dyDescent="0.75">
      <c r="A225" s="11">
        <v>44425</v>
      </c>
      <c r="B225">
        <v>39.81</v>
      </c>
      <c r="C225">
        <v>38.4</v>
      </c>
      <c r="D225">
        <f>+AVERAGE(D224,D226)</f>
        <v>34.144999999999996</v>
      </c>
      <c r="E225">
        <v>40.5</v>
      </c>
      <c r="F225">
        <f>+AVERAGE(F224,F226)</f>
        <v>38.849999999999994</v>
      </c>
      <c r="G225">
        <f>+AVERAGE(G224,G231)</f>
        <v>35.924999999999997</v>
      </c>
    </row>
    <row r="226" spans="1:7" x14ac:dyDescent="0.75">
      <c r="A226" s="11">
        <v>44426</v>
      </c>
      <c r="B226">
        <v>40</v>
      </c>
      <c r="C226">
        <v>38.25</v>
      </c>
      <c r="D226">
        <v>33.99</v>
      </c>
      <c r="E226">
        <f>+AVERAGE(E225,E227)</f>
        <v>40.5</v>
      </c>
      <c r="F226">
        <v>38.299999999999997</v>
      </c>
      <c r="G226">
        <f>+G225</f>
        <v>35.924999999999997</v>
      </c>
    </row>
    <row r="227" spans="1:7" x14ac:dyDescent="0.75">
      <c r="A227" s="11">
        <v>44427</v>
      </c>
      <c r="B227">
        <v>40</v>
      </c>
      <c r="C227">
        <v>37.909999999999997</v>
      </c>
      <c r="D227">
        <v>33.51</v>
      </c>
      <c r="E227">
        <v>40.5</v>
      </c>
      <c r="F227">
        <v>38.299999999999997</v>
      </c>
      <c r="G227">
        <f t="shared" ref="G227:G230" si="1">+G226</f>
        <v>35.924999999999997</v>
      </c>
    </row>
    <row r="228" spans="1:7" x14ac:dyDescent="0.75">
      <c r="A228" s="11">
        <v>44428</v>
      </c>
      <c r="B228">
        <v>39</v>
      </c>
      <c r="C228">
        <v>37.99</v>
      </c>
      <c r="D228">
        <v>33.75</v>
      </c>
      <c r="E228">
        <v>40.5</v>
      </c>
      <c r="F228">
        <v>38</v>
      </c>
      <c r="G228">
        <f t="shared" si="1"/>
        <v>35.924999999999997</v>
      </c>
    </row>
    <row r="229" spans="1:7" x14ac:dyDescent="0.75">
      <c r="A229" s="11">
        <v>44431</v>
      </c>
      <c r="B229">
        <v>40</v>
      </c>
      <c r="C229">
        <v>38.75</v>
      </c>
      <c r="D229">
        <v>34.4</v>
      </c>
      <c r="E229">
        <v>40.6</v>
      </c>
      <c r="F229">
        <v>38.1</v>
      </c>
      <c r="G229">
        <f t="shared" si="1"/>
        <v>35.924999999999997</v>
      </c>
    </row>
    <row r="230" spans="1:7" x14ac:dyDescent="0.75">
      <c r="A230" s="11">
        <v>44432</v>
      </c>
      <c r="B230">
        <v>41</v>
      </c>
      <c r="C230">
        <v>39.590000000000003</v>
      </c>
      <c r="D230">
        <v>35</v>
      </c>
      <c r="E230">
        <v>41.3</v>
      </c>
      <c r="F230">
        <v>39.799999999999997</v>
      </c>
      <c r="G230">
        <f t="shared" si="1"/>
        <v>35.924999999999997</v>
      </c>
    </row>
    <row r="231" spans="1:7" x14ac:dyDescent="0.75">
      <c r="A231" s="11">
        <v>44433</v>
      </c>
      <c r="B231">
        <v>41.4</v>
      </c>
      <c r="C231">
        <v>39.49</v>
      </c>
      <c r="D231">
        <v>35.299999999999997</v>
      </c>
      <c r="E231">
        <v>41.05</v>
      </c>
      <c r="F231">
        <v>40</v>
      </c>
      <c r="G231">
        <v>35.4</v>
      </c>
    </row>
    <row r="232" spans="1:7" x14ac:dyDescent="0.75">
      <c r="A232" s="11">
        <v>44434</v>
      </c>
      <c r="B232">
        <v>41.7</v>
      </c>
      <c r="C232">
        <v>39.299999999999997</v>
      </c>
      <c r="D232">
        <v>35.11</v>
      </c>
      <c r="E232">
        <v>42</v>
      </c>
      <c r="F232">
        <v>40</v>
      </c>
      <c r="G232">
        <v>36</v>
      </c>
    </row>
    <row r="233" spans="1:7" x14ac:dyDescent="0.75">
      <c r="A233" s="11">
        <v>44435</v>
      </c>
      <c r="B233">
        <v>42.1</v>
      </c>
      <c r="C233">
        <v>39.6</v>
      </c>
      <c r="D233">
        <v>35.4</v>
      </c>
      <c r="E233">
        <v>42</v>
      </c>
      <c r="F233">
        <v>39.6</v>
      </c>
      <c r="G233">
        <v>36.5</v>
      </c>
    </row>
    <row r="234" spans="1:7" x14ac:dyDescent="0.75">
      <c r="A234" s="11">
        <v>44438</v>
      </c>
      <c r="B234">
        <v>42.5</v>
      </c>
      <c r="C234">
        <v>40.200000000000003</v>
      </c>
      <c r="D234">
        <v>36.25</v>
      </c>
      <c r="E234">
        <v>43.1</v>
      </c>
      <c r="F234">
        <v>41</v>
      </c>
      <c r="G234">
        <v>37</v>
      </c>
    </row>
    <row r="235" spans="1:7" x14ac:dyDescent="0.75">
      <c r="A235" s="11">
        <v>44439</v>
      </c>
      <c r="B235">
        <v>42.1</v>
      </c>
      <c r="C235">
        <v>40.32</v>
      </c>
      <c r="D235">
        <v>36.200000000000003</v>
      </c>
      <c r="E235">
        <v>43.2</v>
      </c>
      <c r="F235">
        <v>40.85</v>
      </c>
      <c r="G235">
        <v>36.58</v>
      </c>
    </row>
    <row r="236" spans="1:7" x14ac:dyDescent="0.75">
      <c r="A236" s="11">
        <v>44440</v>
      </c>
      <c r="B236">
        <v>42.5</v>
      </c>
      <c r="C236">
        <v>40.68</v>
      </c>
      <c r="D236">
        <v>36.700000000000003</v>
      </c>
      <c r="E236">
        <v>43.25</v>
      </c>
      <c r="F236">
        <v>41</v>
      </c>
      <c r="G236">
        <v>36.5</v>
      </c>
    </row>
    <row r="237" spans="1:7" x14ac:dyDescent="0.75">
      <c r="A237" s="11">
        <v>44441</v>
      </c>
      <c r="B237">
        <v>43.4</v>
      </c>
      <c r="C237">
        <v>40.950000000000003</v>
      </c>
      <c r="D237">
        <v>37</v>
      </c>
      <c r="E237">
        <v>43.5</v>
      </c>
      <c r="F237">
        <v>41.5</v>
      </c>
      <c r="G237">
        <v>36.5</v>
      </c>
    </row>
    <row r="238" spans="1:7" x14ac:dyDescent="0.75">
      <c r="A238" s="11">
        <v>44442</v>
      </c>
      <c r="B238">
        <v>42.25</v>
      </c>
      <c r="C238">
        <v>40.92</v>
      </c>
      <c r="D238">
        <v>37.15</v>
      </c>
      <c r="E238">
        <v>43.25</v>
      </c>
      <c r="F238">
        <v>41</v>
      </c>
      <c r="G238">
        <v>36.450000000000003</v>
      </c>
    </row>
    <row r="239" spans="1:7" x14ac:dyDescent="0.75">
      <c r="A239" s="11">
        <v>44445</v>
      </c>
      <c r="B239">
        <v>42.75</v>
      </c>
      <c r="C239">
        <v>41.39</v>
      </c>
      <c r="D239">
        <v>37.299999999999997</v>
      </c>
      <c r="E239">
        <v>43</v>
      </c>
      <c r="F239">
        <v>41</v>
      </c>
      <c r="G239">
        <v>36.1</v>
      </c>
    </row>
    <row r="240" spans="1:7" x14ac:dyDescent="0.75">
      <c r="A240" s="11">
        <v>44446</v>
      </c>
      <c r="B240">
        <v>43</v>
      </c>
      <c r="C240">
        <v>41.22</v>
      </c>
      <c r="D240">
        <v>37.69</v>
      </c>
      <c r="E240">
        <v>43</v>
      </c>
      <c r="F240">
        <v>41</v>
      </c>
      <c r="G240">
        <v>36.5</v>
      </c>
    </row>
    <row r="241" spans="1:7" x14ac:dyDescent="0.75">
      <c r="A241" s="11">
        <v>44447</v>
      </c>
      <c r="B241">
        <v>42.5</v>
      </c>
      <c r="C241">
        <v>40.35</v>
      </c>
      <c r="D241">
        <v>36.26</v>
      </c>
      <c r="E241">
        <v>42.75</v>
      </c>
      <c r="F241">
        <v>40.4</v>
      </c>
      <c r="G241">
        <v>36.94</v>
      </c>
    </row>
    <row r="242" spans="1:7" x14ac:dyDescent="0.75">
      <c r="A242" s="11">
        <v>44448</v>
      </c>
      <c r="B242">
        <v>41.75</v>
      </c>
      <c r="C242">
        <v>40.1</v>
      </c>
      <c r="D242">
        <v>36</v>
      </c>
      <c r="E242">
        <v>41.75</v>
      </c>
      <c r="F242">
        <v>40.5</v>
      </c>
      <c r="G242">
        <v>36.9</v>
      </c>
    </row>
    <row r="243" spans="1:7" x14ac:dyDescent="0.75">
      <c r="A243" s="11">
        <v>44449</v>
      </c>
      <c r="B243">
        <v>41.75</v>
      </c>
      <c r="C243">
        <v>39.5</v>
      </c>
      <c r="D243">
        <v>35.299999999999997</v>
      </c>
      <c r="E243">
        <v>41</v>
      </c>
      <c r="F243">
        <v>39.799999999999997</v>
      </c>
      <c r="G243">
        <v>36.9</v>
      </c>
    </row>
    <row r="244" spans="1:7" x14ac:dyDescent="0.75">
      <c r="A244" s="11">
        <v>44452</v>
      </c>
      <c r="B244">
        <v>43.4</v>
      </c>
      <c r="C244">
        <v>41.57</v>
      </c>
      <c r="D244">
        <v>37.25</v>
      </c>
      <c r="E244">
        <v>44</v>
      </c>
      <c r="F244">
        <v>41</v>
      </c>
      <c r="G244">
        <v>37.1</v>
      </c>
    </row>
    <row r="245" spans="1:7" x14ac:dyDescent="0.75">
      <c r="A245" s="11">
        <v>44453</v>
      </c>
      <c r="B245">
        <v>43</v>
      </c>
      <c r="C245">
        <v>41.1</v>
      </c>
      <c r="D245">
        <v>36.65</v>
      </c>
      <c r="E245">
        <v>43.8</v>
      </c>
      <c r="F245">
        <v>40.799999999999997</v>
      </c>
      <c r="G245">
        <v>37.1</v>
      </c>
    </row>
    <row r="246" spans="1:7" x14ac:dyDescent="0.75">
      <c r="A246" s="11">
        <v>44454</v>
      </c>
      <c r="B246">
        <v>43.5</v>
      </c>
      <c r="C246">
        <v>41.41</v>
      </c>
      <c r="D246">
        <v>37.1</v>
      </c>
      <c r="E246">
        <v>43.3</v>
      </c>
      <c r="F246">
        <v>40.9</v>
      </c>
      <c r="G246">
        <v>37.1</v>
      </c>
    </row>
    <row r="247" spans="1:7" x14ac:dyDescent="0.75">
      <c r="A247" s="11">
        <v>44455</v>
      </c>
      <c r="B247">
        <v>43</v>
      </c>
      <c r="C247">
        <v>41.29</v>
      </c>
      <c r="D247">
        <v>37.200000000000003</v>
      </c>
      <c r="E247">
        <v>43</v>
      </c>
      <c r="F247">
        <v>40.549999999999997</v>
      </c>
      <c r="G247">
        <v>36.799999999999997</v>
      </c>
    </row>
    <row r="248" spans="1:7" x14ac:dyDescent="0.75">
      <c r="A248" s="11">
        <v>44456</v>
      </c>
      <c r="B248">
        <v>43.5</v>
      </c>
      <c r="C248">
        <v>40.85</v>
      </c>
      <c r="D248">
        <v>37.1</v>
      </c>
      <c r="E248">
        <v>43</v>
      </c>
      <c r="F248">
        <v>41</v>
      </c>
      <c r="G248">
        <v>36.1</v>
      </c>
    </row>
    <row r="249" spans="1:7" x14ac:dyDescent="0.75">
      <c r="A249" s="11">
        <v>44459</v>
      </c>
      <c r="B249">
        <f>+AVERAGE(B248,B250)</f>
        <v>42.35</v>
      </c>
      <c r="C249">
        <v>40.04</v>
      </c>
      <c r="D249">
        <v>36.25</v>
      </c>
      <c r="E249">
        <f>+AVERAGE(E248,E250)</f>
        <v>42.25</v>
      </c>
      <c r="F249">
        <f>+AVERAGE(F248,F251)</f>
        <v>40</v>
      </c>
      <c r="G249">
        <v>36</v>
      </c>
    </row>
    <row r="250" spans="1:7" x14ac:dyDescent="0.75">
      <c r="A250" s="11">
        <v>44460</v>
      </c>
      <c r="B250">
        <v>41.2</v>
      </c>
      <c r="C250">
        <v>39.64</v>
      </c>
      <c r="D250">
        <v>35.5</v>
      </c>
      <c r="E250">
        <v>41.5</v>
      </c>
      <c r="F250">
        <f>+F249</f>
        <v>40</v>
      </c>
      <c r="G250">
        <v>36.5</v>
      </c>
    </row>
    <row r="251" spans="1:7" x14ac:dyDescent="0.75">
      <c r="A251" s="11">
        <v>44461</v>
      </c>
      <c r="B251">
        <v>41.5</v>
      </c>
      <c r="C251">
        <v>39.4</v>
      </c>
      <c r="D251">
        <v>35.4</v>
      </c>
      <c r="E251">
        <v>41.5</v>
      </c>
      <c r="F251">
        <v>39</v>
      </c>
      <c r="G251">
        <v>36.5</v>
      </c>
    </row>
    <row r="252" spans="1:7" x14ac:dyDescent="0.75">
      <c r="A252" s="11">
        <v>44462</v>
      </c>
      <c r="B252">
        <v>41.41</v>
      </c>
      <c r="C252">
        <v>39.1</v>
      </c>
      <c r="D252">
        <v>35.35</v>
      </c>
      <c r="E252">
        <v>41.5</v>
      </c>
      <c r="F252">
        <v>39.049999999999997</v>
      </c>
      <c r="G252">
        <v>36.5</v>
      </c>
    </row>
    <row r="253" spans="1:7" x14ac:dyDescent="0.75">
      <c r="A253" s="11">
        <v>44463</v>
      </c>
      <c r="B253">
        <v>40.9</v>
      </c>
      <c r="C253">
        <v>38.6</v>
      </c>
      <c r="D253">
        <v>35</v>
      </c>
      <c r="E253">
        <v>41</v>
      </c>
      <c r="F253">
        <v>39</v>
      </c>
      <c r="G253">
        <v>37</v>
      </c>
    </row>
    <row r="254" spans="1:7" x14ac:dyDescent="0.75">
      <c r="A254" s="11">
        <v>44466</v>
      </c>
      <c r="B254">
        <v>40.700000000000003</v>
      </c>
      <c r="C254">
        <v>39.04</v>
      </c>
      <c r="D254">
        <v>35</v>
      </c>
      <c r="E254">
        <v>40.65</v>
      </c>
      <c r="F254">
        <v>38.799999999999997</v>
      </c>
      <c r="G254">
        <v>36.6</v>
      </c>
    </row>
    <row r="255" spans="1:7" x14ac:dyDescent="0.75">
      <c r="A255" s="11">
        <v>44467</v>
      </c>
      <c r="B255">
        <v>41.2</v>
      </c>
      <c r="C255">
        <v>39.549999999999997</v>
      </c>
      <c r="D255">
        <v>35.369999999999997</v>
      </c>
      <c r="E255">
        <v>41.7</v>
      </c>
      <c r="F255">
        <v>40</v>
      </c>
      <c r="G255">
        <v>36.6</v>
      </c>
    </row>
    <row r="256" spans="1:7" x14ac:dyDescent="0.75">
      <c r="A256" s="11">
        <v>44468</v>
      </c>
      <c r="B256">
        <v>41.75</v>
      </c>
      <c r="C256">
        <v>40.15</v>
      </c>
      <c r="D256">
        <v>36.1</v>
      </c>
      <c r="E256">
        <v>42.25</v>
      </c>
      <c r="F256">
        <v>40</v>
      </c>
      <c r="G256">
        <f>+AVERAGE(G255,G257)</f>
        <v>36.549999999999997</v>
      </c>
    </row>
    <row r="257" spans="1:7" x14ac:dyDescent="0.75">
      <c r="A257" s="11">
        <v>44469</v>
      </c>
      <c r="B257">
        <v>41.4</v>
      </c>
      <c r="C257">
        <v>40</v>
      </c>
      <c r="D257">
        <v>35.9</v>
      </c>
      <c r="E257">
        <v>42.25</v>
      </c>
      <c r="F257">
        <v>40</v>
      </c>
      <c r="G257">
        <v>36.5</v>
      </c>
    </row>
    <row r="258" spans="1:7" x14ac:dyDescent="0.75">
      <c r="A258" s="11">
        <v>44470</v>
      </c>
      <c r="B258">
        <v>42.08</v>
      </c>
      <c r="C258">
        <v>39.99</v>
      </c>
      <c r="D258">
        <v>35.9</v>
      </c>
      <c r="E258">
        <v>41.8</v>
      </c>
      <c r="F258">
        <v>40.1</v>
      </c>
      <c r="G258">
        <v>36.5</v>
      </c>
    </row>
    <row r="259" spans="1:7" x14ac:dyDescent="0.75">
      <c r="A259" s="11">
        <v>44473</v>
      </c>
      <c r="B259">
        <v>41.5</v>
      </c>
      <c r="C259">
        <v>39.74</v>
      </c>
      <c r="D259">
        <v>35.799999999999997</v>
      </c>
      <c r="E259">
        <v>42</v>
      </c>
      <c r="F259">
        <v>40</v>
      </c>
      <c r="G259">
        <v>36.5</v>
      </c>
    </row>
    <row r="260" spans="1:7" x14ac:dyDescent="0.75">
      <c r="A260" s="11">
        <v>44474</v>
      </c>
      <c r="B260">
        <v>41.7</v>
      </c>
      <c r="C260">
        <v>40</v>
      </c>
      <c r="D260">
        <v>36</v>
      </c>
      <c r="E260">
        <v>42.6</v>
      </c>
      <c r="F260">
        <v>40.1</v>
      </c>
      <c r="G260">
        <v>36.6</v>
      </c>
    </row>
    <row r="261" spans="1:7" x14ac:dyDescent="0.75">
      <c r="A261" s="11">
        <v>44475</v>
      </c>
      <c r="B261">
        <f>+AVERAGE(B260,B262)</f>
        <v>41.35</v>
      </c>
      <c r="C261">
        <v>39.58</v>
      </c>
      <c r="D261">
        <v>35.799999999999997</v>
      </c>
      <c r="E261">
        <f>+AVERAGE(E260,E262)</f>
        <v>42.900000000000006</v>
      </c>
      <c r="F261">
        <f>+AVERAGE(F260,F262)</f>
        <v>40.424999999999997</v>
      </c>
      <c r="G261">
        <f>+AVERAGE(G260,G263)</f>
        <v>36.400000000000006</v>
      </c>
    </row>
    <row r="262" spans="1:7" x14ac:dyDescent="0.75">
      <c r="A262" s="11">
        <v>44476</v>
      </c>
      <c r="B262">
        <v>41</v>
      </c>
      <c r="C262">
        <v>39.15</v>
      </c>
      <c r="D262">
        <v>35</v>
      </c>
      <c r="E262">
        <v>43.2</v>
      </c>
      <c r="F262">
        <v>40.75</v>
      </c>
      <c r="G262">
        <f>+G261</f>
        <v>36.400000000000006</v>
      </c>
    </row>
    <row r="263" spans="1:7" x14ac:dyDescent="0.75">
      <c r="A263" s="11">
        <v>44481</v>
      </c>
      <c r="B263">
        <v>40.5</v>
      </c>
      <c r="C263">
        <v>38.74</v>
      </c>
      <c r="D263">
        <v>34.6</v>
      </c>
      <c r="E263">
        <v>42.25</v>
      </c>
      <c r="F263">
        <v>40</v>
      </c>
      <c r="G263">
        <v>36.200000000000003</v>
      </c>
    </row>
    <row r="264" spans="1:7" x14ac:dyDescent="0.75">
      <c r="A264" s="11">
        <v>44482</v>
      </c>
      <c r="B264">
        <v>40.4</v>
      </c>
      <c r="C264">
        <v>38.11</v>
      </c>
      <c r="D264">
        <v>34</v>
      </c>
      <c r="E264">
        <f>+AVERAGE(E263,E268)</f>
        <v>42.125</v>
      </c>
      <c r="F264">
        <v>40</v>
      </c>
      <c r="G264">
        <f>+AVERAGE(G263,G265)</f>
        <v>35.85</v>
      </c>
    </row>
    <row r="265" spans="1:7" x14ac:dyDescent="0.75">
      <c r="A265" s="11">
        <v>44483</v>
      </c>
      <c r="B265">
        <v>40.61</v>
      </c>
      <c r="C265">
        <v>38.200000000000003</v>
      </c>
      <c r="D265">
        <v>34.299999999999997</v>
      </c>
      <c r="E265">
        <f>+E264</f>
        <v>42.125</v>
      </c>
      <c r="F265">
        <f>+AVERAGE(F264,F267)</f>
        <v>39.65</v>
      </c>
      <c r="G265">
        <v>35.5</v>
      </c>
    </row>
    <row r="266" spans="1:7" x14ac:dyDescent="0.75">
      <c r="A266" s="11">
        <v>44484</v>
      </c>
      <c r="B266">
        <f>+AVERAGE(B265,B267)</f>
        <v>40.055</v>
      </c>
      <c r="C266">
        <v>37.75</v>
      </c>
      <c r="D266">
        <v>33.9</v>
      </c>
      <c r="E266">
        <f>+E265</f>
        <v>42.125</v>
      </c>
      <c r="F266">
        <f>+F265</f>
        <v>39.65</v>
      </c>
      <c r="G266">
        <v>35.5</v>
      </c>
    </row>
    <row r="267" spans="1:7" x14ac:dyDescent="0.75">
      <c r="A267" s="11">
        <v>44487</v>
      </c>
      <c r="B267">
        <v>39.5</v>
      </c>
      <c r="C267">
        <v>37.4</v>
      </c>
      <c r="D267">
        <v>33.75</v>
      </c>
      <c r="E267">
        <f>+E266</f>
        <v>42.125</v>
      </c>
      <c r="F267">
        <v>39.299999999999997</v>
      </c>
      <c r="G267">
        <f>+AVERAGE(G266,G268)</f>
        <v>35</v>
      </c>
    </row>
    <row r="268" spans="1:7" x14ac:dyDescent="0.75">
      <c r="A268" s="11">
        <v>44488</v>
      </c>
      <c r="B268">
        <v>39.5</v>
      </c>
      <c r="C268">
        <v>37.35</v>
      </c>
      <c r="D268">
        <v>33.549999999999997</v>
      </c>
      <c r="E268">
        <v>42</v>
      </c>
      <c r="F268">
        <v>37.4</v>
      </c>
      <c r="G268">
        <v>34.5</v>
      </c>
    </row>
    <row r="269" spans="1:7" x14ac:dyDescent="0.75">
      <c r="A269" s="11">
        <v>44489</v>
      </c>
      <c r="B269">
        <v>39.5</v>
      </c>
      <c r="C269">
        <v>37.75</v>
      </c>
      <c r="D269">
        <v>33.6</v>
      </c>
      <c r="E269">
        <v>40.9</v>
      </c>
      <c r="F269">
        <v>38</v>
      </c>
      <c r="G269">
        <v>34</v>
      </c>
    </row>
    <row r="270" spans="1:7" x14ac:dyDescent="0.75">
      <c r="A270" s="11">
        <v>44490</v>
      </c>
      <c r="B270">
        <v>39</v>
      </c>
      <c r="C270">
        <v>37.65</v>
      </c>
      <c r="D270">
        <v>33.5</v>
      </c>
      <c r="E270">
        <v>40.9</v>
      </c>
      <c r="F270">
        <v>38</v>
      </c>
      <c r="G270">
        <v>34</v>
      </c>
    </row>
    <row r="271" spans="1:7" x14ac:dyDescent="0.75">
      <c r="A271" s="11">
        <v>44491</v>
      </c>
      <c r="B271">
        <v>39</v>
      </c>
      <c r="C271">
        <v>37.700000000000003</v>
      </c>
      <c r="D271">
        <v>33.200000000000003</v>
      </c>
      <c r="E271">
        <v>40.33</v>
      </c>
      <c r="F271">
        <f>+AVERAGE(F270,F273)</f>
        <v>37.75</v>
      </c>
      <c r="G271">
        <v>34</v>
      </c>
    </row>
    <row r="272" spans="1:7" x14ac:dyDescent="0.75">
      <c r="A272" s="11">
        <v>44494</v>
      </c>
      <c r="B272">
        <v>38.799999999999997</v>
      </c>
      <c r="C272">
        <v>37.450000000000003</v>
      </c>
      <c r="D272">
        <v>33.549999999999997</v>
      </c>
      <c r="E272">
        <v>40</v>
      </c>
      <c r="F272">
        <f>+F271</f>
        <v>37.75</v>
      </c>
      <c r="G272">
        <v>34</v>
      </c>
    </row>
    <row r="273" spans="1:7" x14ac:dyDescent="0.75">
      <c r="A273" s="11">
        <v>44495</v>
      </c>
      <c r="B273">
        <v>39</v>
      </c>
      <c r="C273">
        <v>37.299999999999997</v>
      </c>
      <c r="D273">
        <v>34</v>
      </c>
      <c r="E273">
        <v>40</v>
      </c>
      <c r="F273">
        <v>37.5</v>
      </c>
      <c r="G273">
        <v>33.6</v>
      </c>
    </row>
    <row r="274" spans="1:7" x14ac:dyDescent="0.75">
      <c r="A274" s="11">
        <v>44496</v>
      </c>
      <c r="B274">
        <v>39</v>
      </c>
      <c r="C274">
        <v>37.01</v>
      </c>
      <c r="D274">
        <v>34.049999999999997</v>
      </c>
      <c r="E274">
        <v>40</v>
      </c>
      <c r="F274">
        <v>37.5</v>
      </c>
      <c r="G274">
        <v>34</v>
      </c>
    </row>
    <row r="275" spans="1:7" x14ac:dyDescent="0.75">
      <c r="A275" s="11">
        <v>44497</v>
      </c>
      <c r="B275">
        <v>38.6</v>
      </c>
      <c r="C275">
        <v>37</v>
      </c>
      <c r="D275">
        <v>33.299999999999997</v>
      </c>
      <c r="E275">
        <v>39</v>
      </c>
      <c r="F275">
        <v>37</v>
      </c>
      <c r="G275">
        <v>34</v>
      </c>
    </row>
    <row r="276" spans="1:7" x14ac:dyDescent="0.75">
      <c r="A276" s="11">
        <v>44498</v>
      </c>
      <c r="B276">
        <v>38.200000000000003</v>
      </c>
      <c r="C276">
        <v>36.58</v>
      </c>
      <c r="D276">
        <v>33.299999999999997</v>
      </c>
      <c r="E276">
        <v>39</v>
      </c>
      <c r="F276">
        <v>37</v>
      </c>
      <c r="G276">
        <f>+AVERAGE(G275,G278)</f>
        <v>33.625</v>
      </c>
    </row>
    <row r="277" spans="1:7" x14ac:dyDescent="0.75">
      <c r="A277" s="11">
        <v>44501</v>
      </c>
      <c r="B277">
        <v>38.1</v>
      </c>
      <c r="C277">
        <v>35.950000000000003</v>
      </c>
      <c r="D277">
        <v>32.35</v>
      </c>
      <c r="E277">
        <v>39</v>
      </c>
      <c r="F277">
        <v>36</v>
      </c>
      <c r="G277">
        <f>+G276</f>
        <v>33.625</v>
      </c>
    </row>
    <row r="278" spans="1:7" x14ac:dyDescent="0.75">
      <c r="A278" s="11">
        <v>44502</v>
      </c>
      <c r="B278">
        <v>37.5</v>
      </c>
      <c r="C278">
        <v>35.78</v>
      </c>
      <c r="D278">
        <v>33</v>
      </c>
      <c r="E278">
        <v>39</v>
      </c>
      <c r="F278">
        <v>36.5</v>
      </c>
      <c r="G278">
        <v>33.25</v>
      </c>
    </row>
    <row r="279" spans="1:7" x14ac:dyDescent="0.75">
      <c r="A279" s="11">
        <v>44503</v>
      </c>
      <c r="B279">
        <v>37.85</v>
      </c>
      <c r="C279">
        <v>35.700000000000003</v>
      </c>
      <c r="D279">
        <v>32.6</v>
      </c>
      <c r="E279">
        <v>39</v>
      </c>
      <c r="F279">
        <v>36.5</v>
      </c>
      <c r="G279">
        <v>33</v>
      </c>
    </row>
    <row r="280" spans="1:7" x14ac:dyDescent="0.75">
      <c r="A280" s="11">
        <v>44504</v>
      </c>
      <c r="B280">
        <v>38</v>
      </c>
      <c r="C280">
        <v>37</v>
      </c>
      <c r="D280">
        <v>33</v>
      </c>
      <c r="E280">
        <v>39</v>
      </c>
      <c r="F280">
        <v>37</v>
      </c>
      <c r="G280">
        <v>33</v>
      </c>
    </row>
    <row r="281" spans="1:7" x14ac:dyDescent="0.75">
      <c r="A281" s="11">
        <v>44505</v>
      </c>
      <c r="B281">
        <v>37.4</v>
      </c>
      <c r="C281">
        <v>36.33</v>
      </c>
      <c r="D281">
        <v>33.200000000000003</v>
      </c>
      <c r="E281">
        <v>38.6</v>
      </c>
      <c r="F281">
        <v>37.5</v>
      </c>
      <c r="G281">
        <v>33</v>
      </c>
    </row>
    <row r="282" spans="1:7" x14ac:dyDescent="0.75">
      <c r="A282" s="11">
        <v>44508</v>
      </c>
      <c r="B282">
        <v>37.950000000000003</v>
      </c>
      <c r="C282">
        <v>36.950000000000003</v>
      </c>
      <c r="D282">
        <v>33.75</v>
      </c>
      <c r="E282">
        <v>39</v>
      </c>
      <c r="F282">
        <v>37.5</v>
      </c>
      <c r="G282">
        <v>33</v>
      </c>
    </row>
    <row r="283" spans="1:7" x14ac:dyDescent="0.75">
      <c r="A283" s="11">
        <v>44509</v>
      </c>
      <c r="B283">
        <v>37.950000000000003</v>
      </c>
      <c r="C283">
        <v>36.65</v>
      </c>
      <c r="D283">
        <v>33.1</v>
      </c>
      <c r="E283">
        <v>39.9</v>
      </c>
      <c r="F283">
        <v>38</v>
      </c>
      <c r="G283">
        <v>34</v>
      </c>
    </row>
    <row r="284" spans="1:7" x14ac:dyDescent="0.75">
      <c r="A284" s="11">
        <v>44510</v>
      </c>
      <c r="B284">
        <v>39</v>
      </c>
      <c r="C284">
        <v>36.6</v>
      </c>
      <c r="D284">
        <v>32.700000000000003</v>
      </c>
      <c r="E284">
        <v>39</v>
      </c>
      <c r="F284">
        <v>37.5</v>
      </c>
      <c r="G284">
        <v>33.03</v>
      </c>
    </row>
    <row r="285" spans="1:7" x14ac:dyDescent="0.75">
      <c r="A285" s="11">
        <v>44511</v>
      </c>
      <c r="B285">
        <v>39</v>
      </c>
      <c r="C285">
        <v>37.25</v>
      </c>
      <c r="D285">
        <v>32.9</v>
      </c>
      <c r="E285">
        <v>39.25</v>
      </c>
      <c r="F285">
        <v>37</v>
      </c>
      <c r="G285">
        <v>33.5</v>
      </c>
    </row>
    <row r="286" spans="1:7" x14ac:dyDescent="0.75">
      <c r="A286" s="11">
        <v>44512</v>
      </c>
      <c r="B286">
        <v>38.5</v>
      </c>
      <c r="C286">
        <v>37.25</v>
      </c>
      <c r="D286">
        <v>32.950000000000003</v>
      </c>
      <c r="E286">
        <v>39</v>
      </c>
      <c r="F286">
        <v>36.49</v>
      </c>
      <c r="G286">
        <v>34.25</v>
      </c>
    </row>
    <row r="287" spans="1:7" x14ac:dyDescent="0.75">
      <c r="A287" s="11">
        <v>44515</v>
      </c>
      <c r="B287">
        <v>38.799999999999997</v>
      </c>
      <c r="C287">
        <v>37.549999999999997</v>
      </c>
      <c r="D287">
        <v>33.75</v>
      </c>
      <c r="E287">
        <v>39.299999999999997</v>
      </c>
      <c r="F287">
        <v>36.950000000000003</v>
      </c>
      <c r="G287">
        <v>34.5</v>
      </c>
    </row>
    <row r="288" spans="1:7" x14ac:dyDescent="0.75">
      <c r="A288" s="11">
        <v>44516</v>
      </c>
      <c r="B288">
        <v>39.25</v>
      </c>
      <c r="C288">
        <v>37</v>
      </c>
      <c r="D288">
        <v>33.700000000000003</v>
      </c>
      <c r="E288">
        <v>39</v>
      </c>
      <c r="F288">
        <v>37.5</v>
      </c>
      <c r="G288">
        <v>34.5</v>
      </c>
    </row>
    <row r="289" spans="1:7" x14ac:dyDescent="0.75">
      <c r="A289" s="11">
        <v>44517</v>
      </c>
      <c r="B289">
        <v>39.25</v>
      </c>
      <c r="C289">
        <v>36.39</v>
      </c>
      <c r="D289">
        <v>33</v>
      </c>
      <c r="E289">
        <v>39.15</v>
      </c>
      <c r="F289">
        <v>37.5</v>
      </c>
      <c r="G289">
        <v>34.5</v>
      </c>
    </row>
    <row r="290" spans="1:7" x14ac:dyDescent="0.75">
      <c r="A290" s="11">
        <v>44518</v>
      </c>
      <c r="B290">
        <v>38.9</v>
      </c>
      <c r="C290">
        <v>35.6</v>
      </c>
      <c r="D290">
        <v>32.75</v>
      </c>
      <c r="E290">
        <v>39.5</v>
      </c>
      <c r="F290">
        <v>36.799999999999997</v>
      </c>
      <c r="G290">
        <v>34.5</v>
      </c>
    </row>
    <row r="291" spans="1:7" x14ac:dyDescent="0.75">
      <c r="A291" s="11">
        <v>44519</v>
      </c>
      <c r="B291">
        <v>38.799999999999997</v>
      </c>
      <c r="C291">
        <v>35.46</v>
      </c>
      <c r="D291">
        <v>32.01</v>
      </c>
      <c r="E291">
        <v>39.5</v>
      </c>
      <c r="F291">
        <v>36.25</v>
      </c>
      <c r="G291">
        <v>33.1</v>
      </c>
    </row>
    <row r="292" spans="1:7" x14ac:dyDescent="0.75">
      <c r="A292" s="11">
        <v>44523</v>
      </c>
      <c r="B292">
        <v>39</v>
      </c>
      <c r="C292">
        <v>34.590000000000003</v>
      </c>
      <c r="D292">
        <v>31.5</v>
      </c>
      <c r="E292">
        <v>39.4</v>
      </c>
      <c r="F292">
        <v>36</v>
      </c>
      <c r="G292">
        <v>32.700000000000003</v>
      </c>
    </row>
    <row r="293" spans="1:7" x14ac:dyDescent="0.75">
      <c r="A293" s="11">
        <v>44524</v>
      </c>
      <c r="B293">
        <v>39</v>
      </c>
      <c r="C293">
        <v>34.58</v>
      </c>
      <c r="D293">
        <v>31.65</v>
      </c>
      <c r="E293">
        <v>39.4</v>
      </c>
      <c r="F293">
        <v>36</v>
      </c>
      <c r="G293">
        <v>32.700000000000003</v>
      </c>
    </row>
    <row r="294" spans="1:7" x14ac:dyDescent="0.75">
      <c r="A294" s="11">
        <v>44525</v>
      </c>
      <c r="B294">
        <v>37.5</v>
      </c>
      <c r="C294">
        <v>34.74</v>
      </c>
      <c r="D294">
        <v>31.2</v>
      </c>
      <c r="E294">
        <v>39.4</v>
      </c>
      <c r="F294">
        <v>36</v>
      </c>
      <c r="G294">
        <v>32.700000000000003</v>
      </c>
    </row>
    <row r="295" spans="1:7" x14ac:dyDescent="0.75">
      <c r="A295" s="11">
        <v>44526</v>
      </c>
      <c r="B295">
        <v>37</v>
      </c>
      <c r="C295">
        <v>34.1</v>
      </c>
      <c r="D295">
        <v>31.5</v>
      </c>
      <c r="E295">
        <v>37.799999999999997</v>
      </c>
      <c r="F295">
        <v>36</v>
      </c>
      <c r="G295">
        <v>32.799999999999997</v>
      </c>
    </row>
    <row r="296" spans="1:7" x14ac:dyDescent="0.75">
      <c r="A296" s="11">
        <v>44529</v>
      </c>
      <c r="B296">
        <v>36.549999999999997</v>
      </c>
      <c r="C296">
        <v>33.96</v>
      </c>
      <c r="D296">
        <v>31.35</v>
      </c>
      <c r="E296">
        <v>37.5</v>
      </c>
      <c r="F296">
        <v>35</v>
      </c>
      <c r="G296">
        <v>32.5</v>
      </c>
    </row>
    <row r="297" spans="1:7" x14ac:dyDescent="0.75">
      <c r="A297" s="11">
        <v>44530</v>
      </c>
      <c r="B297">
        <v>36.6</v>
      </c>
      <c r="C297">
        <v>33.36</v>
      </c>
      <c r="D297">
        <v>31</v>
      </c>
      <c r="E297">
        <v>37</v>
      </c>
      <c r="F297">
        <v>34.299999999999997</v>
      </c>
      <c r="G297">
        <v>32</v>
      </c>
    </row>
    <row r="298" spans="1:7" x14ac:dyDescent="0.75">
      <c r="A298" s="11">
        <v>44531</v>
      </c>
      <c r="B298">
        <v>37.15</v>
      </c>
      <c r="C298">
        <v>35.04</v>
      </c>
      <c r="D298">
        <v>32.5</v>
      </c>
      <c r="E298">
        <v>37</v>
      </c>
      <c r="F298">
        <v>36</v>
      </c>
      <c r="G298">
        <v>32.479999999999997</v>
      </c>
    </row>
    <row r="299" spans="1:7" x14ac:dyDescent="0.75">
      <c r="A299" s="11">
        <v>44532</v>
      </c>
      <c r="B299">
        <v>37.700000000000003</v>
      </c>
      <c r="C299">
        <v>35.6</v>
      </c>
      <c r="D299">
        <v>32</v>
      </c>
      <c r="E299">
        <v>36.1</v>
      </c>
      <c r="F299">
        <v>36</v>
      </c>
      <c r="G299">
        <v>32.479999999999997</v>
      </c>
    </row>
    <row r="300" spans="1:7" x14ac:dyDescent="0.75">
      <c r="A300" s="11">
        <v>44533</v>
      </c>
      <c r="B300">
        <v>37.700000000000003</v>
      </c>
      <c r="C300">
        <v>37.15</v>
      </c>
      <c r="D300">
        <v>33.47</v>
      </c>
      <c r="E300">
        <v>39</v>
      </c>
      <c r="F300">
        <v>36.450000000000003</v>
      </c>
      <c r="G300">
        <v>32.479999999999997</v>
      </c>
    </row>
    <row r="301" spans="1:7" x14ac:dyDescent="0.75">
      <c r="A301" s="11">
        <v>44536</v>
      </c>
      <c r="B301">
        <v>38.4</v>
      </c>
      <c r="C301">
        <v>37.29</v>
      </c>
      <c r="D301">
        <v>34.5</v>
      </c>
      <c r="E301">
        <v>39</v>
      </c>
      <c r="F301">
        <v>37</v>
      </c>
      <c r="G301">
        <v>32.6</v>
      </c>
    </row>
    <row r="302" spans="1:7" x14ac:dyDescent="0.75">
      <c r="A302" s="11">
        <v>44537</v>
      </c>
      <c r="B302">
        <v>39.4</v>
      </c>
      <c r="C302">
        <v>38.21</v>
      </c>
      <c r="D302">
        <v>35.700000000000003</v>
      </c>
      <c r="E302">
        <v>39</v>
      </c>
      <c r="F302">
        <v>38.31</v>
      </c>
      <c r="G302">
        <v>32.6</v>
      </c>
    </row>
    <row r="303" spans="1:7" x14ac:dyDescent="0.75">
      <c r="A303" s="11">
        <v>44539</v>
      </c>
      <c r="B303">
        <v>39</v>
      </c>
      <c r="C303">
        <v>38.01</v>
      </c>
      <c r="D303">
        <v>34.950000000000003</v>
      </c>
      <c r="E303">
        <v>41.4</v>
      </c>
      <c r="F303">
        <v>39</v>
      </c>
      <c r="G303">
        <v>32.6</v>
      </c>
    </row>
    <row r="304" spans="1:7" x14ac:dyDescent="0.75">
      <c r="A304" s="11">
        <v>44540</v>
      </c>
      <c r="B304">
        <v>39</v>
      </c>
      <c r="C304">
        <v>36.9</v>
      </c>
      <c r="D304">
        <v>33.5</v>
      </c>
      <c r="E304">
        <v>41.69</v>
      </c>
      <c r="F304">
        <v>39</v>
      </c>
      <c r="G304">
        <v>35</v>
      </c>
    </row>
    <row r="305" spans="1:7" x14ac:dyDescent="0.75">
      <c r="A305" s="11">
        <v>44543</v>
      </c>
      <c r="B305">
        <v>39</v>
      </c>
      <c r="C305">
        <v>37.049999999999997</v>
      </c>
      <c r="D305">
        <v>33.65</v>
      </c>
      <c r="E305">
        <v>41.15</v>
      </c>
      <c r="F305">
        <v>39</v>
      </c>
      <c r="G305">
        <v>35</v>
      </c>
    </row>
    <row r="306" spans="1:7" x14ac:dyDescent="0.75">
      <c r="A306" s="11">
        <v>44544</v>
      </c>
      <c r="B306">
        <v>39</v>
      </c>
      <c r="C306">
        <v>37.6</v>
      </c>
      <c r="D306">
        <v>34.5</v>
      </c>
      <c r="E306">
        <v>40.9</v>
      </c>
      <c r="F306">
        <v>39</v>
      </c>
      <c r="G306">
        <v>35</v>
      </c>
    </row>
    <row r="307" spans="1:7" x14ac:dyDescent="0.75">
      <c r="A307" s="11">
        <v>44545</v>
      </c>
      <c r="B307">
        <v>39</v>
      </c>
      <c r="C307">
        <v>37.15</v>
      </c>
      <c r="D307">
        <v>34.200000000000003</v>
      </c>
      <c r="E307">
        <v>41</v>
      </c>
      <c r="F307">
        <v>39</v>
      </c>
      <c r="G307">
        <v>34.5</v>
      </c>
    </row>
    <row r="308" spans="1:7" x14ac:dyDescent="0.75">
      <c r="A308" s="11">
        <v>44546</v>
      </c>
      <c r="B308">
        <v>38.5</v>
      </c>
      <c r="C308">
        <v>36.909999999999997</v>
      </c>
      <c r="D308">
        <v>34</v>
      </c>
      <c r="E308">
        <v>41</v>
      </c>
      <c r="F308">
        <v>39.25</v>
      </c>
      <c r="G308">
        <v>35</v>
      </c>
    </row>
    <row r="309" spans="1:7" x14ac:dyDescent="0.75">
      <c r="A309" s="11">
        <v>44547</v>
      </c>
      <c r="B309">
        <v>38.200000000000003</v>
      </c>
      <c r="C309">
        <v>36.200000000000003</v>
      </c>
      <c r="D309">
        <v>33.4</v>
      </c>
      <c r="E309">
        <v>41</v>
      </c>
      <c r="F309">
        <v>38.5</v>
      </c>
      <c r="G309">
        <v>35.200000000000003</v>
      </c>
    </row>
    <row r="310" spans="1:7" x14ac:dyDescent="0.75">
      <c r="A310" s="11">
        <v>44550</v>
      </c>
      <c r="B310">
        <v>38.5</v>
      </c>
      <c r="C310">
        <v>35.520000000000003</v>
      </c>
      <c r="D310">
        <v>32.799999999999997</v>
      </c>
      <c r="E310">
        <v>41</v>
      </c>
      <c r="F310">
        <v>38.5</v>
      </c>
      <c r="G310">
        <v>34.5</v>
      </c>
    </row>
    <row r="311" spans="1:7" x14ac:dyDescent="0.75">
      <c r="A311" s="11">
        <v>44551</v>
      </c>
      <c r="B311">
        <v>38.4</v>
      </c>
      <c r="C311">
        <v>35.75</v>
      </c>
      <c r="D311">
        <v>32.799999999999997</v>
      </c>
      <c r="E311">
        <v>39</v>
      </c>
      <c r="F311">
        <v>36</v>
      </c>
      <c r="G311">
        <v>34.5</v>
      </c>
    </row>
    <row r="312" spans="1:7" x14ac:dyDescent="0.75">
      <c r="A312" s="11">
        <v>44552</v>
      </c>
      <c r="B312">
        <v>38.4</v>
      </c>
      <c r="C312">
        <v>35.75</v>
      </c>
      <c r="D312">
        <v>32.799999999999997</v>
      </c>
      <c r="E312">
        <v>39</v>
      </c>
      <c r="F312">
        <v>36</v>
      </c>
      <c r="G312">
        <v>34.5</v>
      </c>
    </row>
    <row r="313" spans="1:7" x14ac:dyDescent="0.75">
      <c r="A313" s="11">
        <v>44553</v>
      </c>
      <c r="B313">
        <v>38.4</v>
      </c>
      <c r="C313">
        <v>35.76</v>
      </c>
      <c r="D313">
        <v>32.799999999999997</v>
      </c>
      <c r="E313">
        <v>39</v>
      </c>
      <c r="F313">
        <v>37.5</v>
      </c>
      <c r="G313">
        <v>35</v>
      </c>
    </row>
    <row r="314" spans="1:7" x14ac:dyDescent="0.75">
      <c r="A314" s="11">
        <v>44557</v>
      </c>
      <c r="B314">
        <f>+AVERAGE(B313,B315)</f>
        <v>37.950000000000003</v>
      </c>
      <c r="C314">
        <v>36.75</v>
      </c>
      <c r="D314">
        <v>33.75</v>
      </c>
      <c r="E314">
        <v>40</v>
      </c>
      <c r="F314">
        <v>38.5</v>
      </c>
      <c r="G314">
        <f>+AVERAGE(G313,G315)</f>
        <v>35</v>
      </c>
    </row>
    <row r="315" spans="1:7" x14ac:dyDescent="0.75">
      <c r="A315" s="11">
        <v>44558</v>
      </c>
      <c r="B315">
        <v>37.5</v>
      </c>
      <c r="C315">
        <v>36.92</v>
      </c>
      <c r="D315">
        <v>34</v>
      </c>
      <c r="E315">
        <v>40</v>
      </c>
      <c r="F315">
        <v>38</v>
      </c>
      <c r="G315">
        <v>35</v>
      </c>
    </row>
    <row r="316" spans="1:7" x14ac:dyDescent="0.75">
      <c r="A316" s="11">
        <v>44559</v>
      </c>
      <c r="B316">
        <v>39</v>
      </c>
      <c r="C316">
        <v>36.6</v>
      </c>
      <c r="D316">
        <v>34.07</v>
      </c>
      <c r="E316">
        <v>39.4</v>
      </c>
      <c r="F316">
        <v>38</v>
      </c>
      <c r="G316">
        <v>34.799999999999997</v>
      </c>
    </row>
    <row r="317" spans="1:7" x14ac:dyDescent="0.75">
      <c r="A317" s="11">
        <v>44560</v>
      </c>
      <c r="B317">
        <v>39</v>
      </c>
      <c r="C317">
        <v>36.31</v>
      </c>
      <c r="D317">
        <v>34.5</v>
      </c>
      <c r="E317">
        <v>40</v>
      </c>
      <c r="F317">
        <v>38</v>
      </c>
      <c r="G317">
        <v>34.799999999999997</v>
      </c>
    </row>
    <row r="318" spans="1:7" x14ac:dyDescent="0.75">
      <c r="A318" s="11">
        <v>44564</v>
      </c>
      <c r="B318">
        <v>38</v>
      </c>
      <c r="C318">
        <v>36.25</v>
      </c>
      <c r="D318">
        <v>33.46</v>
      </c>
      <c r="E318">
        <v>40</v>
      </c>
      <c r="F318">
        <v>38</v>
      </c>
      <c r="G318">
        <v>33.75</v>
      </c>
    </row>
    <row r="319" spans="1:7" x14ac:dyDescent="0.75">
      <c r="A319" s="11">
        <v>44565</v>
      </c>
      <c r="B319">
        <v>38.299999999999997</v>
      </c>
      <c r="C319">
        <v>35.99</v>
      </c>
      <c r="D319">
        <v>33.200000000000003</v>
      </c>
      <c r="E319">
        <v>40</v>
      </c>
      <c r="F319">
        <v>38</v>
      </c>
      <c r="G319">
        <v>33.75</v>
      </c>
    </row>
    <row r="320" spans="1:7" x14ac:dyDescent="0.75">
      <c r="A320" s="11">
        <v>44566</v>
      </c>
      <c r="B320">
        <v>38</v>
      </c>
      <c r="C320">
        <v>35.5</v>
      </c>
      <c r="D320">
        <v>32.9</v>
      </c>
      <c r="E320">
        <v>40</v>
      </c>
      <c r="F320">
        <v>37.5</v>
      </c>
      <c r="G320">
        <v>33.75</v>
      </c>
    </row>
    <row r="321" spans="1:7" x14ac:dyDescent="0.75">
      <c r="A321" s="11">
        <v>44567</v>
      </c>
      <c r="B321">
        <v>38</v>
      </c>
      <c r="C321">
        <v>34.46</v>
      </c>
      <c r="D321">
        <v>31.55</v>
      </c>
      <c r="E321">
        <v>37</v>
      </c>
      <c r="F321">
        <v>35.5</v>
      </c>
      <c r="G321">
        <v>33.75</v>
      </c>
    </row>
    <row r="322" spans="1:7" x14ac:dyDescent="0.75">
      <c r="A322" s="11">
        <v>44568</v>
      </c>
      <c r="B322">
        <v>36.32</v>
      </c>
      <c r="C322">
        <v>34.090000000000003</v>
      </c>
      <c r="D322">
        <v>31.2</v>
      </c>
      <c r="E322">
        <v>38</v>
      </c>
      <c r="F322">
        <v>35.5</v>
      </c>
      <c r="G322">
        <v>33.01</v>
      </c>
    </row>
    <row r="323" spans="1:7" x14ac:dyDescent="0.75">
      <c r="A323" s="11">
        <v>44571</v>
      </c>
      <c r="B323">
        <v>36.32</v>
      </c>
      <c r="C323">
        <v>33.75</v>
      </c>
      <c r="D323">
        <v>31</v>
      </c>
      <c r="E323">
        <v>36.75</v>
      </c>
      <c r="F323">
        <v>34.200000000000003</v>
      </c>
      <c r="G323">
        <v>32.03</v>
      </c>
    </row>
    <row r="324" spans="1:7" x14ac:dyDescent="0.75">
      <c r="A324" s="11">
        <v>44572</v>
      </c>
      <c r="B324">
        <v>35.5</v>
      </c>
      <c r="C324">
        <v>33.85</v>
      </c>
      <c r="D324">
        <v>30.81</v>
      </c>
      <c r="E324">
        <v>37</v>
      </c>
      <c r="F324">
        <v>34.200000000000003</v>
      </c>
      <c r="G324">
        <v>32</v>
      </c>
    </row>
    <row r="325" spans="1:7" x14ac:dyDescent="0.75">
      <c r="A325" s="11">
        <v>44573</v>
      </c>
      <c r="B325">
        <v>35.51</v>
      </c>
      <c r="C325">
        <v>33.5</v>
      </c>
      <c r="D325">
        <v>30.6</v>
      </c>
      <c r="E325">
        <v>37</v>
      </c>
      <c r="F325">
        <v>34.200000000000003</v>
      </c>
      <c r="G325">
        <v>32</v>
      </c>
    </row>
    <row r="326" spans="1:7" x14ac:dyDescent="0.75">
      <c r="A326" s="11">
        <v>44574</v>
      </c>
      <c r="B326">
        <v>35.5</v>
      </c>
      <c r="C326">
        <v>32.729999999999997</v>
      </c>
      <c r="D326">
        <v>29.6</v>
      </c>
      <c r="E326">
        <v>38</v>
      </c>
      <c r="F326">
        <v>34</v>
      </c>
      <c r="G326">
        <v>31.05</v>
      </c>
    </row>
    <row r="327" spans="1:7" x14ac:dyDescent="0.75">
      <c r="A327" s="11">
        <v>44575</v>
      </c>
      <c r="B327">
        <v>34.5</v>
      </c>
      <c r="C327">
        <v>32.74</v>
      </c>
      <c r="D327">
        <v>30</v>
      </c>
      <c r="E327">
        <v>36.5</v>
      </c>
      <c r="F327">
        <v>34.200000000000003</v>
      </c>
      <c r="G327">
        <v>31.05</v>
      </c>
    </row>
    <row r="328" spans="1:7" x14ac:dyDescent="0.75">
      <c r="A328" s="11">
        <v>44578</v>
      </c>
      <c r="B328">
        <v>34.299999999999997</v>
      </c>
      <c r="C328">
        <v>32.4</v>
      </c>
      <c r="D328">
        <v>29.6</v>
      </c>
      <c r="E328">
        <v>36</v>
      </c>
      <c r="F328">
        <v>33.6</v>
      </c>
      <c r="G328">
        <v>31.1</v>
      </c>
    </row>
    <row r="329" spans="1:7" x14ac:dyDescent="0.75">
      <c r="A329" s="11">
        <v>44579</v>
      </c>
      <c r="B329">
        <v>34.5</v>
      </c>
      <c r="C329">
        <v>32.21</v>
      </c>
      <c r="D329">
        <v>29.35</v>
      </c>
      <c r="E329">
        <v>35.700000000000003</v>
      </c>
      <c r="F329">
        <v>33</v>
      </c>
      <c r="G329">
        <v>30.8</v>
      </c>
    </row>
    <row r="330" spans="1:7" x14ac:dyDescent="0.75">
      <c r="A330" s="11">
        <v>44580</v>
      </c>
      <c r="B330">
        <v>34.299999999999997</v>
      </c>
      <c r="C330">
        <v>32.65</v>
      </c>
      <c r="D330">
        <v>29.65</v>
      </c>
      <c r="E330">
        <v>35.700000000000003</v>
      </c>
      <c r="F330">
        <v>33</v>
      </c>
      <c r="G330">
        <v>31.43</v>
      </c>
    </row>
    <row r="331" spans="1:7" x14ac:dyDescent="0.75">
      <c r="A331" s="11">
        <v>44581</v>
      </c>
      <c r="B331">
        <v>35</v>
      </c>
      <c r="C331">
        <v>32.25</v>
      </c>
      <c r="D331">
        <v>29.2</v>
      </c>
      <c r="E331">
        <v>35.700000000000003</v>
      </c>
      <c r="F331">
        <v>33.01</v>
      </c>
      <c r="G331">
        <v>31.5</v>
      </c>
    </row>
    <row r="332" spans="1:7" x14ac:dyDescent="0.75">
      <c r="A332" s="11">
        <v>44582</v>
      </c>
      <c r="B332">
        <v>34.5</v>
      </c>
      <c r="C332">
        <v>32.340000000000003</v>
      </c>
      <c r="D332">
        <v>29.25</v>
      </c>
      <c r="E332">
        <v>35.5</v>
      </c>
      <c r="F332">
        <v>33.5</v>
      </c>
      <c r="G332">
        <v>30.5</v>
      </c>
    </row>
    <row r="333" spans="1:7" x14ac:dyDescent="0.75">
      <c r="A333" s="11">
        <v>44585</v>
      </c>
      <c r="B333">
        <v>34.4</v>
      </c>
      <c r="C333">
        <v>31.65</v>
      </c>
      <c r="D333">
        <v>28.5</v>
      </c>
      <c r="E333">
        <v>35.5</v>
      </c>
      <c r="F333">
        <v>33</v>
      </c>
      <c r="G333">
        <v>29.66</v>
      </c>
    </row>
    <row r="334" spans="1:7" x14ac:dyDescent="0.75">
      <c r="A334" s="11">
        <v>44586</v>
      </c>
      <c r="B334">
        <v>33</v>
      </c>
      <c r="C334">
        <v>31.95</v>
      </c>
      <c r="D334">
        <v>29.1</v>
      </c>
      <c r="E334">
        <v>35.5</v>
      </c>
      <c r="F334">
        <v>33</v>
      </c>
      <c r="G334">
        <v>30</v>
      </c>
    </row>
    <row r="335" spans="1:7" x14ac:dyDescent="0.75">
      <c r="A335" s="11">
        <v>44587</v>
      </c>
      <c r="B335">
        <v>33.5</v>
      </c>
      <c r="C335">
        <v>32.69</v>
      </c>
      <c r="D335">
        <v>30</v>
      </c>
      <c r="E335">
        <v>36.25</v>
      </c>
      <c r="F335">
        <v>33.9</v>
      </c>
      <c r="G335">
        <v>30.4</v>
      </c>
    </row>
    <row r="336" spans="1:7" x14ac:dyDescent="0.75">
      <c r="A336" s="11">
        <v>44588</v>
      </c>
      <c r="B336">
        <v>33.5</v>
      </c>
      <c r="C336">
        <v>32.29</v>
      </c>
      <c r="D336">
        <v>29.75</v>
      </c>
      <c r="E336">
        <v>36.25</v>
      </c>
      <c r="F336">
        <v>33.549999999999997</v>
      </c>
      <c r="G336">
        <v>30.4</v>
      </c>
    </row>
    <row r="337" spans="1:7" x14ac:dyDescent="0.75">
      <c r="A337" s="11">
        <v>44589</v>
      </c>
      <c r="B337">
        <v>35.75</v>
      </c>
      <c r="C337">
        <v>34.65</v>
      </c>
      <c r="D337">
        <v>31.75</v>
      </c>
      <c r="E337">
        <v>39</v>
      </c>
      <c r="F337">
        <v>37</v>
      </c>
      <c r="G337">
        <v>32</v>
      </c>
    </row>
    <row r="338" spans="1:7" x14ac:dyDescent="0.75">
      <c r="A338" s="11">
        <v>44592</v>
      </c>
      <c r="B338">
        <v>37.44</v>
      </c>
      <c r="C338">
        <v>35.5</v>
      </c>
      <c r="D338">
        <v>32.5</v>
      </c>
      <c r="E338">
        <v>39.6</v>
      </c>
      <c r="F338">
        <v>37</v>
      </c>
      <c r="G338">
        <v>32</v>
      </c>
    </row>
    <row r="339" spans="1:7" x14ac:dyDescent="0.75">
      <c r="A339" s="11">
        <v>44593</v>
      </c>
      <c r="B339">
        <v>37</v>
      </c>
      <c r="C339">
        <v>35.200000000000003</v>
      </c>
      <c r="D339">
        <v>31.8</v>
      </c>
      <c r="E339">
        <v>39.5</v>
      </c>
      <c r="F339">
        <v>37</v>
      </c>
      <c r="G339">
        <v>32</v>
      </c>
    </row>
    <row r="340" spans="1:7" x14ac:dyDescent="0.75">
      <c r="A340" s="11">
        <v>44594</v>
      </c>
      <c r="B340">
        <v>36.5</v>
      </c>
      <c r="C340">
        <v>35.58</v>
      </c>
      <c r="D340">
        <v>32.409999999999997</v>
      </c>
      <c r="E340">
        <v>40</v>
      </c>
      <c r="F340">
        <v>37.5</v>
      </c>
      <c r="G340">
        <v>32</v>
      </c>
    </row>
    <row r="341" spans="1:7" x14ac:dyDescent="0.75">
      <c r="A341" s="11">
        <v>44595</v>
      </c>
      <c r="B341">
        <v>36.200000000000003</v>
      </c>
      <c r="C341">
        <v>35</v>
      </c>
      <c r="D341">
        <v>31.8</v>
      </c>
      <c r="E341">
        <v>38.6</v>
      </c>
      <c r="F341">
        <v>37</v>
      </c>
      <c r="G341">
        <v>33.39</v>
      </c>
    </row>
    <row r="342" spans="1:7" x14ac:dyDescent="0.75">
      <c r="A342" s="11">
        <v>44596</v>
      </c>
      <c r="B342">
        <v>35.56</v>
      </c>
      <c r="C342">
        <v>34.090000000000003</v>
      </c>
      <c r="D342">
        <v>31.5</v>
      </c>
      <c r="E342">
        <v>38.03</v>
      </c>
      <c r="F342">
        <v>36.5</v>
      </c>
      <c r="G342">
        <v>33.39</v>
      </c>
    </row>
    <row r="343" spans="1:7" x14ac:dyDescent="0.75">
      <c r="A343" s="11">
        <v>44599</v>
      </c>
      <c r="B343">
        <v>35.4</v>
      </c>
      <c r="C343">
        <v>34.44</v>
      </c>
      <c r="D343">
        <v>31.21</v>
      </c>
      <c r="E343">
        <v>38.5</v>
      </c>
      <c r="F343">
        <v>36</v>
      </c>
      <c r="G343">
        <v>32.15</v>
      </c>
    </row>
    <row r="344" spans="1:7" x14ac:dyDescent="0.75">
      <c r="A344" s="11">
        <v>44600</v>
      </c>
      <c r="B344">
        <v>36</v>
      </c>
      <c r="C344">
        <v>34.68</v>
      </c>
      <c r="D344">
        <v>31.5</v>
      </c>
      <c r="E344">
        <v>38.25</v>
      </c>
      <c r="F344">
        <v>35</v>
      </c>
      <c r="G344">
        <v>32.4</v>
      </c>
    </row>
    <row r="345" spans="1:7" x14ac:dyDescent="0.75">
      <c r="A345" s="11">
        <v>44601</v>
      </c>
      <c r="B345">
        <v>35.5</v>
      </c>
      <c r="C345">
        <v>34.79</v>
      </c>
      <c r="D345">
        <v>31.37</v>
      </c>
      <c r="E345">
        <v>38</v>
      </c>
      <c r="F345">
        <v>35</v>
      </c>
      <c r="G345">
        <v>31.89</v>
      </c>
    </row>
    <row r="346" spans="1:7" x14ac:dyDescent="0.75">
      <c r="A346" s="11">
        <v>44602</v>
      </c>
      <c r="B346">
        <v>35.25</v>
      </c>
      <c r="C346">
        <v>34.25</v>
      </c>
      <c r="D346">
        <v>31.3</v>
      </c>
      <c r="E346">
        <v>37.5</v>
      </c>
      <c r="F346">
        <v>35.5</v>
      </c>
      <c r="G346">
        <v>31.67</v>
      </c>
    </row>
    <row r="347" spans="1:7" x14ac:dyDescent="0.75">
      <c r="A347" s="11">
        <v>44603</v>
      </c>
      <c r="B347">
        <v>34.5</v>
      </c>
      <c r="C347">
        <v>33.6</v>
      </c>
      <c r="D347">
        <v>31</v>
      </c>
      <c r="E347">
        <v>38</v>
      </c>
      <c r="F347">
        <v>35.5</v>
      </c>
      <c r="G347">
        <v>31.67</v>
      </c>
    </row>
    <row r="348" spans="1:7" x14ac:dyDescent="0.75">
      <c r="A348" s="11">
        <v>44606</v>
      </c>
      <c r="B348">
        <v>34.6</v>
      </c>
      <c r="C348">
        <v>33.6</v>
      </c>
      <c r="D348">
        <v>31</v>
      </c>
      <c r="E348">
        <f>+AVERAGE(E347,E351)</f>
        <v>38.524999999999999</v>
      </c>
      <c r="F348">
        <v>35.5</v>
      </c>
      <c r="G348">
        <v>31.5</v>
      </c>
    </row>
    <row r="349" spans="1:7" x14ac:dyDescent="0.75">
      <c r="A349" s="11">
        <v>44607</v>
      </c>
      <c r="B349">
        <v>35</v>
      </c>
      <c r="C349">
        <v>34.04</v>
      </c>
      <c r="D349">
        <v>31</v>
      </c>
      <c r="E349">
        <f>+E348</f>
        <v>38.524999999999999</v>
      </c>
      <c r="F349">
        <v>35.51</v>
      </c>
      <c r="G349">
        <v>31.06</v>
      </c>
    </row>
    <row r="350" spans="1:7" x14ac:dyDescent="0.75">
      <c r="A350" s="11">
        <v>44608</v>
      </c>
      <c r="B350">
        <v>36.15</v>
      </c>
      <c r="C350">
        <v>34.57</v>
      </c>
      <c r="D350">
        <v>31.54</v>
      </c>
      <c r="E350">
        <f>+E349</f>
        <v>38.524999999999999</v>
      </c>
      <c r="F350">
        <v>36.200000000000003</v>
      </c>
      <c r="G350">
        <v>31.06</v>
      </c>
    </row>
    <row r="351" spans="1:7" x14ac:dyDescent="0.75">
      <c r="A351" s="11">
        <v>44609</v>
      </c>
      <c r="B351">
        <v>36.15</v>
      </c>
      <c r="C351">
        <v>34.380000000000003</v>
      </c>
      <c r="D351">
        <v>31.6</v>
      </c>
      <c r="E351">
        <v>39.049999999999997</v>
      </c>
      <c r="F351">
        <v>36</v>
      </c>
      <c r="G351">
        <v>31</v>
      </c>
    </row>
    <row r="352" spans="1:7" x14ac:dyDescent="0.75">
      <c r="A352" s="11">
        <v>44610</v>
      </c>
      <c r="B352">
        <v>35.200000000000003</v>
      </c>
      <c r="C352">
        <v>35.299999999999997</v>
      </c>
      <c r="D352">
        <v>33</v>
      </c>
      <c r="E352">
        <v>40.299999999999997</v>
      </c>
      <c r="F352">
        <v>36</v>
      </c>
      <c r="G352">
        <v>31</v>
      </c>
    </row>
    <row r="353" spans="1:7" x14ac:dyDescent="0.75">
      <c r="A353" s="11">
        <v>44613</v>
      </c>
      <c r="B353">
        <v>34.71</v>
      </c>
      <c r="C353">
        <v>34.950000000000003</v>
      </c>
      <c r="D353">
        <v>32.65</v>
      </c>
      <c r="E353">
        <v>40</v>
      </c>
      <c r="F353">
        <v>37.1</v>
      </c>
      <c r="G353">
        <v>31.15</v>
      </c>
    </row>
    <row r="354" spans="1:7" x14ac:dyDescent="0.75">
      <c r="A354" s="11">
        <v>44614</v>
      </c>
      <c r="B354">
        <v>35.299999999999997</v>
      </c>
      <c r="C354">
        <v>34.71</v>
      </c>
      <c r="D354">
        <v>32.5</v>
      </c>
      <c r="E354">
        <v>40.299999999999997</v>
      </c>
      <c r="F354">
        <v>37.5</v>
      </c>
      <c r="G354">
        <v>31.15</v>
      </c>
    </row>
    <row r="355" spans="1:7" x14ac:dyDescent="0.75">
      <c r="A355" s="11">
        <v>44615</v>
      </c>
      <c r="B355">
        <v>35.6</v>
      </c>
      <c r="C355">
        <v>34.450000000000003</v>
      </c>
      <c r="D355">
        <v>32</v>
      </c>
      <c r="E355">
        <v>40</v>
      </c>
      <c r="F355">
        <v>37</v>
      </c>
      <c r="G355">
        <v>31.15</v>
      </c>
    </row>
    <row r="356" spans="1:7" x14ac:dyDescent="0.75">
      <c r="A356" s="11">
        <v>44616</v>
      </c>
      <c r="B356">
        <v>35.07</v>
      </c>
      <c r="C356">
        <v>33.83</v>
      </c>
      <c r="D356">
        <v>31.3</v>
      </c>
      <c r="E356">
        <v>40</v>
      </c>
      <c r="F356">
        <v>36.36</v>
      </c>
      <c r="G356">
        <v>31.15</v>
      </c>
    </row>
    <row r="357" spans="1:7" x14ac:dyDescent="0.75">
      <c r="A357" s="11">
        <v>44617</v>
      </c>
      <c r="B357">
        <v>34.81</v>
      </c>
      <c r="C357">
        <v>33.049999999999997</v>
      </c>
      <c r="D357">
        <v>31.2</v>
      </c>
      <c r="E357">
        <v>39</v>
      </c>
      <c r="F357">
        <v>36</v>
      </c>
      <c r="G357">
        <v>31.15</v>
      </c>
    </row>
    <row r="358" spans="1:7" x14ac:dyDescent="0.75">
      <c r="A358" s="11">
        <v>44622</v>
      </c>
      <c r="B358">
        <v>34</v>
      </c>
      <c r="C358">
        <v>32.26</v>
      </c>
      <c r="D358">
        <v>30.02</v>
      </c>
      <c r="E358">
        <v>39.5</v>
      </c>
      <c r="F358">
        <v>35</v>
      </c>
      <c r="G358">
        <v>32</v>
      </c>
    </row>
    <row r="359" spans="1:7" x14ac:dyDescent="0.75">
      <c r="A359" s="11">
        <v>44623</v>
      </c>
      <c r="B359">
        <v>34.5</v>
      </c>
      <c r="C359">
        <v>32.39</v>
      </c>
      <c r="D359">
        <v>30</v>
      </c>
      <c r="E359">
        <v>37.700000000000003</v>
      </c>
      <c r="F359">
        <v>34.6</v>
      </c>
      <c r="G359">
        <v>32</v>
      </c>
    </row>
    <row r="360" spans="1:7" x14ac:dyDescent="0.75">
      <c r="A360" s="11">
        <v>44624</v>
      </c>
      <c r="B360">
        <v>34.5</v>
      </c>
      <c r="C360">
        <v>31.25</v>
      </c>
      <c r="D360">
        <v>28.8</v>
      </c>
      <c r="E360">
        <v>36.299999999999997</v>
      </c>
      <c r="F360">
        <v>33.71</v>
      </c>
      <c r="G360">
        <v>32</v>
      </c>
    </row>
    <row r="361" spans="1:7" x14ac:dyDescent="0.75">
      <c r="A361" s="11">
        <v>44627</v>
      </c>
      <c r="B361">
        <v>33</v>
      </c>
      <c r="C361">
        <v>30.52</v>
      </c>
      <c r="D361">
        <v>27.75</v>
      </c>
      <c r="E361">
        <v>35.5</v>
      </c>
      <c r="F361">
        <v>32.5</v>
      </c>
      <c r="G361">
        <v>30</v>
      </c>
    </row>
    <row r="362" spans="1:7" x14ac:dyDescent="0.75">
      <c r="A362" s="11">
        <v>44628</v>
      </c>
      <c r="B362">
        <v>32</v>
      </c>
      <c r="C362">
        <v>30.79</v>
      </c>
      <c r="D362">
        <v>28</v>
      </c>
      <c r="E362">
        <v>35.6</v>
      </c>
      <c r="F362">
        <v>31.55</v>
      </c>
      <c r="G362">
        <v>30</v>
      </c>
    </row>
    <row r="363" spans="1:7" x14ac:dyDescent="0.75">
      <c r="A363" s="11">
        <v>44629</v>
      </c>
      <c r="B363">
        <v>33.26</v>
      </c>
      <c r="C363">
        <v>32.130000000000003</v>
      </c>
      <c r="D363">
        <v>29.15</v>
      </c>
      <c r="E363">
        <v>36.93</v>
      </c>
      <c r="F363">
        <v>32.5</v>
      </c>
      <c r="G363">
        <f>+AVERAGE(G362,G365)</f>
        <v>30.1</v>
      </c>
    </row>
    <row r="364" spans="1:7" x14ac:dyDescent="0.75">
      <c r="A364" s="11">
        <v>44630</v>
      </c>
      <c r="B364">
        <v>33.9</v>
      </c>
      <c r="C364">
        <v>32.81</v>
      </c>
      <c r="D364">
        <v>30</v>
      </c>
      <c r="E364">
        <v>37.5</v>
      </c>
      <c r="F364">
        <v>34.5</v>
      </c>
      <c r="G364">
        <f>+G363</f>
        <v>30.1</v>
      </c>
    </row>
    <row r="365" spans="1:7" x14ac:dyDescent="0.75">
      <c r="A365" s="11">
        <v>44631</v>
      </c>
      <c r="B365">
        <v>34.1</v>
      </c>
      <c r="C365">
        <v>32.950000000000003</v>
      </c>
      <c r="D365">
        <v>30.2</v>
      </c>
      <c r="E365">
        <v>37.5</v>
      </c>
      <c r="F365">
        <v>34.520000000000003</v>
      </c>
      <c r="G365">
        <v>30.2</v>
      </c>
    </row>
    <row r="366" spans="1:7" x14ac:dyDescent="0.75">
      <c r="A366" s="11">
        <v>44634</v>
      </c>
      <c r="B366">
        <v>34.31</v>
      </c>
      <c r="C366">
        <v>33.24</v>
      </c>
      <c r="D366">
        <v>30.1</v>
      </c>
      <c r="E366">
        <v>36.89</v>
      </c>
      <c r="F366">
        <v>34.15</v>
      </c>
      <c r="G366">
        <v>30.72</v>
      </c>
    </row>
    <row r="367" spans="1:7" x14ac:dyDescent="0.75">
      <c r="A367" s="11">
        <v>44635</v>
      </c>
      <c r="B367">
        <v>33.94</v>
      </c>
      <c r="C367">
        <v>32.75</v>
      </c>
      <c r="D367">
        <v>29.85</v>
      </c>
      <c r="E367">
        <v>36.01</v>
      </c>
      <c r="F367">
        <v>34.15</v>
      </c>
      <c r="G367">
        <v>29.56</v>
      </c>
    </row>
    <row r="368" spans="1:7" x14ac:dyDescent="0.75">
      <c r="A368" s="11">
        <v>44636</v>
      </c>
      <c r="B368">
        <v>34</v>
      </c>
      <c r="C368">
        <v>33.29</v>
      </c>
      <c r="D368">
        <v>30.4</v>
      </c>
      <c r="E368">
        <v>36.6</v>
      </c>
      <c r="F368">
        <v>35.4</v>
      </c>
      <c r="G368">
        <v>29.15</v>
      </c>
    </row>
    <row r="369" spans="1:7" x14ac:dyDescent="0.75">
      <c r="A369" s="11">
        <v>44637</v>
      </c>
      <c r="B369">
        <v>33</v>
      </c>
      <c r="C369">
        <v>33.369999999999997</v>
      </c>
      <c r="D369">
        <v>30.6</v>
      </c>
      <c r="E369">
        <v>37.799999999999997</v>
      </c>
      <c r="F369">
        <v>35</v>
      </c>
      <c r="G369">
        <v>29.16</v>
      </c>
    </row>
    <row r="370" spans="1:7" x14ac:dyDescent="0.75">
      <c r="A370" s="11">
        <v>44638</v>
      </c>
      <c r="B370">
        <v>34</v>
      </c>
      <c r="C370">
        <v>33.15</v>
      </c>
      <c r="D370">
        <v>30.12</v>
      </c>
      <c r="E370">
        <v>37.5</v>
      </c>
      <c r="F370">
        <f>+AVERAGE(F369,F371)</f>
        <v>34.975000000000001</v>
      </c>
      <c r="G370">
        <v>29.55</v>
      </c>
    </row>
    <row r="371" spans="1:7" x14ac:dyDescent="0.75">
      <c r="A371" s="11">
        <v>44641</v>
      </c>
      <c r="B371">
        <v>34.299999999999997</v>
      </c>
      <c r="C371">
        <v>32.799999999999997</v>
      </c>
      <c r="D371">
        <v>29.7</v>
      </c>
      <c r="E371">
        <v>37.4</v>
      </c>
      <c r="F371">
        <v>34.950000000000003</v>
      </c>
      <c r="G371">
        <v>29.55</v>
      </c>
    </row>
    <row r="372" spans="1:7" x14ac:dyDescent="0.75">
      <c r="A372" s="11">
        <v>44642</v>
      </c>
      <c r="B372">
        <v>34.299999999999997</v>
      </c>
      <c r="C372">
        <v>32.53</v>
      </c>
      <c r="D372">
        <v>29.79</v>
      </c>
      <c r="E372">
        <v>36.700000000000003</v>
      </c>
      <c r="F372">
        <v>34.200000000000003</v>
      </c>
      <c r="G372">
        <v>29.55</v>
      </c>
    </row>
    <row r="373" spans="1:7" x14ac:dyDescent="0.75">
      <c r="A373" s="11">
        <v>44643</v>
      </c>
      <c r="B373">
        <v>32.950000000000003</v>
      </c>
      <c r="C373">
        <v>32.01</v>
      </c>
      <c r="D373">
        <v>28.95</v>
      </c>
      <c r="E373">
        <v>36</v>
      </c>
      <c r="F373">
        <v>33.75</v>
      </c>
      <c r="G373">
        <v>29.53</v>
      </c>
    </row>
    <row r="374" spans="1:7" x14ac:dyDescent="0.75">
      <c r="A374" s="11">
        <v>44645</v>
      </c>
      <c r="B374">
        <v>33.409999999999997</v>
      </c>
      <c r="C374">
        <v>32.65</v>
      </c>
      <c r="D374">
        <v>29.5</v>
      </c>
      <c r="E374">
        <v>36.75</v>
      </c>
      <c r="F374">
        <v>34.4</v>
      </c>
      <c r="G374">
        <v>29.55</v>
      </c>
    </row>
    <row r="375" spans="1:7" x14ac:dyDescent="0.75">
      <c r="A375" s="11">
        <v>44648</v>
      </c>
      <c r="B375">
        <v>33.9</v>
      </c>
      <c r="C375">
        <v>33.549999999999997</v>
      </c>
      <c r="D375">
        <v>30.38</v>
      </c>
      <c r="E375">
        <v>37.950000000000003</v>
      </c>
      <c r="F375">
        <v>35</v>
      </c>
      <c r="G375">
        <v>29.55</v>
      </c>
    </row>
    <row r="376" spans="1:7" x14ac:dyDescent="0.75">
      <c r="A376" s="11">
        <v>44649</v>
      </c>
      <c r="B376">
        <v>34.25</v>
      </c>
      <c r="C376">
        <v>33.6</v>
      </c>
      <c r="D376">
        <v>31.1</v>
      </c>
      <c r="E376">
        <v>38.35</v>
      </c>
      <c r="F376">
        <v>35.51</v>
      </c>
      <c r="G376">
        <v>31.7</v>
      </c>
    </row>
    <row r="377" spans="1:7" x14ac:dyDescent="0.75">
      <c r="A377" s="11">
        <v>44650</v>
      </c>
      <c r="B377">
        <v>34.25</v>
      </c>
      <c r="C377">
        <v>33.840000000000003</v>
      </c>
      <c r="D377">
        <v>31</v>
      </c>
      <c r="E377">
        <v>38.4</v>
      </c>
      <c r="F377">
        <v>35.6</v>
      </c>
      <c r="G377">
        <v>32.14</v>
      </c>
    </row>
    <row r="378" spans="1:7" x14ac:dyDescent="0.75">
      <c r="A378" s="11">
        <v>44651</v>
      </c>
      <c r="B378">
        <v>34</v>
      </c>
      <c r="C378">
        <v>33.799999999999997</v>
      </c>
      <c r="D378">
        <v>31.05</v>
      </c>
      <c r="E378">
        <v>39</v>
      </c>
      <c r="F378">
        <v>36.200000000000003</v>
      </c>
      <c r="G378">
        <v>32.14</v>
      </c>
    </row>
    <row r="379" spans="1:7" x14ac:dyDescent="0.75">
      <c r="A379" s="11">
        <v>44652</v>
      </c>
      <c r="B379">
        <v>33.86</v>
      </c>
      <c r="C379">
        <v>33.75</v>
      </c>
      <c r="D379">
        <v>31.15</v>
      </c>
      <c r="E379">
        <v>38.5</v>
      </c>
      <c r="F379">
        <v>36.200000000000003</v>
      </c>
      <c r="G379">
        <v>32.14</v>
      </c>
    </row>
    <row r="380" spans="1:7" x14ac:dyDescent="0.75">
      <c r="A380" s="11">
        <v>44655</v>
      </c>
      <c r="B380">
        <v>35</v>
      </c>
      <c r="C380">
        <v>34.1</v>
      </c>
      <c r="D380">
        <v>31.3</v>
      </c>
      <c r="E380">
        <v>39</v>
      </c>
      <c r="F380">
        <v>36.4</v>
      </c>
      <c r="G380">
        <v>31.69</v>
      </c>
    </row>
    <row r="381" spans="1:7" x14ac:dyDescent="0.75">
      <c r="A381" s="11">
        <v>44656</v>
      </c>
      <c r="B381">
        <v>34.5</v>
      </c>
      <c r="C381">
        <v>33.520000000000003</v>
      </c>
      <c r="D381">
        <v>30.65</v>
      </c>
      <c r="E381">
        <v>38.049999999999997</v>
      </c>
      <c r="F381">
        <v>36</v>
      </c>
      <c r="G381">
        <v>31.46</v>
      </c>
    </row>
    <row r="382" spans="1:7" x14ac:dyDescent="0.75">
      <c r="A382" s="11">
        <v>44657</v>
      </c>
      <c r="B382">
        <v>34.799999999999997</v>
      </c>
      <c r="C382">
        <v>33.54</v>
      </c>
      <c r="D382">
        <v>30.6</v>
      </c>
      <c r="E382">
        <v>37.75</v>
      </c>
      <c r="F382">
        <v>35.49</v>
      </c>
      <c r="G382">
        <v>31.46</v>
      </c>
    </row>
    <row r="383" spans="1:7" x14ac:dyDescent="0.75">
      <c r="A383" s="11">
        <v>44658</v>
      </c>
      <c r="B383">
        <v>34.4</v>
      </c>
      <c r="C383">
        <v>33.46</v>
      </c>
      <c r="D383">
        <v>30.6</v>
      </c>
      <c r="E383">
        <v>38</v>
      </c>
      <c r="F383">
        <v>35.5</v>
      </c>
      <c r="G383">
        <v>31.46</v>
      </c>
    </row>
    <row r="384" spans="1:7" x14ac:dyDescent="0.75">
      <c r="A384" s="11">
        <v>44659</v>
      </c>
      <c r="B384">
        <v>34.799999999999997</v>
      </c>
      <c r="C384">
        <v>33</v>
      </c>
      <c r="D384">
        <v>30.3</v>
      </c>
      <c r="E384">
        <v>37.6</v>
      </c>
      <c r="F384">
        <v>36</v>
      </c>
      <c r="G384">
        <v>31.46</v>
      </c>
    </row>
    <row r="385" spans="1:7" x14ac:dyDescent="0.75">
      <c r="A385" s="11">
        <v>44662</v>
      </c>
      <c r="B385">
        <v>34.6</v>
      </c>
      <c r="C385">
        <v>33.04</v>
      </c>
      <c r="D385">
        <v>30.15</v>
      </c>
      <c r="E385">
        <v>37.4</v>
      </c>
      <c r="F385">
        <v>36</v>
      </c>
      <c r="G385">
        <v>31.46</v>
      </c>
    </row>
    <row r="386" spans="1:7" x14ac:dyDescent="0.75">
      <c r="A386" s="11">
        <v>44663</v>
      </c>
      <c r="B386">
        <v>33.5</v>
      </c>
      <c r="C386">
        <v>33</v>
      </c>
      <c r="D386">
        <v>30.21</v>
      </c>
      <c r="E386">
        <v>37.35</v>
      </c>
      <c r="F386">
        <f>+AVERAGE(F385,F387)</f>
        <v>35.894999999999996</v>
      </c>
      <c r="G386">
        <v>31</v>
      </c>
    </row>
    <row r="387" spans="1:7" x14ac:dyDescent="0.75">
      <c r="A387" s="11">
        <v>44664</v>
      </c>
      <c r="B387">
        <v>34</v>
      </c>
      <c r="C387">
        <v>33.56</v>
      </c>
      <c r="D387">
        <v>30.65</v>
      </c>
      <c r="E387">
        <v>37.86</v>
      </c>
      <c r="F387">
        <v>35.79</v>
      </c>
      <c r="G387">
        <v>32.450000000000003</v>
      </c>
    </row>
    <row r="388" spans="1:7" x14ac:dyDescent="0.75">
      <c r="A388" s="11">
        <v>44669</v>
      </c>
      <c r="B388">
        <v>34.01</v>
      </c>
      <c r="C388">
        <v>34.1</v>
      </c>
      <c r="D388">
        <v>31.12</v>
      </c>
      <c r="E388">
        <v>38.020000000000003</v>
      </c>
      <c r="F388">
        <v>36.51</v>
      </c>
      <c r="G388">
        <v>32.5</v>
      </c>
    </row>
    <row r="389" spans="1:7" x14ac:dyDescent="0.75">
      <c r="A389" s="11">
        <v>44670</v>
      </c>
      <c r="B389">
        <v>34</v>
      </c>
      <c r="C389">
        <v>33.700000000000003</v>
      </c>
      <c r="D389">
        <v>30.75</v>
      </c>
      <c r="E389">
        <v>38.4</v>
      </c>
      <c r="F389">
        <v>36.200000000000003</v>
      </c>
      <c r="G389">
        <v>32.5</v>
      </c>
    </row>
    <row r="390" spans="1:7" x14ac:dyDescent="0.75">
      <c r="A390" s="11">
        <v>44671</v>
      </c>
      <c r="B390">
        <v>34</v>
      </c>
      <c r="C390">
        <v>33.6</v>
      </c>
      <c r="D390">
        <v>30.9</v>
      </c>
      <c r="E390">
        <v>38</v>
      </c>
      <c r="F390">
        <v>36.03</v>
      </c>
      <c r="G390">
        <v>32.049999999999997</v>
      </c>
    </row>
    <row r="391" spans="1:7" x14ac:dyDescent="0.75">
      <c r="A391" s="11">
        <v>44672</v>
      </c>
      <c r="B391">
        <v>34</v>
      </c>
      <c r="C391">
        <v>32.96</v>
      </c>
      <c r="D391">
        <v>30.1</v>
      </c>
      <c r="E391">
        <v>37.799999999999997</v>
      </c>
      <c r="F391">
        <v>35.549999999999997</v>
      </c>
      <c r="G391">
        <v>32.049999999999997</v>
      </c>
    </row>
    <row r="392" spans="1:7" x14ac:dyDescent="0.75">
      <c r="A392" s="11">
        <v>44673</v>
      </c>
      <c r="B392">
        <v>34</v>
      </c>
      <c r="C392">
        <v>32.17</v>
      </c>
      <c r="D392">
        <v>29.35</v>
      </c>
      <c r="E392">
        <v>37</v>
      </c>
      <c r="F392">
        <v>34.950000000000003</v>
      </c>
      <c r="G392">
        <v>32.049999999999997</v>
      </c>
    </row>
    <row r="393" spans="1:7" x14ac:dyDescent="0.75">
      <c r="A393" s="11">
        <v>44676</v>
      </c>
      <c r="B393">
        <v>33.520000000000003</v>
      </c>
      <c r="C393">
        <v>32.9</v>
      </c>
      <c r="D393">
        <v>30.3</v>
      </c>
      <c r="E393">
        <v>37.51</v>
      </c>
      <c r="F393">
        <v>35.4</v>
      </c>
      <c r="G393">
        <v>32.049999999999997</v>
      </c>
    </row>
    <row r="394" spans="1:7" x14ac:dyDescent="0.75">
      <c r="A394" s="11">
        <v>44677</v>
      </c>
      <c r="B394">
        <v>33.5</v>
      </c>
      <c r="C394">
        <v>32.56</v>
      </c>
      <c r="D394">
        <v>29.75</v>
      </c>
      <c r="E394">
        <v>37</v>
      </c>
      <c r="F394">
        <v>36</v>
      </c>
      <c r="G394">
        <v>30</v>
      </c>
    </row>
    <row r="395" spans="1:7" x14ac:dyDescent="0.75">
      <c r="A395" s="11">
        <v>44678</v>
      </c>
      <c r="B395">
        <v>32.799999999999997</v>
      </c>
      <c r="C395">
        <v>32.64</v>
      </c>
      <c r="D395">
        <v>30</v>
      </c>
      <c r="E395">
        <v>37.1</v>
      </c>
      <c r="F395">
        <v>35.99</v>
      </c>
      <c r="G395">
        <v>30.44</v>
      </c>
    </row>
    <row r="396" spans="1:7" x14ac:dyDescent="0.75">
      <c r="A396" s="11">
        <v>44679</v>
      </c>
      <c r="B396">
        <v>32.4</v>
      </c>
      <c r="C396">
        <v>32.33</v>
      </c>
      <c r="D396">
        <v>29.8</v>
      </c>
      <c r="E396">
        <v>37.25</v>
      </c>
      <c r="F396">
        <v>35.99</v>
      </c>
      <c r="G396">
        <v>30.44</v>
      </c>
    </row>
    <row r="397" spans="1:7" x14ac:dyDescent="0.75">
      <c r="A397" s="11">
        <v>44680</v>
      </c>
      <c r="B397">
        <v>32.1</v>
      </c>
      <c r="C397">
        <v>31.9</v>
      </c>
      <c r="D397">
        <v>29.4</v>
      </c>
      <c r="E397">
        <v>37</v>
      </c>
      <c r="F397">
        <v>35.99</v>
      </c>
      <c r="G397">
        <v>30.44</v>
      </c>
    </row>
    <row r="398" spans="1:7" x14ac:dyDescent="0.75">
      <c r="A398" s="11">
        <v>44683</v>
      </c>
      <c r="B398">
        <v>32</v>
      </c>
      <c r="C398">
        <v>31.6</v>
      </c>
      <c r="D398">
        <v>28.85</v>
      </c>
      <c r="E398">
        <v>37.5</v>
      </c>
      <c r="F398">
        <v>35.99</v>
      </c>
      <c r="G398">
        <v>30.44</v>
      </c>
    </row>
    <row r="399" spans="1:7" x14ac:dyDescent="0.75">
      <c r="A399" s="11">
        <v>44684</v>
      </c>
      <c r="B399">
        <v>32.4</v>
      </c>
      <c r="C399">
        <v>31.92</v>
      </c>
      <c r="D399">
        <v>29.5</v>
      </c>
      <c r="E399">
        <v>36.9</v>
      </c>
      <c r="F399">
        <v>36</v>
      </c>
      <c r="G399">
        <v>30.44</v>
      </c>
    </row>
    <row r="400" spans="1:7" x14ac:dyDescent="0.75">
      <c r="A400" s="11">
        <v>44685</v>
      </c>
      <c r="B400">
        <v>32.549999999999997</v>
      </c>
      <c r="C400">
        <v>32.5</v>
      </c>
      <c r="D400">
        <v>29.8</v>
      </c>
      <c r="E400">
        <v>38.159999999999997</v>
      </c>
      <c r="F400">
        <v>36</v>
      </c>
      <c r="G400">
        <v>30.44</v>
      </c>
    </row>
    <row r="401" spans="1:7" x14ac:dyDescent="0.75">
      <c r="A401" s="11">
        <v>44686</v>
      </c>
      <c r="B401">
        <v>33.200000000000003</v>
      </c>
      <c r="C401">
        <v>31.94</v>
      </c>
      <c r="D401">
        <v>29.15</v>
      </c>
      <c r="E401">
        <v>38.159999999999997</v>
      </c>
      <c r="F401">
        <v>35.770000000000003</v>
      </c>
      <c r="G401">
        <v>30.44</v>
      </c>
    </row>
    <row r="402" spans="1:7" x14ac:dyDescent="0.75">
      <c r="A402" s="11">
        <v>44687</v>
      </c>
      <c r="B402">
        <v>33.200000000000003</v>
      </c>
      <c r="C402">
        <v>30.85</v>
      </c>
      <c r="D402">
        <v>28.8</v>
      </c>
      <c r="E402">
        <v>37</v>
      </c>
      <c r="F402">
        <v>35</v>
      </c>
      <c r="G402">
        <v>30.44</v>
      </c>
    </row>
    <row r="403" spans="1:7" x14ac:dyDescent="0.75">
      <c r="A403" s="11">
        <v>44690</v>
      </c>
      <c r="B403">
        <v>33.200000000000003</v>
      </c>
      <c r="C403">
        <v>30.82</v>
      </c>
      <c r="D403">
        <v>28.4</v>
      </c>
      <c r="E403">
        <v>37</v>
      </c>
      <c r="F403">
        <v>34.5</v>
      </c>
      <c r="G403">
        <v>30.44</v>
      </c>
    </row>
    <row r="404" spans="1:7" x14ac:dyDescent="0.75">
      <c r="A404" s="11">
        <v>44691</v>
      </c>
      <c r="B404">
        <v>31.31</v>
      </c>
      <c r="C404">
        <v>30.8</v>
      </c>
      <c r="D404">
        <v>28.55</v>
      </c>
      <c r="E404">
        <v>37</v>
      </c>
      <c r="F404">
        <v>34</v>
      </c>
      <c r="G404">
        <v>30.44</v>
      </c>
    </row>
    <row r="405" spans="1:7" x14ac:dyDescent="0.75">
      <c r="A405" s="11">
        <v>44692</v>
      </c>
      <c r="B405">
        <v>31.83</v>
      </c>
      <c r="C405">
        <v>31.07</v>
      </c>
      <c r="D405">
        <v>29</v>
      </c>
      <c r="E405">
        <v>37</v>
      </c>
      <c r="F405">
        <v>34</v>
      </c>
      <c r="G405">
        <v>29.46</v>
      </c>
    </row>
    <row r="406" spans="1:7" x14ac:dyDescent="0.75">
      <c r="A406" s="11">
        <v>44693</v>
      </c>
      <c r="B406">
        <v>32.200000000000003</v>
      </c>
      <c r="C406">
        <v>30.5</v>
      </c>
      <c r="D406">
        <v>28.25</v>
      </c>
      <c r="E406">
        <v>36</v>
      </c>
      <c r="F406">
        <v>34</v>
      </c>
      <c r="G406">
        <v>29.25</v>
      </c>
    </row>
    <row r="407" spans="1:7" x14ac:dyDescent="0.75">
      <c r="A407" s="11">
        <v>44694</v>
      </c>
      <c r="B407">
        <v>31.6</v>
      </c>
      <c r="C407">
        <v>30.14</v>
      </c>
      <c r="D407">
        <v>28.5</v>
      </c>
      <c r="E407">
        <v>36.07</v>
      </c>
      <c r="F407">
        <v>34</v>
      </c>
      <c r="G407">
        <v>28.9</v>
      </c>
    </row>
    <row r="408" spans="1:7" x14ac:dyDescent="0.75">
      <c r="A408" s="11">
        <v>44697</v>
      </c>
      <c r="B408">
        <v>31.8</v>
      </c>
      <c r="C408">
        <v>30.03</v>
      </c>
      <c r="D408">
        <v>28.13</v>
      </c>
      <c r="E408">
        <v>35.82</v>
      </c>
      <c r="F408">
        <v>34</v>
      </c>
      <c r="G408">
        <v>27.81</v>
      </c>
    </row>
    <row r="409" spans="1:7" x14ac:dyDescent="0.75">
      <c r="A409" s="11">
        <v>44698</v>
      </c>
      <c r="B409">
        <v>31.6</v>
      </c>
      <c r="C409">
        <v>29.7</v>
      </c>
      <c r="D409">
        <v>28</v>
      </c>
      <c r="E409">
        <v>36</v>
      </c>
      <c r="F409">
        <v>32.65</v>
      </c>
      <c r="G409">
        <v>27.81</v>
      </c>
    </row>
    <row r="410" spans="1:7" x14ac:dyDescent="0.75">
      <c r="A410" s="11">
        <v>44700</v>
      </c>
      <c r="B410">
        <v>31</v>
      </c>
      <c r="C410">
        <v>29.96</v>
      </c>
      <c r="D410">
        <v>28.2</v>
      </c>
      <c r="E410">
        <v>35.5</v>
      </c>
      <c r="F410">
        <v>33</v>
      </c>
      <c r="G410">
        <v>28.9</v>
      </c>
    </row>
    <row r="411" spans="1:7" x14ac:dyDescent="0.75">
      <c r="A411" s="11">
        <v>44701</v>
      </c>
      <c r="B411">
        <v>29.5</v>
      </c>
      <c r="C411">
        <v>29.3</v>
      </c>
      <c r="D411">
        <v>27.74</v>
      </c>
      <c r="E411">
        <v>34.81</v>
      </c>
      <c r="F411">
        <v>32.51</v>
      </c>
      <c r="G411">
        <v>28.55</v>
      </c>
    </row>
    <row r="412" spans="1:7" x14ac:dyDescent="0.75">
      <c r="A412" s="11">
        <v>44704</v>
      </c>
      <c r="B412">
        <v>30.42</v>
      </c>
      <c r="C412">
        <v>29.7</v>
      </c>
      <c r="D412">
        <v>28.25</v>
      </c>
      <c r="E412">
        <v>36.5</v>
      </c>
      <c r="F412">
        <v>33.4</v>
      </c>
      <c r="G412">
        <v>28.55</v>
      </c>
    </row>
    <row r="413" spans="1:7" x14ac:dyDescent="0.75">
      <c r="A413" s="11">
        <v>44705</v>
      </c>
      <c r="B413">
        <v>30</v>
      </c>
      <c r="C413">
        <v>29.69</v>
      </c>
      <c r="D413">
        <v>27.77</v>
      </c>
      <c r="E413">
        <v>34.380000000000003</v>
      </c>
      <c r="F413">
        <v>33.869999999999997</v>
      </c>
      <c r="G413">
        <v>28.2</v>
      </c>
    </row>
    <row r="414" spans="1:7" x14ac:dyDescent="0.75">
      <c r="A414" s="11">
        <v>44707</v>
      </c>
      <c r="B414">
        <v>30.5</v>
      </c>
      <c r="C414">
        <v>30.06</v>
      </c>
      <c r="D414">
        <v>28.15</v>
      </c>
      <c r="E414">
        <v>34.380000000000003</v>
      </c>
      <c r="F414">
        <v>33.89</v>
      </c>
      <c r="G414">
        <v>28.59</v>
      </c>
    </row>
    <row r="415" spans="1:7" x14ac:dyDescent="0.75">
      <c r="A415" s="11">
        <v>44708</v>
      </c>
      <c r="B415">
        <v>30.92</v>
      </c>
      <c r="C415">
        <v>29.95</v>
      </c>
      <c r="D415">
        <v>28.21</v>
      </c>
      <c r="E415">
        <v>34.380000000000003</v>
      </c>
      <c r="F415">
        <v>34.36</v>
      </c>
      <c r="G415">
        <v>28.99</v>
      </c>
    </row>
    <row r="416" spans="1:7" x14ac:dyDescent="0.75">
      <c r="A416" s="11">
        <v>44711</v>
      </c>
      <c r="B416">
        <v>30.51</v>
      </c>
      <c r="C416">
        <v>30.42</v>
      </c>
      <c r="D416">
        <v>28.7</v>
      </c>
      <c r="E416">
        <v>37</v>
      </c>
      <c r="F416">
        <v>35.28</v>
      </c>
      <c r="G416">
        <v>28.58</v>
      </c>
    </row>
    <row r="417" spans="1:7" x14ac:dyDescent="0.75">
      <c r="A417" s="11">
        <v>44712</v>
      </c>
      <c r="B417">
        <v>30.5</v>
      </c>
      <c r="C417">
        <v>29.95</v>
      </c>
      <c r="D417">
        <v>28.35</v>
      </c>
      <c r="E417">
        <v>37</v>
      </c>
      <c r="F417">
        <v>35.28</v>
      </c>
      <c r="G417">
        <v>29</v>
      </c>
    </row>
    <row r="418" spans="1:7" x14ac:dyDescent="0.75">
      <c r="A418" s="11">
        <v>44713</v>
      </c>
      <c r="B418">
        <v>30.01</v>
      </c>
      <c r="C418">
        <v>29.92</v>
      </c>
      <c r="D418">
        <v>28.2</v>
      </c>
      <c r="E418">
        <v>37.520000000000003</v>
      </c>
      <c r="F418">
        <v>35.25</v>
      </c>
      <c r="G418">
        <v>29</v>
      </c>
    </row>
    <row r="419" spans="1:7" x14ac:dyDescent="0.75">
      <c r="A419" s="11">
        <v>44714</v>
      </c>
      <c r="B419">
        <v>30.55</v>
      </c>
      <c r="C419">
        <v>30.26</v>
      </c>
      <c r="D419">
        <v>28.5</v>
      </c>
      <c r="E419">
        <v>37</v>
      </c>
      <c r="F419">
        <v>34.5</v>
      </c>
      <c r="G419">
        <v>29</v>
      </c>
    </row>
    <row r="420" spans="1:7" x14ac:dyDescent="0.75">
      <c r="A420" s="11">
        <v>44715</v>
      </c>
      <c r="B420">
        <v>30.6</v>
      </c>
      <c r="C420">
        <v>29.82</v>
      </c>
      <c r="D420">
        <v>28.35</v>
      </c>
      <c r="E420">
        <v>37</v>
      </c>
      <c r="F420">
        <v>34.5</v>
      </c>
      <c r="G420">
        <v>29</v>
      </c>
    </row>
    <row r="421" spans="1:7" x14ac:dyDescent="0.75">
      <c r="A421" s="11">
        <v>44718</v>
      </c>
      <c r="B421">
        <v>30.5</v>
      </c>
      <c r="C421">
        <v>29.88</v>
      </c>
      <c r="D421">
        <v>28.29</v>
      </c>
      <c r="E421">
        <v>37</v>
      </c>
      <c r="F421">
        <v>33.99</v>
      </c>
      <c r="G421">
        <v>29</v>
      </c>
    </row>
    <row r="422" spans="1:7" x14ac:dyDescent="0.75">
      <c r="A422" s="11">
        <v>44719</v>
      </c>
      <c r="B422">
        <v>30.5</v>
      </c>
      <c r="C422">
        <v>29.71</v>
      </c>
      <c r="D422">
        <v>28</v>
      </c>
      <c r="E422">
        <v>37.5</v>
      </c>
      <c r="F422">
        <v>33.99</v>
      </c>
      <c r="G422">
        <v>29</v>
      </c>
    </row>
    <row r="423" spans="1:7" x14ac:dyDescent="0.75">
      <c r="A423" s="11">
        <v>44720</v>
      </c>
      <c r="B423">
        <v>29.9</v>
      </c>
      <c r="C423">
        <v>28.86</v>
      </c>
      <c r="D423">
        <v>27.3</v>
      </c>
      <c r="E423">
        <v>36</v>
      </c>
      <c r="F423">
        <v>33.99</v>
      </c>
      <c r="G423">
        <v>29</v>
      </c>
    </row>
    <row r="424" spans="1:7" x14ac:dyDescent="0.75">
      <c r="A424" s="11">
        <v>44721</v>
      </c>
      <c r="B424">
        <v>29</v>
      </c>
      <c r="C424">
        <v>28</v>
      </c>
      <c r="D424">
        <v>26.5</v>
      </c>
      <c r="E424">
        <v>36</v>
      </c>
      <c r="F424">
        <v>32.6</v>
      </c>
      <c r="G424">
        <v>27.3</v>
      </c>
    </row>
    <row r="425" spans="1:7" x14ac:dyDescent="0.75">
      <c r="A425" s="11">
        <v>44722</v>
      </c>
      <c r="B425">
        <v>28.06</v>
      </c>
      <c r="C425">
        <v>27.89</v>
      </c>
      <c r="D425">
        <v>26.65</v>
      </c>
      <c r="E425">
        <v>36</v>
      </c>
      <c r="F425">
        <v>32</v>
      </c>
      <c r="G425">
        <v>27.3</v>
      </c>
    </row>
    <row r="426" spans="1:7" x14ac:dyDescent="0.75">
      <c r="A426" s="11">
        <v>44725</v>
      </c>
      <c r="B426">
        <v>28</v>
      </c>
      <c r="C426">
        <v>27.29</v>
      </c>
      <c r="D426">
        <v>26.25</v>
      </c>
      <c r="E426">
        <v>34.5</v>
      </c>
      <c r="F426">
        <v>32</v>
      </c>
      <c r="G426">
        <v>27</v>
      </c>
    </row>
    <row r="427" spans="1:7" x14ac:dyDescent="0.75">
      <c r="A427" s="11">
        <v>44726</v>
      </c>
      <c r="B427">
        <v>27.2</v>
      </c>
      <c r="C427">
        <v>26.75</v>
      </c>
      <c r="D427">
        <v>25.95</v>
      </c>
      <c r="E427">
        <v>34</v>
      </c>
      <c r="F427">
        <v>31.5</v>
      </c>
      <c r="G427">
        <v>27</v>
      </c>
    </row>
    <row r="428" spans="1:7" x14ac:dyDescent="0.75">
      <c r="A428" s="11">
        <v>44727</v>
      </c>
      <c r="B428">
        <v>27.2</v>
      </c>
      <c r="C428">
        <v>27.25</v>
      </c>
      <c r="D428">
        <v>26.1</v>
      </c>
      <c r="E428">
        <v>34</v>
      </c>
      <c r="F428">
        <v>31.5</v>
      </c>
      <c r="G428">
        <v>27</v>
      </c>
    </row>
    <row r="429" spans="1:7" x14ac:dyDescent="0.75">
      <c r="A429" s="11">
        <v>44728</v>
      </c>
      <c r="B429">
        <v>26.5</v>
      </c>
      <c r="C429">
        <v>25.76</v>
      </c>
      <c r="D429">
        <v>25.35</v>
      </c>
      <c r="E429">
        <v>32</v>
      </c>
      <c r="F429">
        <v>31.5</v>
      </c>
      <c r="G429">
        <v>26.1</v>
      </c>
    </row>
    <row r="430" spans="1:7" x14ac:dyDescent="0.75">
      <c r="A430" s="11">
        <v>44733</v>
      </c>
      <c r="B430">
        <v>26.35</v>
      </c>
      <c r="C430">
        <v>25.7</v>
      </c>
      <c r="D430">
        <v>25.2</v>
      </c>
      <c r="E430">
        <v>32.200000000000003</v>
      </c>
      <c r="F430">
        <v>30.7</v>
      </c>
      <c r="G430">
        <v>26.1</v>
      </c>
    </row>
    <row r="431" spans="1:7" x14ac:dyDescent="0.75">
      <c r="A431" s="11">
        <v>44734</v>
      </c>
      <c r="B431">
        <v>25.75</v>
      </c>
      <c r="C431">
        <v>25.45</v>
      </c>
      <c r="D431">
        <v>24.5</v>
      </c>
      <c r="E431">
        <v>32</v>
      </c>
      <c r="F431">
        <v>30</v>
      </c>
      <c r="G431">
        <v>26.1</v>
      </c>
    </row>
    <row r="432" spans="1:7" x14ac:dyDescent="0.75">
      <c r="A432" s="11">
        <v>44735</v>
      </c>
      <c r="B432">
        <v>25.26</v>
      </c>
      <c r="C432">
        <v>24.7</v>
      </c>
      <c r="D432">
        <v>23.9</v>
      </c>
      <c r="E432">
        <v>32</v>
      </c>
      <c r="F432">
        <v>29.5</v>
      </c>
      <c r="G432">
        <v>26.1</v>
      </c>
    </row>
    <row r="433" spans="1:7" x14ac:dyDescent="0.75">
      <c r="A433" s="11">
        <v>44736</v>
      </c>
      <c r="B433">
        <v>24.99</v>
      </c>
      <c r="C433">
        <v>23.65</v>
      </c>
      <c r="D433">
        <v>23.5</v>
      </c>
      <c r="E433">
        <v>30.66</v>
      </c>
      <c r="F433">
        <v>29</v>
      </c>
      <c r="G433">
        <v>23.75</v>
      </c>
    </row>
    <row r="434" spans="1:7" x14ac:dyDescent="0.75">
      <c r="A434" s="11">
        <v>44739</v>
      </c>
      <c r="B434">
        <v>24</v>
      </c>
      <c r="C434">
        <v>22.75</v>
      </c>
      <c r="D434">
        <v>21.75</v>
      </c>
      <c r="E434">
        <v>29.5</v>
      </c>
      <c r="F434">
        <v>28.65</v>
      </c>
      <c r="G434">
        <v>23.15</v>
      </c>
    </row>
    <row r="435" spans="1:7" x14ac:dyDescent="0.75">
      <c r="A435" s="11">
        <v>44740</v>
      </c>
      <c r="B435">
        <v>22.9</v>
      </c>
      <c r="C435">
        <v>23.45</v>
      </c>
      <c r="D435">
        <v>22.9</v>
      </c>
      <c r="E435">
        <f>+AVERAGE(E434,E436)</f>
        <v>29.344999999999999</v>
      </c>
      <c r="F435">
        <v>27</v>
      </c>
      <c r="G435">
        <v>23</v>
      </c>
    </row>
    <row r="436" spans="1:7" x14ac:dyDescent="0.75">
      <c r="A436" s="11">
        <v>44741</v>
      </c>
      <c r="B436">
        <v>23.3</v>
      </c>
      <c r="C436">
        <v>24.37</v>
      </c>
      <c r="D436">
        <v>23.2</v>
      </c>
      <c r="E436">
        <v>29.19</v>
      </c>
      <c r="F436">
        <v>28.5</v>
      </c>
      <c r="G436">
        <v>23</v>
      </c>
    </row>
    <row r="437" spans="1:7" x14ac:dyDescent="0.75">
      <c r="A437" s="11">
        <v>44742</v>
      </c>
      <c r="B437">
        <v>24.33</v>
      </c>
      <c r="C437">
        <v>24.3</v>
      </c>
      <c r="D437">
        <v>23.43</v>
      </c>
      <c r="E437">
        <v>29.19</v>
      </c>
      <c r="F437">
        <v>29</v>
      </c>
      <c r="G437">
        <v>23</v>
      </c>
    </row>
    <row r="438" spans="1:7" x14ac:dyDescent="0.75">
      <c r="A438" s="11">
        <v>44743</v>
      </c>
      <c r="B438">
        <v>24.85</v>
      </c>
      <c r="C438">
        <v>24.57</v>
      </c>
      <c r="D438">
        <v>23.55</v>
      </c>
      <c r="E438">
        <v>31.27</v>
      </c>
      <c r="F438">
        <v>29.4</v>
      </c>
      <c r="G438">
        <v>24.64</v>
      </c>
    </row>
    <row r="439" spans="1:7" x14ac:dyDescent="0.75">
      <c r="A439" s="11">
        <v>44746</v>
      </c>
      <c r="B439">
        <v>24</v>
      </c>
      <c r="C439">
        <v>22.71</v>
      </c>
      <c r="D439">
        <v>21.65</v>
      </c>
      <c r="E439">
        <v>29</v>
      </c>
      <c r="F439">
        <v>27.2</v>
      </c>
      <c r="G439">
        <v>22.9</v>
      </c>
    </row>
    <row r="440" spans="1:7" x14ac:dyDescent="0.75">
      <c r="A440" s="11">
        <v>44747</v>
      </c>
      <c r="B440">
        <v>22.3</v>
      </c>
      <c r="C440">
        <v>21.6</v>
      </c>
      <c r="D440">
        <v>21.6</v>
      </c>
      <c r="E440">
        <v>28.9</v>
      </c>
      <c r="F440">
        <v>26.5</v>
      </c>
      <c r="G440">
        <v>22.9</v>
      </c>
    </row>
    <row r="441" spans="1:7" x14ac:dyDescent="0.75">
      <c r="A441" s="11">
        <v>44748</v>
      </c>
      <c r="B441">
        <v>21.95</v>
      </c>
      <c r="C441">
        <v>21.2</v>
      </c>
      <c r="D441">
        <v>20.6</v>
      </c>
      <c r="E441">
        <v>28</v>
      </c>
      <c r="F441">
        <v>26</v>
      </c>
      <c r="G441">
        <v>23.22</v>
      </c>
    </row>
    <row r="442" spans="1:7" x14ac:dyDescent="0.75">
      <c r="A442" s="11">
        <v>44749</v>
      </c>
      <c r="B442">
        <v>21.52</v>
      </c>
      <c r="C442">
        <v>21.05</v>
      </c>
      <c r="D442">
        <v>20.5</v>
      </c>
      <c r="E442">
        <v>31</v>
      </c>
      <c r="F442">
        <v>25.47</v>
      </c>
      <c r="G442">
        <v>22.658000000000001</v>
      </c>
    </row>
    <row r="443" spans="1:7" x14ac:dyDescent="0.75">
      <c r="A443" s="11">
        <v>44750</v>
      </c>
      <c r="B443">
        <v>21.6</v>
      </c>
      <c r="C443">
        <v>21</v>
      </c>
      <c r="D443">
        <v>21.25</v>
      </c>
      <c r="E443">
        <v>31</v>
      </c>
      <c r="F443">
        <v>25.6</v>
      </c>
      <c r="G443">
        <v>20</v>
      </c>
    </row>
    <row r="444" spans="1:7" x14ac:dyDescent="0.75">
      <c r="A444" s="11">
        <v>44753</v>
      </c>
      <c r="B444">
        <v>21.5</v>
      </c>
      <c r="C444">
        <v>20.93</v>
      </c>
      <c r="D444">
        <v>20.5</v>
      </c>
      <c r="E444">
        <v>27.5</v>
      </c>
      <c r="F444">
        <v>25.6</v>
      </c>
      <c r="G444">
        <v>20</v>
      </c>
    </row>
    <row r="445" spans="1:7" x14ac:dyDescent="0.75">
      <c r="A445" s="11">
        <v>44754</v>
      </c>
      <c r="B445">
        <v>20.6</v>
      </c>
      <c r="C445">
        <v>20.58</v>
      </c>
      <c r="D445">
        <v>19.989999999999998</v>
      </c>
      <c r="E445">
        <v>27</v>
      </c>
      <c r="F445">
        <v>24.75</v>
      </c>
      <c r="G445">
        <v>20</v>
      </c>
    </row>
    <row r="446" spans="1:7" x14ac:dyDescent="0.75">
      <c r="A446" s="11">
        <v>44755</v>
      </c>
      <c r="B446">
        <v>20.7</v>
      </c>
      <c r="C446">
        <v>20.71</v>
      </c>
      <c r="D446">
        <v>19.25</v>
      </c>
      <c r="E446">
        <v>26.65</v>
      </c>
      <c r="F446">
        <v>24.3</v>
      </c>
      <c r="G446">
        <v>20</v>
      </c>
    </row>
    <row r="447" spans="1:7" x14ac:dyDescent="0.75">
      <c r="A447" s="11">
        <v>44756</v>
      </c>
      <c r="B447">
        <v>20.45</v>
      </c>
      <c r="C447">
        <v>20.48</v>
      </c>
      <c r="D447">
        <v>19.3</v>
      </c>
      <c r="E447">
        <v>26.65</v>
      </c>
      <c r="F447">
        <v>23.85</v>
      </c>
      <c r="G447">
        <v>20.5</v>
      </c>
    </row>
    <row r="448" spans="1:7" x14ac:dyDescent="0.75">
      <c r="A448" s="11">
        <v>44757</v>
      </c>
      <c r="B448">
        <v>20.100000000000001</v>
      </c>
      <c r="C448">
        <v>20.12</v>
      </c>
      <c r="D448">
        <v>19.2</v>
      </c>
      <c r="E448">
        <v>26.6</v>
      </c>
      <c r="F448">
        <v>24</v>
      </c>
      <c r="G448">
        <v>20.100000000000001</v>
      </c>
    </row>
    <row r="449" spans="1:7" x14ac:dyDescent="0.75">
      <c r="A449" s="11">
        <v>44760</v>
      </c>
      <c r="B449">
        <v>20</v>
      </c>
      <c r="C449">
        <v>19.97</v>
      </c>
      <c r="D449">
        <v>18.75</v>
      </c>
      <c r="E449">
        <v>26</v>
      </c>
      <c r="F449">
        <v>23.55</v>
      </c>
      <c r="G449">
        <v>20.3</v>
      </c>
    </row>
    <row r="450" spans="1:7" x14ac:dyDescent="0.75">
      <c r="A450" s="11">
        <v>44761</v>
      </c>
      <c r="B450">
        <v>20.04</v>
      </c>
      <c r="C450">
        <v>20.399999999999999</v>
      </c>
      <c r="D450">
        <v>19.399999999999999</v>
      </c>
      <c r="E450">
        <v>26.35</v>
      </c>
      <c r="F450">
        <v>23.86</v>
      </c>
      <c r="G450">
        <v>20.5</v>
      </c>
    </row>
    <row r="451" spans="1:7" x14ac:dyDescent="0.75">
      <c r="A451" s="11">
        <v>44762</v>
      </c>
      <c r="B451">
        <v>19.899999999999999</v>
      </c>
      <c r="C451">
        <v>20.350000000000001</v>
      </c>
      <c r="D451">
        <v>19.5</v>
      </c>
      <c r="E451">
        <v>25.49</v>
      </c>
      <c r="F451">
        <v>23.86</v>
      </c>
      <c r="G451">
        <v>20.8</v>
      </c>
    </row>
    <row r="452" spans="1:7" x14ac:dyDescent="0.75">
      <c r="A452" s="11">
        <v>44763</v>
      </c>
      <c r="B452">
        <v>19.100000000000001</v>
      </c>
      <c r="C452">
        <v>19.47</v>
      </c>
      <c r="D452">
        <v>18.3</v>
      </c>
      <c r="E452">
        <v>24</v>
      </c>
      <c r="F452">
        <v>23</v>
      </c>
      <c r="G452">
        <v>18.7</v>
      </c>
    </row>
    <row r="453" spans="1:7" x14ac:dyDescent="0.75">
      <c r="A453" s="11">
        <v>44764</v>
      </c>
      <c r="B453">
        <v>19.41</v>
      </c>
      <c r="C453">
        <v>19.350000000000001</v>
      </c>
      <c r="D453">
        <v>17.899999999999999</v>
      </c>
      <c r="E453">
        <v>24.72</v>
      </c>
      <c r="F453">
        <v>22.8</v>
      </c>
      <c r="G453">
        <v>18.899999999999999</v>
      </c>
    </row>
    <row r="454" spans="1:7" x14ac:dyDescent="0.75">
      <c r="A454" s="11">
        <v>44767</v>
      </c>
      <c r="B454">
        <v>19.2</v>
      </c>
      <c r="C454">
        <v>19.73</v>
      </c>
      <c r="D454">
        <v>18.100000000000001</v>
      </c>
      <c r="E454">
        <v>24.6</v>
      </c>
      <c r="F454">
        <v>24.63</v>
      </c>
      <c r="G454">
        <v>19.100000000000001</v>
      </c>
    </row>
    <row r="455" spans="1:7" x14ac:dyDescent="0.75">
      <c r="A455" s="11">
        <v>44768</v>
      </c>
      <c r="B455">
        <v>19.89</v>
      </c>
      <c r="C455">
        <v>20.100000000000001</v>
      </c>
      <c r="D455">
        <v>19.25</v>
      </c>
      <c r="E455">
        <v>25.35</v>
      </c>
      <c r="F455">
        <v>23.5</v>
      </c>
      <c r="G455">
        <v>19.899999999999999</v>
      </c>
    </row>
    <row r="456" spans="1:7" x14ac:dyDescent="0.75">
      <c r="A456" s="11">
        <v>44769</v>
      </c>
      <c r="B456">
        <v>20.9</v>
      </c>
      <c r="C456">
        <v>21.5</v>
      </c>
      <c r="D456">
        <v>20.5</v>
      </c>
      <c r="E456">
        <v>26.8</v>
      </c>
      <c r="F456">
        <v>24.8</v>
      </c>
      <c r="G456">
        <v>21</v>
      </c>
    </row>
    <row r="457" spans="1:7" x14ac:dyDescent="0.75">
      <c r="A457" s="11">
        <v>44770</v>
      </c>
      <c r="B457">
        <v>23</v>
      </c>
      <c r="C457">
        <v>24.4</v>
      </c>
      <c r="D457">
        <v>23.25</v>
      </c>
      <c r="E457">
        <v>29.8</v>
      </c>
      <c r="F457">
        <v>26.7</v>
      </c>
      <c r="G457">
        <v>22.61</v>
      </c>
    </row>
    <row r="458" spans="1:7" x14ac:dyDescent="0.75">
      <c r="A458" s="11">
        <v>44771</v>
      </c>
      <c r="B458">
        <v>23.19</v>
      </c>
      <c r="C458">
        <v>24.9</v>
      </c>
      <c r="D458">
        <v>23.3</v>
      </c>
      <c r="E458">
        <v>32</v>
      </c>
      <c r="F458">
        <v>28.52</v>
      </c>
      <c r="G458">
        <v>24.48</v>
      </c>
    </row>
    <row r="459" spans="1:7" x14ac:dyDescent="0.75">
      <c r="A459" s="11">
        <v>44774</v>
      </c>
      <c r="B459">
        <v>24.4</v>
      </c>
      <c r="C459">
        <v>25</v>
      </c>
      <c r="D459">
        <v>23.4</v>
      </c>
      <c r="E459">
        <v>29.7</v>
      </c>
      <c r="F459">
        <v>27.2</v>
      </c>
      <c r="G459">
        <v>25.17</v>
      </c>
    </row>
    <row r="460" spans="1:7" x14ac:dyDescent="0.75">
      <c r="A460" s="11">
        <v>44775</v>
      </c>
      <c r="B460">
        <v>24.95</v>
      </c>
      <c r="C460">
        <v>24.94</v>
      </c>
      <c r="D460">
        <v>23.4</v>
      </c>
      <c r="E460">
        <v>29.5</v>
      </c>
      <c r="F460">
        <v>27</v>
      </c>
      <c r="G460">
        <v>24.5</v>
      </c>
    </row>
    <row r="461" spans="1:7" x14ac:dyDescent="0.75">
      <c r="A461" s="11">
        <v>44776</v>
      </c>
      <c r="B461">
        <v>24.81</v>
      </c>
      <c r="C461">
        <v>24.66</v>
      </c>
      <c r="D461">
        <v>22.65</v>
      </c>
      <c r="E461">
        <v>30</v>
      </c>
      <c r="F461">
        <v>27.37</v>
      </c>
      <c r="G461">
        <v>24.5</v>
      </c>
    </row>
    <row r="462" spans="1:7" x14ac:dyDescent="0.75">
      <c r="A462" s="11">
        <v>44777</v>
      </c>
      <c r="B462">
        <v>24.6</v>
      </c>
      <c r="C462">
        <v>24.28</v>
      </c>
      <c r="D462">
        <v>22.25</v>
      </c>
      <c r="E462">
        <v>30</v>
      </c>
      <c r="F462">
        <v>27.36</v>
      </c>
      <c r="G462">
        <v>24.5</v>
      </c>
    </row>
    <row r="463" spans="1:7" x14ac:dyDescent="0.75">
      <c r="A463" s="11">
        <v>44778</v>
      </c>
      <c r="B463">
        <v>25</v>
      </c>
      <c r="C463">
        <v>24.5</v>
      </c>
      <c r="D463">
        <v>23</v>
      </c>
      <c r="E463">
        <v>30.5</v>
      </c>
      <c r="F463">
        <v>28.39</v>
      </c>
      <c r="G463">
        <v>24.84</v>
      </c>
    </row>
    <row r="464" spans="1:7" x14ac:dyDescent="0.75">
      <c r="A464" s="11">
        <v>44781</v>
      </c>
      <c r="B464">
        <v>25</v>
      </c>
      <c r="C464">
        <v>24.922999999999998</v>
      </c>
      <c r="D464">
        <v>23.3</v>
      </c>
      <c r="E464">
        <v>31</v>
      </c>
      <c r="F464">
        <v>27.85</v>
      </c>
      <c r="G464">
        <v>24.84</v>
      </c>
    </row>
    <row r="465" spans="1:7" x14ac:dyDescent="0.75">
      <c r="A465" s="11">
        <v>44782</v>
      </c>
      <c r="B465">
        <v>24</v>
      </c>
      <c r="C465">
        <v>24.212</v>
      </c>
      <c r="D465">
        <v>22.1</v>
      </c>
      <c r="E465">
        <v>29.25</v>
      </c>
      <c r="F465">
        <v>26.9</v>
      </c>
      <c r="G465">
        <v>24.84</v>
      </c>
    </row>
    <row r="466" spans="1:7" x14ac:dyDescent="0.75">
      <c r="A466" s="11">
        <v>44783</v>
      </c>
      <c r="B466">
        <v>23.6</v>
      </c>
      <c r="C466">
        <v>23.42</v>
      </c>
      <c r="D466">
        <v>22</v>
      </c>
      <c r="E466">
        <v>28.8</v>
      </c>
      <c r="F466">
        <v>27.1</v>
      </c>
      <c r="G466">
        <v>24.84</v>
      </c>
    </row>
    <row r="467" spans="1:7" x14ac:dyDescent="0.75">
      <c r="A467" s="11">
        <v>44784</v>
      </c>
      <c r="B467">
        <v>24</v>
      </c>
      <c r="C467">
        <v>23.98</v>
      </c>
      <c r="D467">
        <v>22.15</v>
      </c>
      <c r="E467">
        <v>29.8</v>
      </c>
      <c r="F467">
        <v>27.85</v>
      </c>
      <c r="G467">
        <v>24</v>
      </c>
    </row>
    <row r="468" spans="1:7" x14ac:dyDescent="0.75">
      <c r="A468" s="11">
        <v>44785</v>
      </c>
      <c r="B468">
        <v>23.7</v>
      </c>
      <c r="C468">
        <v>24.04</v>
      </c>
      <c r="D468">
        <v>22.2</v>
      </c>
      <c r="E468">
        <v>29.3</v>
      </c>
      <c r="F468">
        <v>26.439</v>
      </c>
      <c r="G468">
        <v>24</v>
      </c>
    </row>
    <row r="469" spans="1:7" x14ac:dyDescent="0.75">
      <c r="A469" s="11">
        <v>44789</v>
      </c>
      <c r="B469">
        <v>24.75</v>
      </c>
      <c r="C469">
        <v>24.4</v>
      </c>
      <c r="D469">
        <v>22.75</v>
      </c>
      <c r="E469">
        <v>29.75</v>
      </c>
      <c r="F469">
        <v>27.9</v>
      </c>
      <c r="G469">
        <v>24.9</v>
      </c>
    </row>
    <row r="470" spans="1:7" x14ac:dyDescent="0.75">
      <c r="A470" s="11">
        <v>44790</v>
      </c>
      <c r="B470">
        <v>24.75</v>
      </c>
      <c r="C470">
        <v>23.73</v>
      </c>
      <c r="D470">
        <v>22.4</v>
      </c>
      <c r="E470">
        <v>30</v>
      </c>
      <c r="F470">
        <v>27.36</v>
      </c>
      <c r="G470">
        <v>24.9</v>
      </c>
    </row>
    <row r="471" spans="1:7" x14ac:dyDescent="0.75">
      <c r="A471" s="11">
        <v>44791</v>
      </c>
      <c r="B471">
        <v>23.6</v>
      </c>
      <c r="C471">
        <v>23.67</v>
      </c>
      <c r="D471">
        <v>23</v>
      </c>
      <c r="E471">
        <v>29.6</v>
      </c>
      <c r="F471">
        <v>29</v>
      </c>
      <c r="G471">
        <v>24.6</v>
      </c>
    </row>
    <row r="472" spans="1:7" x14ac:dyDescent="0.75">
      <c r="A472" s="11">
        <v>44792</v>
      </c>
      <c r="B472">
        <v>23.5</v>
      </c>
      <c r="C472">
        <v>23.45</v>
      </c>
      <c r="D472">
        <v>22.6</v>
      </c>
      <c r="E472">
        <v>30</v>
      </c>
      <c r="F472">
        <v>29</v>
      </c>
      <c r="G472">
        <v>24.1</v>
      </c>
    </row>
    <row r="473" spans="1:7" x14ac:dyDescent="0.75">
      <c r="A473" s="11">
        <v>44795</v>
      </c>
      <c r="B473">
        <v>23.65</v>
      </c>
      <c r="C473">
        <v>24.1</v>
      </c>
      <c r="D473">
        <v>23.5</v>
      </c>
      <c r="E473">
        <v>30.3</v>
      </c>
      <c r="F473">
        <v>29</v>
      </c>
      <c r="G473">
        <v>24.1</v>
      </c>
    </row>
    <row r="474" spans="1:7" x14ac:dyDescent="0.75">
      <c r="A474" s="11">
        <v>44796</v>
      </c>
      <c r="B474">
        <v>24.151</v>
      </c>
      <c r="C474">
        <v>24.8</v>
      </c>
      <c r="D474">
        <v>23.5</v>
      </c>
      <c r="E474">
        <v>31</v>
      </c>
      <c r="F474">
        <v>28.050999999999998</v>
      </c>
      <c r="G474">
        <v>23.8</v>
      </c>
    </row>
    <row r="475" spans="1:7" x14ac:dyDescent="0.75">
      <c r="A475" s="11">
        <v>44797</v>
      </c>
      <c r="B475">
        <v>24.86</v>
      </c>
      <c r="C475">
        <v>25.6</v>
      </c>
      <c r="D475">
        <v>24.498999999999999</v>
      </c>
      <c r="E475">
        <v>31.2</v>
      </c>
      <c r="F475">
        <v>28.45</v>
      </c>
      <c r="G475">
        <v>25</v>
      </c>
    </row>
    <row r="476" spans="1:7" x14ac:dyDescent="0.75">
      <c r="A476" s="11">
        <v>44798</v>
      </c>
      <c r="B476">
        <v>24.25</v>
      </c>
      <c r="C476">
        <v>25.3</v>
      </c>
      <c r="D476">
        <v>24.3</v>
      </c>
      <c r="E476">
        <v>31.2</v>
      </c>
      <c r="F476">
        <v>28.55</v>
      </c>
      <c r="G476">
        <v>25.5</v>
      </c>
    </row>
    <row r="477" spans="1:7" x14ac:dyDescent="0.75">
      <c r="A477" s="11">
        <v>44799</v>
      </c>
      <c r="B477">
        <v>24.89</v>
      </c>
      <c r="C477">
        <v>24.95</v>
      </c>
      <c r="D477">
        <v>24.2</v>
      </c>
      <c r="E477">
        <v>31</v>
      </c>
      <c r="F477">
        <v>28.25</v>
      </c>
      <c r="G477">
        <v>26</v>
      </c>
    </row>
    <row r="478" spans="1:7" x14ac:dyDescent="0.75">
      <c r="A478" s="11">
        <v>44802</v>
      </c>
      <c r="B478">
        <v>24</v>
      </c>
      <c r="C478">
        <v>24.7</v>
      </c>
      <c r="D478">
        <v>23.53</v>
      </c>
      <c r="E478">
        <v>31</v>
      </c>
      <c r="F478">
        <v>27.8</v>
      </c>
      <c r="G478">
        <v>26</v>
      </c>
    </row>
    <row r="479" spans="1:7" x14ac:dyDescent="0.75">
      <c r="A479" s="11">
        <v>44803</v>
      </c>
      <c r="B479">
        <v>24.5</v>
      </c>
      <c r="C479">
        <v>24.99</v>
      </c>
      <c r="D479">
        <v>23.55</v>
      </c>
      <c r="E479">
        <v>30.05</v>
      </c>
      <c r="F479">
        <v>27.8</v>
      </c>
      <c r="G479">
        <v>26</v>
      </c>
    </row>
    <row r="480" spans="1:7" x14ac:dyDescent="0.75">
      <c r="A480" s="11">
        <v>44804</v>
      </c>
      <c r="B480">
        <v>24.55</v>
      </c>
      <c r="C480">
        <v>25.24</v>
      </c>
      <c r="D480">
        <v>23.8</v>
      </c>
      <c r="E480">
        <v>30.5</v>
      </c>
      <c r="F480">
        <v>27</v>
      </c>
      <c r="G480">
        <v>26.25</v>
      </c>
    </row>
    <row r="481" spans="1:7" x14ac:dyDescent="0.75">
      <c r="A481" s="11">
        <v>44805</v>
      </c>
      <c r="B481">
        <v>24.55</v>
      </c>
      <c r="C481">
        <v>25.39</v>
      </c>
      <c r="D481">
        <v>23.7</v>
      </c>
      <c r="E481">
        <v>30.5</v>
      </c>
      <c r="F481">
        <v>27</v>
      </c>
      <c r="G481">
        <v>25.5</v>
      </c>
    </row>
    <row r="482" spans="1:7" x14ac:dyDescent="0.75">
      <c r="A482" s="11">
        <v>44809</v>
      </c>
      <c r="B482">
        <v>25.3</v>
      </c>
      <c r="C482">
        <v>26.55</v>
      </c>
      <c r="D482">
        <v>24.15</v>
      </c>
      <c r="E482">
        <v>31.5</v>
      </c>
      <c r="F482">
        <v>29</v>
      </c>
      <c r="G482">
        <v>25.25</v>
      </c>
    </row>
    <row r="483" spans="1:7" x14ac:dyDescent="0.75">
      <c r="A483" s="11">
        <v>44810</v>
      </c>
      <c r="B483">
        <v>25.25</v>
      </c>
      <c r="C483">
        <v>26.26</v>
      </c>
      <c r="D483">
        <v>24.1</v>
      </c>
      <c r="E483">
        <v>30.5</v>
      </c>
      <c r="F483">
        <v>27.85</v>
      </c>
      <c r="G483">
        <v>25.1</v>
      </c>
    </row>
    <row r="484" spans="1:7" x14ac:dyDescent="0.75">
      <c r="A484" s="11">
        <v>44811</v>
      </c>
      <c r="B484">
        <v>25.4</v>
      </c>
      <c r="C484">
        <v>25.82</v>
      </c>
      <c r="D484">
        <v>24.25</v>
      </c>
      <c r="E484">
        <v>31</v>
      </c>
      <c r="F484">
        <v>27.75</v>
      </c>
      <c r="G484">
        <v>25.25</v>
      </c>
    </row>
    <row r="485" spans="1:7" x14ac:dyDescent="0.75">
      <c r="A485" s="11">
        <v>44812</v>
      </c>
      <c r="B485">
        <v>25.6</v>
      </c>
      <c r="C485">
        <v>25.8</v>
      </c>
      <c r="D485">
        <v>24.5</v>
      </c>
      <c r="E485">
        <v>31</v>
      </c>
      <c r="F485">
        <v>28.5</v>
      </c>
      <c r="G485">
        <v>25.2</v>
      </c>
    </row>
    <row r="486" spans="1:7" x14ac:dyDescent="0.75">
      <c r="A486" s="11">
        <v>44813</v>
      </c>
      <c r="B486">
        <v>25</v>
      </c>
      <c r="C486">
        <v>26.05</v>
      </c>
      <c r="D486">
        <v>24.7</v>
      </c>
      <c r="E486">
        <v>31.15</v>
      </c>
      <c r="F486">
        <v>28.3</v>
      </c>
      <c r="G486">
        <v>26</v>
      </c>
    </row>
    <row r="487" spans="1:7" x14ac:dyDescent="0.75">
      <c r="A487" s="11">
        <v>44816</v>
      </c>
      <c r="B487">
        <v>25.55</v>
      </c>
      <c r="C487">
        <v>26.2</v>
      </c>
      <c r="D487">
        <v>25</v>
      </c>
      <c r="E487">
        <v>30.51</v>
      </c>
      <c r="F487">
        <v>28.7</v>
      </c>
      <c r="G487">
        <v>26</v>
      </c>
    </row>
    <row r="488" spans="1:7" x14ac:dyDescent="0.75">
      <c r="A488" s="11">
        <v>44817</v>
      </c>
      <c r="B488">
        <v>25.6</v>
      </c>
      <c r="C488">
        <v>26.01</v>
      </c>
      <c r="D488">
        <v>24.25</v>
      </c>
      <c r="E488">
        <v>30.75</v>
      </c>
      <c r="F488">
        <v>29.1</v>
      </c>
      <c r="G488">
        <v>26</v>
      </c>
    </row>
    <row r="489" spans="1:7" x14ac:dyDescent="0.75">
      <c r="A489" s="11">
        <v>44818</v>
      </c>
      <c r="B489">
        <v>25.25</v>
      </c>
      <c r="C489">
        <v>25.747</v>
      </c>
      <c r="D489">
        <v>24.05</v>
      </c>
      <c r="E489">
        <v>30.9</v>
      </c>
      <c r="F489">
        <v>29</v>
      </c>
      <c r="G489">
        <v>25</v>
      </c>
    </row>
    <row r="490" spans="1:7" x14ac:dyDescent="0.75">
      <c r="A490" s="11">
        <v>44819</v>
      </c>
      <c r="B490">
        <v>25.25</v>
      </c>
      <c r="C490">
        <v>25.34</v>
      </c>
      <c r="D490">
        <v>23.6</v>
      </c>
      <c r="E490">
        <v>30.51</v>
      </c>
      <c r="F490">
        <v>27.8</v>
      </c>
      <c r="G490">
        <v>25</v>
      </c>
    </row>
    <row r="491" spans="1:7" x14ac:dyDescent="0.75">
      <c r="A491" s="11">
        <v>44820</v>
      </c>
      <c r="B491">
        <v>25.25</v>
      </c>
      <c r="C491">
        <v>24.79</v>
      </c>
      <c r="D491">
        <v>23.15</v>
      </c>
      <c r="E491">
        <v>30.4</v>
      </c>
      <c r="F491">
        <v>27.5</v>
      </c>
      <c r="G491">
        <v>24</v>
      </c>
    </row>
    <row r="492" spans="1:7" x14ac:dyDescent="0.75">
      <c r="A492" s="11">
        <v>44823</v>
      </c>
      <c r="B492">
        <v>24.995000000000001</v>
      </c>
      <c r="C492">
        <v>25.013000000000002</v>
      </c>
      <c r="D492">
        <v>23.251000000000001</v>
      </c>
      <c r="E492">
        <v>30.25</v>
      </c>
      <c r="F492">
        <v>27.6</v>
      </c>
      <c r="G492">
        <v>23.6</v>
      </c>
    </row>
    <row r="493" spans="1:7" x14ac:dyDescent="0.75">
      <c r="A493" s="11">
        <v>44824</v>
      </c>
      <c r="B493">
        <v>24.5</v>
      </c>
      <c r="C493">
        <v>24.89</v>
      </c>
      <c r="D493">
        <v>23.1</v>
      </c>
      <c r="E493">
        <v>30.2</v>
      </c>
      <c r="F493">
        <v>27.5</v>
      </c>
      <c r="G493">
        <f>+AVERAGE(G492,G494)</f>
        <v>23.700000000000003</v>
      </c>
    </row>
    <row r="494" spans="1:7" x14ac:dyDescent="0.75">
      <c r="A494" s="11">
        <v>44825</v>
      </c>
      <c r="B494">
        <v>24.3</v>
      </c>
      <c r="C494">
        <v>24.9</v>
      </c>
      <c r="D494">
        <v>23.15</v>
      </c>
      <c r="E494">
        <v>29.9</v>
      </c>
      <c r="F494">
        <v>27.5</v>
      </c>
      <c r="G494">
        <v>23.8</v>
      </c>
    </row>
    <row r="495" spans="1:7" x14ac:dyDescent="0.75">
      <c r="A495" s="11">
        <v>44826</v>
      </c>
      <c r="B495">
        <v>23.81</v>
      </c>
      <c r="C495">
        <v>24.379000000000001</v>
      </c>
      <c r="D495">
        <v>22.8</v>
      </c>
      <c r="E495">
        <v>30</v>
      </c>
      <c r="F495">
        <v>27</v>
      </c>
      <c r="G495">
        <v>23</v>
      </c>
    </row>
    <row r="496" spans="1:7" x14ac:dyDescent="0.75">
      <c r="A496" s="11">
        <v>44827</v>
      </c>
      <c r="B496">
        <v>23</v>
      </c>
      <c r="C496">
        <v>23.69</v>
      </c>
      <c r="D496">
        <v>21.9</v>
      </c>
      <c r="E496">
        <v>29</v>
      </c>
      <c r="F496">
        <v>26</v>
      </c>
      <c r="G496">
        <v>23</v>
      </c>
    </row>
    <row r="497" spans="1:7" x14ac:dyDescent="0.75">
      <c r="A497" s="11">
        <v>44830</v>
      </c>
      <c r="B497">
        <v>23.1</v>
      </c>
      <c r="C497">
        <v>22.8</v>
      </c>
      <c r="D497">
        <v>21.02</v>
      </c>
      <c r="E497">
        <v>28</v>
      </c>
      <c r="F497">
        <v>26</v>
      </c>
      <c r="G497">
        <v>23</v>
      </c>
    </row>
    <row r="498" spans="1:7" x14ac:dyDescent="0.75">
      <c r="A498" s="11">
        <v>44831</v>
      </c>
      <c r="B498">
        <v>21.11</v>
      </c>
      <c r="C498">
        <v>21.4</v>
      </c>
      <c r="D498">
        <v>20.25</v>
      </c>
      <c r="E498">
        <v>27</v>
      </c>
      <c r="F498">
        <v>24.8</v>
      </c>
      <c r="G498">
        <v>22</v>
      </c>
    </row>
    <row r="499" spans="1:7" x14ac:dyDescent="0.75">
      <c r="A499" s="11">
        <v>44832</v>
      </c>
      <c r="B499">
        <v>21.75</v>
      </c>
      <c r="C499">
        <v>22.35</v>
      </c>
      <c r="D499">
        <v>21</v>
      </c>
      <c r="E499">
        <v>27</v>
      </c>
      <c r="F499">
        <v>25</v>
      </c>
      <c r="G499">
        <v>21.4</v>
      </c>
    </row>
    <row r="500" spans="1:7" x14ac:dyDescent="0.75">
      <c r="A500" s="11">
        <v>44833</v>
      </c>
      <c r="B500">
        <v>21.2</v>
      </c>
      <c r="C500">
        <v>21.6</v>
      </c>
      <c r="D500">
        <v>20</v>
      </c>
      <c r="E500">
        <v>27</v>
      </c>
      <c r="F500">
        <v>24.95</v>
      </c>
      <c r="G500">
        <v>21.4</v>
      </c>
    </row>
    <row r="501" spans="1:7" x14ac:dyDescent="0.75">
      <c r="A501" s="11">
        <v>44834</v>
      </c>
      <c r="B501">
        <v>20.39</v>
      </c>
      <c r="C501">
        <v>20.53</v>
      </c>
      <c r="D501">
        <v>19.45</v>
      </c>
      <c r="E501">
        <v>25.76</v>
      </c>
      <c r="F501">
        <v>24.3</v>
      </c>
      <c r="G501">
        <f>+AVERAGE(G500,G502)</f>
        <v>21.4</v>
      </c>
    </row>
    <row r="502" spans="1:7" x14ac:dyDescent="0.75">
      <c r="A502" s="11">
        <v>44837</v>
      </c>
      <c r="B502">
        <v>21</v>
      </c>
      <c r="C502">
        <v>22.15</v>
      </c>
      <c r="D502">
        <v>20.5</v>
      </c>
      <c r="E502">
        <v>26.2</v>
      </c>
      <c r="F502">
        <v>24.5</v>
      </c>
      <c r="G502">
        <v>21.4</v>
      </c>
    </row>
    <row r="503" spans="1:7" x14ac:dyDescent="0.75">
      <c r="A503" s="11">
        <v>44838</v>
      </c>
      <c r="B503">
        <v>22</v>
      </c>
      <c r="C503">
        <v>21.95</v>
      </c>
      <c r="D503">
        <v>21</v>
      </c>
      <c r="E503">
        <v>26.9</v>
      </c>
      <c r="F503">
        <v>25.2</v>
      </c>
      <c r="G503">
        <v>21.4</v>
      </c>
    </row>
    <row r="504" spans="1:7" x14ac:dyDescent="0.75">
      <c r="A504" s="11">
        <v>44839</v>
      </c>
      <c r="B504">
        <v>21.2</v>
      </c>
      <c r="C504">
        <v>21.63</v>
      </c>
      <c r="D504">
        <v>20.100000000000001</v>
      </c>
      <c r="E504">
        <v>26.010999999999999</v>
      </c>
      <c r="F504">
        <v>23.501000000000001</v>
      </c>
      <c r="G504">
        <v>21.4</v>
      </c>
    </row>
    <row r="505" spans="1:7" x14ac:dyDescent="0.75">
      <c r="A505" s="11">
        <v>44840</v>
      </c>
      <c r="B505">
        <v>21.5</v>
      </c>
      <c r="C505">
        <v>21.47</v>
      </c>
      <c r="D505">
        <v>20</v>
      </c>
      <c r="E505">
        <v>27.4</v>
      </c>
      <c r="F505">
        <v>24.28</v>
      </c>
      <c r="G505">
        <v>21.4</v>
      </c>
    </row>
    <row r="506" spans="1:7" x14ac:dyDescent="0.75">
      <c r="A506" s="11">
        <v>44845</v>
      </c>
      <c r="B506">
        <v>20.86</v>
      </c>
      <c r="C506">
        <v>21.1</v>
      </c>
      <c r="D506">
        <v>20.65</v>
      </c>
      <c r="E506">
        <v>27.675999999999998</v>
      </c>
      <c r="F506">
        <v>23</v>
      </c>
      <c r="G506">
        <v>21.001000000000001</v>
      </c>
    </row>
    <row r="507" spans="1:7" x14ac:dyDescent="0.75">
      <c r="A507" s="11">
        <v>44846</v>
      </c>
      <c r="B507">
        <v>20.25</v>
      </c>
      <c r="C507">
        <v>21.2</v>
      </c>
      <c r="D507">
        <v>20.010000000000002</v>
      </c>
      <c r="E507">
        <v>26</v>
      </c>
      <c r="F507">
        <v>24.53</v>
      </c>
      <c r="G507">
        <v>20.53</v>
      </c>
    </row>
    <row r="508" spans="1:7" x14ac:dyDescent="0.75">
      <c r="A508" s="11">
        <v>44847</v>
      </c>
      <c r="B508">
        <v>20.600999999999999</v>
      </c>
      <c r="C508">
        <v>21.257999999999999</v>
      </c>
      <c r="D508">
        <v>20</v>
      </c>
      <c r="E508">
        <v>26</v>
      </c>
      <c r="F508">
        <v>24</v>
      </c>
      <c r="G508">
        <v>20.5</v>
      </c>
    </row>
    <row r="509" spans="1:7" x14ac:dyDescent="0.75">
      <c r="A509" s="11">
        <v>44848</v>
      </c>
      <c r="B509">
        <v>20.7</v>
      </c>
      <c r="C509">
        <v>20.599</v>
      </c>
      <c r="D509">
        <v>19.809999999999999</v>
      </c>
      <c r="E509">
        <v>25.75</v>
      </c>
      <c r="F509">
        <v>23.9</v>
      </c>
      <c r="G509">
        <v>21</v>
      </c>
    </row>
    <row r="510" spans="1:7" x14ac:dyDescent="0.75">
      <c r="A510" s="11">
        <v>44851</v>
      </c>
      <c r="B510">
        <v>21</v>
      </c>
      <c r="C510">
        <v>20.89</v>
      </c>
      <c r="D510">
        <v>19.809999999999999</v>
      </c>
      <c r="E510">
        <v>25.71</v>
      </c>
      <c r="F510">
        <v>23.9</v>
      </c>
      <c r="G510">
        <v>21</v>
      </c>
    </row>
    <row r="511" spans="1:7" x14ac:dyDescent="0.75">
      <c r="A511" s="11">
        <v>44852</v>
      </c>
      <c r="B511">
        <v>20.52</v>
      </c>
      <c r="C511">
        <v>20.98</v>
      </c>
      <c r="D511">
        <v>20</v>
      </c>
      <c r="E511">
        <v>25.71</v>
      </c>
      <c r="F511">
        <v>23.1</v>
      </c>
      <c r="G511">
        <v>21</v>
      </c>
    </row>
    <row r="512" spans="1:7" x14ac:dyDescent="0.75">
      <c r="A512" s="11">
        <v>44853</v>
      </c>
      <c r="B512">
        <v>20</v>
      </c>
      <c r="C512">
        <v>20.981000000000002</v>
      </c>
      <c r="D512">
        <v>20</v>
      </c>
      <c r="E512">
        <f>+AVERAGE(E511,E513)</f>
        <v>26.094999999999999</v>
      </c>
      <c r="F512">
        <v>23.5</v>
      </c>
      <c r="G512">
        <f>+AVERAGE(G511,G513)</f>
        <v>21.25</v>
      </c>
    </row>
    <row r="513" spans="1:7" x14ac:dyDescent="0.75">
      <c r="A513" s="11">
        <v>44854</v>
      </c>
      <c r="B513">
        <v>21.2</v>
      </c>
      <c r="C513">
        <v>21.35</v>
      </c>
      <c r="D513">
        <v>20.350000000000001</v>
      </c>
      <c r="E513">
        <v>26.48</v>
      </c>
      <c r="F513">
        <v>24.001000000000001</v>
      </c>
      <c r="G513">
        <v>21.5</v>
      </c>
    </row>
    <row r="514" spans="1:7" x14ac:dyDescent="0.75">
      <c r="A514" s="11">
        <v>44855</v>
      </c>
      <c r="B514">
        <v>21.548999999999999</v>
      </c>
      <c r="C514">
        <v>22.1</v>
      </c>
      <c r="D514">
        <v>21.15</v>
      </c>
      <c r="E514">
        <f>+AVERAGE(E513,E515)</f>
        <v>27.740000000000002</v>
      </c>
      <c r="F514">
        <v>25</v>
      </c>
      <c r="G514">
        <f>+AVERAGE(G513,G515)</f>
        <v>21.7</v>
      </c>
    </row>
    <row r="515" spans="1:7" x14ac:dyDescent="0.75">
      <c r="A515" s="11">
        <v>44858</v>
      </c>
      <c r="B515">
        <v>22.89</v>
      </c>
      <c r="C515">
        <v>23.2</v>
      </c>
      <c r="D515">
        <v>22.2</v>
      </c>
      <c r="E515">
        <v>29</v>
      </c>
      <c r="F515">
        <v>26.001999999999999</v>
      </c>
      <c r="G515">
        <v>21.9</v>
      </c>
    </row>
    <row r="516" spans="1:7" x14ac:dyDescent="0.75">
      <c r="A516" s="11">
        <v>44859</v>
      </c>
      <c r="B516">
        <v>23.05</v>
      </c>
      <c r="C516">
        <v>23.38</v>
      </c>
      <c r="D516">
        <v>22.4</v>
      </c>
      <c r="E516">
        <v>29.5</v>
      </c>
      <c r="F516">
        <v>27.75</v>
      </c>
      <c r="G516">
        <v>22.82</v>
      </c>
    </row>
    <row r="517" spans="1:7" x14ac:dyDescent="0.75">
      <c r="A517" s="11">
        <v>44860</v>
      </c>
      <c r="B517">
        <v>22.088000000000001</v>
      </c>
      <c r="C517">
        <v>22.8</v>
      </c>
      <c r="D517">
        <v>22.3</v>
      </c>
      <c r="E517">
        <v>28.8</v>
      </c>
      <c r="F517">
        <v>28</v>
      </c>
      <c r="G517">
        <f>+AVERAGE(G516,G518)</f>
        <v>22.91</v>
      </c>
    </row>
    <row r="518" spans="1:7" x14ac:dyDescent="0.75">
      <c r="A518" s="11">
        <v>44861</v>
      </c>
      <c r="B518">
        <v>22.6</v>
      </c>
      <c r="C518">
        <v>22.6</v>
      </c>
      <c r="D518">
        <v>22</v>
      </c>
      <c r="E518">
        <v>29</v>
      </c>
      <c r="F518">
        <v>28.39</v>
      </c>
      <c r="G518">
        <v>23</v>
      </c>
    </row>
    <row r="519" spans="1:7" x14ac:dyDescent="0.75">
      <c r="A519" s="11">
        <v>44862</v>
      </c>
      <c r="B519">
        <v>22.6</v>
      </c>
      <c r="C519">
        <v>22.5</v>
      </c>
      <c r="D519">
        <v>22</v>
      </c>
      <c r="E519">
        <v>29.998999999999999</v>
      </c>
      <c r="F519">
        <v>27.9</v>
      </c>
      <c r="G519">
        <v>23</v>
      </c>
    </row>
    <row r="520" spans="1:7" x14ac:dyDescent="0.75">
      <c r="A520" s="11">
        <v>44865</v>
      </c>
      <c r="B520">
        <v>22.5</v>
      </c>
      <c r="C520">
        <v>22.478999999999999</v>
      </c>
      <c r="D520">
        <v>22</v>
      </c>
      <c r="E520">
        <v>28.8</v>
      </c>
      <c r="F520">
        <v>27.2</v>
      </c>
      <c r="G520">
        <v>23</v>
      </c>
    </row>
    <row r="521" spans="1:7" x14ac:dyDescent="0.75">
      <c r="A521" s="11">
        <v>44866</v>
      </c>
      <c r="B521">
        <v>23</v>
      </c>
      <c r="C521">
        <v>22.852</v>
      </c>
      <c r="D521">
        <v>22.2</v>
      </c>
      <c r="E521">
        <v>28.901</v>
      </c>
      <c r="F521">
        <v>26.501999999999999</v>
      </c>
      <c r="G521">
        <v>22.7</v>
      </c>
    </row>
    <row r="522" spans="1:7" x14ac:dyDescent="0.75">
      <c r="A522" s="11">
        <v>44867</v>
      </c>
      <c r="B522">
        <v>22.78</v>
      </c>
      <c r="C522">
        <v>22.53</v>
      </c>
      <c r="D522">
        <v>21.75</v>
      </c>
      <c r="E522">
        <v>29.99</v>
      </c>
      <c r="F522">
        <v>26.1</v>
      </c>
      <c r="G522">
        <v>22.2</v>
      </c>
    </row>
    <row r="523" spans="1:7" x14ac:dyDescent="0.75">
      <c r="A523" s="11">
        <v>44868</v>
      </c>
      <c r="B523">
        <v>22.8</v>
      </c>
      <c r="C523">
        <v>22.6</v>
      </c>
      <c r="D523">
        <v>21.85</v>
      </c>
      <c r="E523">
        <v>30</v>
      </c>
      <c r="F523">
        <v>26.46</v>
      </c>
      <c r="G523">
        <v>22.498999999999999</v>
      </c>
    </row>
    <row r="524" spans="1:7" x14ac:dyDescent="0.75">
      <c r="A524" s="11">
        <v>44869</v>
      </c>
      <c r="B524">
        <v>23</v>
      </c>
      <c r="C524">
        <v>22.6</v>
      </c>
      <c r="D524">
        <v>21.8</v>
      </c>
      <c r="E524">
        <v>30.45</v>
      </c>
      <c r="F524">
        <v>25.901</v>
      </c>
      <c r="G524">
        <v>23</v>
      </c>
    </row>
    <row r="525" spans="1:7" x14ac:dyDescent="0.75">
      <c r="A525" s="11">
        <v>44872</v>
      </c>
      <c r="B525">
        <v>23</v>
      </c>
      <c r="C525">
        <v>23.4</v>
      </c>
      <c r="D525">
        <v>22.17</v>
      </c>
      <c r="E525">
        <v>30</v>
      </c>
      <c r="F525">
        <v>27.37</v>
      </c>
      <c r="G525">
        <v>23</v>
      </c>
    </row>
    <row r="526" spans="1:7" x14ac:dyDescent="0.75">
      <c r="A526" s="11">
        <v>44873</v>
      </c>
      <c r="B526">
        <v>23.6</v>
      </c>
      <c r="C526">
        <v>23.69</v>
      </c>
      <c r="D526">
        <v>22.35</v>
      </c>
      <c r="E526">
        <v>30.75</v>
      </c>
      <c r="F526">
        <v>27.1</v>
      </c>
      <c r="G526">
        <v>23.32</v>
      </c>
    </row>
    <row r="527" spans="1:7" x14ac:dyDescent="0.75">
      <c r="A527" s="11">
        <v>44874</v>
      </c>
      <c r="B527">
        <v>23.4</v>
      </c>
      <c r="C527">
        <v>23.283999999999999</v>
      </c>
      <c r="D527">
        <v>22.49</v>
      </c>
      <c r="E527">
        <v>30</v>
      </c>
      <c r="F527">
        <v>27.5</v>
      </c>
      <c r="G527">
        <v>23.2</v>
      </c>
    </row>
    <row r="528" spans="1:7" x14ac:dyDescent="0.75">
      <c r="A528" s="11">
        <v>44875</v>
      </c>
      <c r="B528">
        <v>23.401</v>
      </c>
      <c r="C528">
        <v>23.93</v>
      </c>
      <c r="D528">
        <v>22.8</v>
      </c>
      <c r="E528">
        <v>31.2</v>
      </c>
      <c r="F528">
        <v>28</v>
      </c>
      <c r="G528">
        <f>+AVERAGE(G527,G530)</f>
        <v>23.35</v>
      </c>
    </row>
    <row r="529" spans="1:7" x14ac:dyDescent="0.75">
      <c r="A529" s="11">
        <v>44876</v>
      </c>
      <c r="B529">
        <v>22.9</v>
      </c>
      <c r="C529">
        <v>24.11</v>
      </c>
      <c r="D529">
        <v>22.95</v>
      </c>
      <c r="E529">
        <v>30.21</v>
      </c>
      <c r="F529">
        <v>28.1</v>
      </c>
      <c r="G529">
        <f>+G528</f>
        <v>23.35</v>
      </c>
    </row>
    <row r="530" spans="1:7" x14ac:dyDescent="0.75">
      <c r="A530" s="11">
        <v>44879</v>
      </c>
      <c r="B530">
        <v>24.4</v>
      </c>
      <c r="C530">
        <v>24.35</v>
      </c>
      <c r="D530">
        <v>23.9</v>
      </c>
      <c r="E530">
        <v>31.79</v>
      </c>
      <c r="F530">
        <v>29</v>
      </c>
      <c r="G530">
        <v>23.5</v>
      </c>
    </row>
    <row r="531" spans="1:7" x14ac:dyDescent="0.75">
      <c r="A531" s="11">
        <v>44880</v>
      </c>
      <c r="B531">
        <v>25</v>
      </c>
      <c r="C531">
        <v>26.22</v>
      </c>
      <c r="D531">
        <v>24.6</v>
      </c>
      <c r="E531">
        <v>32.5</v>
      </c>
      <c r="F531">
        <v>29</v>
      </c>
      <c r="G531">
        <v>24.43</v>
      </c>
    </row>
    <row r="532" spans="1:7" x14ac:dyDescent="0.75">
      <c r="A532" s="11">
        <v>44881</v>
      </c>
      <c r="B532">
        <v>26</v>
      </c>
      <c r="C532">
        <v>26.6</v>
      </c>
      <c r="D532">
        <v>24.899000000000001</v>
      </c>
      <c r="E532">
        <v>32.9</v>
      </c>
      <c r="F532">
        <v>30</v>
      </c>
      <c r="G532">
        <v>24.863</v>
      </c>
    </row>
    <row r="533" spans="1:7" x14ac:dyDescent="0.75">
      <c r="A533" s="11">
        <v>44882</v>
      </c>
      <c r="B533">
        <v>25.8</v>
      </c>
      <c r="C533">
        <v>26.03</v>
      </c>
      <c r="D533">
        <v>24.1</v>
      </c>
      <c r="E533">
        <v>32.5</v>
      </c>
      <c r="F533">
        <v>30</v>
      </c>
      <c r="G533">
        <v>25.45</v>
      </c>
    </row>
    <row r="534" spans="1:7" x14ac:dyDescent="0.75">
      <c r="A534" s="11">
        <v>44883</v>
      </c>
      <c r="B534">
        <v>25</v>
      </c>
      <c r="C534">
        <v>25.18</v>
      </c>
      <c r="D534">
        <v>23.3</v>
      </c>
      <c r="E534">
        <v>32.9</v>
      </c>
      <c r="F534">
        <v>30</v>
      </c>
      <c r="G534">
        <v>25.09</v>
      </c>
    </row>
    <row r="535" spans="1:7" x14ac:dyDescent="0.75">
      <c r="A535" s="11">
        <v>44887</v>
      </c>
      <c r="B535">
        <v>25.8</v>
      </c>
      <c r="C535">
        <v>26.1</v>
      </c>
      <c r="D535">
        <v>23.75</v>
      </c>
      <c r="E535">
        <v>32</v>
      </c>
      <c r="F535">
        <v>30.42</v>
      </c>
      <c r="G535">
        <v>25.09</v>
      </c>
    </row>
    <row r="536" spans="1:7" x14ac:dyDescent="0.75">
      <c r="A536" s="11">
        <v>44888</v>
      </c>
      <c r="B536">
        <v>25.8</v>
      </c>
      <c r="C536">
        <v>26.25</v>
      </c>
      <c r="D536">
        <v>23.75</v>
      </c>
      <c r="E536">
        <v>32.450000000000003</v>
      </c>
      <c r="F536">
        <v>30.42</v>
      </c>
      <c r="G536">
        <v>24.75</v>
      </c>
    </row>
    <row r="537" spans="1:7" x14ac:dyDescent="0.75">
      <c r="A537" s="11">
        <v>44889</v>
      </c>
      <c r="B537">
        <v>26.4</v>
      </c>
      <c r="C537">
        <v>25.882000000000001</v>
      </c>
      <c r="D537">
        <v>24.5</v>
      </c>
      <c r="E537">
        <v>33.5</v>
      </c>
      <c r="F537">
        <v>29.5</v>
      </c>
      <c r="G537">
        <v>24.75</v>
      </c>
    </row>
    <row r="538" spans="1:7" x14ac:dyDescent="0.75">
      <c r="A538" s="11">
        <v>44890</v>
      </c>
      <c r="B538">
        <v>26.399000000000001</v>
      </c>
      <c r="C538">
        <v>25.88</v>
      </c>
      <c r="D538">
        <v>24</v>
      </c>
      <c r="E538">
        <v>33.1</v>
      </c>
      <c r="F538">
        <v>28.201000000000001</v>
      </c>
      <c r="G538">
        <v>25.02</v>
      </c>
    </row>
    <row r="539" spans="1:7" x14ac:dyDescent="0.75">
      <c r="A539" s="11">
        <v>44893</v>
      </c>
      <c r="B539">
        <v>26.76</v>
      </c>
      <c r="C539">
        <v>25.89</v>
      </c>
      <c r="D539">
        <v>24.2</v>
      </c>
      <c r="E539">
        <v>33</v>
      </c>
      <c r="F539">
        <v>28.2</v>
      </c>
      <c r="G539">
        <v>25</v>
      </c>
    </row>
    <row r="540" spans="1:7" x14ac:dyDescent="0.75">
      <c r="A540" s="11">
        <v>44894</v>
      </c>
      <c r="B540">
        <v>27</v>
      </c>
      <c r="C540">
        <v>26.861999999999998</v>
      </c>
      <c r="D540">
        <v>24.98</v>
      </c>
      <c r="E540">
        <v>33.700000000000003</v>
      </c>
      <c r="F540">
        <v>28.401</v>
      </c>
      <c r="G540">
        <v>25</v>
      </c>
    </row>
    <row r="541" spans="1:7" x14ac:dyDescent="0.75">
      <c r="A541" s="11">
        <v>44895</v>
      </c>
      <c r="B541">
        <v>27</v>
      </c>
      <c r="C541">
        <v>28.079000000000001</v>
      </c>
      <c r="D541">
        <v>26</v>
      </c>
      <c r="E541">
        <v>33.5</v>
      </c>
      <c r="F541">
        <v>30.15</v>
      </c>
      <c r="G541">
        <v>25.15</v>
      </c>
    </row>
    <row r="542" spans="1:7" x14ac:dyDescent="0.75">
      <c r="A542" s="11">
        <v>44896</v>
      </c>
      <c r="B542">
        <v>27.65</v>
      </c>
      <c r="C542">
        <v>28</v>
      </c>
      <c r="D542">
        <v>26.5</v>
      </c>
      <c r="E542">
        <v>34.299999999999997</v>
      </c>
      <c r="F542">
        <v>30.57</v>
      </c>
      <c r="G542">
        <v>25.15</v>
      </c>
    </row>
    <row r="543" spans="1:7" x14ac:dyDescent="0.75">
      <c r="A543" s="11">
        <v>44897</v>
      </c>
      <c r="B543">
        <v>27.58</v>
      </c>
      <c r="C543">
        <v>27.75</v>
      </c>
      <c r="D543">
        <v>26.24</v>
      </c>
      <c r="E543">
        <v>33.5</v>
      </c>
      <c r="F543">
        <v>31.298999999999999</v>
      </c>
      <c r="G543">
        <v>26.5</v>
      </c>
    </row>
    <row r="544" spans="1:7" x14ac:dyDescent="0.75">
      <c r="A544" s="11">
        <v>44900</v>
      </c>
      <c r="B544">
        <v>27.15</v>
      </c>
      <c r="C544">
        <v>27.42</v>
      </c>
      <c r="D544">
        <v>25.65</v>
      </c>
      <c r="E544">
        <v>33.6</v>
      </c>
      <c r="F544">
        <v>31.298999999999999</v>
      </c>
      <c r="G544">
        <v>26.5</v>
      </c>
    </row>
    <row r="545" spans="1:7" x14ac:dyDescent="0.75">
      <c r="A545" s="11">
        <v>44901</v>
      </c>
      <c r="B545">
        <v>27.51</v>
      </c>
      <c r="C545">
        <v>26.77</v>
      </c>
      <c r="D545">
        <v>24.99</v>
      </c>
      <c r="E545">
        <v>33.200000000000003</v>
      </c>
      <c r="F545">
        <v>31.298999999999999</v>
      </c>
      <c r="G545">
        <v>26.5</v>
      </c>
    </row>
    <row r="546" spans="1:7" x14ac:dyDescent="0.75">
      <c r="A546" s="11">
        <v>44902</v>
      </c>
      <c r="B546">
        <v>27.978999999999999</v>
      </c>
      <c r="C546">
        <v>27.05</v>
      </c>
      <c r="D546">
        <v>25.45</v>
      </c>
      <c r="E546">
        <f>+AVERAGE(E545,E548)</f>
        <v>33.6</v>
      </c>
      <c r="F546">
        <v>30.5</v>
      </c>
      <c r="G546">
        <v>26.5</v>
      </c>
    </row>
    <row r="547" spans="1:7" x14ac:dyDescent="0.75">
      <c r="A547" s="11">
        <v>44907</v>
      </c>
      <c r="B547">
        <v>28.5</v>
      </c>
      <c r="C547">
        <v>27.798999999999999</v>
      </c>
      <c r="D547">
        <v>25.75</v>
      </c>
      <c r="E547">
        <f>+E546</f>
        <v>33.6</v>
      </c>
      <c r="F547">
        <v>30.5</v>
      </c>
      <c r="G547">
        <v>26.5</v>
      </c>
    </row>
    <row r="548" spans="1:7" x14ac:dyDescent="0.75">
      <c r="A548" s="11">
        <v>44908</v>
      </c>
      <c r="B548">
        <v>27</v>
      </c>
      <c r="C548">
        <v>28.08</v>
      </c>
      <c r="D548">
        <v>26.1</v>
      </c>
      <c r="E548">
        <v>34</v>
      </c>
      <c r="F548">
        <v>30.5</v>
      </c>
      <c r="G548">
        <v>26.1</v>
      </c>
    </row>
    <row r="549" spans="1:7" x14ac:dyDescent="0.75">
      <c r="A549" s="11">
        <v>44909</v>
      </c>
      <c r="B549">
        <v>29</v>
      </c>
      <c r="C549">
        <v>28.2</v>
      </c>
      <c r="D549">
        <v>26.3</v>
      </c>
      <c r="E549">
        <v>33.9</v>
      </c>
      <c r="F549">
        <v>30.9</v>
      </c>
      <c r="G549">
        <v>26.5</v>
      </c>
    </row>
    <row r="550" spans="1:7" x14ac:dyDescent="0.75">
      <c r="A550" s="11">
        <v>44910</v>
      </c>
      <c r="B550">
        <v>29</v>
      </c>
      <c r="C550">
        <v>29</v>
      </c>
      <c r="D550">
        <v>27.1</v>
      </c>
      <c r="E550">
        <v>34.22</v>
      </c>
      <c r="F550">
        <v>31.15</v>
      </c>
      <c r="G550">
        <v>26.75</v>
      </c>
    </row>
    <row r="551" spans="1:7" x14ac:dyDescent="0.75">
      <c r="A551" s="11">
        <v>44911</v>
      </c>
      <c r="B551">
        <v>28.998999999999999</v>
      </c>
      <c r="C551">
        <v>29.6</v>
      </c>
      <c r="D551">
        <v>27.3</v>
      </c>
      <c r="E551">
        <v>35.5</v>
      </c>
      <c r="F551">
        <v>31.15</v>
      </c>
      <c r="G551">
        <v>27.599</v>
      </c>
    </row>
    <row r="552" spans="1:7" x14ac:dyDescent="0.75">
      <c r="A552" s="11">
        <v>44914</v>
      </c>
      <c r="B552">
        <v>29.25</v>
      </c>
      <c r="C552">
        <v>30.35</v>
      </c>
      <c r="D552">
        <v>28.25</v>
      </c>
      <c r="E552">
        <v>36.49</v>
      </c>
      <c r="F552">
        <v>31.15</v>
      </c>
      <c r="G552">
        <v>27.7</v>
      </c>
    </row>
    <row r="553" spans="1:7" x14ac:dyDescent="0.75">
      <c r="A553" s="11">
        <v>44915</v>
      </c>
      <c r="B553">
        <v>30.37</v>
      </c>
      <c r="C553">
        <v>29.978999999999999</v>
      </c>
      <c r="D553">
        <v>28.04</v>
      </c>
      <c r="E553">
        <v>36.700000000000003</v>
      </c>
      <c r="F553">
        <v>31.58</v>
      </c>
      <c r="G553">
        <v>28.32</v>
      </c>
    </row>
    <row r="554" spans="1:7" x14ac:dyDescent="0.75">
      <c r="A554" s="11">
        <v>44916</v>
      </c>
      <c r="B554">
        <v>29.95</v>
      </c>
      <c r="C554">
        <v>30.3</v>
      </c>
      <c r="D554">
        <v>29</v>
      </c>
      <c r="E554">
        <v>36.9</v>
      </c>
      <c r="F554">
        <v>33.78</v>
      </c>
      <c r="G554">
        <v>29.8</v>
      </c>
    </row>
    <row r="555" spans="1:7" x14ac:dyDescent="0.75">
      <c r="A555" s="11">
        <v>44917</v>
      </c>
      <c r="B555">
        <v>28.7</v>
      </c>
      <c r="C555">
        <v>28.45</v>
      </c>
      <c r="D555">
        <v>27.010999999999999</v>
      </c>
      <c r="E555">
        <v>35.700000000000003</v>
      </c>
      <c r="F555">
        <v>33</v>
      </c>
      <c r="G555">
        <v>29.8</v>
      </c>
    </row>
    <row r="556" spans="1:7" x14ac:dyDescent="0.75">
      <c r="A556" s="11">
        <v>44918</v>
      </c>
      <c r="B556">
        <v>28.5</v>
      </c>
      <c r="C556">
        <v>29.75</v>
      </c>
      <c r="D556">
        <v>27.8</v>
      </c>
      <c r="E556">
        <v>35.5</v>
      </c>
      <c r="F556">
        <v>32.200000000000003</v>
      </c>
      <c r="G556">
        <v>29.8</v>
      </c>
    </row>
    <row r="557" spans="1:7" x14ac:dyDescent="0.75">
      <c r="A557" s="11">
        <v>44921</v>
      </c>
      <c r="B557">
        <v>29</v>
      </c>
      <c r="C557">
        <v>29.15</v>
      </c>
      <c r="D557">
        <v>27.501000000000001</v>
      </c>
      <c r="E557">
        <v>36.499000000000002</v>
      </c>
      <c r="F557">
        <v>32.200000000000003</v>
      </c>
      <c r="G557">
        <v>29.8</v>
      </c>
    </row>
    <row r="558" spans="1:7" x14ac:dyDescent="0.75">
      <c r="A558" s="11">
        <v>44922</v>
      </c>
      <c r="B558">
        <v>28.45</v>
      </c>
      <c r="C558">
        <v>29.05</v>
      </c>
      <c r="D558">
        <v>27.49</v>
      </c>
      <c r="E558">
        <v>36</v>
      </c>
      <c r="F558">
        <v>32</v>
      </c>
      <c r="G558">
        <v>29.8</v>
      </c>
    </row>
    <row r="559" spans="1:7" x14ac:dyDescent="0.75">
      <c r="A559" s="11">
        <v>44923</v>
      </c>
      <c r="B559">
        <v>28</v>
      </c>
      <c r="C559">
        <v>28.77</v>
      </c>
      <c r="D559">
        <v>26.8</v>
      </c>
      <c r="E559">
        <v>35.5</v>
      </c>
      <c r="F559">
        <v>30.811</v>
      </c>
      <c r="G559">
        <v>29.8</v>
      </c>
    </row>
    <row r="560" spans="1:7" x14ac:dyDescent="0.75">
      <c r="A560" s="11">
        <v>44924</v>
      </c>
      <c r="B560">
        <v>26.92</v>
      </c>
      <c r="C560">
        <v>28</v>
      </c>
      <c r="D560">
        <v>26.94</v>
      </c>
      <c r="E560">
        <v>34.9</v>
      </c>
      <c r="F560">
        <v>30.81</v>
      </c>
      <c r="G560">
        <v>28.99</v>
      </c>
    </row>
    <row r="561" spans="1:7" x14ac:dyDescent="0.75">
      <c r="A561" s="11">
        <v>44925</v>
      </c>
      <c r="B561">
        <v>27.15</v>
      </c>
      <c r="C561">
        <v>28.45</v>
      </c>
      <c r="D561">
        <v>27.4</v>
      </c>
      <c r="E561">
        <v>35.770000000000003</v>
      </c>
      <c r="F561">
        <v>31</v>
      </c>
      <c r="G561">
        <v>28.7</v>
      </c>
    </row>
    <row r="562" spans="1:7" x14ac:dyDescent="0.75">
      <c r="A562" s="11">
        <v>44928</v>
      </c>
      <c r="B562">
        <v>27.75</v>
      </c>
      <c r="C562">
        <v>28.69</v>
      </c>
      <c r="D562">
        <v>27.79</v>
      </c>
      <c r="E562">
        <v>35.5</v>
      </c>
      <c r="F562">
        <v>31.100999999999999</v>
      </c>
      <c r="G562">
        <v>28.9</v>
      </c>
    </row>
    <row r="563" spans="1:7" x14ac:dyDescent="0.75">
      <c r="A563" s="11">
        <v>44929</v>
      </c>
      <c r="B563">
        <v>28.5</v>
      </c>
      <c r="C563">
        <v>29.15</v>
      </c>
      <c r="D563">
        <v>27.9</v>
      </c>
      <c r="E563">
        <v>35.5</v>
      </c>
      <c r="F563">
        <v>32</v>
      </c>
      <c r="G563">
        <v>29</v>
      </c>
    </row>
    <row r="564" spans="1:7" x14ac:dyDescent="0.75">
      <c r="A564" s="11">
        <v>44930</v>
      </c>
      <c r="B564">
        <v>29.5</v>
      </c>
      <c r="C564">
        <v>29.77</v>
      </c>
      <c r="D564">
        <v>28.251000000000001</v>
      </c>
      <c r="E564">
        <v>36.1</v>
      </c>
      <c r="F564">
        <v>33</v>
      </c>
      <c r="G564">
        <v>29</v>
      </c>
    </row>
    <row r="565" spans="1:7" x14ac:dyDescent="0.75">
      <c r="A565" s="11">
        <v>44931</v>
      </c>
      <c r="B565">
        <v>30.088999999999999</v>
      </c>
      <c r="C565">
        <v>29.489000000000001</v>
      </c>
      <c r="D565">
        <v>27.4</v>
      </c>
      <c r="E565">
        <v>35</v>
      </c>
      <c r="F565">
        <v>31.3</v>
      </c>
      <c r="G565">
        <v>28.55</v>
      </c>
    </row>
    <row r="566" spans="1:7" x14ac:dyDescent="0.75">
      <c r="A566" s="11">
        <v>44932</v>
      </c>
      <c r="B566">
        <v>28.803000000000001</v>
      </c>
      <c r="C566">
        <v>29.66</v>
      </c>
      <c r="D566">
        <v>27.96</v>
      </c>
      <c r="E566">
        <v>34.5</v>
      </c>
      <c r="F566">
        <v>31</v>
      </c>
      <c r="G566">
        <v>28.4</v>
      </c>
    </row>
    <row r="567" spans="1:7" x14ac:dyDescent="0.75">
      <c r="A567" s="11">
        <v>44935</v>
      </c>
      <c r="B567">
        <v>30</v>
      </c>
      <c r="C567">
        <v>30.35</v>
      </c>
      <c r="D567">
        <v>28.52</v>
      </c>
      <c r="E567">
        <v>35</v>
      </c>
      <c r="F567">
        <v>31.5</v>
      </c>
      <c r="G567">
        <v>29.1</v>
      </c>
    </row>
    <row r="568" spans="1:7" x14ac:dyDescent="0.75">
      <c r="A568" s="11">
        <v>44936</v>
      </c>
      <c r="B568">
        <v>29.9</v>
      </c>
      <c r="C568">
        <v>30.38</v>
      </c>
      <c r="D568">
        <v>28.498999999999999</v>
      </c>
      <c r="E568">
        <v>35.398000000000003</v>
      </c>
      <c r="F568">
        <v>31.001000000000001</v>
      </c>
      <c r="G568">
        <v>29.99</v>
      </c>
    </row>
    <row r="569" spans="1:7" x14ac:dyDescent="0.75">
      <c r="A569" s="11">
        <v>44937</v>
      </c>
      <c r="B569">
        <v>31</v>
      </c>
      <c r="C569">
        <v>31.95</v>
      </c>
      <c r="D569">
        <v>29.89</v>
      </c>
      <c r="E569">
        <v>37.5</v>
      </c>
      <c r="F569">
        <v>32.700000000000003</v>
      </c>
      <c r="G569">
        <v>30.25</v>
      </c>
    </row>
    <row r="570" spans="1:7" x14ac:dyDescent="0.75">
      <c r="A570" s="11">
        <v>44938</v>
      </c>
      <c r="B570">
        <v>32</v>
      </c>
      <c r="C570">
        <v>31.69</v>
      </c>
      <c r="D570">
        <v>30.5</v>
      </c>
      <c r="E570">
        <v>36.5</v>
      </c>
      <c r="F570">
        <v>32.65</v>
      </c>
      <c r="G570">
        <v>30.4</v>
      </c>
    </row>
    <row r="571" spans="1:7" x14ac:dyDescent="0.75">
      <c r="A571" s="11">
        <v>44939</v>
      </c>
      <c r="B571">
        <v>31.3</v>
      </c>
      <c r="C571">
        <v>31.89</v>
      </c>
      <c r="D571">
        <v>29.4</v>
      </c>
      <c r="E571">
        <v>36.299999999999997</v>
      </c>
      <c r="F571">
        <v>32</v>
      </c>
      <c r="G571">
        <v>30.6</v>
      </c>
    </row>
    <row r="572" spans="1:7" x14ac:dyDescent="0.75">
      <c r="A572" s="11">
        <v>44942</v>
      </c>
      <c r="B572">
        <v>32.5</v>
      </c>
      <c r="C572">
        <v>33.43</v>
      </c>
      <c r="D572">
        <v>31</v>
      </c>
      <c r="E572">
        <v>36.950000000000003</v>
      </c>
      <c r="F572">
        <v>32.99</v>
      </c>
      <c r="G572">
        <v>31.4</v>
      </c>
    </row>
    <row r="573" spans="1:7" x14ac:dyDescent="0.75">
      <c r="A573" s="11">
        <v>44943</v>
      </c>
      <c r="B573">
        <v>33.799999999999997</v>
      </c>
      <c r="C573">
        <v>34.659999999999997</v>
      </c>
      <c r="D573">
        <v>31.5</v>
      </c>
      <c r="E573">
        <v>37.5</v>
      </c>
      <c r="F573">
        <v>34.5</v>
      </c>
      <c r="G573">
        <v>31.6</v>
      </c>
    </row>
    <row r="574" spans="1:7" x14ac:dyDescent="0.75">
      <c r="A574" s="11">
        <v>44944</v>
      </c>
      <c r="B574">
        <v>36.4</v>
      </c>
      <c r="C574">
        <v>36.75</v>
      </c>
      <c r="D574">
        <v>32.15</v>
      </c>
      <c r="E574">
        <v>37.799999999999997</v>
      </c>
      <c r="F574">
        <v>35</v>
      </c>
      <c r="G574">
        <v>32.021000000000001</v>
      </c>
    </row>
    <row r="575" spans="1:7" x14ac:dyDescent="0.75">
      <c r="A575" s="11">
        <v>44945</v>
      </c>
      <c r="B575">
        <v>36.14</v>
      </c>
      <c r="C575">
        <v>36.57</v>
      </c>
      <c r="D575">
        <v>30.5</v>
      </c>
      <c r="E575">
        <v>37.15</v>
      </c>
      <c r="F575">
        <v>33</v>
      </c>
      <c r="G575">
        <v>32.5</v>
      </c>
    </row>
    <row r="576" spans="1:7" x14ac:dyDescent="0.75">
      <c r="A576" s="11">
        <v>44946</v>
      </c>
      <c r="B576">
        <v>34.92</v>
      </c>
      <c r="C576">
        <v>35.700000000000003</v>
      </c>
      <c r="D576">
        <v>30.84</v>
      </c>
      <c r="E576">
        <v>37.5</v>
      </c>
      <c r="F576">
        <v>33</v>
      </c>
      <c r="G576">
        <v>32.1</v>
      </c>
    </row>
    <row r="577" spans="1:7" x14ac:dyDescent="0.75">
      <c r="A577" s="11">
        <v>44949</v>
      </c>
      <c r="B577">
        <v>35.950000000000003</v>
      </c>
      <c r="C577">
        <v>36.369999999999997</v>
      </c>
      <c r="D577">
        <v>31.4</v>
      </c>
      <c r="E577">
        <v>38</v>
      </c>
      <c r="F577">
        <v>34.03</v>
      </c>
      <c r="G577">
        <v>32.950000000000003</v>
      </c>
    </row>
    <row r="578" spans="1:7" x14ac:dyDescent="0.75">
      <c r="A578" s="11">
        <v>44950</v>
      </c>
      <c r="B578">
        <v>35.5</v>
      </c>
      <c r="C578">
        <v>36.454999999999998</v>
      </c>
      <c r="D578">
        <v>31.65</v>
      </c>
      <c r="E578">
        <v>38.348999999999997</v>
      </c>
      <c r="F578">
        <v>34.03</v>
      </c>
      <c r="G578">
        <v>33</v>
      </c>
    </row>
    <row r="579" spans="1:7" x14ac:dyDescent="0.75">
      <c r="A579" s="11">
        <v>44951</v>
      </c>
      <c r="B579">
        <v>35.4</v>
      </c>
      <c r="C579">
        <v>36.65</v>
      </c>
      <c r="D579">
        <v>31.95</v>
      </c>
      <c r="E579">
        <v>38</v>
      </c>
      <c r="F579">
        <v>35</v>
      </c>
      <c r="G579">
        <v>33</v>
      </c>
    </row>
    <row r="580" spans="1:7" x14ac:dyDescent="0.75">
      <c r="A580" s="11">
        <v>44952</v>
      </c>
      <c r="B580">
        <v>35.299999999999997</v>
      </c>
      <c r="C580">
        <v>36.880000000000003</v>
      </c>
      <c r="D580">
        <v>31.99</v>
      </c>
      <c r="E580">
        <v>38.450000000000003</v>
      </c>
      <c r="F580">
        <v>35.5</v>
      </c>
      <c r="G580">
        <v>32.799999999999997</v>
      </c>
    </row>
    <row r="581" spans="1:7" x14ac:dyDescent="0.75">
      <c r="A581" s="11">
        <v>44953</v>
      </c>
      <c r="B581">
        <v>35.520000000000003</v>
      </c>
      <c r="C581">
        <v>37.19</v>
      </c>
      <c r="D581">
        <v>32.44</v>
      </c>
      <c r="E581">
        <v>38.85</v>
      </c>
      <c r="F581">
        <v>36.200000000000003</v>
      </c>
      <c r="G581">
        <v>32.9</v>
      </c>
    </row>
    <row r="582" spans="1:7" x14ac:dyDescent="0.75">
      <c r="A582" s="11">
        <v>44956</v>
      </c>
      <c r="B582">
        <v>35.4</v>
      </c>
      <c r="C582">
        <v>37.549999999999997</v>
      </c>
      <c r="D582">
        <v>32.18</v>
      </c>
      <c r="E582">
        <v>38.5</v>
      </c>
      <c r="F582">
        <v>35.6</v>
      </c>
      <c r="G582">
        <v>33</v>
      </c>
    </row>
    <row r="583" spans="1:7" x14ac:dyDescent="0.75">
      <c r="A583" s="11">
        <v>44957</v>
      </c>
      <c r="B583">
        <v>35.700000000000003</v>
      </c>
      <c r="C583">
        <v>37.4</v>
      </c>
      <c r="D583">
        <v>32.088999999999999</v>
      </c>
      <c r="E583">
        <v>38.6</v>
      </c>
      <c r="F583">
        <v>35.6</v>
      </c>
      <c r="G583">
        <v>33.5</v>
      </c>
    </row>
    <row r="584" spans="1:7" x14ac:dyDescent="0.75">
      <c r="A584" s="11">
        <v>44958</v>
      </c>
      <c r="B584">
        <v>35.252000000000002</v>
      </c>
      <c r="C584">
        <v>37.32</v>
      </c>
      <c r="D584">
        <v>32.049999999999997</v>
      </c>
      <c r="E584">
        <v>38.6</v>
      </c>
      <c r="F584">
        <v>35.74</v>
      </c>
      <c r="G584">
        <v>33</v>
      </c>
    </row>
    <row r="585" spans="1:7" x14ac:dyDescent="0.75">
      <c r="A585" s="11">
        <v>44959</v>
      </c>
      <c r="B585">
        <v>36</v>
      </c>
      <c r="C585">
        <v>37.35</v>
      </c>
      <c r="D585">
        <v>32.700000000000003</v>
      </c>
      <c r="E585">
        <v>39.950000000000003</v>
      </c>
      <c r="F585">
        <v>36.1</v>
      </c>
      <c r="G585">
        <v>32.350999999999999</v>
      </c>
    </row>
    <row r="586" spans="1:7" x14ac:dyDescent="0.75">
      <c r="A586" s="11">
        <v>44960</v>
      </c>
      <c r="B586">
        <v>34.99</v>
      </c>
      <c r="C586">
        <v>36.07</v>
      </c>
      <c r="D586">
        <v>31.8</v>
      </c>
      <c r="E586">
        <v>38.5</v>
      </c>
      <c r="F586">
        <v>35.6</v>
      </c>
      <c r="G586">
        <v>33.22</v>
      </c>
    </row>
    <row r="587" spans="1:7" x14ac:dyDescent="0.75">
      <c r="A587" s="11">
        <v>44963</v>
      </c>
      <c r="B587">
        <v>33.700000000000003</v>
      </c>
      <c r="C587">
        <v>34.61</v>
      </c>
      <c r="D587">
        <v>30.6</v>
      </c>
      <c r="E587">
        <v>37</v>
      </c>
      <c r="F587">
        <v>33.5</v>
      </c>
      <c r="G587">
        <v>30.5</v>
      </c>
    </row>
    <row r="588" spans="1:7" x14ac:dyDescent="0.75">
      <c r="A588" s="11">
        <v>44964</v>
      </c>
      <c r="B588">
        <v>33.729999999999997</v>
      </c>
      <c r="C588">
        <v>34.74</v>
      </c>
      <c r="D588">
        <v>30.65</v>
      </c>
      <c r="E588">
        <v>37.200000000000003</v>
      </c>
      <c r="F588">
        <v>34.5</v>
      </c>
      <c r="G588">
        <v>32.1</v>
      </c>
    </row>
    <row r="589" spans="1:7" x14ac:dyDescent="0.75">
      <c r="A589" s="11">
        <v>44965</v>
      </c>
      <c r="B589">
        <v>33.75</v>
      </c>
      <c r="C589">
        <v>34.85</v>
      </c>
      <c r="D589">
        <v>30.65</v>
      </c>
      <c r="E589">
        <v>37.22</v>
      </c>
      <c r="F589">
        <v>33.5</v>
      </c>
      <c r="G589">
        <v>32.5</v>
      </c>
    </row>
    <row r="590" spans="1:7" x14ac:dyDescent="0.75">
      <c r="A590" s="11">
        <v>44966</v>
      </c>
      <c r="B590">
        <v>33.450000000000003</v>
      </c>
      <c r="C590">
        <v>34.880000000000003</v>
      </c>
      <c r="D590">
        <v>30.74</v>
      </c>
      <c r="E590">
        <v>37.22</v>
      </c>
      <c r="F590">
        <v>33.5</v>
      </c>
      <c r="G590">
        <v>31.6</v>
      </c>
    </row>
    <row r="591" spans="1:7" x14ac:dyDescent="0.75">
      <c r="A591" s="11">
        <v>44967</v>
      </c>
      <c r="B591">
        <v>33.5</v>
      </c>
      <c r="C591">
        <v>34.35</v>
      </c>
      <c r="D591">
        <v>30.25</v>
      </c>
      <c r="E591">
        <v>36.99</v>
      </c>
      <c r="F591">
        <v>33.5</v>
      </c>
      <c r="G591">
        <v>31.34</v>
      </c>
    </row>
    <row r="592" spans="1:7" x14ac:dyDescent="0.75">
      <c r="A592" s="11">
        <v>44970</v>
      </c>
      <c r="B592">
        <v>33.049999999999997</v>
      </c>
      <c r="C592">
        <v>34.409999999999997</v>
      </c>
      <c r="D592">
        <v>30.2</v>
      </c>
      <c r="E592">
        <v>36.299999999999997</v>
      </c>
      <c r="F592">
        <v>33.5</v>
      </c>
      <c r="G592">
        <v>31</v>
      </c>
    </row>
    <row r="593" spans="1:7" x14ac:dyDescent="0.75">
      <c r="A593" s="11">
        <v>44971</v>
      </c>
      <c r="B593">
        <v>32.6</v>
      </c>
      <c r="C593">
        <v>34.17</v>
      </c>
      <c r="D593">
        <v>29.9</v>
      </c>
      <c r="E593">
        <v>36.5</v>
      </c>
      <c r="F593">
        <v>33</v>
      </c>
      <c r="G593">
        <v>31</v>
      </c>
    </row>
    <row r="594" spans="1:7" x14ac:dyDescent="0.75">
      <c r="A594" s="11">
        <v>44972</v>
      </c>
      <c r="B594">
        <v>31.95</v>
      </c>
      <c r="C594">
        <v>33.630000000000003</v>
      </c>
      <c r="D594">
        <v>29.5</v>
      </c>
      <c r="E594">
        <v>36</v>
      </c>
      <c r="F594">
        <v>32.5</v>
      </c>
      <c r="G594">
        <v>29.6</v>
      </c>
    </row>
    <row r="595" spans="1:7" x14ac:dyDescent="0.75">
      <c r="A595" s="11">
        <v>44973</v>
      </c>
      <c r="B595">
        <v>31.45</v>
      </c>
      <c r="C595">
        <v>32.6</v>
      </c>
      <c r="D595">
        <v>28.5</v>
      </c>
      <c r="E595">
        <v>35</v>
      </c>
      <c r="F595">
        <v>32.5</v>
      </c>
      <c r="G595">
        <v>30</v>
      </c>
    </row>
    <row r="596" spans="1:7" x14ac:dyDescent="0.75">
      <c r="A596" s="11">
        <v>44974</v>
      </c>
      <c r="B596">
        <v>30.55</v>
      </c>
      <c r="C596">
        <v>31.5</v>
      </c>
      <c r="D596">
        <v>27.65</v>
      </c>
      <c r="E596">
        <v>34.338999999999999</v>
      </c>
      <c r="F596">
        <v>32.5</v>
      </c>
      <c r="G596">
        <v>29.6</v>
      </c>
    </row>
    <row r="597" spans="1:7" x14ac:dyDescent="0.75">
      <c r="A597" s="11">
        <v>44979</v>
      </c>
      <c r="B597">
        <v>31</v>
      </c>
      <c r="C597">
        <v>32.15</v>
      </c>
      <c r="D597">
        <v>28.25</v>
      </c>
      <c r="E597">
        <v>35</v>
      </c>
      <c r="F597">
        <v>31.6</v>
      </c>
      <c r="G597">
        <v>28.632999999999999</v>
      </c>
    </row>
    <row r="598" spans="1:7" x14ac:dyDescent="0.75">
      <c r="A598" s="11">
        <v>44980</v>
      </c>
      <c r="B598">
        <v>32.399000000000001</v>
      </c>
      <c r="C598">
        <v>33.546999999999997</v>
      </c>
      <c r="D598">
        <v>29.7</v>
      </c>
      <c r="E598">
        <v>35</v>
      </c>
      <c r="F598">
        <v>33</v>
      </c>
      <c r="G598">
        <v>29.501000000000001</v>
      </c>
    </row>
    <row r="599" spans="1:7" x14ac:dyDescent="0.75">
      <c r="A599" s="11">
        <v>44981</v>
      </c>
      <c r="B599">
        <v>31.6</v>
      </c>
      <c r="C599">
        <v>32.979999999999997</v>
      </c>
      <c r="D599">
        <v>29.25</v>
      </c>
      <c r="E599">
        <v>36</v>
      </c>
      <c r="F599">
        <v>33</v>
      </c>
      <c r="G599">
        <v>29.4</v>
      </c>
    </row>
    <row r="600" spans="1:7" x14ac:dyDescent="0.75">
      <c r="A600" s="11">
        <v>44984</v>
      </c>
      <c r="B600">
        <v>32.83</v>
      </c>
      <c r="C600">
        <v>33.701000000000001</v>
      </c>
      <c r="D600">
        <v>29.8</v>
      </c>
      <c r="E600">
        <v>36.75</v>
      </c>
      <c r="F600">
        <v>32.9</v>
      </c>
      <c r="G600">
        <v>30.53</v>
      </c>
    </row>
    <row r="601" spans="1:7" x14ac:dyDescent="0.75">
      <c r="A601" s="11">
        <v>44985</v>
      </c>
      <c r="B601">
        <v>32.700000000000003</v>
      </c>
      <c r="C601">
        <v>33.479999999999997</v>
      </c>
      <c r="D601">
        <v>29.9</v>
      </c>
      <c r="E601">
        <v>36.200000000000003</v>
      </c>
      <c r="F601">
        <v>33</v>
      </c>
      <c r="G601">
        <v>30.99</v>
      </c>
    </row>
    <row r="602" spans="1:7" x14ac:dyDescent="0.75">
      <c r="A602" s="11">
        <v>44986</v>
      </c>
      <c r="B602">
        <v>31</v>
      </c>
      <c r="C602">
        <v>31.760999999999999</v>
      </c>
      <c r="D602">
        <v>28.5</v>
      </c>
      <c r="E602">
        <v>36.950000000000003</v>
      </c>
      <c r="F602">
        <v>32.299999999999997</v>
      </c>
      <c r="G602">
        <v>30.9</v>
      </c>
    </row>
    <row r="603" spans="1:7" x14ac:dyDescent="0.75">
      <c r="A603" s="11">
        <v>44987</v>
      </c>
      <c r="B603">
        <v>30</v>
      </c>
      <c r="C603">
        <v>31</v>
      </c>
      <c r="D603">
        <v>27.7</v>
      </c>
      <c r="E603">
        <v>34.700000000000003</v>
      </c>
      <c r="F603">
        <v>30.152000000000001</v>
      </c>
      <c r="G603">
        <v>29.5</v>
      </c>
    </row>
    <row r="604" spans="1:7" x14ac:dyDescent="0.75">
      <c r="A604" s="11">
        <v>44988</v>
      </c>
      <c r="B604">
        <v>30.7</v>
      </c>
      <c r="C604">
        <v>31.105</v>
      </c>
      <c r="D604">
        <v>27.75</v>
      </c>
      <c r="E604">
        <v>36</v>
      </c>
      <c r="F604">
        <v>30.600999999999999</v>
      </c>
      <c r="G604">
        <v>29.9</v>
      </c>
    </row>
    <row r="605" spans="1:7" x14ac:dyDescent="0.75">
      <c r="A605" s="11">
        <v>44991</v>
      </c>
      <c r="B605">
        <v>31.5</v>
      </c>
      <c r="C605">
        <v>32.351999999999997</v>
      </c>
      <c r="D605">
        <v>28.51</v>
      </c>
      <c r="E605">
        <v>36</v>
      </c>
      <c r="F605">
        <v>31.9</v>
      </c>
      <c r="G605">
        <v>29.58</v>
      </c>
    </row>
    <row r="606" spans="1:7" x14ac:dyDescent="0.75">
      <c r="A606" s="11">
        <v>44992</v>
      </c>
      <c r="B606">
        <v>31.2</v>
      </c>
      <c r="C606">
        <v>31.61</v>
      </c>
      <c r="D606">
        <v>28.2</v>
      </c>
      <c r="E606">
        <v>35.75</v>
      </c>
      <c r="F606">
        <v>32.270000000000003</v>
      </c>
      <c r="G606">
        <v>29.58</v>
      </c>
    </row>
    <row r="607" spans="1:7" x14ac:dyDescent="0.75">
      <c r="A607" s="11">
        <v>44993</v>
      </c>
      <c r="B607">
        <v>30.35</v>
      </c>
      <c r="C607">
        <v>31.03</v>
      </c>
      <c r="D607">
        <v>27.5</v>
      </c>
      <c r="E607">
        <v>35.969000000000001</v>
      </c>
      <c r="F607">
        <v>31.5</v>
      </c>
      <c r="G607">
        <f>+AVERAGE(G606,G608)</f>
        <v>29.04</v>
      </c>
    </row>
    <row r="608" spans="1:7" x14ac:dyDescent="0.75">
      <c r="A608" s="11">
        <v>44994</v>
      </c>
      <c r="B608">
        <v>29.75</v>
      </c>
      <c r="C608">
        <v>30.85</v>
      </c>
      <c r="D608">
        <v>27.1</v>
      </c>
      <c r="E608">
        <v>34</v>
      </c>
      <c r="F608">
        <v>30.95</v>
      </c>
      <c r="G608">
        <v>28.5</v>
      </c>
    </row>
    <row r="609" spans="1:7" x14ac:dyDescent="0.75">
      <c r="A609" s="11">
        <v>44995</v>
      </c>
      <c r="B609">
        <v>29.11</v>
      </c>
      <c r="C609">
        <v>29.49</v>
      </c>
      <c r="D609">
        <v>26.260999999999999</v>
      </c>
      <c r="E609">
        <v>34.9</v>
      </c>
      <c r="F609">
        <v>30.4</v>
      </c>
      <c r="G609">
        <v>28.45</v>
      </c>
    </row>
    <row r="610" spans="1:7" x14ac:dyDescent="0.75">
      <c r="A610" s="11">
        <v>44998</v>
      </c>
      <c r="B610">
        <v>28.99</v>
      </c>
      <c r="C610">
        <v>29.58</v>
      </c>
      <c r="D610">
        <v>26.1</v>
      </c>
      <c r="E610">
        <v>32.53</v>
      </c>
      <c r="F610">
        <v>30.8</v>
      </c>
      <c r="G610">
        <v>27.4</v>
      </c>
    </row>
    <row r="611" spans="1:7" x14ac:dyDescent="0.75">
      <c r="A611" s="11">
        <v>44999</v>
      </c>
      <c r="B611">
        <v>29</v>
      </c>
      <c r="C611">
        <v>29.48</v>
      </c>
      <c r="D611">
        <v>26.12</v>
      </c>
      <c r="E611">
        <v>32.75</v>
      </c>
      <c r="F611">
        <v>29.4</v>
      </c>
      <c r="G611">
        <v>28</v>
      </c>
    </row>
    <row r="612" spans="1:7" x14ac:dyDescent="0.75">
      <c r="A612" s="11">
        <v>45000</v>
      </c>
      <c r="B612">
        <v>28.5</v>
      </c>
      <c r="C612">
        <v>28.88</v>
      </c>
      <c r="D612">
        <v>26.15</v>
      </c>
      <c r="E612">
        <v>31.8</v>
      </c>
      <c r="F612">
        <v>29</v>
      </c>
      <c r="G612">
        <v>28</v>
      </c>
    </row>
    <row r="613" spans="1:7" x14ac:dyDescent="0.75">
      <c r="A613" s="11">
        <v>45001</v>
      </c>
      <c r="B613">
        <v>28.5</v>
      </c>
      <c r="C613">
        <v>29.71</v>
      </c>
      <c r="D613">
        <v>26.4</v>
      </c>
      <c r="E613">
        <v>32.5</v>
      </c>
      <c r="F613">
        <v>29.4</v>
      </c>
      <c r="G613">
        <v>27.268999999999998</v>
      </c>
    </row>
    <row r="614" spans="1:7" x14ac:dyDescent="0.75">
      <c r="A614" s="11">
        <v>45002</v>
      </c>
      <c r="B614">
        <v>28.398</v>
      </c>
      <c r="C614">
        <v>29.3</v>
      </c>
      <c r="D614">
        <v>26.19</v>
      </c>
      <c r="E614">
        <v>32.5</v>
      </c>
      <c r="F614">
        <v>29.5</v>
      </c>
      <c r="G614">
        <v>26.8</v>
      </c>
    </row>
    <row r="615" spans="1:7" x14ac:dyDescent="0.75">
      <c r="A615" s="11">
        <v>45005</v>
      </c>
      <c r="B615">
        <v>28.998999999999999</v>
      </c>
      <c r="C615">
        <v>29.1</v>
      </c>
      <c r="D615">
        <v>26.15</v>
      </c>
      <c r="E615">
        <v>32.200000000000003</v>
      </c>
      <c r="F615">
        <v>29.3</v>
      </c>
      <c r="G615">
        <v>27.548999999999999</v>
      </c>
    </row>
    <row r="616" spans="1:7" x14ac:dyDescent="0.75">
      <c r="A616" s="11">
        <v>45006</v>
      </c>
      <c r="B616">
        <v>30</v>
      </c>
      <c r="C616">
        <v>29.25</v>
      </c>
      <c r="D616">
        <v>26.4</v>
      </c>
      <c r="E616">
        <v>32.6</v>
      </c>
      <c r="F616">
        <v>29.55</v>
      </c>
      <c r="G616">
        <v>27.699000000000002</v>
      </c>
    </row>
    <row r="617" spans="1:7" x14ac:dyDescent="0.75">
      <c r="A617" s="11">
        <v>45007</v>
      </c>
      <c r="B617">
        <v>28</v>
      </c>
      <c r="C617">
        <v>27.68</v>
      </c>
      <c r="D617">
        <v>25.3</v>
      </c>
      <c r="E617">
        <v>31.1</v>
      </c>
      <c r="F617">
        <v>27.5</v>
      </c>
      <c r="G617">
        <v>26.25</v>
      </c>
    </row>
    <row r="618" spans="1:7" x14ac:dyDescent="0.75">
      <c r="A618" s="11">
        <v>45008</v>
      </c>
      <c r="B618">
        <v>26.6</v>
      </c>
      <c r="C618">
        <v>27.68</v>
      </c>
      <c r="D618">
        <v>25.2</v>
      </c>
      <c r="E618">
        <v>30.9</v>
      </c>
      <c r="F618">
        <v>27.8</v>
      </c>
      <c r="G618">
        <v>26</v>
      </c>
    </row>
    <row r="619" spans="1:7" x14ac:dyDescent="0.75">
      <c r="A619" s="11">
        <v>45012</v>
      </c>
      <c r="B619">
        <v>27</v>
      </c>
      <c r="C619">
        <v>26.7</v>
      </c>
      <c r="D619">
        <v>24.5</v>
      </c>
      <c r="E619">
        <v>30.2</v>
      </c>
      <c r="F619">
        <v>27.25</v>
      </c>
      <c r="G619">
        <v>25.25</v>
      </c>
    </row>
    <row r="620" spans="1:7" x14ac:dyDescent="0.75">
      <c r="A620" s="11">
        <v>45013</v>
      </c>
      <c r="B620">
        <v>26.26</v>
      </c>
      <c r="C620">
        <v>27.35</v>
      </c>
      <c r="D620">
        <v>24.75</v>
      </c>
      <c r="E620">
        <v>31.5</v>
      </c>
      <c r="F620">
        <v>27.7</v>
      </c>
      <c r="G620">
        <v>25.8</v>
      </c>
    </row>
    <row r="621" spans="1:7" x14ac:dyDescent="0.75">
      <c r="A621" s="11">
        <v>45014</v>
      </c>
      <c r="B621">
        <v>28</v>
      </c>
      <c r="C621">
        <v>29.021000000000001</v>
      </c>
      <c r="D621">
        <v>26.414000000000001</v>
      </c>
      <c r="E621">
        <v>32.5</v>
      </c>
      <c r="F621">
        <v>28.2</v>
      </c>
      <c r="G621">
        <v>27.3</v>
      </c>
    </row>
    <row r="622" spans="1:7" x14ac:dyDescent="0.75">
      <c r="A622" s="11">
        <v>45015</v>
      </c>
      <c r="B622">
        <v>28.98</v>
      </c>
      <c r="C622">
        <v>30.09</v>
      </c>
      <c r="D622">
        <v>27.1</v>
      </c>
      <c r="E622">
        <v>32.799999999999997</v>
      </c>
      <c r="F622">
        <v>30.45</v>
      </c>
      <c r="G622">
        <v>27.5</v>
      </c>
    </row>
    <row r="623" spans="1:7" x14ac:dyDescent="0.75">
      <c r="A623" s="11">
        <v>45016</v>
      </c>
      <c r="B623">
        <v>29.5</v>
      </c>
      <c r="C623">
        <v>29.7</v>
      </c>
      <c r="D623">
        <v>27.03</v>
      </c>
      <c r="E623">
        <v>32.100999999999999</v>
      </c>
      <c r="F623">
        <v>29.001000000000001</v>
      </c>
      <c r="G623">
        <v>27.88</v>
      </c>
    </row>
    <row r="624" spans="1:7" x14ac:dyDescent="0.75">
      <c r="A624" s="11">
        <v>45019</v>
      </c>
      <c r="B624">
        <v>29.98</v>
      </c>
      <c r="C624">
        <v>30.39</v>
      </c>
      <c r="D624">
        <v>27.35</v>
      </c>
      <c r="E624">
        <v>33.5</v>
      </c>
      <c r="F624">
        <v>30.1</v>
      </c>
      <c r="G624">
        <v>26.501999999999999</v>
      </c>
    </row>
    <row r="625" spans="1:7" x14ac:dyDescent="0.75">
      <c r="A625" s="11">
        <v>45020</v>
      </c>
      <c r="B625">
        <v>29</v>
      </c>
      <c r="C625">
        <v>29.1</v>
      </c>
      <c r="D625">
        <v>26.8</v>
      </c>
      <c r="E625">
        <v>33.348999999999997</v>
      </c>
      <c r="F625">
        <v>30</v>
      </c>
      <c r="G625">
        <v>27.4</v>
      </c>
    </row>
    <row r="626" spans="1:7" x14ac:dyDescent="0.75">
      <c r="A626" s="11">
        <v>45021</v>
      </c>
      <c r="B626">
        <v>28.25</v>
      </c>
      <c r="C626">
        <v>28.8</v>
      </c>
      <c r="D626">
        <v>26.1</v>
      </c>
      <c r="E626">
        <v>32.299999999999997</v>
      </c>
      <c r="F626">
        <v>30</v>
      </c>
      <c r="G626">
        <v>25.271000000000001</v>
      </c>
    </row>
    <row r="627" spans="1:7" x14ac:dyDescent="0.75">
      <c r="A627" s="11">
        <v>45026</v>
      </c>
      <c r="B627">
        <v>28.748999999999999</v>
      </c>
      <c r="C627">
        <v>28.899000000000001</v>
      </c>
      <c r="D627">
        <v>26.3</v>
      </c>
      <c r="E627">
        <v>32.505000000000003</v>
      </c>
      <c r="F627">
        <v>29.5</v>
      </c>
      <c r="G627">
        <v>26.33</v>
      </c>
    </row>
    <row r="628" spans="1:7" x14ac:dyDescent="0.75">
      <c r="A628" s="11">
        <v>45027</v>
      </c>
      <c r="B628">
        <v>28.25</v>
      </c>
      <c r="C628">
        <v>28.76</v>
      </c>
      <c r="D628">
        <v>26.27</v>
      </c>
      <c r="E628">
        <v>32</v>
      </c>
      <c r="F628">
        <v>29</v>
      </c>
      <c r="G628">
        <v>26.995000000000001</v>
      </c>
    </row>
    <row r="629" spans="1:7" x14ac:dyDescent="0.75">
      <c r="A629" s="11">
        <v>45028</v>
      </c>
      <c r="B629">
        <v>29.25</v>
      </c>
      <c r="C629">
        <v>29.36</v>
      </c>
      <c r="D629">
        <v>26.8</v>
      </c>
      <c r="E629">
        <v>32.905000000000001</v>
      </c>
      <c r="F629">
        <v>30</v>
      </c>
      <c r="G629">
        <v>26.98</v>
      </c>
    </row>
    <row r="630" spans="1:7" x14ac:dyDescent="0.75">
      <c r="A630" s="11">
        <v>45029</v>
      </c>
      <c r="B630">
        <v>29.5</v>
      </c>
      <c r="C630">
        <v>29.5</v>
      </c>
      <c r="D630">
        <v>26.95</v>
      </c>
      <c r="E630">
        <v>32.850999999999999</v>
      </c>
      <c r="F630">
        <v>29.9</v>
      </c>
      <c r="G630">
        <v>26.62</v>
      </c>
    </row>
    <row r="631" spans="1:7" x14ac:dyDescent="0.75">
      <c r="A631" s="11">
        <v>45030</v>
      </c>
      <c r="B631">
        <v>28.3</v>
      </c>
      <c r="C631">
        <v>28.31</v>
      </c>
      <c r="D631">
        <v>26.3</v>
      </c>
      <c r="E631">
        <v>32.500999999999998</v>
      </c>
      <c r="F631">
        <v>29.3</v>
      </c>
      <c r="G631">
        <v>27.199000000000002</v>
      </c>
    </row>
    <row r="632" spans="1:7" x14ac:dyDescent="0.75">
      <c r="A632" s="11">
        <v>45033</v>
      </c>
      <c r="B632">
        <v>28.4</v>
      </c>
      <c r="C632">
        <v>28.35</v>
      </c>
      <c r="D632">
        <v>26.48</v>
      </c>
      <c r="E632">
        <v>32.101999999999997</v>
      </c>
      <c r="F632">
        <v>29.3</v>
      </c>
      <c r="G632">
        <v>27.199000000000002</v>
      </c>
    </row>
    <row r="633" spans="1:7" x14ac:dyDescent="0.75">
      <c r="A633" s="11">
        <v>45034</v>
      </c>
      <c r="B633">
        <v>27.498999999999999</v>
      </c>
      <c r="C633">
        <v>27.54</v>
      </c>
      <c r="D633">
        <v>25.9</v>
      </c>
      <c r="E633">
        <v>31.6</v>
      </c>
      <c r="F633">
        <v>29.2</v>
      </c>
      <c r="G633">
        <v>25.401</v>
      </c>
    </row>
    <row r="634" spans="1:7" x14ac:dyDescent="0.75">
      <c r="A634" s="11">
        <v>45035</v>
      </c>
      <c r="B634">
        <v>24.9</v>
      </c>
      <c r="C634">
        <v>24.16</v>
      </c>
      <c r="D634">
        <v>24.45</v>
      </c>
      <c r="E634">
        <v>31.6</v>
      </c>
      <c r="F634">
        <v>27.15</v>
      </c>
      <c r="G634">
        <v>24.8</v>
      </c>
    </row>
    <row r="635" spans="1:7" x14ac:dyDescent="0.75">
      <c r="A635" s="11">
        <v>45036</v>
      </c>
      <c r="B635">
        <v>25</v>
      </c>
      <c r="C635">
        <v>25.2</v>
      </c>
      <c r="D635">
        <v>24.013000000000002</v>
      </c>
      <c r="E635">
        <v>30.93</v>
      </c>
      <c r="F635">
        <v>27.15</v>
      </c>
      <c r="G635">
        <v>24.9</v>
      </c>
    </row>
    <row r="636" spans="1:7" x14ac:dyDescent="0.75">
      <c r="A636" s="11">
        <v>45037</v>
      </c>
      <c r="B636">
        <v>25.5</v>
      </c>
      <c r="C636">
        <v>25.59</v>
      </c>
      <c r="D636">
        <v>26</v>
      </c>
      <c r="E636">
        <v>31.3</v>
      </c>
      <c r="F636">
        <v>27.35</v>
      </c>
      <c r="G636">
        <v>25.5</v>
      </c>
    </row>
    <row r="637" spans="1:7" x14ac:dyDescent="0.75">
      <c r="A637" s="11">
        <v>45040</v>
      </c>
      <c r="B637">
        <v>24.5</v>
      </c>
      <c r="C637">
        <v>25.4</v>
      </c>
      <c r="D637">
        <v>24.091000000000001</v>
      </c>
      <c r="E637">
        <v>33</v>
      </c>
      <c r="F637">
        <v>27.8</v>
      </c>
      <c r="G637">
        <v>24.02</v>
      </c>
    </row>
    <row r="638" spans="1:7" x14ac:dyDescent="0.75">
      <c r="A638" s="11">
        <v>45041</v>
      </c>
      <c r="B638">
        <v>24.9</v>
      </c>
      <c r="C638">
        <v>25.85</v>
      </c>
      <c r="D638">
        <v>24.3</v>
      </c>
      <c r="E638">
        <v>30.8</v>
      </c>
      <c r="F638">
        <v>28.05</v>
      </c>
      <c r="G638">
        <v>23.6</v>
      </c>
    </row>
    <row r="639" spans="1:7" x14ac:dyDescent="0.75">
      <c r="A639" s="11">
        <v>45042</v>
      </c>
      <c r="B639">
        <v>23.8</v>
      </c>
      <c r="C639">
        <v>25.76</v>
      </c>
      <c r="D639">
        <v>25</v>
      </c>
      <c r="E639">
        <v>30.66</v>
      </c>
      <c r="F639">
        <v>28.5</v>
      </c>
      <c r="G639">
        <v>24</v>
      </c>
    </row>
    <row r="640" spans="1:7" x14ac:dyDescent="0.75">
      <c r="A640" s="11">
        <v>45043</v>
      </c>
      <c r="B640">
        <v>24.7</v>
      </c>
      <c r="C640">
        <v>25.34</v>
      </c>
      <c r="D640">
        <v>23.65</v>
      </c>
      <c r="E640">
        <v>32</v>
      </c>
      <c r="F640">
        <v>28.45</v>
      </c>
      <c r="G640">
        <v>23.03</v>
      </c>
    </row>
    <row r="641" spans="1:7" x14ac:dyDescent="0.75">
      <c r="A641" s="11">
        <v>45044</v>
      </c>
      <c r="B641">
        <v>25.65</v>
      </c>
      <c r="C641">
        <v>25.8</v>
      </c>
      <c r="D641">
        <v>24.4</v>
      </c>
      <c r="E641">
        <v>30.2</v>
      </c>
      <c r="F641">
        <v>28</v>
      </c>
      <c r="G641">
        <f>+AVERAGE(G640,G642)</f>
        <v>23.79</v>
      </c>
    </row>
    <row r="642" spans="1:7" x14ac:dyDescent="0.75">
      <c r="A642" s="11">
        <v>45048</v>
      </c>
      <c r="B642">
        <v>25.8</v>
      </c>
      <c r="C642">
        <v>27.4</v>
      </c>
      <c r="D642">
        <v>24.6</v>
      </c>
      <c r="E642">
        <v>31</v>
      </c>
      <c r="F642">
        <v>28.39</v>
      </c>
      <c r="G642">
        <v>24.55</v>
      </c>
    </row>
    <row r="643" spans="1:7" x14ac:dyDescent="0.75">
      <c r="A643" s="11">
        <v>45049</v>
      </c>
      <c r="B643">
        <v>25.8</v>
      </c>
      <c r="C643">
        <v>27.36</v>
      </c>
      <c r="D643">
        <v>25.2</v>
      </c>
      <c r="E643">
        <v>31.9</v>
      </c>
      <c r="F643">
        <v>28.3</v>
      </c>
      <c r="G643">
        <v>24.89</v>
      </c>
    </row>
    <row r="644" spans="1:7" x14ac:dyDescent="0.75">
      <c r="A644" s="11">
        <v>45050</v>
      </c>
      <c r="B644">
        <v>25.506</v>
      </c>
      <c r="C644">
        <v>27.29</v>
      </c>
      <c r="D644">
        <v>24.5</v>
      </c>
      <c r="E644">
        <v>31.8</v>
      </c>
      <c r="F644">
        <v>28.3</v>
      </c>
      <c r="G644">
        <v>25.2</v>
      </c>
    </row>
    <row r="645" spans="1:7" x14ac:dyDescent="0.75">
      <c r="A645" s="11">
        <v>45051</v>
      </c>
      <c r="B645">
        <v>26</v>
      </c>
      <c r="C645">
        <v>27.1</v>
      </c>
      <c r="D645">
        <v>24.9</v>
      </c>
      <c r="E645">
        <v>31.8</v>
      </c>
      <c r="F645">
        <v>29.25</v>
      </c>
      <c r="G645">
        <v>25.15</v>
      </c>
    </row>
    <row r="646" spans="1:7" x14ac:dyDescent="0.75">
      <c r="A646" s="11">
        <v>45054</v>
      </c>
      <c r="B646">
        <v>26.95</v>
      </c>
      <c r="C646">
        <v>27.25</v>
      </c>
      <c r="D646">
        <v>25.3</v>
      </c>
      <c r="E646">
        <v>32.049999999999997</v>
      </c>
      <c r="F646">
        <v>28.75</v>
      </c>
      <c r="G646">
        <v>25.35</v>
      </c>
    </row>
    <row r="647" spans="1:7" x14ac:dyDescent="0.75">
      <c r="A647" s="11">
        <v>45055</v>
      </c>
      <c r="B647">
        <v>26.98</v>
      </c>
      <c r="C647">
        <v>27.6</v>
      </c>
      <c r="D647">
        <v>25.55</v>
      </c>
      <c r="E647">
        <v>33.299999999999997</v>
      </c>
      <c r="F647">
        <v>28.510999999999999</v>
      </c>
      <c r="G647">
        <v>25.7</v>
      </c>
    </row>
    <row r="648" spans="1:7" x14ac:dyDescent="0.75">
      <c r="A648" s="11">
        <v>45056</v>
      </c>
      <c r="B648">
        <v>27.8</v>
      </c>
      <c r="C648">
        <v>27.45</v>
      </c>
      <c r="D648">
        <v>25.61</v>
      </c>
      <c r="E648">
        <v>32.5</v>
      </c>
      <c r="F648">
        <v>31.298999999999999</v>
      </c>
      <c r="G648">
        <v>26.21</v>
      </c>
    </row>
    <row r="649" spans="1:7" x14ac:dyDescent="0.75">
      <c r="A649" s="11">
        <v>45057</v>
      </c>
      <c r="B649">
        <v>27.75</v>
      </c>
      <c r="C649">
        <v>27.77</v>
      </c>
      <c r="D649">
        <v>25.55</v>
      </c>
      <c r="E649">
        <v>32.65</v>
      </c>
      <c r="F649">
        <v>29.55</v>
      </c>
      <c r="G649">
        <v>26.51</v>
      </c>
    </row>
    <row r="650" spans="1:7" x14ac:dyDescent="0.75">
      <c r="A650" s="11">
        <v>45058</v>
      </c>
      <c r="B650">
        <v>28.94</v>
      </c>
      <c r="C650">
        <v>27.774999999999999</v>
      </c>
      <c r="D650">
        <v>25.31</v>
      </c>
      <c r="E650">
        <v>33</v>
      </c>
      <c r="F650">
        <v>28.26</v>
      </c>
      <c r="G650">
        <v>26</v>
      </c>
    </row>
    <row r="651" spans="1:7" x14ac:dyDescent="0.75">
      <c r="A651" s="11">
        <v>45061</v>
      </c>
      <c r="B651">
        <v>27.98</v>
      </c>
      <c r="C651">
        <v>27.774999999999999</v>
      </c>
      <c r="D651">
        <v>25.251000000000001</v>
      </c>
      <c r="E651">
        <v>31.85</v>
      </c>
      <c r="F651">
        <v>27.614999999999998</v>
      </c>
      <c r="G651">
        <v>26.36</v>
      </c>
    </row>
    <row r="652" spans="1:7" x14ac:dyDescent="0.75">
      <c r="A652" s="11">
        <v>45062</v>
      </c>
      <c r="B652">
        <v>27.7</v>
      </c>
      <c r="C652">
        <v>28.67</v>
      </c>
      <c r="D652">
        <v>25.5</v>
      </c>
      <c r="E652">
        <v>32.799999999999997</v>
      </c>
      <c r="F652">
        <v>29.1</v>
      </c>
      <c r="G652">
        <v>26.5</v>
      </c>
    </row>
    <row r="653" spans="1:7" x14ac:dyDescent="0.75">
      <c r="A653" s="11">
        <v>45063</v>
      </c>
      <c r="B653">
        <v>27.5</v>
      </c>
      <c r="C653">
        <v>28.637119999999999</v>
      </c>
      <c r="D653">
        <v>26</v>
      </c>
      <c r="E653">
        <v>33</v>
      </c>
      <c r="F653">
        <v>29.4</v>
      </c>
      <c r="G653">
        <v>25.85</v>
      </c>
    </row>
    <row r="654" spans="1:7" x14ac:dyDescent="0.75">
      <c r="A654" s="11">
        <v>45064</v>
      </c>
      <c r="B654">
        <v>26.9</v>
      </c>
      <c r="C654">
        <v>27.09</v>
      </c>
      <c r="D654">
        <v>25</v>
      </c>
      <c r="E654">
        <v>31.61</v>
      </c>
      <c r="F654">
        <v>29.1</v>
      </c>
      <c r="G654">
        <v>25</v>
      </c>
    </row>
    <row r="655" spans="1:7" x14ac:dyDescent="0.75">
      <c r="A655" s="11">
        <v>45065</v>
      </c>
      <c r="B655">
        <v>27.010999999999999</v>
      </c>
      <c r="C655">
        <v>27.3</v>
      </c>
      <c r="D655">
        <v>25.7</v>
      </c>
      <c r="E655">
        <v>32.877000000000002</v>
      </c>
      <c r="F655">
        <v>29</v>
      </c>
      <c r="G655">
        <v>24.8</v>
      </c>
    </row>
    <row r="656" spans="1:7" x14ac:dyDescent="0.75">
      <c r="A656" s="11">
        <v>45068</v>
      </c>
      <c r="B656">
        <v>27.29</v>
      </c>
      <c r="C656">
        <v>27.76</v>
      </c>
      <c r="D656">
        <v>25.4</v>
      </c>
      <c r="E656">
        <v>32.799999999999997</v>
      </c>
      <c r="F656">
        <v>29.2</v>
      </c>
      <c r="G656">
        <v>25.49</v>
      </c>
    </row>
    <row r="657" spans="1:7" x14ac:dyDescent="0.75">
      <c r="A657" s="11">
        <v>45069</v>
      </c>
      <c r="B657">
        <v>27.158000000000001</v>
      </c>
      <c r="C657">
        <v>27.85</v>
      </c>
      <c r="D657">
        <v>25.5</v>
      </c>
      <c r="E657">
        <v>32.1</v>
      </c>
      <c r="F657">
        <v>29.31</v>
      </c>
      <c r="G657">
        <v>26</v>
      </c>
    </row>
    <row r="658" spans="1:7" x14ac:dyDescent="0.75">
      <c r="A658" s="11">
        <v>45070</v>
      </c>
      <c r="B658">
        <v>27.3</v>
      </c>
      <c r="C658">
        <v>28.421379999999999</v>
      </c>
      <c r="D658">
        <v>25.25</v>
      </c>
      <c r="E658">
        <v>32.799999999999997</v>
      </c>
      <c r="F658">
        <v>29.7</v>
      </c>
      <c r="G658">
        <v>25.05</v>
      </c>
    </row>
    <row r="659" spans="1:7" x14ac:dyDescent="0.75">
      <c r="A659" s="11">
        <v>45075</v>
      </c>
      <c r="B659">
        <v>28.31</v>
      </c>
      <c r="C659">
        <v>28.4</v>
      </c>
      <c r="D659">
        <v>25.7</v>
      </c>
      <c r="E659">
        <v>32.799999999999997</v>
      </c>
      <c r="F659">
        <v>28.26</v>
      </c>
      <c r="G659">
        <v>27.05</v>
      </c>
    </row>
    <row r="660" spans="1:7" x14ac:dyDescent="0.75">
      <c r="A660" s="11">
        <v>45076</v>
      </c>
      <c r="B660">
        <v>28.49</v>
      </c>
      <c r="C660">
        <v>28.45</v>
      </c>
      <c r="D660">
        <v>26</v>
      </c>
      <c r="E660">
        <v>32.799999999999997</v>
      </c>
      <c r="F660">
        <v>29</v>
      </c>
      <c r="G660">
        <v>27.05</v>
      </c>
    </row>
    <row r="661" spans="1:7" x14ac:dyDescent="0.75">
      <c r="A661" s="11">
        <v>45077</v>
      </c>
      <c r="B661">
        <v>29</v>
      </c>
      <c r="C661">
        <v>28</v>
      </c>
      <c r="D661">
        <v>25.7</v>
      </c>
      <c r="E661">
        <v>32</v>
      </c>
      <c r="F661">
        <v>28</v>
      </c>
      <c r="G661">
        <v>27.05</v>
      </c>
    </row>
    <row r="662" spans="1:7" x14ac:dyDescent="0.75">
      <c r="A662" s="11">
        <v>45078</v>
      </c>
      <c r="B662">
        <v>27.4</v>
      </c>
      <c r="C662">
        <v>27.86</v>
      </c>
      <c r="D662">
        <v>25.998999999999999</v>
      </c>
      <c r="E662">
        <v>31.8</v>
      </c>
      <c r="F662">
        <v>28.001000000000001</v>
      </c>
      <c r="G662">
        <v>26.01</v>
      </c>
    </row>
    <row r="663" spans="1:7" x14ac:dyDescent="0.75">
      <c r="A663" s="11">
        <v>45079</v>
      </c>
      <c r="B663">
        <v>27.75</v>
      </c>
      <c r="C663">
        <v>27.9</v>
      </c>
      <c r="D663">
        <v>25.8</v>
      </c>
      <c r="E663">
        <v>34</v>
      </c>
      <c r="F663">
        <v>28.001000000000001</v>
      </c>
      <c r="G663">
        <v>26.998999999999999</v>
      </c>
    </row>
    <row r="664" spans="1:7" x14ac:dyDescent="0.75">
      <c r="A664" s="11">
        <v>45082</v>
      </c>
      <c r="B664">
        <v>27.99</v>
      </c>
      <c r="C664">
        <v>28.25</v>
      </c>
      <c r="D664">
        <v>26.3</v>
      </c>
      <c r="E664">
        <v>32.002000000000002</v>
      </c>
      <c r="F664">
        <v>28.78</v>
      </c>
      <c r="G664">
        <v>27.018999999999998</v>
      </c>
    </row>
    <row r="665" spans="1:7" x14ac:dyDescent="0.75">
      <c r="A665" s="11">
        <v>45083</v>
      </c>
      <c r="B665">
        <v>29</v>
      </c>
      <c r="C665">
        <v>28.5</v>
      </c>
      <c r="D665">
        <v>27.77</v>
      </c>
      <c r="E665">
        <v>33.9</v>
      </c>
      <c r="F665">
        <v>29.010999999999999</v>
      </c>
      <c r="G665">
        <v>27.39</v>
      </c>
    </row>
    <row r="666" spans="1:7" x14ac:dyDescent="0.75">
      <c r="A666" s="11">
        <v>45084</v>
      </c>
      <c r="B666">
        <v>29.4</v>
      </c>
      <c r="C666">
        <v>30.1</v>
      </c>
      <c r="D666">
        <v>28.3</v>
      </c>
      <c r="E666">
        <v>34.5</v>
      </c>
      <c r="F666">
        <v>31.251000000000001</v>
      </c>
      <c r="G666">
        <v>28</v>
      </c>
    </row>
    <row r="667" spans="1:7" x14ac:dyDescent="0.75">
      <c r="A667" s="11">
        <v>45085</v>
      </c>
      <c r="B667">
        <v>28.913</v>
      </c>
      <c r="C667">
        <v>29.30059</v>
      </c>
      <c r="D667">
        <v>27.5</v>
      </c>
      <c r="E667">
        <v>34.700000000000003</v>
      </c>
      <c r="F667">
        <v>30.314</v>
      </c>
      <c r="G667">
        <v>28.2</v>
      </c>
    </row>
    <row r="668" spans="1:7" x14ac:dyDescent="0.75">
      <c r="A668" s="11">
        <v>45086</v>
      </c>
      <c r="B668">
        <v>28.600999999999999</v>
      </c>
      <c r="C668">
        <v>29.93</v>
      </c>
      <c r="D668">
        <v>27.75</v>
      </c>
      <c r="E668">
        <v>34.6</v>
      </c>
      <c r="F668">
        <v>31</v>
      </c>
      <c r="G668">
        <v>28.1</v>
      </c>
    </row>
    <row r="669" spans="1:7" x14ac:dyDescent="0.75">
      <c r="A669" s="11">
        <v>45089</v>
      </c>
      <c r="B669">
        <v>29</v>
      </c>
      <c r="C669">
        <v>30.15</v>
      </c>
      <c r="D669">
        <v>28.44</v>
      </c>
      <c r="E669">
        <v>35.5</v>
      </c>
      <c r="F669">
        <v>31.3</v>
      </c>
      <c r="G669">
        <v>28.4</v>
      </c>
    </row>
    <row r="670" spans="1:7" x14ac:dyDescent="0.75">
      <c r="A670" s="11">
        <v>45090</v>
      </c>
      <c r="B670">
        <v>30.6</v>
      </c>
      <c r="C670">
        <v>30.77</v>
      </c>
      <c r="D670">
        <v>28.7</v>
      </c>
      <c r="E670">
        <v>35.200000000000003</v>
      </c>
      <c r="F670">
        <v>30.506</v>
      </c>
      <c r="G670">
        <v>28.5</v>
      </c>
    </row>
    <row r="671" spans="1:7" x14ac:dyDescent="0.75">
      <c r="A671" s="11">
        <v>45091</v>
      </c>
      <c r="B671">
        <v>30.024000000000001</v>
      </c>
      <c r="C671">
        <v>30.57</v>
      </c>
      <c r="D671">
        <v>28.5</v>
      </c>
      <c r="E671">
        <v>35</v>
      </c>
      <c r="F671">
        <v>31.8</v>
      </c>
      <c r="G671">
        <v>28.295000000000002</v>
      </c>
    </row>
    <row r="672" spans="1:7" x14ac:dyDescent="0.75">
      <c r="A672" s="11">
        <v>45092</v>
      </c>
      <c r="B672">
        <v>30.001000000000001</v>
      </c>
      <c r="C672">
        <v>30.6</v>
      </c>
      <c r="D672">
        <v>28.89</v>
      </c>
      <c r="E672">
        <v>35.301000000000002</v>
      </c>
      <c r="F672">
        <v>32.634999999999998</v>
      </c>
      <c r="G672">
        <v>28.6</v>
      </c>
    </row>
    <row r="673" spans="1:7" x14ac:dyDescent="0.75">
      <c r="A673" s="11">
        <v>45093</v>
      </c>
      <c r="B673">
        <v>30.64</v>
      </c>
      <c r="C673">
        <v>30.476199999999999</v>
      </c>
      <c r="D673">
        <v>28.5</v>
      </c>
      <c r="E673">
        <v>35.4</v>
      </c>
      <c r="F673">
        <v>31.6</v>
      </c>
      <c r="G673">
        <v>28.6</v>
      </c>
    </row>
    <row r="674" spans="1:7" x14ac:dyDescent="0.75">
      <c r="A674" s="11">
        <v>45098</v>
      </c>
      <c r="B674">
        <v>31.5</v>
      </c>
      <c r="C674">
        <v>32.445</v>
      </c>
      <c r="D674">
        <v>29.9</v>
      </c>
      <c r="E674">
        <v>37</v>
      </c>
      <c r="F674">
        <v>32.909999999999997</v>
      </c>
      <c r="G674">
        <v>29.5</v>
      </c>
    </row>
    <row r="675" spans="1:7" x14ac:dyDescent="0.75">
      <c r="A675" s="11">
        <v>45099</v>
      </c>
      <c r="B675">
        <v>32.5</v>
      </c>
      <c r="C675">
        <v>32.6</v>
      </c>
      <c r="D675">
        <v>30.7</v>
      </c>
      <c r="E675">
        <v>38.1</v>
      </c>
      <c r="F675">
        <v>35</v>
      </c>
      <c r="G675">
        <v>30.5</v>
      </c>
    </row>
    <row r="676" spans="1:7" x14ac:dyDescent="0.75">
      <c r="A676" s="11">
        <v>45100</v>
      </c>
      <c r="B676">
        <v>32.43</v>
      </c>
      <c r="C676">
        <v>32.64</v>
      </c>
      <c r="D676">
        <v>31.19</v>
      </c>
      <c r="E676">
        <v>38.5</v>
      </c>
      <c r="F676">
        <v>35.700000000000003</v>
      </c>
      <c r="G676">
        <v>30.5</v>
      </c>
    </row>
    <row r="677" spans="1:7" x14ac:dyDescent="0.75">
      <c r="A677" s="11">
        <v>45103</v>
      </c>
      <c r="B677">
        <v>33.011000000000003</v>
      </c>
      <c r="C677">
        <v>32.3125</v>
      </c>
      <c r="D677">
        <v>32.01</v>
      </c>
      <c r="E677">
        <v>39.200000000000003</v>
      </c>
      <c r="F677">
        <v>37</v>
      </c>
      <c r="G677">
        <v>30.303999999999998</v>
      </c>
    </row>
    <row r="678" spans="1:7" x14ac:dyDescent="0.75">
      <c r="A678" s="11">
        <v>45104</v>
      </c>
      <c r="B678">
        <v>33.296999999999997</v>
      </c>
      <c r="C678">
        <v>34.25</v>
      </c>
      <c r="D678">
        <v>31.99</v>
      </c>
      <c r="E678">
        <v>38.75</v>
      </c>
      <c r="F678">
        <v>36</v>
      </c>
      <c r="G678">
        <v>32.4</v>
      </c>
    </row>
    <row r="679" spans="1:7" x14ac:dyDescent="0.75">
      <c r="A679" s="11">
        <v>45105</v>
      </c>
      <c r="B679">
        <v>35</v>
      </c>
      <c r="C679">
        <v>34.75</v>
      </c>
      <c r="D679">
        <v>31.9</v>
      </c>
      <c r="E679">
        <v>39</v>
      </c>
      <c r="F679">
        <v>36.299999999999997</v>
      </c>
      <c r="G679">
        <v>33</v>
      </c>
    </row>
    <row r="680" spans="1:7" x14ac:dyDescent="0.75">
      <c r="A680" s="11">
        <v>45106</v>
      </c>
      <c r="B680">
        <v>33.950000000000003</v>
      </c>
      <c r="C680">
        <v>34.75</v>
      </c>
      <c r="D680">
        <v>32.200000000000003</v>
      </c>
      <c r="E680">
        <v>39</v>
      </c>
      <c r="F680">
        <v>36.299999999999997</v>
      </c>
      <c r="G680">
        <v>33</v>
      </c>
    </row>
    <row r="681" spans="1:7" x14ac:dyDescent="0.75">
      <c r="A681" s="11">
        <v>45107</v>
      </c>
      <c r="B681">
        <v>34.5</v>
      </c>
      <c r="C681">
        <v>35.5</v>
      </c>
      <c r="D681">
        <v>32.799999999999997</v>
      </c>
      <c r="E681">
        <v>40</v>
      </c>
      <c r="F681">
        <v>36</v>
      </c>
      <c r="G681">
        <v>33</v>
      </c>
    </row>
    <row r="682" spans="1:7" x14ac:dyDescent="0.75">
      <c r="A682" s="11">
        <v>45110</v>
      </c>
      <c r="B682">
        <v>36.700000000000003</v>
      </c>
      <c r="C682">
        <v>37.119</v>
      </c>
      <c r="D682">
        <v>33.69</v>
      </c>
      <c r="E682">
        <v>42</v>
      </c>
      <c r="F682">
        <v>37</v>
      </c>
      <c r="G682">
        <v>33.003</v>
      </c>
    </row>
    <row r="683" spans="1:7" x14ac:dyDescent="0.75">
      <c r="A683" s="11">
        <v>45111</v>
      </c>
      <c r="B683">
        <v>35.948</v>
      </c>
      <c r="C683">
        <v>37.673999999999999</v>
      </c>
      <c r="D683">
        <v>33.67</v>
      </c>
      <c r="E683">
        <v>40.98</v>
      </c>
      <c r="F683">
        <v>36.549999999999997</v>
      </c>
      <c r="G683">
        <v>33.49</v>
      </c>
    </row>
    <row r="684" spans="1:7" x14ac:dyDescent="0.75">
      <c r="A684" s="11">
        <v>45112</v>
      </c>
      <c r="B684">
        <v>36.072000000000003</v>
      </c>
      <c r="C684">
        <v>37.22</v>
      </c>
      <c r="D684">
        <v>33.67</v>
      </c>
      <c r="E684">
        <v>40.6</v>
      </c>
      <c r="F684">
        <v>37</v>
      </c>
      <c r="G684">
        <v>33</v>
      </c>
    </row>
    <row r="685" spans="1:7" x14ac:dyDescent="0.75">
      <c r="A685" s="11">
        <v>45113</v>
      </c>
      <c r="B685">
        <v>34.19</v>
      </c>
      <c r="C685">
        <v>34.65</v>
      </c>
      <c r="D685">
        <v>32.5</v>
      </c>
      <c r="E685">
        <v>37.520000000000003</v>
      </c>
      <c r="F685">
        <v>34.75</v>
      </c>
      <c r="G685">
        <v>31.738</v>
      </c>
    </row>
    <row r="686" spans="1:7" x14ac:dyDescent="0.75">
      <c r="A686" s="11">
        <v>45114</v>
      </c>
      <c r="B686">
        <v>33.4</v>
      </c>
      <c r="C686">
        <v>34.828000000000003</v>
      </c>
      <c r="D686">
        <v>31.5</v>
      </c>
      <c r="E686">
        <v>36.621000000000002</v>
      </c>
      <c r="F686">
        <v>33.9</v>
      </c>
      <c r="G686">
        <v>29.010999999999999</v>
      </c>
    </row>
    <row r="687" spans="1:7" x14ac:dyDescent="0.75">
      <c r="A687" s="11">
        <v>45117</v>
      </c>
      <c r="B687">
        <v>34.74</v>
      </c>
      <c r="C687">
        <v>35.46</v>
      </c>
      <c r="D687">
        <v>32.9</v>
      </c>
      <c r="E687">
        <v>38</v>
      </c>
      <c r="F687">
        <v>34.25</v>
      </c>
      <c r="G687">
        <v>30.5</v>
      </c>
    </row>
    <row r="688" spans="1:7" x14ac:dyDescent="0.75">
      <c r="A688" s="11">
        <v>45118</v>
      </c>
      <c r="B688">
        <v>35.5</v>
      </c>
      <c r="C688">
        <v>36</v>
      </c>
      <c r="D688">
        <v>32.85</v>
      </c>
      <c r="E688">
        <v>38.700000000000003</v>
      </c>
      <c r="F688">
        <v>34.49</v>
      </c>
      <c r="G688">
        <v>31.33</v>
      </c>
    </row>
    <row r="689" spans="1:7" x14ac:dyDescent="0.75">
      <c r="A689" s="11">
        <v>45119</v>
      </c>
      <c r="B689">
        <v>35.4</v>
      </c>
      <c r="C689">
        <v>36</v>
      </c>
      <c r="D689">
        <v>32.590000000000003</v>
      </c>
      <c r="E689">
        <v>38.85</v>
      </c>
      <c r="F689">
        <v>34.835000000000001</v>
      </c>
      <c r="G689">
        <v>31.6</v>
      </c>
    </row>
    <row r="690" spans="1:7" x14ac:dyDescent="0.75">
      <c r="A690" s="11">
        <v>45120</v>
      </c>
      <c r="B690">
        <v>35.5</v>
      </c>
      <c r="C690">
        <v>36.29</v>
      </c>
      <c r="D690">
        <v>32.61</v>
      </c>
      <c r="E690">
        <v>38</v>
      </c>
      <c r="F690">
        <v>34.9</v>
      </c>
      <c r="G690">
        <v>33.1</v>
      </c>
    </row>
    <row r="691" spans="1:7" x14ac:dyDescent="0.75">
      <c r="A691" s="11">
        <v>45121</v>
      </c>
      <c r="B691">
        <v>35.323</v>
      </c>
      <c r="C691">
        <v>35.5</v>
      </c>
      <c r="D691">
        <v>32.35</v>
      </c>
      <c r="E691">
        <v>37.75</v>
      </c>
      <c r="F691">
        <v>34.5</v>
      </c>
      <c r="G691">
        <v>33.700000000000003</v>
      </c>
    </row>
    <row r="692" spans="1:7" x14ac:dyDescent="0.75">
      <c r="A692" s="11">
        <v>45124</v>
      </c>
      <c r="B692">
        <v>35.503</v>
      </c>
      <c r="C692">
        <v>36</v>
      </c>
      <c r="D692">
        <v>33.4</v>
      </c>
      <c r="E692">
        <v>39.299999999999997</v>
      </c>
      <c r="F692">
        <v>34.402000000000001</v>
      </c>
      <c r="G692">
        <v>33.700000000000003</v>
      </c>
    </row>
    <row r="693" spans="1:7" x14ac:dyDescent="0.75">
      <c r="A693" s="11">
        <v>45125</v>
      </c>
      <c r="B693">
        <v>35.200000000000003</v>
      </c>
      <c r="C693">
        <v>36.450000000000003</v>
      </c>
      <c r="D693">
        <v>33.44</v>
      </c>
      <c r="E693">
        <v>39</v>
      </c>
      <c r="F693">
        <v>34.9</v>
      </c>
      <c r="G693">
        <v>34.1</v>
      </c>
    </row>
    <row r="694" spans="1:7" x14ac:dyDescent="0.75">
      <c r="A694" s="11">
        <v>45126</v>
      </c>
      <c r="B694">
        <v>35.299999999999997</v>
      </c>
      <c r="C694">
        <v>35.85</v>
      </c>
      <c r="D694">
        <v>32.72</v>
      </c>
      <c r="E694">
        <v>39.4</v>
      </c>
      <c r="F694">
        <v>34.1</v>
      </c>
      <c r="G694">
        <v>34.9</v>
      </c>
    </row>
    <row r="695" spans="1:7" x14ac:dyDescent="0.75">
      <c r="A695" s="11">
        <v>45127</v>
      </c>
      <c r="B695">
        <v>35.1</v>
      </c>
      <c r="C695">
        <v>36</v>
      </c>
      <c r="D695">
        <v>33.1</v>
      </c>
      <c r="E695">
        <v>38.72</v>
      </c>
      <c r="F695">
        <v>35</v>
      </c>
      <c r="G695">
        <v>35.5</v>
      </c>
    </row>
    <row r="696" spans="1:7" x14ac:dyDescent="0.75">
      <c r="A696" s="11">
        <v>45128</v>
      </c>
      <c r="B696">
        <v>35.15</v>
      </c>
      <c r="C696">
        <v>36.499630000000003</v>
      </c>
      <c r="D696">
        <v>33.4</v>
      </c>
      <c r="E696">
        <v>38.86</v>
      </c>
      <c r="F696">
        <v>35</v>
      </c>
      <c r="G696">
        <v>36</v>
      </c>
    </row>
    <row r="697" spans="1:7" x14ac:dyDescent="0.75">
      <c r="A697" s="11">
        <v>45131</v>
      </c>
      <c r="B697">
        <v>36.5</v>
      </c>
      <c r="C697">
        <v>37.5</v>
      </c>
      <c r="D697">
        <v>34.14</v>
      </c>
      <c r="E697">
        <v>39.700000000000003</v>
      </c>
      <c r="F697">
        <v>35.909999999999997</v>
      </c>
      <c r="G697">
        <v>34.799999999999997</v>
      </c>
    </row>
    <row r="698" spans="1:7" x14ac:dyDescent="0.75">
      <c r="A698" s="11">
        <v>45132</v>
      </c>
      <c r="B698">
        <v>36.6</v>
      </c>
      <c r="C698">
        <v>37.549999999999997</v>
      </c>
      <c r="D698">
        <v>34.4</v>
      </c>
      <c r="E698">
        <v>39.9</v>
      </c>
      <c r="F698">
        <v>36.35</v>
      </c>
      <c r="G698">
        <v>35.5</v>
      </c>
    </row>
    <row r="699" spans="1:7" x14ac:dyDescent="0.75">
      <c r="A699" s="11">
        <v>45133</v>
      </c>
      <c r="B699">
        <v>34.600999999999999</v>
      </c>
      <c r="C699">
        <v>36.754089999999998</v>
      </c>
      <c r="D699">
        <v>34.47</v>
      </c>
      <c r="E699">
        <v>39.9</v>
      </c>
      <c r="F699">
        <v>35.5</v>
      </c>
      <c r="G699">
        <v>34.5</v>
      </c>
    </row>
    <row r="700" spans="1:7" x14ac:dyDescent="0.75">
      <c r="A700" s="11">
        <v>45134</v>
      </c>
      <c r="B700">
        <v>35.6</v>
      </c>
      <c r="C700">
        <v>36.71</v>
      </c>
      <c r="D700">
        <v>33.200000000000003</v>
      </c>
      <c r="E700">
        <v>38.25</v>
      </c>
      <c r="F700">
        <v>34.79</v>
      </c>
      <c r="G700">
        <v>33.100999999999999</v>
      </c>
    </row>
    <row r="701" spans="1:7" x14ac:dyDescent="0.75">
      <c r="A701" s="11">
        <v>45135</v>
      </c>
      <c r="B701">
        <v>35.795000000000002</v>
      </c>
      <c r="C701">
        <v>36.71</v>
      </c>
      <c r="D701">
        <v>34.200000000000003</v>
      </c>
      <c r="E701">
        <v>39</v>
      </c>
      <c r="F701">
        <v>34.01</v>
      </c>
      <c r="G701">
        <v>34.799999999999997</v>
      </c>
    </row>
    <row r="702" spans="1:7" x14ac:dyDescent="0.75">
      <c r="A702" s="11">
        <v>45138</v>
      </c>
      <c r="B702">
        <v>36.33</v>
      </c>
      <c r="C702">
        <v>36.630000000000003</v>
      </c>
      <c r="D702">
        <v>34</v>
      </c>
      <c r="E702">
        <v>40</v>
      </c>
      <c r="F702">
        <v>35</v>
      </c>
      <c r="G702">
        <v>34.229999999999997</v>
      </c>
    </row>
    <row r="703" spans="1:7" x14ac:dyDescent="0.75">
      <c r="A703" s="11">
        <v>45139</v>
      </c>
      <c r="B703">
        <v>36.5</v>
      </c>
      <c r="C703">
        <v>37.69</v>
      </c>
      <c r="D703">
        <v>34.1</v>
      </c>
      <c r="E703">
        <v>39.100999999999999</v>
      </c>
      <c r="F703">
        <v>35.25</v>
      </c>
      <c r="G703">
        <v>34.5</v>
      </c>
    </row>
    <row r="704" spans="1:7" x14ac:dyDescent="0.75">
      <c r="A704" s="11">
        <v>45140</v>
      </c>
      <c r="B704">
        <v>36.950000000000003</v>
      </c>
      <c r="C704">
        <v>38.04374</v>
      </c>
      <c r="D704">
        <v>34</v>
      </c>
      <c r="E704">
        <v>39.301000000000002</v>
      </c>
      <c r="F704">
        <v>35</v>
      </c>
      <c r="G704">
        <v>34.6</v>
      </c>
    </row>
    <row r="705" spans="1:7" x14ac:dyDescent="0.75">
      <c r="A705" s="11">
        <v>45141</v>
      </c>
      <c r="B705">
        <v>37.049999999999997</v>
      </c>
      <c r="C705">
        <v>38</v>
      </c>
      <c r="D705">
        <v>34.048999999999999</v>
      </c>
      <c r="E705">
        <v>39.99</v>
      </c>
      <c r="F705">
        <v>35.25</v>
      </c>
      <c r="G705">
        <v>35.5</v>
      </c>
    </row>
    <row r="706" spans="1:7" x14ac:dyDescent="0.75">
      <c r="A706" s="11">
        <v>45142</v>
      </c>
      <c r="B706">
        <v>37.44</v>
      </c>
      <c r="C706">
        <v>37.15</v>
      </c>
      <c r="D706">
        <v>34.200000000000003</v>
      </c>
      <c r="E706">
        <v>40.6</v>
      </c>
      <c r="F706">
        <v>36.869</v>
      </c>
      <c r="G706">
        <v>35.4</v>
      </c>
    </row>
    <row r="707" spans="1:7" x14ac:dyDescent="0.75">
      <c r="A707" s="11">
        <v>45145</v>
      </c>
      <c r="B707">
        <v>36</v>
      </c>
      <c r="C707">
        <v>39.81</v>
      </c>
      <c r="D707">
        <v>34.299999999999997</v>
      </c>
      <c r="E707">
        <v>40.380000000000003</v>
      </c>
      <c r="F707">
        <v>35.9</v>
      </c>
      <c r="G707">
        <v>35.4</v>
      </c>
    </row>
    <row r="708" spans="1:7" x14ac:dyDescent="0.75">
      <c r="A708" s="11">
        <v>45146</v>
      </c>
      <c r="B708">
        <v>37.851999999999997</v>
      </c>
      <c r="C708">
        <v>39</v>
      </c>
      <c r="D708">
        <v>34.000999999999998</v>
      </c>
      <c r="E708">
        <v>41.749000000000002</v>
      </c>
      <c r="F708">
        <v>37</v>
      </c>
      <c r="G708">
        <v>35.4</v>
      </c>
    </row>
    <row r="709" spans="1:7" x14ac:dyDescent="0.75">
      <c r="A709" s="11">
        <v>45147</v>
      </c>
      <c r="B709">
        <v>37.5</v>
      </c>
      <c r="C709">
        <v>39</v>
      </c>
      <c r="D709">
        <v>35.25</v>
      </c>
      <c r="E709">
        <v>39.93</v>
      </c>
      <c r="F709">
        <v>36</v>
      </c>
      <c r="G709">
        <v>34.5</v>
      </c>
    </row>
    <row r="710" spans="1:7" x14ac:dyDescent="0.75">
      <c r="A710" s="11">
        <v>45148</v>
      </c>
      <c r="B710">
        <v>40</v>
      </c>
      <c r="C710">
        <v>39.705509999999997</v>
      </c>
      <c r="D710">
        <v>35.200000000000003</v>
      </c>
      <c r="E710">
        <v>43</v>
      </c>
      <c r="F710">
        <v>38.799999999999997</v>
      </c>
      <c r="G710">
        <v>35.4</v>
      </c>
    </row>
    <row r="711" spans="1:7" x14ac:dyDescent="0.75">
      <c r="A711" s="11">
        <v>45149</v>
      </c>
      <c r="B711">
        <v>38.179000000000002</v>
      </c>
      <c r="C711">
        <v>39.5</v>
      </c>
      <c r="D711">
        <v>35.799999999999997</v>
      </c>
      <c r="E711">
        <v>40.549999999999997</v>
      </c>
      <c r="F711">
        <v>38.497999999999998</v>
      </c>
      <c r="G711">
        <v>34.061</v>
      </c>
    </row>
    <row r="712" spans="1:7" x14ac:dyDescent="0.75">
      <c r="A712" s="11">
        <v>45152</v>
      </c>
      <c r="B712">
        <v>33.799999999999997</v>
      </c>
      <c r="C712">
        <v>34.700000000000003</v>
      </c>
      <c r="D712">
        <v>32.5</v>
      </c>
      <c r="E712">
        <v>38.93</v>
      </c>
      <c r="F712">
        <v>33</v>
      </c>
      <c r="G712">
        <v>32.231000000000002</v>
      </c>
    </row>
    <row r="713" spans="1:7" x14ac:dyDescent="0.75">
      <c r="A713" s="11">
        <v>45153</v>
      </c>
      <c r="B713">
        <v>32.799999999999997</v>
      </c>
      <c r="C713">
        <v>32.843000000000004</v>
      </c>
      <c r="D713">
        <v>30.82</v>
      </c>
      <c r="E713">
        <v>36.4</v>
      </c>
      <c r="F713">
        <v>33.200000000000003</v>
      </c>
      <c r="G713">
        <v>33</v>
      </c>
    </row>
    <row r="714" spans="1:7" x14ac:dyDescent="0.75">
      <c r="A714" s="11">
        <v>45154</v>
      </c>
      <c r="B714">
        <v>34</v>
      </c>
      <c r="C714">
        <v>34.54</v>
      </c>
      <c r="D714">
        <v>31.46</v>
      </c>
      <c r="E714">
        <v>37</v>
      </c>
      <c r="F714">
        <v>32.65</v>
      </c>
      <c r="G714">
        <v>32.99</v>
      </c>
    </row>
    <row r="715" spans="1:7" x14ac:dyDescent="0.75">
      <c r="A715" s="11">
        <v>45155</v>
      </c>
      <c r="B715">
        <v>34.100999999999999</v>
      </c>
      <c r="C715">
        <v>35</v>
      </c>
      <c r="D715">
        <v>32.950000000000003</v>
      </c>
      <c r="E715">
        <v>37.600999999999999</v>
      </c>
      <c r="F715">
        <v>33.000999999999998</v>
      </c>
      <c r="G715">
        <v>34</v>
      </c>
    </row>
    <row r="716" spans="1:7" x14ac:dyDescent="0.75">
      <c r="A716" s="11">
        <v>45156</v>
      </c>
      <c r="B716">
        <v>35</v>
      </c>
      <c r="C716">
        <v>37.21</v>
      </c>
      <c r="D716">
        <v>34.49</v>
      </c>
      <c r="E716">
        <v>39</v>
      </c>
      <c r="F716">
        <v>34.520000000000003</v>
      </c>
      <c r="G716">
        <v>34.5</v>
      </c>
    </row>
    <row r="717" spans="1:7" x14ac:dyDescent="0.75">
      <c r="A717" s="11">
        <v>45160</v>
      </c>
      <c r="B717">
        <v>36</v>
      </c>
      <c r="C717">
        <v>38.200000000000003</v>
      </c>
      <c r="D717">
        <v>34</v>
      </c>
      <c r="E717">
        <v>39</v>
      </c>
      <c r="F717">
        <v>36.99</v>
      </c>
      <c r="G717">
        <v>34.85</v>
      </c>
    </row>
    <row r="718" spans="1:7" x14ac:dyDescent="0.75">
      <c r="A718" s="11">
        <v>45161</v>
      </c>
      <c r="B718">
        <v>36.299999999999997</v>
      </c>
      <c r="C718">
        <v>38.4</v>
      </c>
      <c r="D718">
        <v>34.299999999999997</v>
      </c>
      <c r="E718">
        <v>39.5</v>
      </c>
      <c r="F718">
        <v>37</v>
      </c>
      <c r="G718">
        <v>34.5</v>
      </c>
    </row>
    <row r="719" spans="1:7" x14ac:dyDescent="0.75">
      <c r="A719" s="11">
        <v>45162</v>
      </c>
      <c r="B719">
        <v>38</v>
      </c>
      <c r="C719">
        <v>38</v>
      </c>
      <c r="D719">
        <v>34.5</v>
      </c>
      <c r="E719">
        <v>40.5</v>
      </c>
      <c r="F719">
        <v>36.5</v>
      </c>
      <c r="G719">
        <v>35.49</v>
      </c>
    </row>
    <row r="720" spans="1:7" x14ac:dyDescent="0.75">
      <c r="A720" s="11">
        <v>45163</v>
      </c>
      <c r="B720">
        <v>38</v>
      </c>
      <c r="C720">
        <v>38</v>
      </c>
      <c r="D720">
        <v>35</v>
      </c>
      <c r="E720">
        <v>41.7</v>
      </c>
      <c r="F720">
        <v>36</v>
      </c>
      <c r="G720">
        <v>34.979999999999997</v>
      </c>
    </row>
    <row r="721" spans="1:7" x14ac:dyDescent="0.75">
      <c r="A721" s="11">
        <v>45166</v>
      </c>
      <c r="B721">
        <v>38</v>
      </c>
      <c r="C721">
        <v>37.795140000000004</v>
      </c>
      <c r="D721">
        <v>35.5</v>
      </c>
      <c r="E721">
        <v>41</v>
      </c>
      <c r="F721">
        <v>37.4</v>
      </c>
      <c r="G721">
        <v>35.799999999999997</v>
      </c>
    </row>
    <row r="722" spans="1:7" x14ac:dyDescent="0.75">
      <c r="A722" s="11">
        <v>45167</v>
      </c>
      <c r="B722">
        <v>39.200000000000003</v>
      </c>
      <c r="C722">
        <v>41.16</v>
      </c>
      <c r="D722">
        <v>35.93</v>
      </c>
      <c r="E722">
        <v>40.299999999999997</v>
      </c>
      <c r="F722">
        <v>37.200000000000003</v>
      </c>
      <c r="G722">
        <v>37</v>
      </c>
    </row>
    <row r="723" spans="1:7" x14ac:dyDescent="0.75">
      <c r="A723" s="11">
        <v>45168</v>
      </c>
      <c r="B723">
        <v>38.5</v>
      </c>
      <c r="C723">
        <v>41.585999999999999</v>
      </c>
      <c r="D723">
        <v>34.6</v>
      </c>
      <c r="E723">
        <v>41.5</v>
      </c>
      <c r="F723">
        <v>36</v>
      </c>
      <c r="G723">
        <v>36</v>
      </c>
    </row>
    <row r="724" spans="1:7" x14ac:dyDescent="0.75">
      <c r="A724" s="11">
        <v>45169</v>
      </c>
      <c r="B724">
        <v>37</v>
      </c>
      <c r="C724">
        <v>39.25</v>
      </c>
      <c r="D724">
        <v>34.15</v>
      </c>
      <c r="E724">
        <v>39.799999999999997</v>
      </c>
      <c r="F724">
        <v>36.5</v>
      </c>
      <c r="G724">
        <v>34.5</v>
      </c>
    </row>
    <row r="725" spans="1:7" x14ac:dyDescent="0.75">
      <c r="A725" s="11">
        <v>45170</v>
      </c>
      <c r="B725">
        <v>37</v>
      </c>
      <c r="C725">
        <v>37</v>
      </c>
      <c r="D725">
        <v>33.9</v>
      </c>
      <c r="E725">
        <v>40</v>
      </c>
      <c r="F725">
        <v>36</v>
      </c>
      <c r="G725">
        <v>34.01</v>
      </c>
    </row>
    <row r="726" spans="1:7" x14ac:dyDescent="0.75">
      <c r="A726" s="11">
        <v>45173</v>
      </c>
      <c r="B726">
        <v>37</v>
      </c>
      <c r="C726">
        <v>37</v>
      </c>
      <c r="D726">
        <v>34</v>
      </c>
      <c r="E726">
        <v>39.81</v>
      </c>
      <c r="F726">
        <v>35</v>
      </c>
      <c r="G726">
        <v>34.020000000000003</v>
      </c>
    </row>
    <row r="727" spans="1:7" x14ac:dyDescent="0.75">
      <c r="A727" s="11">
        <v>45174</v>
      </c>
      <c r="B727">
        <v>36.5</v>
      </c>
      <c r="C727">
        <v>37</v>
      </c>
      <c r="D727">
        <v>33.49</v>
      </c>
      <c r="E727">
        <v>39.5</v>
      </c>
      <c r="F727">
        <v>33.9</v>
      </c>
      <c r="G727">
        <v>34.67</v>
      </c>
    </row>
    <row r="728" spans="1:7" x14ac:dyDescent="0.75">
      <c r="A728" s="11">
        <v>45175</v>
      </c>
      <c r="B728">
        <v>34.57</v>
      </c>
      <c r="C728">
        <v>35.450000000000003</v>
      </c>
      <c r="D728">
        <v>33.1</v>
      </c>
      <c r="E728">
        <v>38.5</v>
      </c>
      <c r="F728">
        <v>34.39</v>
      </c>
      <c r="G728">
        <v>34.1</v>
      </c>
    </row>
    <row r="729" spans="1:7" x14ac:dyDescent="0.75">
      <c r="A729" s="11">
        <v>45176</v>
      </c>
      <c r="B729">
        <v>35.15</v>
      </c>
      <c r="C729">
        <v>35.524999999999999</v>
      </c>
      <c r="D729">
        <v>32.5</v>
      </c>
      <c r="E729">
        <v>39.15</v>
      </c>
      <c r="F729">
        <v>33</v>
      </c>
      <c r="G729">
        <v>34.1</v>
      </c>
    </row>
    <row r="730" spans="1:7" x14ac:dyDescent="0.75">
      <c r="A730" s="11">
        <v>45177</v>
      </c>
      <c r="B730">
        <v>34.69</v>
      </c>
      <c r="C730">
        <v>35</v>
      </c>
      <c r="D730">
        <v>31.27</v>
      </c>
      <c r="E730">
        <v>37.6</v>
      </c>
      <c r="F730">
        <v>33.200000000000003</v>
      </c>
      <c r="G730">
        <v>33.1</v>
      </c>
    </row>
    <row r="731" spans="1:7" x14ac:dyDescent="0.75">
      <c r="A731" s="11">
        <v>45180</v>
      </c>
      <c r="B731">
        <v>34.25</v>
      </c>
      <c r="C731">
        <v>35.5</v>
      </c>
      <c r="D731">
        <v>31.84</v>
      </c>
      <c r="E731">
        <v>37.75</v>
      </c>
      <c r="F731">
        <v>32.020000000000003</v>
      </c>
      <c r="G731">
        <v>31.65</v>
      </c>
    </row>
    <row r="732" spans="1:7" x14ac:dyDescent="0.75">
      <c r="A732" s="11">
        <v>45181</v>
      </c>
      <c r="B732">
        <v>33.4</v>
      </c>
      <c r="C732">
        <v>36.07</v>
      </c>
      <c r="D732">
        <v>32.24</v>
      </c>
      <c r="E732">
        <v>38</v>
      </c>
      <c r="F732">
        <v>35.299999999999997</v>
      </c>
      <c r="G732">
        <v>31.5</v>
      </c>
    </row>
    <row r="733" spans="1:7" x14ac:dyDescent="0.75">
      <c r="A733" s="11">
        <v>45182</v>
      </c>
      <c r="B733">
        <v>34.100999999999999</v>
      </c>
      <c r="C733">
        <v>36.270000000000003</v>
      </c>
      <c r="D733">
        <v>32</v>
      </c>
      <c r="E733">
        <v>37.590000000000003</v>
      </c>
      <c r="F733">
        <v>33.409999999999997</v>
      </c>
      <c r="G733">
        <v>32.700000000000003</v>
      </c>
    </row>
    <row r="734" spans="1:7" x14ac:dyDescent="0.75">
      <c r="A734" s="11">
        <v>45183</v>
      </c>
      <c r="B734">
        <v>34.799999999999997</v>
      </c>
      <c r="C734">
        <v>36.215989999999998</v>
      </c>
      <c r="D734">
        <v>31.91</v>
      </c>
      <c r="E734">
        <v>37.71</v>
      </c>
      <c r="F734">
        <v>33</v>
      </c>
      <c r="G734">
        <v>33</v>
      </c>
    </row>
    <row r="735" spans="1:7" x14ac:dyDescent="0.75">
      <c r="A735" s="11">
        <v>45184</v>
      </c>
      <c r="B735">
        <v>34.57</v>
      </c>
      <c r="C735">
        <v>35.93</v>
      </c>
      <c r="D735">
        <v>31.76</v>
      </c>
      <c r="E735">
        <v>38</v>
      </c>
      <c r="F735">
        <v>33.369999999999997</v>
      </c>
      <c r="G735">
        <v>32.54</v>
      </c>
    </row>
    <row r="736" spans="1:7" x14ac:dyDescent="0.75">
      <c r="A736" s="11">
        <v>45187</v>
      </c>
      <c r="B736">
        <v>34.011000000000003</v>
      </c>
      <c r="C736">
        <v>35.99</v>
      </c>
      <c r="D736">
        <v>31.99</v>
      </c>
      <c r="E736">
        <v>37.49</v>
      </c>
      <c r="F736">
        <v>33.700000000000003</v>
      </c>
      <c r="G736">
        <v>32.799999999999997</v>
      </c>
    </row>
    <row r="737" spans="1:7" x14ac:dyDescent="0.75">
      <c r="A737" s="11">
        <v>45188</v>
      </c>
      <c r="B737">
        <v>33.51</v>
      </c>
      <c r="C737">
        <v>36.200000000000003</v>
      </c>
      <c r="D737">
        <v>31.5</v>
      </c>
      <c r="E737">
        <v>37</v>
      </c>
      <c r="F737">
        <v>32.5</v>
      </c>
      <c r="G737">
        <v>31.68</v>
      </c>
    </row>
    <row r="738" spans="1:7" x14ac:dyDescent="0.75">
      <c r="A738" s="11">
        <v>45189</v>
      </c>
      <c r="B738">
        <v>33.002000000000002</v>
      </c>
      <c r="C738">
        <v>34.869999999999997</v>
      </c>
      <c r="D738">
        <v>30.75</v>
      </c>
      <c r="E738">
        <v>36</v>
      </c>
      <c r="F738">
        <v>31.9</v>
      </c>
      <c r="G738">
        <v>31.7</v>
      </c>
    </row>
    <row r="739" spans="1:7" x14ac:dyDescent="0.75">
      <c r="A739" s="11">
        <v>45190</v>
      </c>
      <c r="B739">
        <v>32.61</v>
      </c>
      <c r="C739">
        <v>33</v>
      </c>
      <c r="D739">
        <v>29.01</v>
      </c>
      <c r="E739">
        <v>35</v>
      </c>
      <c r="F739">
        <v>31.3</v>
      </c>
      <c r="G739">
        <v>30.5</v>
      </c>
    </row>
    <row r="740" spans="1:7" x14ac:dyDescent="0.75">
      <c r="A740" s="11">
        <v>45191</v>
      </c>
      <c r="B740">
        <v>32.9</v>
      </c>
      <c r="C740">
        <v>32.5</v>
      </c>
      <c r="D740">
        <v>30</v>
      </c>
      <c r="E740">
        <v>35.5</v>
      </c>
      <c r="F740">
        <v>31</v>
      </c>
      <c r="G740">
        <v>30.5</v>
      </c>
    </row>
    <row r="741" spans="1:7" x14ac:dyDescent="0.75">
      <c r="A741" s="11">
        <v>45194</v>
      </c>
      <c r="B741">
        <v>32.5</v>
      </c>
      <c r="C741">
        <v>32.35</v>
      </c>
      <c r="D741">
        <v>30</v>
      </c>
      <c r="E741">
        <v>35</v>
      </c>
      <c r="F741">
        <v>30.5</v>
      </c>
      <c r="G741">
        <v>29.7</v>
      </c>
    </row>
    <row r="742" spans="1:7" x14ac:dyDescent="0.75">
      <c r="A742" s="11">
        <v>45195</v>
      </c>
      <c r="B742">
        <v>32.700000000000003</v>
      </c>
      <c r="C742">
        <v>34</v>
      </c>
      <c r="D742">
        <v>30</v>
      </c>
      <c r="E742">
        <v>35</v>
      </c>
      <c r="F742">
        <v>30.5</v>
      </c>
      <c r="G742">
        <v>30</v>
      </c>
    </row>
    <row r="743" spans="1:7" x14ac:dyDescent="0.75">
      <c r="A743" s="11">
        <v>45196</v>
      </c>
      <c r="B743">
        <v>33</v>
      </c>
      <c r="C743">
        <v>32.827219999999997</v>
      </c>
      <c r="D743">
        <v>30.01</v>
      </c>
      <c r="E743">
        <v>35.200000000000003</v>
      </c>
      <c r="F743">
        <v>30.9</v>
      </c>
      <c r="G743">
        <v>31.7</v>
      </c>
    </row>
    <row r="744" spans="1:7" x14ac:dyDescent="0.75">
      <c r="A744" s="11">
        <v>45197</v>
      </c>
      <c r="B744">
        <v>32.200000000000003</v>
      </c>
      <c r="C744">
        <v>34.25</v>
      </c>
      <c r="D744">
        <v>29.85</v>
      </c>
      <c r="E744">
        <v>35</v>
      </c>
      <c r="F744">
        <v>30.9</v>
      </c>
      <c r="G744">
        <v>29.11</v>
      </c>
    </row>
    <row r="745" spans="1:7" x14ac:dyDescent="0.75">
      <c r="A745" s="11">
        <v>45198</v>
      </c>
      <c r="B745">
        <v>32</v>
      </c>
      <c r="C745">
        <v>30.2</v>
      </c>
      <c r="D745">
        <v>29.3</v>
      </c>
      <c r="E745">
        <v>33.5</v>
      </c>
      <c r="F745">
        <v>30</v>
      </c>
      <c r="G745">
        <v>30.79</v>
      </c>
    </row>
    <row r="746" spans="1:7" x14ac:dyDescent="0.75">
      <c r="A746" s="11">
        <v>45201</v>
      </c>
      <c r="B746">
        <v>31.001000000000001</v>
      </c>
      <c r="C746">
        <v>33.159999999999997</v>
      </c>
      <c r="D746">
        <v>29.1</v>
      </c>
      <c r="E746">
        <v>33.200000000000003</v>
      </c>
      <c r="F746">
        <v>29.75</v>
      </c>
      <c r="G746">
        <v>28.7</v>
      </c>
    </row>
    <row r="747" spans="1:7" x14ac:dyDescent="0.75">
      <c r="A747" s="11">
        <v>45202</v>
      </c>
      <c r="B747">
        <v>30.9</v>
      </c>
      <c r="C747">
        <v>30.5</v>
      </c>
      <c r="D747">
        <v>27.95</v>
      </c>
      <c r="E747">
        <v>32.6</v>
      </c>
      <c r="F747">
        <v>29.25</v>
      </c>
      <c r="G747">
        <v>28</v>
      </c>
    </row>
    <row r="748" spans="1:7" x14ac:dyDescent="0.75">
      <c r="A748" s="11">
        <v>45203</v>
      </c>
      <c r="B748">
        <v>30</v>
      </c>
      <c r="C748">
        <v>30</v>
      </c>
      <c r="D748">
        <v>28.4</v>
      </c>
      <c r="E748">
        <v>33.567</v>
      </c>
      <c r="F748">
        <v>29.158000000000001</v>
      </c>
      <c r="G748">
        <v>27.3</v>
      </c>
    </row>
    <row r="749" spans="1:7" x14ac:dyDescent="0.75">
      <c r="A749" s="11">
        <v>45204</v>
      </c>
      <c r="B749">
        <v>29</v>
      </c>
      <c r="C749">
        <v>28.160599999999999</v>
      </c>
      <c r="D749">
        <v>26.5</v>
      </c>
      <c r="E749">
        <v>32.200000000000003</v>
      </c>
      <c r="F749">
        <v>29.2</v>
      </c>
      <c r="G749">
        <v>27.3</v>
      </c>
    </row>
    <row r="750" spans="1:7" x14ac:dyDescent="0.75">
      <c r="A750" s="11">
        <v>45205</v>
      </c>
      <c r="B750">
        <v>29</v>
      </c>
      <c r="C750">
        <v>29.912420000000001</v>
      </c>
      <c r="D750">
        <v>26.39</v>
      </c>
      <c r="E750">
        <v>32.5</v>
      </c>
      <c r="F750">
        <v>28.5</v>
      </c>
      <c r="G750">
        <v>25.95</v>
      </c>
    </row>
    <row r="751" spans="1:7" x14ac:dyDescent="0.75">
      <c r="A751" s="11">
        <v>45208</v>
      </c>
      <c r="B751">
        <v>29</v>
      </c>
      <c r="C751">
        <v>29.912420000000001</v>
      </c>
      <c r="D751">
        <v>26.9</v>
      </c>
      <c r="E751">
        <v>33.549999999999997</v>
      </c>
      <c r="F751">
        <v>27.501000000000001</v>
      </c>
      <c r="G751">
        <v>26</v>
      </c>
    </row>
    <row r="752" spans="1:7" x14ac:dyDescent="0.75">
      <c r="A752" s="11">
        <v>45209</v>
      </c>
      <c r="B752">
        <v>29.5</v>
      </c>
      <c r="C752">
        <v>29.912420000000001</v>
      </c>
      <c r="D752">
        <v>30</v>
      </c>
      <c r="E752">
        <v>33</v>
      </c>
      <c r="F752">
        <v>30.42</v>
      </c>
      <c r="G752">
        <v>27.8</v>
      </c>
    </row>
    <row r="753" spans="1:7" x14ac:dyDescent="0.75">
      <c r="A753" s="11">
        <v>45210</v>
      </c>
      <c r="B753">
        <v>29.55</v>
      </c>
      <c r="C753">
        <v>29.912420000000001</v>
      </c>
      <c r="D753">
        <v>29.25</v>
      </c>
      <c r="E753">
        <v>34</v>
      </c>
      <c r="F753">
        <v>30</v>
      </c>
      <c r="G753">
        <v>27.460999999999999</v>
      </c>
    </row>
    <row r="754" spans="1:7" x14ac:dyDescent="0.75">
      <c r="A754" s="11">
        <v>45211</v>
      </c>
      <c r="B754">
        <v>29.5</v>
      </c>
      <c r="C754">
        <v>31.52</v>
      </c>
      <c r="D754">
        <v>29</v>
      </c>
      <c r="E754">
        <v>34</v>
      </c>
      <c r="F754">
        <v>31.69</v>
      </c>
      <c r="G754">
        <v>27.8</v>
      </c>
    </row>
    <row r="755" spans="1:7" x14ac:dyDescent="0.75">
      <c r="A755" s="11">
        <v>45216</v>
      </c>
      <c r="B755">
        <v>29</v>
      </c>
      <c r="C755">
        <v>32</v>
      </c>
      <c r="D755">
        <v>30.9</v>
      </c>
      <c r="E755">
        <v>34.5</v>
      </c>
      <c r="F755">
        <v>32.5</v>
      </c>
      <c r="G755">
        <v>29.5</v>
      </c>
    </row>
    <row r="756" spans="1:7" x14ac:dyDescent="0.75">
      <c r="A756" s="11">
        <v>45217</v>
      </c>
      <c r="B756">
        <v>29.7</v>
      </c>
      <c r="C756">
        <v>32.1</v>
      </c>
      <c r="D756">
        <v>29.25</v>
      </c>
      <c r="E756">
        <v>35.1</v>
      </c>
      <c r="F756">
        <v>32.950000000000003</v>
      </c>
      <c r="G756">
        <v>29.4</v>
      </c>
    </row>
    <row r="757" spans="1:7" x14ac:dyDescent="0.75">
      <c r="A757" s="11">
        <v>45218</v>
      </c>
      <c r="B757">
        <v>29.02</v>
      </c>
      <c r="C757">
        <v>29.5</v>
      </c>
      <c r="D757">
        <v>30</v>
      </c>
      <c r="E757">
        <v>36.299999999999997</v>
      </c>
      <c r="F757">
        <v>30.8</v>
      </c>
      <c r="G757">
        <v>29.5</v>
      </c>
    </row>
    <row r="758" spans="1:7" x14ac:dyDescent="0.75">
      <c r="A758" s="11">
        <v>45219</v>
      </c>
      <c r="B758">
        <v>30.9</v>
      </c>
      <c r="C758">
        <v>33.85</v>
      </c>
      <c r="D758">
        <v>31</v>
      </c>
      <c r="E758">
        <v>38.5</v>
      </c>
      <c r="F758">
        <v>32</v>
      </c>
      <c r="G758">
        <v>29</v>
      </c>
    </row>
    <row r="759" spans="1:7" x14ac:dyDescent="0.75">
      <c r="A759" s="11">
        <v>45222</v>
      </c>
      <c r="B759">
        <v>31</v>
      </c>
      <c r="C759">
        <v>28.48</v>
      </c>
      <c r="D759">
        <v>28.5</v>
      </c>
      <c r="E759">
        <v>36.96</v>
      </c>
      <c r="F759">
        <v>31.94</v>
      </c>
      <c r="G759">
        <v>30</v>
      </c>
    </row>
    <row r="760" spans="1:7" x14ac:dyDescent="0.75">
      <c r="A760" s="11">
        <v>45223</v>
      </c>
      <c r="B760">
        <v>29</v>
      </c>
      <c r="C760">
        <v>30.4</v>
      </c>
      <c r="D760">
        <v>28.6</v>
      </c>
      <c r="E760">
        <v>33.61</v>
      </c>
      <c r="F760">
        <v>28.35</v>
      </c>
      <c r="G760">
        <v>26</v>
      </c>
    </row>
    <row r="761" spans="1:7" x14ac:dyDescent="0.75">
      <c r="A761" s="11">
        <v>45224</v>
      </c>
      <c r="B761">
        <v>28.5</v>
      </c>
      <c r="C761">
        <v>30.12</v>
      </c>
      <c r="D761">
        <v>28.9</v>
      </c>
      <c r="E761">
        <v>34.5</v>
      </c>
      <c r="F761">
        <v>29.5</v>
      </c>
      <c r="G761">
        <v>26.36</v>
      </c>
    </row>
    <row r="762" spans="1:7" x14ac:dyDescent="0.75">
      <c r="A762" s="11">
        <v>45225</v>
      </c>
      <c r="B762">
        <v>30.45</v>
      </c>
      <c r="C762">
        <v>29.38</v>
      </c>
      <c r="D762">
        <v>28.1</v>
      </c>
      <c r="E762">
        <v>33.5</v>
      </c>
      <c r="F762">
        <v>29.5</v>
      </c>
      <c r="G762">
        <v>29.4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B9578-B273-4420-8720-306C09CDAEEC}">
  <dimension ref="A1:G762"/>
  <sheetViews>
    <sheetView workbookViewId="0">
      <pane ySplit="1" topLeftCell="A745" activePane="bottomLeft" state="frozen"/>
      <selection pane="bottomLeft" activeCell="A762" sqref="A762"/>
    </sheetView>
  </sheetViews>
  <sheetFormatPr baseColWidth="10" defaultRowHeight="14.75" x14ac:dyDescent="0.75"/>
  <cols>
    <col min="2" max="2" width="12.36328125" bestFit="1" customWidth="1"/>
    <col min="3" max="3" width="14.36328125" bestFit="1" customWidth="1"/>
    <col min="7" max="7" width="11.86328125" bestFit="1" customWidth="1"/>
  </cols>
  <sheetData>
    <row r="1" spans="1:7" x14ac:dyDescent="0.75">
      <c r="A1" t="s">
        <v>23</v>
      </c>
      <c r="B1" t="s">
        <v>52</v>
      </c>
      <c r="C1" t="s">
        <v>38</v>
      </c>
      <c r="D1" t="s">
        <v>39</v>
      </c>
      <c r="E1" t="s">
        <v>53</v>
      </c>
      <c r="F1" t="s">
        <v>41</v>
      </c>
      <c r="G1" t="s">
        <v>61</v>
      </c>
    </row>
    <row r="2" spans="1:7" x14ac:dyDescent="0.75">
      <c r="A2" s="11">
        <v>44088</v>
      </c>
      <c r="B2" s="15">
        <v>2531519</v>
      </c>
      <c r="C2" s="15">
        <v>15364395</v>
      </c>
      <c r="D2" s="15">
        <v>210559</v>
      </c>
      <c r="E2" s="15">
        <v>811772</v>
      </c>
      <c r="F2" s="15">
        <v>99087</v>
      </c>
      <c r="G2" s="19">
        <f>+SUM(B2:F2)</f>
        <v>19017332</v>
      </c>
    </row>
    <row r="3" spans="1:7" x14ac:dyDescent="0.75">
      <c r="A3" s="11">
        <v>44089</v>
      </c>
      <c r="B3" s="15">
        <v>953638</v>
      </c>
      <c r="C3" s="15">
        <v>9702506</v>
      </c>
      <c r="D3" s="15">
        <v>1388720</v>
      </c>
      <c r="E3" s="15">
        <v>1698882</v>
      </c>
      <c r="F3" s="15">
        <v>47647</v>
      </c>
      <c r="G3" s="19">
        <f t="shared" ref="G3:G66" si="0">+SUM(B3:F3)</f>
        <v>13791393</v>
      </c>
    </row>
    <row r="4" spans="1:7" x14ac:dyDescent="0.75">
      <c r="A4" s="11">
        <v>44090</v>
      </c>
      <c r="B4" s="15">
        <v>4410780</v>
      </c>
      <c r="C4" s="15">
        <v>15496065</v>
      </c>
      <c r="D4" s="15">
        <v>655094</v>
      </c>
      <c r="E4" s="15">
        <v>989133</v>
      </c>
      <c r="F4" s="15">
        <v>125079</v>
      </c>
      <c r="G4" s="19">
        <f t="shared" si="0"/>
        <v>21676151</v>
      </c>
    </row>
    <row r="5" spans="1:7" x14ac:dyDescent="0.75">
      <c r="A5" s="11">
        <v>44091</v>
      </c>
      <c r="B5" s="15">
        <v>2251186</v>
      </c>
      <c r="C5" s="15">
        <v>12899745</v>
      </c>
      <c r="D5" s="15">
        <v>1668340</v>
      </c>
      <c r="E5" s="15">
        <v>1504068</v>
      </c>
      <c r="F5" s="15">
        <v>222370</v>
      </c>
      <c r="G5" s="19">
        <f t="shared" si="0"/>
        <v>18545709</v>
      </c>
    </row>
    <row r="6" spans="1:7" x14ac:dyDescent="0.75">
      <c r="A6" s="11">
        <v>44092</v>
      </c>
      <c r="B6" s="15">
        <v>3322836</v>
      </c>
      <c r="C6" s="15">
        <v>14962801</v>
      </c>
      <c r="D6" s="15">
        <v>504305</v>
      </c>
      <c r="E6" s="15">
        <v>642017</v>
      </c>
      <c r="F6" s="15">
        <v>441521</v>
      </c>
      <c r="G6" s="19">
        <f t="shared" si="0"/>
        <v>19873480</v>
      </c>
    </row>
    <row r="7" spans="1:7" x14ac:dyDescent="0.75">
      <c r="A7" s="11">
        <v>44095</v>
      </c>
      <c r="B7" s="15">
        <v>660227</v>
      </c>
      <c r="C7" s="15">
        <v>18581780</v>
      </c>
      <c r="D7" s="15">
        <v>277639</v>
      </c>
      <c r="E7" s="15">
        <v>1449133</v>
      </c>
      <c r="F7" s="15">
        <v>90822</v>
      </c>
      <c r="G7" s="19">
        <f t="shared" si="0"/>
        <v>21059601</v>
      </c>
    </row>
    <row r="8" spans="1:7" x14ac:dyDescent="0.75">
      <c r="A8" s="11">
        <v>44096</v>
      </c>
      <c r="B8" s="15">
        <v>753978</v>
      </c>
      <c r="C8" s="15">
        <v>19570260</v>
      </c>
      <c r="D8" s="15">
        <v>1562885</v>
      </c>
      <c r="E8" s="15">
        <v>1390400</v>
      </c>
      <c r="F8" s="15">
        <v>160916</v>
      </c>
      <c r="G8" s="19">
        <f t="shared" si="0"/>
        <v>23438439</v>
      </c>
    </row>
    <row r="9" spans="1:7" x14ac:dyDescent="0.75">
      <c r="A9" s="11">
        <v>44097</v>
      </c>
      <c r="B9" s="15">
        <v>942747</v>
      </c>
      <c r="C9" s="15">
        <v>27391918</v>
      </c>
      <c r="D9" s="15">
        <v>2693664</v>
      </c>
      <c r="E9" s="15">
        <v>6374115</v>
      </c>
      <c r="F9" s="15">
        <v>354064</v>
      </c>
      <c r="G9" s="19">
        <f t="shared" si="0"/>
        <v>37756508</v>
      </c>
    </row>
    <row r="10" spans="1:7" x14ac:dyDescent="0.75">
      <c r="A10" s="11">
        <v>44098</v>
      </c>
      <c r="B10" s="15">
        <v>339686</v>
      </c>
      <c r="C10" s="15">
        <v>26013004</v>
      </c>
      <c r="D10" s="15">
        <v>1937822</v>
      </c>
      <c r="E10" s="15">
        <v>1826241</v>
      </c>
      <c r="F10" s="15">
        <v>259233</v>
      </c>
      <c r="G10" s="19">
        <f t="shared" si="0"/>
        <v>30375986</v>
      </c>
    </row>
    <row r="11" spans="1:7" x14ac:dyDescent="0.75">
      <c r="A11" s="11">
        <v>44099</v>
      </c>
      <c r="B11" s="15">
        <v>225372</v>
      </c>
      <c r="C11" s="15">
        <v>16426439</v>
      </c>
      <c r="D11" s="15">
        <v>183830</v>
      </c>
      <c r="E11" s="15">
        <v>1298158</v>
      </c>
      <c r="F11" s="15">
        <v>680339</v>
      </c>
      <c r="G11" s="19">
        <f t="shared" si="0"/>
        <v>18814138</v>
      </c>
    </row>
    <row r="12" spans="1:7" x14ac:dyDescent="0.75">
      <c r="A12" s="11">
        <v>44102</v>
      </c>
      <c r="B12" s="15">
        <v>619444</v>
      </c>
      <c r="C12" s="15">
        <v>21648882</v>
      </c>
      <c r="D12" s="15">
        <v>1023967</v>
      </c>
      <c r="E12" s="15">
        <v>697287</v>
      </c>
      <c r="F12" s="15">
        <v>572618</v>
      </c>
      <c r="G12" s="19">
        <f t="shared" si="0"/>
        <v>24562198</v>
      </c>
    </row>
    <row r="13" spans="1:7" x14ac:dyDescent="0.75">
      <c r="A13" s="11">
        <v>44103</v>
      </c>
      <c r="B13" s="15">
        <v>1354685</v>
      </c>
      <c r="C13" s="15">
        <v>19914396</v>
      </c>
      <c r="D13" s="15">
        <v>244199</v>
      </c>
      <c r="E13" s="15">
        <v>959298</v>
      </c>
      <c r="F13" s="15">
        <v>322431</v>
      </c>
      <c r="G13" s="19">
        <f t="shared" si="0"/>
        <v>22795009</v>
      </c>
    </row>
    <row r="14" spans="1:7" x14ac:dyDescent="0.75">
      <c r="A14" s="11">
        <v>44104</v>
      </c>
      <c r="B14" s="15">
        <v>695464</v>
      </c>
      <c r="C14" s="15">
        <v>20848444</v>
      </c>
      <c r="D14" s="15">
        <v>534607</v>
      </c>
      <c r="E14" s="15">
        <v>1501762</v>
      </c>
      <c r="F14" s="15">
        <v>451024</v>
      </c>
      <c r="G14" s="19">
        <f t="shared" si="0"/>
        <v>24031301</v>
      </c>
    </row>
    <row r="15" spans="1:7" x14ac:dyDescent="0.75">
      <c r="A15" s="11">
        <v>44105</v>
      </c>
      <c r="B15" s="15">
        <v>1021239</v>
      </c>
      <c r="C15" s="15">
        <v>24068948</v>
      </c>
      <c r="D15" s="15">
        <v>3089893</v>
      </c>
      <c r="E15" s="15">
        <v>721231</v>
      </c>
      <c r="F15" s="15">
        <v>493885</v>
      </c>
      <c r="G15" s="19">
        <f t="shared" si="0"/>
        <v>29395196</v>
      </c>
    </row>
    <row r="16" spans="1:7" x14ac:dyDescent="0.75">
      <c r="A16" s="11">
        <v>44106</v>
      </c>
      <c r="B16" s="15">
        <v>635925</v>
      </c>
      <c r="C16" s="15">
        <v>24914652</v>
      </c>
      <c r="D16" s="15">
        <v>410050</v>
      </c>
      <c r="E16" s="15">
        <v>1396984</v>
      </c>
      <c r="F16" s="15">
        <v>547886</v>
      </c>
      <c r="G16" s="19">
        <f t="shared" si="0"/>
        <v>27905497</v>
      </c>
    </row>
    <row r="17" spans="1:7" x14ac:dyDescent="0.75">
      <c r="A17" s="11">
        <v>44109</v>
      </c>
      <c r="B17" s="15">
        <v>444599</v>
      </c>
      <c r="C17" s="15">
        <v>29123460</v>
      </c>
      <c r="D17" s="15">
        <v>643094</v>
      </c>
      <c r="E17" s="15">
        <v>2154361</v>
      </c>
      <c r="F17" s="15">
        <v>464143</v>
      </c>
      <c r="G17" s="19">
        <f t="shared" si="0"/>
        <v>32829657</v>
      </c>
    </row>
    <row r="18" spans="1:7" x14ac:dyDescent="0.75">
      <c r="A18" s="11">
        <v>44110</v>
      </c>
      <c r="B18" s="15">
        <v>337835</v>
      </c>
      <c r="C18" s="15">
        <v>30843112</v>
      </c>
      <c r="D18" s="15">
        <v>650156</v>
      </c>
      <c r="E18" s="15">
        <v>1859315</v>
      </c>
      <c r="F18" s="15">
        <v>196586</v>
      </c>
      <c r="G18" s="19">
        <f t="shared" si="0"/>
        <v>33887004</v>
      </c>
    </row>
    <row r="19" spans="1:7" x14ac:dyDescent="0.75">
      <c r="A19" s="11">
        <v>44111</v>
      </c>
      <c r="B19" s="15">
        <v>520398</v>
      </c>
      <c r="C19" s="15">
        <v>26660432</v>
      </c>
      <c r="D19" s="15">
        <v>522472</v>
      </c>
      <c r="E19" s="15">
        <v>1815305</v>
      </c>
      <c r="F19" s="15">
        <v>1125891</v>
      </c>
      <c r="G19" s="19">
        <f t="shared" si="0"/>
        <v>30644498</v>
      </c>
    </row>
    <row r="20" spans="1:7" x14ac:dyDescent="0.75">
      <c r="A20" s="11">
        <v>44112</v>
      </c>
      <c r="B20" s="15">
        <v>429061</v>
      </c>
      <c r="C20" s="15">
        <v>27493344</v>
      </c>
      <c r="D20" s="15">
        <v>252378</v>
      </c>
      <c r="E20" s="15">
        <v>1077652</v>
      </c>
      <c r="F20" s="15">
        <v>153670</v>
      </c>
      <c r="G20" s="19">
        <f t="shared" si="0"/>
        <v>29406105</v>
      </c>
    </row>
    <row r="21" spans="1:7" x14ac:dyDescent="0.75">
      <c r="A21" s="11">
        <v>44113</v>
      </c>
      <c r="B21" s="15">
        <v>471970</v>
      </c>
      <c r="C21" s="15">
        <v>46651816</v>
      </c>
      <c r="D21" s="15">
        <v>644588</v>
      </c>
      <c r="E21" s="15">
        <v>1170045</v>
      </c>
      <c r="F21" s="15">
        <v>334035</v>
      </c>
      <c r="G21" s="19">
        <f t="shared" si="0"/>
        <v>49272454</v>
      </c>
    </row>
    <row r="22" spans="1:7" x14ac:dyDescent="0.75">
      <c r="A22" s="11">
        <v>44117</v>
      </c>
      <c r="B22" s="15">
        <v>671252</v>
      </c>
      <c r="C22" s="15">
        <v>37153072</v>
      </c>
      <c r="D22" s="15">
        <v>821869</v>
      </c>
      <c r="E22" s="15">
        <v>2183477</v>
      </c>
      <c r="F22" s="15">
        <v>317307</v>
      </c>
      <c r="G22" s="19">
        <f t="shared" si="0"/>
        <v>41146977</v>
      </c>
    </row>
    <row r="23" spans="1:7" x14ac:dyDescent="0.75">
      <c r="A23" s="11">
        <v>44118</v>
      </c>
      <c r="B23" s="15">
        <v>443367</v>
      </c>
      <c r="C23" s="15">
        <v>35066792</v>
      </c>
      <c r="D23" s="15">
        <v>449103</v>
      </c>
      <c r="E23" s="15">
        <v>1618256</v>
      </c>
      <c r="F23" s="15">
        <v>126045</v>
      </c>
      <c r="G23" s="19">
        <f t="shared" si="0"/>
        <v>37703563</v>
      </c>
    </row>
    <row r="24" spans="1:7" x14ac:dyDescent="0.75">
      <c r="A24" s="11">
        <v>44119</v>
      </c>
      <c r="B24" s="15">
        <v>614481</v>
      </c>
      <c r="C24" s="15">
        <v>40746992</v>
      </c>
      <c r="D24" s="15">
        <v>534440</v>
      </c>
      <c r="E24" s="15">
        <v>1526178</v>
      </c>
      <c r="F24" s="15">
        <v>576218</v>
      </c>
      <c r="G24" s="19">
        <f t="shared" si="0"/>
        <v>43998309</v>
      </c>
    </row>
    <row r="25" spans="1:7" x14ac:dyDescent="0.75">
      <c r="A25" s="11">
        <v>44120</v>
      </c>
      <c r="B25" s="15">
        <v>837169</v>
      </c>
      <c r="C25" s="15">
        <v>35414792</v>
      </c>
      <c r="D25" s="15">
        <v>639870</v>
      </c>
      <c r="E25" s="15">
        <v>1323665</v>
      </c>
      <c r="F25" s="15">
        <v>367602</v>
      </c>
      <c r="G25" s="19">
        <f t="shared" si="0"/>
        <v>38583098</v>
      </c>
    </row>
    <row r="26" spans="1:7" x14ac:dyDescent="0.75">
      <c r="A26" s="11">
        <v>44123</v>
      </c>
      <c r="B26" s="15">
        <v>353701</v>
      </c>
      <c r="C26" s="15">
        <v>36628068</v>
      </c>
      <c r="D26" s="15">
        <v>945188</v>
      </c>
      <c r="E26" s="15">
        <v>583481</v>
      </c>
      <c r="F26" s="15">
        <v>392571</v>
      </c>
      <c r="G26" s="19">
        <f t="shared" si="0"/>
        <v>38903009</v>
      </c>
    </row>
    <row r="27" spans="1:7" x14ac:dyDescent="0.75">
      <c r="A27" s="11">
        <v>44124</v>
      </c>
      <c r="B27" s="15">
        <v>486192</v>
      </c>
      <c r="C27" s="15">
        <v>43269232</v>
      </c>
      <c r="D27" s="15">
        <v>774542</v>
      </c>
      <c r="E27" s="15">
        <v>442262</v>
      </c>
      <c r="F27" s="15">
        <v>181084</v>
      </c>
      <c r="G27" s="19">
        <f t="shared" si="0"/>
        <v>45153312</v>
      </c>
    </row>
    <row r="28" spans="1:7" x14ac:dyDescent="0.75">
      <c r="A28" s="11">
        <v>44125</v>
      </c>
      <c r="B28" s="15">
        <v>627118</v>
      </c>
      <c r="C28" s="15">
        <v>44927880</v>
      </c>
      <c r="D28" s="15">
        <v>338145</v>
      </c>
      <c r="E28" s="15">
        <v>1031410</v>
      </c>
      <c r="F28" s="15">
        <v>351983</v>
      </c>
      <c r="G28" s="19">
        <f t="shared" si="0"/>
        <v>47276536</v>
      </c>
    </row>
    <row r="29" spans="1:7" x14ac:dyDescent="0.75">
      <c r="A29" s="11">
        <v>44126</v>
      </c>
      <c r="B29" s="15">
        <v>1826143</v>
      </c>
      <c r="C29" s="15">
        <v>47730272</v>
      </c>
      <c r="D29" s="15">
        <v>771860</v>
      </c>
      <c r="E29" s="15">
        <v>1184580</v>
      </c>
      <c r="F29" s="15">
        <v>673971</v>
      </c>
      <c r="G29" s="19">
        <f t="shared" si="0"/>
        <v>52186826</v>
      </c>
    </row>
    <row r="30" spans="1:7" x14ac:dyDescent="0.75">
      <c r="A30" s="11">
        <v>44127</v>
      </c>
      <c r="B30" s="15">
        <v>3086700</v>
      </c>
      <c r="C30" s="15">
        <v>39416328</v>
      </c>
      <c r="D30" s="15">
        <v>2311004</v>
      </c>
      <c r="E30" s="15">
        <v>1384185</v>
      </c>
      <c r="F30" s="15">
        <v>390967</v>
      </c>
      <c r="G30" s="19">
        <f t="shared" si="0"/>
        <v>46589184</v>
      </c>
    </row>
    <row r="31" spans="1:7" x14ac:dyDescent="0.75">
      <c r="A31" s="11">
        <v>44130</v>
      </c>
      <c r="B31" s="15">
        <v>358025</v>
      </c>
      <c r="C31" s="15">
        <v>24301468</v>
      </c>
      <c r="D31" s="15">
        <v>657625</v>
      </c>
      <c r="E31" s="15">
        <v>576824</v>
      </c>
      <c r="F31" s="15">
        <v>223162</v>
      </c>
      <c r="G31" s="19">
        <f t="shared" si="0"/>
        <v>26117104</v>
      </c>
    </row>
    <row r="32" spans="1:7" x14ac:dyDescent="0.75">
      <c r="A32" s="11">
        <v>44131</v>
      </c>
      <c r="B32" s="15">
        <v>1590669</v>
      </c>
      <c r="C32" s="15">
        <v>30689292</v>
      </c>
      <c r="D32" s="15">
        <v>578289</v>
      </c>
      <c r="E32" s="15">
        <v>1164066</v>
      </c>
      <c r="F32" s="15">
        <v>160501</v>
      </c>
      <c r="G32" s="19">
        <f t="shared" si="0"/>
        <v>34182817</v>
      </c>
    </row>
    <row r="33" spans="1:7" x14ac:dyDescent="0.75">
      <c r="A33" s="11">
        <v>44132</v>
      </c>
      <c r="B33" s="15">
        <v>2017051</v>
      </c>
      <c r="C33" s="15">
        <v>32435176</v>
      </c>
      <c r="D33" s="15">
        <v>325223</v>
      </c>
      <c r="E33" s="15">
        <v>1248854</v>
      </c>
      <c r="F33" s="15">
        <v>364352</v>
      </c>
      <c r="G33" s="19">
        <f t="shared" si="0"/>
        <v>36390656</v>
      </c>
    </row>
    <row r="34" spans="1:7" x14ac:dyDescent="0.75">
      <c r="A34" s="11">
        <v>44133</v>
      </c>
      <c r="B34" s="15">
        <v>1844992</v>
      </c>
      <c r="C34" s="15">
        <v>24101124</v>
      </c>
      <c r="D34" s="15">
        <v>297759</v>
      </c>
      <c r="E34" s="15">
        <v>1114368</v>
      </c>
      <c r="F34" s="15">
        <v>211856</v>
      </c>
      <c r="G34" s="19">
        <f t="shared" si="0"/>
        <v>27570099</v>
      </c>
    </row>
    <row r="35" spans="1:7" x14ac:dyDescent="0.75">
      <c r="A35" s="11">
        <v>44134</v>
      </c>
      <c r="B35" s="15">
        <v>4349002</v>
      </c>
      <c r="C35" s="15">
        <v>24465708</v>
      </c>
      <c r="D35" s="15">
        <v>241231</v>
      </c>
      <c r="E35" s="15">
        <v>1329842</v>
      </c>
      <c r="F35" s="15">
        <v>216119</v>
      </c>
      <c r="G35" s="19">
        <f t="shared" si="0"/>
        <v>30601902</v>
      </c>
    </row>
    <row r="36" spans="1:7" x14ac:dyDescent="0.75">
      <c r="A36" s="11">
        <v>44137</v>
      </c>
      <c r="B36" s="15">
        <v>1760520</v>
      </c>
      <c r="C36" s="15">
        <v>27479568</v>
      </c>
      <c r="D36" s="15">
        <v>254513</v>
      </c>
      <c r="E36" s="15">
        <v>684809</v>
      </c>
      <c r="F36" s="15">
        <v>166293</v>
      </c>
      <c r="G36" s="19">
        <f t="shared" si="0"/>
        <v>30345703</v>
      </c>
    </row>
    <row r="37" spans="1:7" x14ac:dyDescent="0.75">
      <c r="A37" s="11">
        <v>44138</v>
      </c>
      <c r="B37" s="15">
        <v>5065127</v>
      </c>
      <c r="C37" s="15">
        <v>31340808</v>
      </c>
      <c r="D37" s="15">
        <v>261724</v>
      </c>
      <c r="E37" s="15">
        <v>1337007</v>
      </c>
      <c r="F37" s="15">
        <v>811142</v>
      </c>
      <c r="G37" s="19">
        <f t="shared" si="0"/>
        <v>38815808</v>
      </c>
    </row>
    <row r="38" spans="1:7" x14ac:dyDescent="0.75">
      <c r="A38" s="11">
        <v>44139</v>
      </c>
      <c r="B38" s="15">
        <v>1048818</v>
      </c>
      <c r="C38" s="15">
        <v>30897226</v>
      </c>
      <c r="D38" s="15">
        <v>798414</v>
      </c>
      <c r="E38" s="15">
        <v>759241</v>
      </c>
      <c r="F38" s="15">
        <v>588064</v>
      </c>
      <c r="G38" s="19">
        <f t="shared" si="0"/>
        <v>34091763</v>
      </c>
    </row>
    <row r="39" spans="1:7" x14ac:dyDescent="0.75">
      <c r="A39" s="11">
        <v>44140</v>
      </c>
      <c r="B39" s="15">
        <v>1698987</v>
      </c>
      <c r="C39" s="15">
        <v>29120152</v>
      </c>
      <c r="D39" s="15">
        <v>905777</v>
      </c>
      <c r="E39" s="15">
        <v>312041</v>
      </c>
      <c r="F39" s="15">
        <v>138399</v>
      </c>
      <c r="G39" s="19">
        <f t="shared" si="0"/>
        <v>32175356</v>
      </c>
    </row>
    <row r="40" spans="1:7" x14ac:dyDescent="0.75">
      <c r="A40" s="11">
        <v>44141</v>
      </c>
      <c r="B40" s="15">
        <v>1781193</v>
      </c>
      <c r="C40" s="15">
        <v>14146712</v>
      </c>
      <c r="D40" s="15">
        <v>209222</v>
      </c>
      <c r="E40" s="15">
        <v>1071319</v>
      </c>
      <c r="F40" s="15">
        <v>34683</v>
      </c>
      <c r="G40" s="19">
        <f t="shared" si="0"/>
        <v>17243129</v>
      </c>
    </row>
    <row r="41" spans="1:7" x14ac:dyDescent="0.75">
      <c r="A41" s="11">
        <v>44144</v>
      </c>
      <c r="B41" s="15">
        <v>2226688</v>
      </c>
      <c r="C41" s="15">
        <v>30985402</v>
      </c>
      <c r="D41" s="15">
        <v>419920</v>
      </c>
      <c r="E41" s="15">
        <v>854613</v>
      </c>
      <c r="F41" s="15">
        <v>269785</v>
      </c>
      <c r="G41" s="19">
        <f t="shared" si="0"/>
        <v>34756408</v>
      </c>
    </row>
    <row r="42" spans="1:7" x14ac:dyDescent="0.75">
      <c r="A42" s="11">
        <v>44145</v>
      </c>
      <c r="B42" s="15">
        <v>3634966</v>
      </c>
      <c r="C42" s="15">
        <v>19927984</v>
      </c>
      <c r="D42" s="15">
        <v>461105</v>
      </c>
      <c r="E42" s="15">
        <v>545224</v>
      </c>
      <c r="F42" s="15">
        <v>410969</v>
      </c>
      <c r="G42" s="19">
        <f t="shared" si="0"/>
        <v>24980248</v>
      </c>
    </row>
    <row r="43" spans="1:7" x14ac:dyDescent="0.75">
      <c r="A43" s="11">
        <v>44146</v>
      </c>
      <c r="B43" s="15">
        <v>2954089</v>
      </c>
      <c r="C43" s="15">
        <v>26339668</v>
      </c>
      <c r="D43" s="15">
        <v>358989</v>
      </c>
      <c r="E43" s="15">
        <v>327522</v>
      </c>
      <c r="F43" s="15">
        <v>183200</v>
      </c>
      <c r="G43" s="19">
        <f t="shared" si="0"/>
        <v>30163468</v>
      </c>
    </row>
    <row r="44" spans="1:7" x14ac:dyDescent="0.75">
      <c r="A44" s="11">
        <v>44147</v>
      </c>
      <c r="B44" s="15">
        <v>692657</v>
      </c>
      <c r="C44" s="15">
        <v>35554692</v>
      </c>
      <c r="D44" s="15">
        <v>855521</v>
      </c>
      <c r="E44" s="15">
        <v>854433</v>
      </c>
      <c r="F44" s="15">
        <v>213789</v>
      </c>
      <c r="G44" s="19">
        <f t="shared" si="0"/>
        <v>38171092</v>
      </c>
    </row>
    <row r="45" spans="1:7" x14ac:dyDescent="0.75">
      <c r="A45" s="11">
        <v>44148</v>
      </c>
      <c r="B45" s="15">
        <v>837888</v>
      </c>
      <c r="C45" s="15">
        <v>32497368</v>
      </c>
      <c r="D45" s="15">
        <v>691341</v>
      </c>
      <c r="E45" s="15">
        <v>724472</v>
      </c>
      <c r="F45" s="15">
        <v>170482</v>
      </c>
      <c r="G45" s="19">
        <f t="shared" si="0"/>
        <v>34921551</v>
      </c>
    </row>
    <row r="46" spans="1:7" x14ac:dyDescent="0.75">
      <c r="A46" s="11">
        <v>44151</v>
      </c>
      <c r="B46" s="15">
        <v>776122</v>
      </c>
      <c r="C46" s="15">
        <v>24837388</v>
      </c>
      <c r="D46" s="15">
        <v>838241</v>
      </c>
      <c r="E46" s="15">
        <v>436545</v>
      </c>
      <c r="F46" s="15">
        <v>477340</v>
      </c>
      <c r="G46" s="19">
        <f t="shared" si="0"/>
        <v>27365636</v>
      </c>
    </row>
    <row r="47" spans="1:7" x14ac:dyDescent="0.75">
      <c r="A47" s="11">
        <v>44152</v>
      </c>
      <c r="B47" s="15">
        <v>1291168</v>
      </c>
      <c r="C47" s="15">
        <v>23816624</v>
      </c>
      <c r="D47" s="15">
        <v>2933940</v>
      </c>
      <c r="E47" s="15">
        <v>1468598</v>
      </c>
      <c r="F47" s="15">
        <v>289619</v>
      </c>
      <c r="G47" s="19">
        <f t="shared" si="0"/>
        <v>29799949</v>
      </c>
    </row>
    <row r="48" spans="1:7" x14ac:dyDescent="0.75">
      <c r="A48" s="11">
        <v>44153</v>
      </c>
      <c r="B48" s="15">
        <v>1587205</v>
      </c>
      <c r="C48" s="15">
        <v>39842184</v>
      </c>
      <c r="D48" s="15">
        <v>1310362</v>
      </c>
      <c r="E48" s="15">
        <v>316889</v>
      </c>
      <c r="F48" s="15">
        <v>323405</v>
      </c>
      <c r="G48" s="19">
        <f t="shared" si="0"/>
        <v>43380045</v>
      </c>
    </row>
    <row r="49" spans="1:7" x14ac:dyDescent="0.75">
      <c r="A49" s="11">
        <v>44154</v>
      </c>
      <c r="B49" s="15">
        <v>206963</v>
      </c>
      <c r="C49" s="15">
        <v>36288904</v>
      </c>
      <c r="D49" s="15">
        <v>449757</v>
      </c>
      <c r="E49" s="15">
        <v>590188</v>
      </c>
      <c r="F49" s="15">
        <v>397864</v>
      </c>
      <c r="G49" s="19">
        <f t="shared" si="0"/>
        <v>37933676</v>
      </c>
    </row>
    <row r="50" spans="1:7" x14ac:dyDescent="0.75">
      <c r="A50" s="11">
        <v>44155</v>
      </c>
      <c r="B50" s="15">
        <v>413545</v>
      </c>
      <c r="C50" s="15">
        <v>44813572</v>
      </c>
      <c r="D50" s="15">
        <v>499478</v>
      </c>
      <c r="E50" s="15">
        <v>778181</v>
      </c>
      <c r="F50" s="15">
        <v>273994</v>
      </c>
      <c r="G50" s="19">
        <f t="shared" si="0"/>
        <v>46778770</v>
      </c>
    </row>
    <row r="51" spans="1:7" x14ac:dyDescent="0.75">
      <c r="A51" s="11">
        <v>44159</v>
      </c>
      <c r="B51" s="15">
        <v>439601</v>
      </c>
      <c r="C51" s="15">
        <v>30869766</v>
      </c>
      <c r="D51" s="15">
        <v>264920</v>
      </c>
      <c r="E51" s="15">
        <v>584685</v>
      </c>
      <c r="F51" s="15">
        <v>63072</v>
      </c>
      <c r="G51" s="19">
        <f t="shared" si="0"/>
        <v>32222044</v>
      </c>
    </row>
    <row r="52" spans="1:7" x14ac:dyDescent="0.75">
      <c r="A52" s="11">
        <v>44160</v>
      </c>
      <c r="B52" s="15">
        <v>1093962</v>
      </c>
      <c r="C52" s="15">
        <v>26284316</v>
      </c>
      <c r="D52" s="15">
        <v>366547</v>
      </c>
      <c r="E52" s="15">
        <v>647750</v>
      </c>
      <c r="F52" s="15">
        <v>261870</v>
      </c>
      <c r="G52" s="19">
        <f t="shared" si="0"/>
        <v>28654445</v>
      </c>
    </row>
    <row r="53" spans="1:7" x14ac:dyDescent="0.75">
      <c r="A53" s="11">
        <v>44161</v>
      </c>
      <c r="B53" s="15">
        <v>698199</v>
      </c>
      <c r="C53" s="15">
        <v>12948535</v>
      </c>
      <c r="D53" s="15">
        <v>408574</v>
      </c>
      <c r="E53" s="15">
        <v>295063</v>
      </c>
      <c r="F53" s="15">
        <v>76187</v>
      </c>
      <c r="G53" s="19">
        <f t="shared" si="0"/>
        <v>14426558</v>
      </c>
    </row>
    <row r="54" spans="1:7" x14ac:dyDescent="0.75">
      <c r="A54" s="11">
        <v>44162</v>
      </c>
      <c r="B54" s="15">
        <v>426213</v>
      </c>
      <c r="C54" s="15">
        <v>28547164</v>
      </c>
      <c r="D54" s="15">
        <v>176967</v>
      </c>
      <c r="E54" s="15">
        <v>401311</v>
      </c>
      <c r="F54" s="15">
        <v>72866</v>
      </c>
      <c r="G54" s="19">
        <f t="shared" si="0"/>
        <v>29624521</v>
      </c>
    </row>
    <row r="55" spans="1:7" x14ac:dyDescent="0.75">
      <c r="A55" s="11">
        <v>44165</v>
      </c>
      <c r="B55" s="15">
        <v>393011</v>
      </c>
      <c r="C55" s="15">
        <v>32899250</v>
      </c>
      <c r="D55" s="15">
        <v>165251</v>
      </c>
      <c r="E55" s="15">
        <v>773634</v>
      </c>
      <c r="F55" s="15">
        <v>358083</v>
      </c>
      <c r="G55" s="19">
        <f t="shared" si="0"/>
        <v>34589229</v>
      </c>
    </row>
    <row r="56" spans="1:7" x14ac:dyDescent="0.75">
      <c r="A56" s="11">
        <v>44166</v>
      </c>
      <c r="B56" s="15">
        <v>161433</v>
      </c>
      <c r="C56" s="15">
        <v>23293834</v>
      </c>
      <c r="D56" s="15">
        <v>354597</v>
      </c>
      <c r="E56" s="15">
        <v>250365</v>
      </c>
      <c r="F56" s="15">
        <v>1008391</v>
      </c>
      <c r="G56" s="19">
        <f t="shared" si="0"/>
        <v>25068620</v>
      </c>
    </row>
    <row r="57" spans="1:7" x14ac:dyDescent="0.75">
      <c r="A57" s="11">
        <v>44167</v>
      </c>
      <c r="B57" s="15">
        <v>336025</v>
      </c>
      <c r="C57" s="15">
        <v>19401676</v>
      </c>
      <c r="D57" s="15">
        <v>139271</v>
      </c>
      <c r="E57" s="15">
        <v>319456</v>
      </c>
      <c r="F57" s="15">
        <v>58079</v>
      </c>
      <c r="G57" s="19">
        <f t="shared" si="0"/>
        <v>20254507</v>
      </c>
    </row>
    <row r="58" spans="1:7" x14ac:dyDescent="0.75">
      <c r="A58" s="11">
        <v>44168</v>
      </c>
      <c r="B58" s="15">
        <v>504216</v>
      </c>
      <c r="C58" s="15">
        <v>16961342</v>
      </c>
      <c r="D58" s="15">
        <v>987745</v>
      </c>
      <c r="E58" s="15">
        <v>276618</v>
      </c>
      <c r="F58" s="15">
        <v>436219</v>
      </c>
      <c r="G58" s="19">
        <f t="shared" si="0"/>
        <v>19166140</v>
      </c>
    </row>
    <row r="59" spans="1:7" x14ac:dyDescent="0.75">
      <c r="A59" s="11">
        <v>44169</v>
      </c>
      <c r="B59" s="15">
        <v>331982</v>
      </c>
      <c r="C59" s="15">
        <v>17482184</v>
      </c>
      <c r="D59" s="15">
        <v>233263</v>
      </c>
      <c r="E59" s="15">
        <v>650115</v>
      </c>
      <c r="F59" s="15">
        <v>66845</v>
      </c>
      <c r="G59" s="19">
        <f t="shared" si="0"/>
        <v>18764389</v>
      </c>
    </row>
    <row r="60" spans="1:7" x14ac:dyDescent="0.75">
      <c r="A60" s="11">
        <v>44174</v>
      </c>
      <c r="B60" s="15">
        <v>585300</v>
      </c>
      <c r="C60" s="15">
        <v>25510568</v>
      </c>
      <c r="D60" s="15">
        <v>360505</v>
      </c>
      <c r="E60" s="15">
        <v>555069</v>
      </c>
      <c r="F60" s="15">
        <v>1967827</v>
      </c>
      <c r="G60" s="19">
        <f t="shared" si="0"/>
        <v>28979269</v>
      </c>
    </row>
    <row r="61" spans="1:7" x14ac:dyDescent="0.75">
      <c r="A61" s="11">
        <v>44175</v>
      </c>
      <c r="B61" s="15">
        <v>401134</v>
      </c>
      <c r="C61" s="15">
        <v>22996348</v>
      </c>
      <c r="D61" s="15">
        <v>942330</v>
      </c>
      <c r="E61" s="15">
        <v>527901</v>
      </c>
      <c r="F61" s="15">
        <v>315439</v>
      </c>
      <c r="G61" s="19">
        <f t="shared" si="0"/>
        <v>25183152</v>
      </c>
    </row>
    <row r="62" spans="1:7" x14ac:dyDescent="0.75">
      <c r="A62" s="11">
        <v>44176</v>
      </c>
      <c r="B62" s="15">
        <v>423591</v>
      </c>
      <c r="C62" s="15">
        <v>26143764</v>
      </c>
      <c r="D62" s="15">
        <v>504492</v>
      </c>
      <c r="E62" s="15">
        <v>570119</v>
      </c>
      <c r="F62" s="15">
        <v>5378036</v>
      </c>
      <c r="G62" s="19">
        <f t="shared" si="0"/>
        <v>33020002</v>
      </c>
    </row>
    <row r="63" spans="1:7" x14ac:dyDescent="0.75">
      <c r="A63" s="11">
        <v>44179</v>
      </c>
      <c r="B63" s="15">
        <v>709819</v>
      </c>
      <c r="C63" s="15">
        <v>20995624</v>
      </c>
      <c r="D63" s="15">
        <v>234045</v>
      </c>
      <c r="E63" s="15">
        <v>599086</v>
      </c>
      <c r="F63" s="15">
        <v>112785</v>
      </c>
      <c r="G63" s="19">
        <f t="shared" si="0"/>
        <v>22651359</v>
      </c>
    </row>
    <row r="64" spans="1:7" x14ac:dyDescent="0.75">
      <c r="A64" s="11">
        <v>44180</v>
      </c>
      <c r="B64" s="15">
        <v>714162</v>
      </c>
      <c r="C64" s="15">
        <v>28661048</v>
      </c>
      <c r="D64" s="15">
        <v>298362</v>
      </c>
      <c r="E64" s="15">
        <v>813714</v>
      </c>
      <c r="F64" s="15">
        <v>254477</v>
      </c>
      <c r="G64" s="19">
        <f t="shared" si="0"/>
        <v>30741763</v>
      </c>
    </row>
    <row r="65" spans="1:7" x14ac:dyDescent="0.75">
      <c r="A65" s="11">
        <v>44181</v>
      </c>
      <c r="B65" s="15">
        <v>464568</v>
      </c>
      <c r="C65" s="15">
        <v>23738116</v>
      </c>
      <c r="D65" s="15">
        <v>614321</v>
      </c>
      <c r="E65" s="15">
        <v>1341538</v>
      </c>
      <c r="F65" s="15">
        <v>1442527</v>
      </c>
      <c r="G65" s="19">
        <f t="shared" si="0"/>
        <v>27601070</v>
      </c>
    </row>
    <row r="66" spans="1:7" x14ac:dyDescent="0.75">
      <c r="A66" s="11">
        <v>44182</v>
      </c>
      <c r="B66" s="15">
        <v>798811</v>
      </c>
      <c r="C66" s="15">
        <v>23640934</v>
      </c>
      <c r="D66" s="15">
        <v>1835297</v>
      </c>
      <c r="E66" s="15">
        <v>1567105</v>
      </c>
      <c r="F66" s="15">
        <v>991269</v>
      </c>
      <c r="G66" s="19">
        <f t="shared" si="0"/>
        <v>28833416</v>
      </c>
    </row>
    <row r="67" spans="1:7" x14ac:dyDescent="0.75">
      <c r="A67" s="11">
        <v>44183</v>
      </c>
      <c r="B67" s="15">
        <v>1069523</v>
      </c>
      <c r="C67" s="15">
        <v>23644548</v>
      </c>
      <c r="D67" s="15">
        <v>516200</v>
      </c>
      <c r="E67" s="15">
        <v>736406</v>
      </c>
      <c r="F67" s="15">
        <v>247148</v>
      </c>
      <c r="G67" s="19">
        <f t="shared" ref="G67:G130" si="1">+SUM(B67:F67)</f>
        <v>26213825</v>
      </c>
    </row>
    <row r="68" spans="1:7" x14ac:dyDescent="0.75">
      <c r="A68" s="11">
        <v>44186</v>
      </c>
      <c r="B68" s="15">
        <v>572364</v>
      </c>
      <c r="C68" s="15">
        <v>29948550</v>
      </c>
      <c r="D68" s="15">
        <v>416650</v>
      </c>
      <c r="E68" s="15">
        <v>522657</v>
      </c>
      <c r="F68" s="15">
        <v>81825</v>
      </c>
      <c r="G68" s="19">
        <f t="shared" si="1"/>
        <v>31542046</v>
      </c>
    </row>
    <row r="69" spans="1:7" x14ac:dyDescent="0.75">
      <c r="A69" s="11">
        <v>44187</v>
      </c>
      <c r="B69" s="15">
        <v>505469</v>
      </c>
      <c r="C69" s="15">
        <v>30519752</v>
      </c>
      <c r="D69" s="15">
        <v>223026</v>
      </c>
      <c r="E69" s="15">
        <v>2475962</v>
      </c>
      <c r="F69" s="15">
        <v>700910</v>
      </c>
      <c r="G69" s="19">
        <f t="shared" si="1"/>
        <v>34425119</v>
      </c>
    </row>
    <row r="70" spans="1:7" x14ac:dyDescent="0.75">
      <c r="A70" s="11">
        <v>44188</v>
      </c>
      <c r="B70" s="15">
        <v>531920</v>
      </c>
      <c r="C70" s="15">
        <v>37978592</v>
      </c>
      <c r="D70" s="15">
        <v>170429</v>
      </c>
      <c r="E70" s="15">
        <v>625210</v>
      </c>
      <c r="F70" s="15">
        <v>197679</v>
      </c>
      <c r="G70" s="19">
        <f t="shared" si="1"/>
        <v>39503830</v>
      </c>
    </row>
    <row r="71" spans="1:7" x14ac:dyDescent="0.75">
      <c r="A71" s="11">
        <v>44193</v>
      </c>
      <c r="B71" s="15">
        <v>366583</v>
      </c>
      <c r="C71" s="15">
        <v>26321064</v>
      </c>
      <c r="D71" s="15">
        <v>303656</v>
      </c>
      <c r="E71" s="15">
        <v>178710</v>
      </c>
      <c r="F71" s="15">
        <v>47547</v>
      </c>
      <c r="G71" s="19">
        <f t="shared" si="1"/>
        <v>27217560</v>
      </c>
    </row>
    <row r="72" spans="1:7" x14ac:dyDescent="0.75">
      <c r="A72" s="11">
        <v>44194</v>
      </c>
      <c r="B72" s="15">
        <v>410577</v>
      </c>
      <c r="C72" s="15">
        <v>24653548</v>
      </c>
      <c r="D72" s="15">
        <v>212752</v>
      </c>
      <c r="E72" s="15">
        <v>179362</v>
      </c>
      <c r="F72" s="15">
        <v>71194</v>
      </c>
      <c r="G72" s="19">
        <f t="shared" si="1"/>
        <v>25527433</v>
      </c>
    </row>
    <row r="73" spans="1:7" x14ac:dyDescent="0.75">
      <c r="A73" s="11">
        <v>44195</v>
      </c>
      <c r="B73" s="15">
        <v>392052</v>
      </c>
      <c r="C73" s="15">
        <v>28413460</v>
      </c>
      <c r="D73" s="15">
        <v>330190</v>
      </c>
      <c r="E73" s="15">
        <v>501882</v>
      </c>
      <c r="F73" s="15">
        <v>97654</v>
      </c>
      <c r="G73" s="19">
        <f t="shared" si="1"/>
        <v>29735238</v>
      </c>
    </row>
    <row r="74" spans="1:7" x14ac:dyDescent="0.75">
      <c r="A74" s="11">
        <v>44200</v>
      </c>
      <c r="B74" s="15">
        <v>610723</v>
      </c>
      <c r="C74" s="15">
        <v>50859776</v>
      </c>
      <c r="D74" s="15">
        <v>215592</v>
      </c>
      <c r="E74" s="15">
        <v>565230</v>
      </c>
      <c r="F74" s="15">
        <v>22740</v>
      </c>
      <c r="G74" s="19">
        <f t="shared" si="1"/>
        <v>52274061</v>
      </c>
    </row>
    <row r="75" spans="1:7" x14ac:dyDescent="0.75">
      <c r="A75" s="11">
        <v>44201</v>
      </c>
      <c r="B75" s="15">
        <v>423165</v>
      </c>
      <c r="C75" s="15">
        <v>37898068</v>
      </c>
      <c r="D75" s="15">
        <v>347968</v>
      </c>
      <c r="E75" s="15">
        <v>567656</v>
      </c>
      <c r="F75" s="15">
        <v>640429</v>
      </c>
      <c r="G75" s="19">
        <f t="shared" si="1"/>
        <v>39877286</v>
      </c>
    </row>
    <row r="76" spans="1:7" x14ac:dyDescent="0.75">
      <c r="A76" s="11">
        <v>44202</v>
      </c>
      <c r="B76" s="15">
        <v>786149</v>
      </c>
      <c r="C76" s="15">
        <v>37303020</v>
      </c>
      <c r="D76" s="15">
        <v>443063</v>
      </c>
      <c r="E76" s="15">
        <v>631522</v>
      </c>
      <c r="F76" s="15">
        <v>113125</v>
      </c>
      <c r="G76" s="19">
        <f t="shared" si="1"/>
        <v>39276879</v>
      </c>
    </row>
    <row r="77" spans="1:7" x14ac:dyDescent="0.75">
      <c r="A77" s="11">
        <v>44203</v>
      </c>
      <c r="B77" s="15">
        <v>624828</v>
      </c>
      <c r="C77" s="15">
        <v>47514112</v>
      </c>
      <c r="D77" s="15">
        <v>619673</v>
      </c>
      <c r="E77" s="15">
        <v>803585</v>
      </c>
      <c r="F77" s="15">
        <v>15327</v>
      </c>
      <c r="G77" s="19">
        <f t="shared" si="1"/>
        <v>49577525</v>
      </c>
    </row>
    <row r="78" spans="1:7" x14ac:dyDescent="0.75">
      <c r="A78" s="11">
        <v>44204</v>
      </c>
      <c r="B78" s="15">
        <v>371267</v>
      </c>
      <c r="C78" s="15">
        <v>45042736</v>
      </c>
      <c r="D78" s="15">
        <v>399564</v>
      </c>
      <c r="E78" s="15">
        <v>1123335</v>
      </c>
      <c r="F78" s="15">
        <v>101475</v>
      </c>
      <c r="G78" s="19">
        <f t="shared" si="1"/>
        <v>47038377</v>
      </c>
    </row>
    <row r="79" spans="1:7" x14ac:dyDescent="0.75">
      <c r="A79" s="11">
        <v>44207</v>
      </c>
      <c r="B79" s="15">
        <v>356589</v>
      </c>
      <c r="C79" s="15">
        <v>33665548</v>
      </c>
      <c r="D79" s="15">
        <v>194353</v>
      </c>
      <c r="E79" s="15">
        <v>928679</v>
      </c>
      <c r="F79" s="15">
        <v>124701</v>
      </c>
      <c r="G79" s="19">
        <f t="shared" si="1"/>
        <v>35269870</v>
      </c>
    </row>
    <row r="80" spans="1:7" x14ac:dyDescent="0.75">
      <c r="A80" s="11">
        <v>44208</v>
      </c>
      <c r="B80" s="15">
        <v>426189</v>
      </c>
      <c r="C80" s="15">
        <v>59378976</v>
      </c>
      <c r="D80" s="15">
        <v>164776</v>
      </c>
      <c r="E80" s="15">
        <v>329985</v>
      </c>
      <c r="F80" s="15">
        <v>22543</v>
      </c>
      <c r="G80" s="19">
        <f t="shared" si="1"/>
        <v>60322469</v>
      </c>
    </row>
    <row r="81" spans="1:7" x14ac:dyDescent="0.75">
      <c r="A81" s="11">
        <v>44209</v>
      </c>
      <c r="B81" s="15">
        <v>494137</v>
      </c>
      <c r="C81" s="15">
        <v>49558136</v>
      </c>
      <c r="D81" s="15">
        <v>297837</v>
      </c>
      <c r="E81" s="15">
        <v>746889</v>
      </c>
      <c r="F81" s="15">
        <v>111049</v>
      </c>
      <c r="G81" s="19">
        <f t="shared" si="1"/>
        <v>51208048</v>
      </c>
    </row>
    <row r="82" spans="1:7" x14ac:dyDescent="0.75">
      <c r="A82" s="11">
        <v>44210</v>
      </c>
      <c r="B82" s="15">
        <v>247381</v>
      </c>
      <c r="C82" s="15">
        <v>49647656</v>
      </c>
      <c r="D82" s="15">
        <v>408354</v>
      </c>
      <c r="E82" s="15">
        <v>570274</v>
      </c>
      <c r="F82" s="15">
        <v>44769</v>
      </c>
      <c r="G82" s="19">
        <f t="shared" si="1"/>
        <v>50918434</v>
      </c>
    </row>
    <row r="83" spans="1:7" x14ac:dyDescent="0.75">
      <c r="A83" s="11">
        <v>44211</v>
      </c>
      <c r="B83" s="15">
        <v>263392</v>
      </c>
      <c r="C83" s="15">
        <v>52741000</v>
      </c>
      <c r="D83" s="15">
        <v>334930</v>
      </c>
      <c r="E83" s="15">
        <v>593837</v>
      </c>
      <c r="F83" s="15">
        <v>26784</v>
      </c>
      <c r="G83" s="19">
        <f t="shared" si="1"/>
        <v>53959943</v>
      </c>
    </row>
    <row r="84" spans="1:7" x14ac:dyDescent="0.75">
      <c r="A84" s="11">
        <v>44214</v>
      </c>
      <c r="B84" s="15">
        <v>160908</v>
      </c>
      <c r="C84" s="15">
        <v>46868436</v>
      </c>
      <c r="D84" s="15">
        <v>219716</v>
      </c>
      <c r="E84" s="15">
        <v>164817</v>
      </c>
      <c r="F84" s="15">
        <v>37283</v>
      </c>
      <c r="G84" s="19">
        <f t="shared" si="1"/>
        <v>47451160</v>
      </c>
    </row>
    <row r="85" spans="1:7" x14ac:dyDescent="0.75">
      <c r="A85" s="11">
        <v>44215</v>
      </c>
      <c r="B85" s="15">
        <v>193858</v>
      </c>
      <c r="C85" s="15">
        <v>57466360</v>
      </c>
      <c r="D85" s="15">
        <v>260588</v>
      </c>
      <c r="E85" s="15">
        <v>443550</v>
      </c>
      <c r="F85" s="15">
        <v>80403</v>
      </c>
      <c r="G85" s="19">
        <f t="shared" si="1"/>
        <v>58444759</v>
      </c>
    </row>
    <row r="86" spans="1:7" x14ac:dyDescent="0.75">
      <c r="A86" s="11">
        <v>44216</v>
      </c>
      <c r="B86" s="15">
        <v>150228</v>
      </c>
      <c r="C86" s="15">
        <v>36018536</v>
      </c>
      <c r="D86" s="15">
        <v>291571</v>
      </c>
      <c r="E86" s="15">
        <v>289050</v>
      </c>
      <c r="F86" s="15">
        <v>47840</v>
      </c>
      <c r="G86" s="19">
        <f t="shared" si="1"/>
        <v>36797225</v>
      </c>
    </row>
    <row r="87" spans="1:7" x14ac:dyDescent="0.75">
      <c r="A87" s="11">
        <v>44217</v>
      </c>
      <c r="B87" s="15">
        <v>228187</v>
      </c>
      <c r="C87" s="15">
        <v>40721504</v>
      </c>
      <c r="D87" s="15">
        <v>327285</v>
      </c>
      <c r="E87" s="15">
        <v>385240</v>
      </c>
      <c r="F87" s="15">
        <v>104445</v>
      </c>
      <c r="G87" s="19">
        <f t="shared" si="1"/>
        <v>41766661</v>
      </c>
    </row>
    <row r="88" spans="1:7" x14ac:dyDescent="0.75">
      <c r="A88" s="11">
        <v>44218</v>
      </c>
      <c r="B88" s="15">
        <v>290771</v>
      </c>
      <c r="C88" s="15">
        <v>48436648</v>
      </c>
      <c r="D88" s="15">
        <v>1284513</v>
      </c>
      <c r="E88" s="15">
        <v>554315</v>
      </c>
      <c r="F88" s="15">
        <v>233182</v>
      </c>
      <c r="G88" s="19">
        <f t="shared" si="1"/>
        <v>50799429</v>
      </c>
    </row>
    <row r="89" spans="1:7" x14ac:dyDescent="0.75">
      <c r="A89" s="11">
        <v>44221</v>
      </c>
      <c r="B89" s="15">
        <v>224221</v>
      </c>
      <c r="C89" s="15">
        <v>33934572</v>
      </c>
      <c r="D89" s="15">
        <v>891537</v>
      </c>
      <c r="E89" s="15">
        <v>294170</v>
      </c>
      <c r="F89" s="15">
        <v>91335</v>
      </c>
      <c r="G89" s="19">
        <f t="shared" si="1"/>
        <v>35435835</v>
      </c>
    </row>
    <row r="90" spans="1:7" x14ac:dyDescent="0.75">
      <c r="A90" s="11">
        <v>44222</v>
      </c>
      <c r="B90" s="15">
        <v>116559</v>
      </c>
      <c r="C90" s="15">
        <v>38985796</v>
      </c>
      <c r="D90" s="15">
        <v>556264</v>
      </c>
      <c r="E90" s="15">
        <v>206346</v>
      </c>
      <c r="F90" s="15">
        <v>178147</v>
      </c>
      <c r="G90" s="19">
        <f t="shared" si="1"/>
        <v>40043112</v>
      </c>
    </row>
    <row r="91" spans="1:7" x14ac:dyDescent="0.75">
      <c r="A91" s="11">
        <v>44223</v>
      </c>
      <c r="B91" s="15">
        <v>405744</v>
      </c>
      <c r="C91" s="15">
        <v>36403856</v>
      </c>
      <c r="D91" s="15">
        <v>356959</v>
      </c>
      <c r="E91" s="15">
        <v>197933</v>
      </c>
      <c r="F91" s="15">
        <v>172422</v>
      </c>
      <c r="G91" s="19">
        <f t="shared" si="1"/>
        <v>37536914</v>
      </c>
    </row>
    <row r="92" spans="1:7" x14ac:dyDescent="0.75">
      <c r="A92" s="11">
        <v>44224</v>
      </c>
      <c r="B92" s="15">
        <v>315171</v>
      </c>
      <c r="C92" s="15">
        <v>45767016</v>
      </c>
      <c r="D92" s="15">
        <v>182041</v>
      </c>
      <c r="E92" s="15">
        <v>228255</v>
      </c>
      <c r="F92" s="15">
        <v>126322</v>
      </c>
      <c r="G92" s="19">
        <f t="shared" si="1"/>
        <v>46618805</v>
      </c>
    </row>
    <row r="93" spans="1:7" x14ac:dyDescent="0.75">
      <c r="A93" s="11">
        <v>44225</v>
      </c>
      <c r="B93" s="15">
        <v>214783</v>
      </c>
      <c r="C93" s="15">
        <v>37565856</v>
      </c>
      <c r="D93" s="15">
        <v>274589</v>
      </c>
      <c r="E93" s="15">
        <v>803901</v>
      </c>
      <c r="F93" s="15">
        <v>40414</v>
      </c>
      <c r="G93" s="19">
        <f t="shared" si="1"/>
        <v>38899543</v>
      </c>
    </row>
    <row r="94" spans="1:7" x14ac:dyDescent="0.75">
      <c r="A94" s="11">
        <v>44228</v>
      </c>
      <c r="B94" s="15">
        <v>312747</v>
      </c>
      <c r="C94" s="15">
        <v>23313980</v>
      </c>
      <c r="D94" s="15">
        <v>163511</v>
      </c>
      <c r="E94" s="15">
        <v>169982</v>
      </c>
      <c r="F94" s="15">
        <v>84790</v>
      </c>
      <c r="G94" s="19">
        <f t="shared" si="1"/>
        <v>24045010</v>
      </c>
    </row>
    <row r="95" spans="1:7" x14ac:dyDescent="0.75">
      <c r="A95" s="11">
        <v>44229</v>
      </c>
      <c r="B95" s="15">
        <v>304783</v>
      </c>
      <c r="C95" s="15">
        <v>31446428</v>
      </c>
      <c r="D95" s="15">
        <v>204951</v>
      </c>
      <c r="E95" s="15">
        <v>310435</v>
      </c>
      <c r="F95" s="15">
        <v>1182472</v>
      </c>
      <c r="G95" s="19">
        <f t="shared" si="1"/>
        <v>33449069</v>
      </c>
    </row>
    <row r="96" spans="1:7" x14ac:dyDescent="0.75">
      <c r="A96" s="11">
        <v>44230</v>
      </c>
      <c r="B96" s="15">
        <v>1769747</v>
      </c>
      <c r="C96" s="15">
        <v>31933328</v>
      </c>
      <c r="D96" s="15">
        <v>1735579</v>
      </c>
      <c r="E96" s="15">
        <v>245783</v>
      </c>
      <c r="F96" s="15">
        <v>310438</v>
      </c>
      <c r="G96" s="19">
        <f t="shared" si="1"/>
        <v>35994875</v>
      </c>
    </row>
    <row r="97" spans="1:7" x14ac:dyDescent="0.75">
      <c r="A97" s="11">
        <v>44231</v>
      </c>
      <c r="B97" s="15">
        <v>496288</v>
      </c>
      <c r="C97" s="15">
        <v>29970048</v>
      </c>
      <c r="D97" s="15">
        <v>125865</v>
      </c>
      <c r="E97" s="15">
        <v>234405</v>
      </c>
      <c r="F97" s="15">
        <v>438936</v>
      </c>
      <c r="G97" s="19">
        <f t="shared" si="1"/>
        <v>31265542</v>
      </c>
    </row>
    <row r="98" spans="1:7" x14ac:dyDescent="0.75">
      <c r="A98" s="11">
        <v>44232</v>
      </c>
      <c r="B98" s="15">
        <v>260804</v>
      </c>
      <c r="C98" s="15">
        <v>36108360</v>
      </c>
      <c r="D98" s="15">
        <v>218230</v>
      </c>
      <c r="E98" s="15">
        <v>432488</v>
      </c>
      <c r="F98" s="15">
        <v>839327</v>
      </c>
      <c r="G98" s="19">
        <f t="shared" si="1"/>
        <v>37859209</v>
      </c>
    </row>
    <row r="99" spans="1:7" x14ac:dyDescent="0.75">
      <c r="A99" s="11">
        <v>44235</v>
      </c>
      <c r="B99" s="15">
        <v>309551</v>
      </c>
      <c r="C99" s="15">
        <v>27031808</v>
      </c>
      <c r="D99" s="15">
        <v>312199</v>
      </c>
      <c r="E99" s="15">
        <v>935864</v>
      </c>
      <c r="F99" s="15">
        <v>140997</v>
      </c>
      <c r="G99" s="19">
        <f t="shared" si="1"/>
        <v>28730419</v>
      </c>
    </row>
    <row r="100" spans="1:7" x14ac:dyDescent="0.75">
      <c r="A100" s="11">
        <v>44236</v>
      </c>
      <c r="B100" s="15">
        <v>1723691</v>
      </c>
      <c r="C100" s="15">
        <v>22355776</v>
      </c>
      <c r="D100" s="15">
        <v>863962</v>
      </c>
      <c r="E100" s="15">
        <v>571025</v>
      </c>
      <c r="F100" s="15">
        <v>155415</v>
      </c>
      <c r="G100" s="19">
        <f t="shared" si="1"/>
        <v>25669869</v>
      </c>
    </row>
    <row r="101" spans="1:7" x14ac:dyDescent="0.75">
      <c r="A101" s="11">
        <v>44237</v>
      </c>
      <c r="B101" s="15">
        <v>782286</v>
      </c>
      <c r="C101" s="15">
        <v>27563020</v>
      </c>
      <c r="D101" s="15">
        <v>631527</v>
      </c>
      <c r="E101" s="15">
        <v>536287</v>
      </c>
      <c r="F101" s="15">
        <v>113748</v>
      </c>
      <c r="G101" s="19">
        <f t="shared" si="1"/>
        <v>29626868</v>
      </c>
    </row>
    <row r="102" spans="1:7" x14ac:dyDescent="0.75">
      <c r="A102" s="11">
        <v>44238</v>
      </c>
      <c r="B102" s="15">
        <v>3306579</v>
      </c>
      <c r="C102" s="15">
        <v>17936208</v>
      </c>
      <c r="D102" s="15">
        <v>311359</v>
      </c>
      <c r="E102" s="15">
        <v>1034267</v>
      </c>
      <c r="F102" s="15">
        <v>820119</v>
      </c>
      <c r="G102" s="19">
        <f t="shared" si="1"/>
        <v>23408532</v>
      </c>
    </row>
    <row r="103" spans="1:7" x14ac:dyDescent="0.75">
      <c r="A103" s="11">
        <v>44239</v>
      </c>
      <c r="B103" s="15">
        <v>369268</v>
      </c>
      <c r="C103" s="15">
        <v>15610930</v>
      </c>
      <c r="D103" s="15">
        <v>652686</v>
      </c>
      <c r="E103" s="15">
        <v>860660</v>
      </c>
      <c r="F103" s="15">
        <v>642096</v>
      </c>
      <c r="G103" s="19">
        <f t="shared" si="1"/>
        <v>18135640</v>
      </c>
    </row>
    <row r="104" spans="1:7" x14ac:dyDescent="0.75">
      <c r="A104" s="11">
        <v>44244</v>
      </c>
      <c r="B104" s="15">
        <v>147947</v>
      </c>
      <c r="C104" s="15">
        <v>12443943</v>
      </c>
      <c r="D104" s="15">
        <v>627870</v>
      </c>
      <c r="E104" s="15">
        <v>750237</v>
      </c>
      <c r="F104" s="15">
        <v>56332</v>
      </c>
      <c r="G104" s="19">
        <f t="shared" si="1"/>
        <v>14026329</v>
      </c>
    </row>
    <row r="105" spans="1:7" x14ac:dyDescent="0.75">
      <c r="A105" s="11">
        <v>44245</v>
      </c>
      <c r="B105" s="15">
        <v>3352092</v>
      </c>
      <c r="C105" s="15">
        <v>20061770</v>
      </c>
      <c r="D105" s="15">
        <v>732493</v>
      </c>
      <c r="E105" s="15">
        <v>1041917</v>
      </c>
      <c r="F105" s="15">
        <v>108856</v>
      </c>
      <c r="G105" s="19">
        <f t="shared" si="1"/>
        <v>25297128</v>
      </c>
    </row>
    <row r="106" spans="1:7" x14ac:dyDescent="0.75">
      <c r="A106" s="11">
        <v>44246</v>
      </c>
      <c r="B106" s="15">
        <v>696479</v>
      </c>
      <c r="C106" s="15">
        <v>18964782</v>
      </c>
      <c r="D106" s="15">
        <v>559931</v>
      </c>
      <c r="E106" s="15">
        <v>1211484</v>
      </c>
      <c r="F106" s="15">
        <v>260197</v>
      </c>
      <c r="G106" s="19">
        <f t="shared" si="1"/>
        <v>21692873</v>
      </c>
    </row>
    <row r="107" spans="1:7" x14ac:dyDescent="0.75">
      <c r="A107" s="11">
        <v>44249</v>
      </c>
      <c r="B107" s="15">
        <v>1388132</v>
      </c>
      <c r="C107" s="15">
        <v>20740806</v>
      </c>
      <c r="D107" s="15">
        <v>2670955</v>
      </c>
      <c r="E107" s="15">
        <v>584239</v>
      </c>
      <c r="F107" s="15">
        <v>150357</v>
      </c>
      <c r="G107" s="19">
        <f t="shared" si="1"/>
        <v>25534489</v>
      </c>
    </row>
    <row r="108" spans="1:7" x14ac:dyDescent="0.75">
      <c r="A108" s="11">
        <v>44250</v>
      </c>
      <c r="B108" s="15">
        <v>1259026</v>
      </c>
      <c r="C108" s="15">
        <v>18564272</v>
      </c>
      <c r="D108" s="15">
        <v>1348006</v>
      </c>
      <c r="E108" s="15">
        <v>587404</v>
      </c>
      <c r="F108" s="15">
        <v>164413</v>
      </c>
      <c r="G108" s="19">
        <f t="shared" si="1"/>
        <v>21923121</v>
      </c>
    </row>
    <row r="109" spans="1:7" x14ac:dyDescent="0.75">
      <c r="A109" s="11">
        <v>44251</v>
      </c>
      <c r="B109" s="15">
        <v>296159</v>
      </c>
      <c r="C109" s="15">
        <v>26554624</v>
      </c>
      <c r="D109" s="15">
        <v>334137</v>
      </c>
      <c r="E109" s="15">
        <v>798405</v>
      </c>
      <c r="F109" s="15">
        <v>170890</v>
      </c>
      <c r="G109" s="19">
        <f t="shared" si="1"/>
        <v>28154215</v>
      </c>
    </row>
    <row r="110" spans="1:7" x14ac:dyDescent="0.75">
      <c r="A110" s="11">
        <v>44252</v>
      </c>
      <c r="B110" s="15">
        <v>1992679</v>
      </c>
      <c r="C110" s="15">
        <v>42978208</v>
      </c>
      <c r="D110" s="15">
        <v>697968</v>
      </c>
      <c r="E110" s="15">
        <v>830298</v>
      </c>
      <c r="F110" s="15">
        <v>226148</v>
      </c>
      <c r="G110" s="19">
        <f t="shared" si="1"/>
        <v>46725301</v>
      </c>
    </row>
    <row r="111" spans="1:7" x14ac:dyDescent="0.75">
      <c r="A111" s="11">
        <v>44253</v>
      </c>
      <c r="B111" s="15">
        <v>796877</v>
      </c>
      <c r="C111" s="15">
        <v>45957020</v>
      </c>
      <c r="D111" s="15">
        <v>370751</v>
      </c>
      <c r="E111" s="15">
        <v>142700</v>
      </c>
      <c r="F111" s="15">
        <v>117604</v>
      </c>
      <c r="G111" s="19">
        <f t="shared" si="1"/>
        <v>47384952</v>
      </c>
    </row>
    <row r="112" spans="1:7" x14ac:dyDescent="0.75">
      <c r="A112" s="11">
        <v>44256</v>
      </c>
      <c r="B112" s="15">
        <v>466095</v>
      </c>
      <c r="C112" s="15">
        <v>24822508</v>
      </c>
      <c r="D112" s="15">
        <v>797018</v>
      </c>
      <c r="E112" s="15">
        <v>325197</v>
      </c>
      <c r="F112" s="15">
        <v>65365</v>
      </c>
      <c r="G112" s="19">
        <f t="shared" si="1"/>
        <v>26476183</v>
      </c>
    </row>
    <row r="113" spans="1:7" x14ac:dyDescent="0.75">
      <c r="A113" s="11">
        <v>44257</v>
      </c>
      <c r="B113" s="15">
        <v>1200683</v>
      </c>
      <c r="C113" s="15">
        <v>35668132</v>
      </c>
      <c r="D113" s="15">
        <v>877036</v>
      </c>
      <c r="E113" s="15">
        <v>356715</v>
      </c>
      <c r="F113" s="15">
        <v>238278</v>
      </c>
      <c r="G113" s="19">
        <f t="shared" si="1"/>
        <v>38340844</v>
      </c>
    </row>
    <row r="114" spans="1:7" x14ac:dyDescent="0.75">
      <c r="A114" s="11">
        <v>44258</v>
      </c>
      <c r="B114" s="15">
        <v>379566</v>
      </c>
      <c r="C114" s="15">
        <v>41064004</v>
      </c>
      <c r="D114" s="15">
        <v>1252327</v>
      </c>
      <c r="E114" s="15">
        <v>487297</v>
      </c>
      <c r="F114" s="15">
        <v>74109</v>
      </c>
      <c r="G114" s="19">
        <f t="shared" si="1"/>
        <v>43257303</v>
      </c>
    </row>
    <row r="115" spans="1:7" x14ac:dyDescent="0.75">
      <c r="A115" s="11">
        <v>44259</v>
      </c>
      <c r="B115" s="15">
        <v>457747</v>
      </c>
      <c r="C115" s="15">
        <v>46035656</v>
      </c>
      <c r="D115" s="15">
        <v>140871</v>
      </c>
      <c r="E115" s="15">
        <v>297031</v>
      </c>
      <c r="F115" s="15">
        <v>82380</v>
      </c>
      <c r="G115" s="19">
        <f t="shared" si="1"/>
        <v>47013685</v>
      </c>
    </row>
    <row r="116" spans="1:7" x14ac:dyDescent="0.75">
      <c r="A116" s="11">
        <v>44260</v>
      </c>
      <c r="B116" s="15">
        <v>263125</v>
      </c>
      <c r="C116" s="15">
        <v>22707500</v>
      </c>
      <c r="D116" s="15">
        <v>66884</v>
      </c>
      <c r="E116" s="15">
        <v>97501</v>
      </c>
      <c r="F116" s="15">
        <v>34164</v>
      </c>
      <c r="G116" s="19">
        <f t="shared" si="1"/>
        <v>23169174</v>
      </c>
    </row>
    <row r="117" spans="1:7" x14ac:dyDescent="0.75">
      <c r="A117" s="11">
        <v>44263</v>
      </c>
      <c r="B117" s="15">
        <v>1</v>
      </c>
      <c r="C117" s="15">
        <v>134507</v>
      </c>
      <c r="D117" s="15">
        <v>370</v>
      </c>
      <c r="E117" s="15">
        <v>3816</v>
      </c>
      <c r="F117" s="15">
        <v>3703</v>
      </c>
      <c r="G117" s="19">
        <f t="shared" si="1"/>
        <v>142397</v>
      </c>
    </row>
    <row r="118" spans="1:7" x14ac:dyDescent="0.75">
      <c r="A118" s="11">
        <v>44264</v>
      </c>
      <c r="B118" s="15">
        <v>436</v>
      </c>
      <c r="C118" s="15">
        <v>46038</v>
      </c>
      <c r="D118" s="15">
        <v>88</v>
      </c>
      <c r="E118" s="15">
        <v>500</v>
      </c>
      <c r="F118" s="15">
        <v>10</v>
      </c>
      <c r="G118" s="19">
        <f t="shared" si="1"/>
        <v>47072</v>
      </c>
    </row>
    <row r="119" spans="1:7" x14ac:dyDescent="0.75">
      <c r="A119" s="11">
        <v>44265</v>
      </c>
      <c r="B119" s="15">
        <v>5000</v>
      </c>
      <c r="C119" s="15">
        <v>67683</v>
      </c>
      <c r="D119" s="15">
        <v>1006</v>
      </c>
      <c r="E119" s="15">
        <v>1000</v>
      </c>
      <c r="F119" s="15">
        <v>10</v>
      </c>
      <c r="G119" s="19">
        <f t="shared" si="1"/>
        <v>74699</v>
      </c>
    </row>
    <row r="120" spans="1:7" x14ac:dyDescent="0.75">
      <c r="A120" s="11">
        <v>44266</v>
      </c>
      <c r="B120" s="15">
        <v>100</v>
      </c>
      <c r="C120" s="15">
        <v>51976</v>
      </c>
      <c r="D120" s="15">
        <v>100</v>
      </c>
      <c r="E120" s="15">
        <v>1000</v>
      </c>
      <c r="F120" s="15">
        <v>3390</v>
      </c>
      <c r="G120" s="19">
        <f t="shared" si="1"/>
        <v>56566</v>
      </c>
    </row>
    <row r="121" spans="1:7" x14ac:dyDescent="0.75">
      <c r="A121" s="11">
        <v>44267</v>
      </c>
      <c r="B121" s="15">
        <v>775594</v>
      </c>
      <c r="C121" s="15">
        <v>24349768</v>
      </c>
      <c r="D121" s="15">
        <v>535591</v>
      </c>
      <c r="E121" s="15">
        <v>232807</v>
      </c>
      <c r="F121" s="15">
        <v>664265</v>
      </c>
      <c r="G121" s="19">
        <f t="shared" si="1"/>
        <v>26558025</v>
      </c>
    </row>
    <row r="122" spans="1:7" x14ac:dyDescent="0.75">
      <c r="A122" s="11">
        <v>44270</v>
      </c>
      <c r="B122" s="15">
        <v>521659</v>
      </c>
      <c r="C122" s="15">
        <v>24203984</v>
      </c>
      <c r="D122" s="15">
        <v>337154</v>
      </c>
      <c r="E122" s="15">
        <v>507225</v>
      </c>
      <c r="F122" s="15">
        <v>670631</v>
      </c>
      <c r="G122" s="19">
        <f t="shared" si="1"/>
        <v>26240653</v>
      </c>
    </row>
    <row r="123" spans="1:7" x14ac:dyDescent="0.75">
      <c r="A123" s="11">
        <v>44271</v>
      </c>
      <c r="B123" s="15">
        <v>312749</v>
      </c>
      <c r="C123" s="15">
        <v>25109254</v>
      </c>
      <c r="D123" s="15">
        <v>314420</v>
      </c>
      <c r="E123" s="15">
        <v>558055</v>
      </c>
      <c r="F123" s="15">
        <v>2527800</v>
      </c>
      <c r="G123" s="19">
        <f t="shared" si="1"/>
        <v>28822278</v>
      </c>
    </row>
    <row r="124" spans="1:7" x14ac:dyDescent="0.75">
      <c r="A124" s="11">
        <v>44272</v>
      </c>
      <c r="B124" s="15">
        <v>847603</v>
      </c>
      <c r="C124" s="15">
        <v>23304932</v>
      </c>
      <c r="D124" s="15">
        <v>190046</v>
      </c>
      <c r="E124" s="15">
        <v>430738</v>
      </c>
      <c r="F124" s="15">
        <v>686644</v>
      </c>
      <c r="G124" s="19">
        <f t="shared" si="1"/>
        <v>25459963</v>
      </c>
    </row>
    <row r="125" spans="1:7" x14ac:dyDescent="0.75">
      <c r="A125" s="11">
        <v>44273</v>
      </c>
      <c r="B125" s="15">
        <v>1620452</v>
      </c>
      <c r="C125" s="15">
        <v>31229980</v>
      </c>
      <c r="D125" s="15">
        <v>308988</v>
      </c>
      <c r="E125" s="15">
        <v>425137</v>
      </c>
      <c r="F125" s="15">
        <v>657410</v>
      </c>
      <c r="G125" s="19">
        <f t="shared" si="1"/>
        <v>34241967</v>
      </c>
    </row>
    <row r="126" spans="1:7" x14ac:dyDescent="0.75">
      <c r="A126" s="11">
        <v>44274</v>
      </c>
      <c r="B126" s="15">
        <v>518261</v>
      </c>
      <c r="C126" s="15">
        <v>18904724</v>
      </c>
      <c r="D126" s="15">
        <v>368958</v>
      </c>
      <c r="E126" s="15">
        <v>495078</v>
      </c>
      <c r="F126" s="15">
        <v>547694</v>
      </c>
      <c r="G126" s="19">
        <f t="shared" si="1"/>
        <v>20834715</v>
      </c>
    </row>
    <row r="127" spans="1:7" x14ac:dyDescent="0.75">
      <c r="A127" s="11">
        <v>44277</v>
      </c>
      <c r="B127" s="15">
        <v>916043</v>
      </c>
      <c r="C127" s="15">
        <v>21184172</v>
      </c>
      <c r="D127" s="15">
        <v>109649</v>
      </c>
      <c r="E127" s="15">
        <v>1069025</v>
      </c>
      <c r="F127" s="15">
        <v>434506</v>
      </c>
      <c r="G127" s="19">
        <f t="shared" si="1"/>
        <v>23713395</v>
      </c>
    </row>
    <row r="128" spans="1:7" x14ac:dyDescent="0.75">
      <c r="A128" s="11">
        <v>44278</v>
      </c>
      <c r="B128" s="15">
        <v>723667</v>
      </c>
      <c r="C128" s="15">
        <v>23990100</v>
      </c>
      <c r="D128" s="15">
        <v>312792</v>
      </c>
      <c r="E128" s="15">
        <v>892360</v>
      </c>
      <c r="F128" s="15">
        <v>783920</v>
      </c>
      <c r="G128" s="19">
        <f t="shared" si="1"/>
        <v>26702839</v>
      </c>
    </row>
    <row r="129" spans="1:7" x14ac:dyDescent="0.75">
      <c r="A129" s="11">
        <v>44280</v>
      </c>
      <c r="B129" s="15">
        <v>3030</v>
      </c>
      <c r="C129" s="15">
        <v>84624</v>
      </c>
      <c r="D129" s="15">
        <v>100</v>
      </c>
      <c r="E129" s="15">
        <v>5780</v>
      </c>
      <c r="F129" s="15">
        <v>5000</v>
      </c>
      <c r="G129" s="19">
        <f t="shared" si="1"/>
        <v>98534</v>
      </c>
    </row>
    <row r="130" spans="1:7" x14ac:dyDescent="0.75">
      <c r="A130" s="11">
        <v>44281</v>
      </c>
      <c r="B130" s="15">
        <v>1008462</v>
      </c>
      <c r="C130" s="15">
        <v>22969052</v>
      </c>
      <c r="D130" s="15">
        <v>299204</v>
      </c>
      <c r="E130" s="15">
        <v>289709</v>
      </c>
      <c r="F130" s="15">
        <v>44281</v>
      </c>
      <c r="G130" s="19">
        <f t="shared" si="1"/>
        <v>24610708</v>
      </c>
    </row>
    <row r="131" spans="1:7" x14ac:dyDescent="0.75">
      <c r="A131" s="11">
        <v>44284</v>
      </c>
      <c r="B131" s="15">
        <v>432644</v>
      </c>
      <c r="C131" s="15">
        <v>15536286</v>
      </c>
      <c r="D131" s="15">
        <v>374179</v>
      </c>
      <c r="E131" s="15">
        <v>433827</v>
      </c>
      <c r="F131" s="15">
        <v>267725</v>
      </c>
      <c r="G131" s="19">
        <f t="shared" ref="G131:G194" si="2">+SUM(B131:F131)</f>
        <v>17044661</v>
      </c>
    </row>
    <row r="132" spans="1:7" x14ac:dyDescent="0.75">
      <c r="A132" s="11">
        <v>44285</v>
      </c>
      <c r="B132" s="15">
        <v>921118</v>
      </c>
      <c r="C132" s="15">
        <v>16252885</v>
      </c>
      <c r="D132" s="15">
        <v>63181</v>
      </c>
      <c r="E132" s="15">
        <v>396531</v>
      </c>
      <c r="F132" s="15">
        <v>1529258</v>
      </c>
      <c r="G132" s="19">
        <f t="shared" si="2"/>
        <v>19162973</v>
      </c>
    </row>
    <row r="133" spans="1:7" x14ac:dyDescent="0.75">
      <c r="A133" s="11">
        <v>44286</v>
      </c>
      <c r="B133" s="15">
        <v>578920</v>
      </c>
      <c r="C133" s="15">
        <v>15517440</v>
      </c>
      <c r="D133" s="15">
        <v>322017</v>
      </c>
      <c r="E133" s="15">
        <v>297525</v>
      </c>
      <c r="F133" s="15">
        <v>23120</v>
      </c>
      <c r="G133" s="19">
        <f t="shared" si="2"/>
        <v>16739022</v>
      </c>
    </row>
    <row r="134" spans="1:7" x14ac:dyDescent="0.75">
      <c r="A134" s="11">
        <v>44291</v>
      </c>
      <c r="B134" s="15">
        <v>184089</v>
      </c>
      <c r="C134" s="15">
        <v>26986980</v>
      </c>
      <c r="D134" s="15">
        <v>661605</v>
      </c>
      <c r="E134" s="15">
        <v>465520</v>
      </c>
      <c r="F134" s="15">
        <v>126661</v>
      </c>
      <c r="G134" s="19">
        <f t="shared" si="2"/>
        <v>28424855</v>
      </c>
    </row>
    <row r="135" spans="1:7" x14ac:dyDescent="0.75">
      <c r="A135" s="11">
        <v>44292</v>
      </c>
      <c r="B135" s="15">
        <v>1973626</v>
      </c>
      <c r="C135" s="15">
        <v>22263104</v>
      </c>
      <c r="D135" s="15">
        <v>119308</v>
      </c>
      <c r="E135" s="15">
        <v>683964</v>
      </c>
      <c r="F135" s="15">
        <v>328212</v>
      </c>
      <c r="G135" s="19">
        <f t="shared" si="2"/>
        <v>25368214</v>
      </c>
    </row>
    <row r="136" spans="1:7" x14ac:dyDescent="0.75">
      <c r="A136" s="11">
        <v>44293</v>
      </c>
      <c r="B136" s="15">
        <v>224794</v>
      </c>
      <c r="C136" s="15">
        <v>21749024</v>
      </c>
      <c r="D136" s="15">
        <v>133650</v>
      </c>
      <c r="E136" s="15">
        <v>310908</v>
      </c>
      <c r="F136" s="15">
        <v>97838</v>
      </c>
      <c r="G136" s="19">
        <f t="shared" si="2"/>
        <v>22516214</v>
      </c>
    </row>
    <row r="137" spans="1:7" x14ac:dyDescent="0.75">
      <c r="A137" s="11">
        <v>44294</v>
      </c>
      <c r="B137" s="15">
        <v>677557</v>
      </c>
      <c r="C137" s="15">
        <v>26089580</v>
      </c>
      <c r="D137" s="15">
        <v>280444</v>
      </c>
      <c r="E137" s="15">
        <v>310679</v>
      </c>
      <c r="F137" s="15">
        <v>104153</v>
      </c>
      <c r="G137" s="19">
        <f t="shared" si="2"/>
        <v>27462413</v>
      </c>
    </row>
    <row r="138" spans="1:7" x14ac:dyDescent="0.75">
      <c r="A138" s="11">
        <v>44295</v>
      </c>
      <c r="B138" s="15">
        <v>551956</v>
      </c>
      <c r="C138" s="15">
        <v>20122522</v>
      </c>
      <c r="D138" s="15">
        <v>81271</v>
      </c>
      <c r="E138" s="15">
        <v>239672</v>
      </c>
      <c r="F138" s="15">
        <v>12902</v>
      </c>
      <c r="G138" s="19">
        <f t="shared" si="2"/>
        <v>21008323</v>
      </c>
    </row>
    <row r="139" spans="1:7" x14ac:dyDescent="0.75">
      <c r="A139" s="11">
        <v>44298</v>
      </c>
      <c r="B139" s="15">
        <v>117436</v>
      </c>
      <c r="C139" s="15">
        <v>15627582</v>
      </c>
      <c r="D139" s="15">
        <v>226967</v>
      </c>
      <c r="E139" s="15">
        <v>528584</v>
      </c>
      <c r="F139" s="15">
        <v>196817</v>
      </c>
      <c r="G139" s="19">
        <f t="shared" si="2"/>
        <v>16697386</v>
      </c>
    </row>
    <row r="140" spans="1:7" x14ac:dyDescent="0.75">
      <c r="A140" s="11">
        <v>44299</v>
      </c>
      <c r="B140" s="15">
        <v>921130</v>
      </c>
      <c r="C140" s="15">
        <v>20134180</v>
      </c>
      <c r="D140" s="15">
        <v>134105</v>
      </c>
      <c r="E140" s="15">
        <v>195874</v>
      </c>
      <c r="F140" s="15">
        <v>318658</v>
      </c>
      <c r="G140" s="19">
        <f t="shared" si="2"/>
        <v>21703947</v>
      </c>
    </row>
    <row r="141" spans="1:7" x14ac:dyDescent="0.75">
      <c r="A141" s="11">
        <v>44300</v>
      </c>
      <c r="B141" s="15">
        <v>1062331</v>
      </c>
      <c r="C141" s="15">
        <v>17843236</v>
      </c>
      <c r="D141" s="15">
        <v>442312</v>
      </c>
      <c r="E141" s="15">
        <v>171361</v>
      </c>
      <c r="F141" s="15">
        <v>132617</v>
      </c>
      <c r="G141" s="19">
        <f t="shared" si="2"/>
        <v>19651857</v>
      </c>
    </row>
    <row r="142" spans="1:7" x14ac:dyDescent="0.75">
      <c r="A142" s="11">
        <v>44301</v>
      </c>
      <c r="B142" s="15">
        <v>1087680</v>
      </c>
      <c r="C142" s="15">
        <v>9971164</v>
      </c>
      <c r="D142" s="15">
        <v>115101</v>
      </c>
      <c r="E142" s="15">
        <v>84213</v>
      </c>
      <c r="F142" s="15">
        <v>137063</v>
      </c>
      <c r="G142" s="19">
        <f t="shared" si="2"/>
        <v>11395221</v>
      </c>
    </row>
    <row r="143" spans="1:7" x14ac:dyDescent="0.75">
      <c r="A143" s="11">
        <v>44302</v>
      </c>
      <c r="B143" s="15">
        <v>843501</v>
      </c>
      <c r="C143" s="15">
        <v>21574352</v>
      </c>
      <c r="D143" s="15">
        <v>525718</v>
      </c>
      <c r="E143" s="15">
        <v>216002</v>
      </c>
      <c r="F143" s="15">
        <v>68017</v>
      </c>
      <c r="G143" s="19">
        <f t="shared" si="2"/>
        <v>23227590</v>
      </c>
    </row>
    <row r="144" spans="1:7" x14ac:dyDescent="0.75">
      <c r="A144" s="11">
        <v>44305</v>
      </c>
      <c r="B144" s="15">
        <v>953919</v>
      </c>
      <c r="C144" s="15">
        <v>11752749</v>
      </c>
      <c r="D144" s="15">
        <v>240211</v>
      </c>
      <c r="E144" s="15">
        <v>258585</v>
      </c>
      <c r="F144" s="15">
        <v>43759</v>
      </c>
      <c r="G144" s="19">
        <f t="shared" si="2"/>
        <v>13249223</v>
      </c>
    </row>
    <row r="145" spans="1:7" x14ac:dyDescent="0.75">
      <c r="A145" s="11">
        <v>44306</v>
      </c>
      <c r="B145" s="15">
        <v>710933</v>
      </c>
      <c r="C145" s="15">
        <v>14116883</v>
      </c>
      <c r="D145" s="15">
        <v>343657</v>
      </c>
      <c r="E145" s="15">
        <v>1171680</v>
      </c>
      <c r="F145" s="15">
        <v>69352</v>
      </c>
      <c r="G145" s="19">
        <f t="shared" si="2"/>
        <v>16412505</v>
      </c>
    </row>
    <row r="146" spans="1:7" x14ac:dyDescent="0.75">
      <c r="A146" s="11">
        <v>44307</v>
      </c>
      <c r="B146" s="15">
        <v>939870</v>
      </c>
      <c r="C146" s="15">
        <v>13639763</v>
      </c>
      <c r="D146" s="15">
        <v>243123</v>
      </c>
      <c r="E146" s="15">
        <v>327683</v>
      </c>
      <c r="F146" s="15">
        <v>61957</v>
      </c>
      <c r="G146" s="19">
        <f t="shared" si="2"/>
        <v>15212396</v>
      </c>
    </row>
    <row r="147" spans="1:7" x14ac:dyDescent="0.75">
      <c r="A147" s="11">
        <v>44308</v>
      </c>
      <c r="B147" s="15">
        <v>382900</v>
      </c>
      <c r="C147" s="15">
        <v>15950289</v>
      </c>
      <c r="D147" s="15">
        <v>574061</v>
      </c>
      <c r="E147" s="15">
        <v>398678</v>
      </c>
      <c r="F147" s="15">
        <v>149668</v>
      </c>
      <c r="G147" s="19">
        <f t="shared" si="2"/>
        <v>17455596</v>
      </c>
    </row>
    <row r="148" spans="1:7" x14ac:dyDescent="0.75">
      <c r="A148" s="11">
        <v>44309</v>
      </c>
      <c r="B148" s="15">
        <v>447137</v>
      </c>
      <c r="C148" s="15">
        <v>14534559</v>
      </c>
      <c r="D148" s="15">
        <v>323902</v>
      </c>
      <c r="E148" s="15">
        <v>236325</v>
      </c>
      <c r="F148" s="15">
        <v>127905</v>
      </c>
      <c r="G148" s="19">
        <f t="shared" si="2"/>
        <v>15669828</v>
      </c>
    </row>
    <row r="149" spans="1:7" x14ac:dyDescent="0.75">
      <c r="A149" s="11">
        <v>44312</v>
      </c>
      <c r="B149" s="15">
        <v>7534</v>
      </c>
      <c r="C149" s="15">
        <v>130000</v>
      </c>
      <c r="D149" s="15">
        <v>1500</v>
      </c>
      <c r="E149" s="15">
        <v>505</v>
      </c>
      <c r="F149" s="15">
        <v>433</v>
      </c>
      <c r="G149" s="19">
        <f t="shared" si="2"/>
        <v>139972</v>
      </c>
    </row>
    <row r="150" spans="1:7" x14ac:dyDescent="0.75">
      <c r="A150" s="11">
        <v>44313</v>
      </c>
      <c r="B150" s="15">
        <v>314198</v>
      </c>
      <c r="C150" s="15">
        <v>20663524</v>
      </c>
      <c r="D150" s="15">
        <v>148267</v>
      </c>
      <c r="E150" s="15">
        <v>300321</v>
      </c>
      <c r="F150" s="15">
        <v>277051</v>
      </c>
      <c r="G150" s="19">
        <f t="shared" si="2"/>
        <v>21703361</v>
      </c>
    </row>
    <row r="151" spans="1:7" x14ac:dyDescent="0.75">
      <c r="A151" s="11">
        <v>44314</v>
      </c>
      <c r="B151" s="15">
        <v>163277</v>
      </c>
      <c r="C151" s="15">
        <v>42413928</v>
      </c>
      <c r="D151" s="15">
        <v>251617</v>
      </c>
      <c r="E151" s="15">
        <v>478474</v>
      </c>
      <c r="F151" s="15">
        <v>266279</v>
      </c>
      <c r="G151" s="19">
        <f t="shared" si="2"/>
        <v>43573575</v>
      </c>
    </row>
    <row r="152" spans="1:7" x14ac:dyDescent="0.75">
      <c r="A152" s="11">
        <v>44315</v>
      </c>
      <c r="B152" s="15">
        <v>134377</v>
      </c>
      <c r="C152" s="15">
        <v>40214204</v>
      </c>
      <c r="D152" s="15">
        <v>114426</v>
      </c>
      <c r="E152" s="15">
        <v>304586</v>
      </c>
      <c r="F152" s="15">
        <v>675223</v>
      </c>
      <c r="G152" s="19">
        <f t="shared" si="2"/>
        <v>41442816</v>
      </c>
    </row>
    <row r="153" spans="1:7" x14ac:dyDescent="0.75">
      <c r="A153" s="11">
        <v>44316</v>
      </c>
      <c r="B153" s="15">
        <v>1000</v>
      </c>
      <c r="C153" s="15">
        <v>288042</v>
      </c>
      <c r="D153" s="15">
        <v>100</v>
      </c>
      <c r="E153" s="15">
        <v>7838</v>
      </c>
      <c r="F153" s="15">
        <v>75</v>
      </c>
      <c r="G153" s="19">
        <f t="shared" si="2"/>
        <v>297055</v>
      </c>
    </row>
    <row r="154" spans="1:7" x14ac:dyDescent="0.75">
      <c r="A154" s="11">
        <v>44319</v>
      </c>
      <c r="B154" s="15">
        <v>1535997</v>
      </c>
      <c r="C154" s="15">
        <v>45686336</v>
      </c>
      <c r="D154" s="15">
        <v>624676</v>
      </c>
      <c r="E154" s="15">
        <v>186119</v>
      </c>
      <c r="F154" s="15">
        <v>297098</v>
      </c>
      <c r="G154" s="19">
        <f t="shared" si="2"/>
        <v>48330226</v>
      </c>
    </row>
    <row r="155" spans="1:7" x14ac:dyDescent="0.75">
      <c r="A155" s="11">
        <v>44320</v>
      </c>
      <c r="B155" s="15">
        <v>585884</v>
      </c>
      <c r="C155" s="15">
        <v>54355880</v>
      </c>
      <c r="D155" s="15">
        <v>489329</v>
      </c>
      <c r="E155" s="15">
        <v>387692</v>
      </c>
      <c r="F155" s="15">
        <v>67059</v>
      </c>
      <c r="G155" s="19">
        <f t="shared" si="2"/>
        <v>55885844</v>
      </c>
    </row>
    <row r="156" spans="1:7" x14ac:dyDescent="0.75">
      <c r="A156" s="11">
        <v>44321</v>
      </c>
      <c r="B156" s="15">
        <v>1075841</v>
      </c>
      <c r="C156" s="15">
        <v>44047208</v>
      </c>
      <c r="D156" s="15">
        <v>108497</v>
      </c>
      <c r="E156" s="15">
        <v>198636</v>
      </c>
      <c r="F156" s="15">
        <v>40276</v>
      </c>
      <c r="G156" s="19">
        <f t="shared" si="2"/>
        <v>45470458</v>
      </c>
    </row>
    <row r="157" spans="1:7" x14ac:dyDescent="0.75">
      <c r="A157" s="11">
        <v>44322</v>
      </c>
      <c r="B157" s="15">
        <v>1148157</v>
      </c>
      <c r="C157" s="15">
        <v>26395190</v>
      </c>
      <c r="D157" s="15">
        <v>775400</v>
      </c>
      <c r="E157" s="15">
        <v>152315</v>
      </c>
      <c r="F157" s="15">
        <v>52193</v>
      </c>
      <c r="G157" s="19">
        <f t="shared" si="2"/>
        <v>28523255</v>
      </c>
    </row>
    <row r="158" spans="1:7" x14ac:dyDescent="0.75">
      <c r="A158" s="11">
        <v>44323</v>
      </c>
      <c r="B158" s="15">
        <v>1267791</v>
      </c>
      <c r="C158" s="15">
        <v>16554383</v>
      </c>
      <c r="D158" s="15">
        <v>554995</v>
      </c>
      <c r="E158" s="15">
        <v>357802</v>
      </c>
      <c r="F158" s="15">
        <v>158617</v>
      </c>
      <c r="G158" s="19">
        <f t="shared" si="2"/>
        <v>18893588</v>
      </c>
    </row>
    <row r="159" spans="1:7" x14ac:dyDescent="0.75">
      <c r="A159" s="11">
        <v>44326</v>
      </c>
      <c r="B159" s="15">
        <v>648793</v>
      </c>
      <c r="C159" s="15">
        <v>16653450</v>
      </c>
      <c r="D159" s="15">
        <v>374141</v>
      </c>
      <c r="E159" s="15">
        <v>159323</v>
      </c>
      <c r="F159" s="15">
        <v>86861</v>
      </c>
      <c r="G159" s="19">
        <f t="shared" si="2"/>
        <v>17922568</v>
      </c>
    </row>
    <row r="160" spans="1:7" x14ac:dyDescent="0.75">
      <c r="A160" s="11">
        <v>44327</v>
      </c>
      <c r="B160" s="15">
        <v>2321406</v>
      </c>
      <c r="C160" s="15">
        <v>15512116</v>
      </c>
      <c r="D160" s="15">
        <v>510664</v>
      </c>
      <c r="E160" s="15">
        <v>246122</v>
      </c>
      <c r="F160" s="15">
        <v>72834</v>
      </c>
      <c r="G160" s="19">
        <f t="shared" si="2"/>
        <v>18663142</v>
      </c>
    </row>
    <row r="161" spans="1:7" x14ac:dyDescent="0.75">
      <c r="A161" s="11">
        <v>44328</v>
      </c>
      <c r="B161" s="15">
        <v>760896</v>
      </c>
      <c r="C161" s="15">
        <v>13599691</v>
      </c>
      <c r="D161" s="15">
        <v>353339</v>
      </c>
      <c r="E161" s="15">
        <v>239627</v>
      </c>
      <c r="F161" s="15">
        <v>116246</v>
      </c>
      <c r="G161" s="19">
        <f t="shared" si="2"/>
        <v>15069799</v>
      </c>
    </row>
    <row r="162" spans="1:7" x14ac:dyDescent="0.75">
      <c r="A162" s="11">
        <v>44329</v>
      </c>
      <c r="B162" s="15">
        <v>922809</v>
      </c>
      <c r="C162" s="15">
        <v>16883452</v>
      </c>
      <c r="D162" s="15">
        <v>291344</v>
      </c>
      <c r="E162" s="15">
        <v>159884</v>
      </c>
      <c r="F162" s="15">
        <v>222866</v>
      </c>
      <c r="G162" s="19">
        <f t="shared" si="2"/>
        <v>18480355</v>
      </c>
    </row>
    <row r="163" spans="1:7" x14ac:dyDescent="0.75">
      <c r="A163" s="11">
        <v>44330</v>
      </c>
      <c r="B163" s="15">
        <v>192322</v>
      </c>
      <c r="C163" s="15">
        <v>21782216</v>
      </c>
      <c r="D163" s="15">
        <v>204726</v>
      </c>
      <c r="E163" s="15">
        <v>531264</v>
      </c>
      <c r="F163" s="15">
        <v>50138</v>
      </c>
      <c r="G163" s="19">
        <f t="shared" si="2"/>
        <v>22760666</v>
      </c>
    </row>
    <row r="164" spans="1:7" x14ac:dyDescent="0.75">
      <c r="A164" s="11">
        <v>44333</v>
      </c>
      <c r="B164" s="15">
        <v>15</v>
      </c>
      <c r="C164" s="15">
        <v>425033</v>
      </c>
      <c r="D164" s="15">
        <v>530</v>
      </c>
      <c r="E164" s="15">
        <v>1500</v>
      </c>
      <c r="F164" s="15">
        <v>800</v>
      </c>
      <c r="G164" s="19">
        <f t="shared" si="2"/>
        <v>427878</v>
      </c>
    </row>
    <row r="165" spans="1:7" x14ac:dyDescent="0.75">
      <c r="A165" s="11">
        <v>44334</v>
      </c>
      <c r="B165" s="15">
        <v>22933</v>
      </c>
      <c r="C165" s="15">
        <v>2058870</v>
      </c>
      <c r="D165" s="15">
        <v>627</v>
      </c>
      <c r="E165" s="15">
        <v>13152</v>
      </c>
      <c r="F165" s="15">
        <v>382</v>
      </c>
      <c r="G165" s="19">
        <f t="shared" si="2"/>
        <v>2095964</v>
      </c>
    </row>
    <row r="166" spans="1:7" x14ac:dyDescent="0.75">
      <c r="A166" s="11">
        <v>44335</v>
      </c>
      <c r="B166" s="15">
        <v>2836</v>
      </c>
      <c r="C166" s="15">
        <v>3613015</v>
      </c>
      <c r="D166" s="15">
        <v>2</v>
      </c>
      <c r="E166" s="15">
        <v>5000</v>
      </c>
      <c r="F166" s="15">
        <v>1100</v>
      </c>
      <c r="G166" s="19">
        <f t="shared" si="2"/>
        <v>3621953</v>
      </c>
    </row>
    <row r="167" spans="1:7" x14ac:dyDescent="0.75">
      <c r="A167" s="11">
        <v>44336</v>
      </c>
      <c r="B167" s="15">
        <v>250</v>
      </c>
      <c r="C167" s="15">
        <v>1303593</v>
      </c>
      <c r="D167" s="15">
        <v>64000</v>
      </c>
      <c r="E167" s="15">
        <v>940</v>
      </c>
      <c r="F167" s="15">
        <v>600</v>
      </c>
      <c r="G167" s="19">
        <f t="shared" si="2"/>
        <v>1369383</v>
      </c>
    </row>
    <row r="168" spans="1:7" x14ac:dyDescent="0.75">
      <c r="A168" s="11">
        <v>44337</v>
      </c>
      <c r="B168" s="15">
        <v>0</v>
      </c>
      <c r="C168" s="15">
        <v>0</v>
      </c>
      <c r="D168" s="15">
        <v>0</v>
      </c>
      <c r="E168" s="15">
        <v>0</v>
      </c>
      <c r="F168" s="15">
        <v>0</v>
      </c>
      <c r="G168" s="19">
        <f t="shared" si="2"/>
        <v>0</v>
      </c>
    </row>
    <row r="169" spans="1:7" x14ac:dyDescent="0.75">
      <c r="A169" s="11">
        <v>44342</v>
      </c>
      <c r="B169" s="15">
        <v>240212</v>
      </c>
      <c r="C169" s="15">
        <v>31628124</v>
      </c>
      <c r="D169" s="15">
        <v>441240</v>
      </c>
      <c r="E169" s="15">
        <v>1228492</v>
      </c>
      <c r="F169" s="15">
        <v>101929</v>
      </c>
      <c r="G169" s="19">
        <f t="shared" si="2"/>
        <v>33639997</v>
      </c>
    </row>
    <row r="170" spans="1:7" x14ac:dyDescent="0.75">
      <c r="A170" s="11">
        <v>44343</v>
      </c>
      <c r="B170" s="15">
        <v>440368</v>
      </c>
      <c r="C170" s="15">
        <v>23350060</v>
      </c>
      <c r="D170" s="15">
        <v>82548</v>
      </c>
      <c r="E170" s="15">
        <v>463289</v>
      </c>
      <c r="F170" s="15">
        <v>327108</v>
      </c>
      <c r="G170" s="19">
        <f t="shared" si="2"/>
        <v>24663373</v>
      </c>
    </row>
    <row r="171" spans="1:7" x14ac:dyDescent="0.75">
      <c r="A171" s="11">
        <v>44344</v>
      </c>
      <c r="B171" s="15">
        <v>6000</v>
      </c>
      <c r="C171" s="15">
        <v>168265</v>
      </c>
      <c r="D171" s="15">
        <v>1</v>
      </c>
      <c r="E171" s="15">
        <v>2079</v>
      </c>
      <c r="F171" s="15">
        <v>9257</v>
      </c>
      <c r="G171" s="19">
        <f t="shared" si="2"/>
        <v>185602</v>
      </c>
    </row>
    <row r="172" spans="1:7" x14ac:dyDescent="0.75">
      <c r="A172" s="11">
        <v>44347</v>
      </c>
      <c r="B172" s="15">
        <v>274217</v>
      </c>
      <c r="C172" s="15">
        <v>15579018</v>
      </c>
      <c r="D172" s="15">
        <v>393764</v>
      </c>
      <c r="E172" s="15">
        <v>305759</v>
      </c>
      <c r="F172" s="15">
        <v>98464</v>
      </c>
      <c r="G172" s="19">
        <f t="shared" si="2"/>
        <v>16651222</v>
      </c>
    </row>
    <row r="173" spans="1:7" x14ac:dyDescent="0.75">
      <c r="A173" s="11">
        <v>44348</v>
      </c>
      <c r="B173" s="15">
        <v>133186</v>
      </c>
      <c r="C173" s="15">
        <v>23535584</v>
      </c>
      <c r="D173" s="15">
        <v>522483</v>
      </c>
      <c r="E173" s="15">
        <v>247623</v>
      </c>
      <c r="F173" s="15">
        <v>448412</v>
      </c>
      <c r="G173" s="19">
        <f t="shared" si="2"/>
        <v>24887288</v>
      </c>
    </row>
    <row r="174" spans="1:7" x14ac:dyDescent="0.75">
      <c r="A174" s="11">
        <v>44349</v>
      </c>
      <c r="B174" s="15">
        <v>363056</v>
      </c>
      <c r="C174" s="15">
        <v>30212060</v>
      </c>
      <c r="D174" s="15">
        <v>306634</v>
      </c>
      <c r="E174" s="15">
        <v>1335809</v>
      </c>
      <c r="F174" s="15">
        <v>187893</v>
      </c>
      <c r="G174" s="19">
        <f t="shared" si="2"/>
        <v>32405452</v>
      </c>
    </row>
    <row r="175" spans="1:7" x14ac:dyDescent="0.75">
      <c r="A175" s="11">
        <v>44350</v>
      </c>
      <c r="B175" s="15">
        <v>427734</v>
      </c>
      <c r="C175" s="15">
        <v>26319992</v>
      </c>
      <c r="D175" s="15">
        <v>261310</v>
      </c>
      <c r="E175" s="15">
        <v>322512</v>
      </c>
      <c r="F175" s="15">
        <v>130918</v>
      </c>
      <c r="G175" s="19">
        <f t="shared" si="2"/>
        <v>27462466</v>
      </c>
    </row>
    <row r="176" spans="1:7" x14ac:dyDescent="0.75">
      <c r="A176" s="11">
        <v>44351</v>
      </c>
      <c r="B176" s="15">
        <v>349147</v>
      </c>
      <c r="C176" s="15">
        <v>18881712</v>
      </c>
      <c r="D176" s="15">
        <v>161267</v>
      </c>
      <c r="E176" s="15">
        <v>419914</v>
      </c>
      <c r="F176" s="15">
        <v>54195</v>
      </c>
      <c r="G176" s="19">
        <f t="shared" si="2"/>
        <v>19866235</v>
      </c>
    </row>
    <row r="177" spans="1:7" x14ac:dyDescent="0.75">
      <c r="A177" s="11">
        <v>44354</v>
      </c>
      <c r="B177" s="15">
        <v>1390445</v>
      </c>
      <c r="C177" s="15">
        <v>27003172</v>
      </c>
      <c r="D177" s="15">
        <v>136995</v>
      </c>
      <c r="E177" s="15">
        <v>486376</v>
      </c>
      <c r="F177" s="15">
        <v>232453</v>
      </c>
      <c r="G177" s="19">
        <f t="shared" si="2"/>
        <v>29249441</v>
      </c>
    </row>
    <row r="178" spans="1:7" x14ac:dyDescent="0.75">
      <c r="A178" s="11">
        <v>44355</v>
      </c>
      <c r="B178" s="15">
        <v>1234539</v>
      </c>
      <c r="C178" s="15">
        <v>26901980</v>
      </c>
      <c r="D178" s="15">
        <v>140910</v>
      </c>
      <c r="E178" s="15">
        <v>1065729</v>
      </c>
      <c r="F178" s="15">
        <v>132449</v>
      </c>
      <c r="G178" s="19">
        <f t="shared" si="2"/>
        <v>29475607</v>
      </c>
    </row>
    <row r="179" spans="1:7" x14ac:dyDescent="0.75">
      <c r="A179" s="11">
        <v>44356</v>
      </c>
      <c r="B179" s="15">
        <v>365912</v>
      </c>
      <c r="C179" s="15">
        <v>18393292</v>
      </c>
      <c r="D179" s="15">
        <v>173170</v>
      </c>
      <c r="E179" s="15">
        <v>305217</v>
      </c>
      <c r="F179" s="15">
        <v>222779</v>
      </c>
      <c r="G179" s="19">
        <f t="shared" si="2"/>
        <v>19460370</v>
      </c>
    </row>
    <row r="180" spans="1:7" x14ac:dyDescent="0.75">
      <c r="A180" s="11">
        <v>44357</v>
      </c>
      <c r="B180" s="15">
        <v>488705</v>
      </c>
      <c r="C180" s="15">
        <v>17464014</v>
      </c>
      <c r="D180" s="15">
        <v>289288</v>
      </c>
      <c r="E180" s="15">
        <v>406788</v>
      </c>
      <c r="F180" s="15">
        <v>150751</v>
      </c>
      <c r="G180" s="19">
        <f t="shared" si="2"/>
        <v>18799546</v>
      </c>
    </row>
    <row r="181" spans="1:7" x14ac:dyDescent="0.75">
      <c r="A181" s="11">
        <v>44358</v>
      </c>
      <c r="B181" s="15">
        <v>386433</v>
      </c>
      <c r="C181" s="15">
        <v>19878166</v>
      </c>
      <c r="D181" s="15">
        <v>267338</v>
      </c>
      <c r="E181" s="15">
        <v>424260</v>
      </c>
      <c r="F181" s="15">
        <v>538627</v>
      </c>
      <c r="G181" s="19">
        <f t="shared" si="2"/>
        <v>21494824</v>
      </c>
    </row>
    <row r="182" spans="1:7" x14ac:dyDescent="0.75">
      <c r="A182" s="11">
        <v>44361</v>
      </c>
      <c r="B182" s="15">
        <v>1067037</v>
      </c>
      <c r="C182" s="15">
        <v>16296240</v>
      </c>
      <c r="D182" s="15">
        <v>196322</v>
      </c>
      <c r="E182" s="15">
        <v>516468</v>
      </c>
      <c r="F182" s="15">
        <v>644468</v>
      </c>
      <c r="G182" s="19">
        <f t="shared" si="2"/>
        <v>18720535</v>
      </c>
    </row>
    <row r="183" spans="1:7" x14ac:dyDescent="0.75">
      <c r="A183" s="11">
        <v>44362</v>
      </c>
      <c r="B183" s="15">
        <v>259326</v>
      </c>
      <c r="C183" s="15">
        <v>15756036</v>
      </c>
      <c r="D183" s="15">
        <v>314891</v>
      </c>
      <c r="E183" s="15">
        <v>597983</v>
      </c>
      <c r="F183" s="15">
        <v>191141</v>
      </c>
      <c r="G183" s="19">
        <f t="shared" si="2"/>
        <v>17119377</v>
      </c>
    </row>
    <row r="184" spans="1:7" x14ac:dyDescent="0.75">
      <c r="A184" s="11">
        <v>44363</v>
      </c>
      <c r="B184" s="15">
        <v>242739</v>
      </c>
      <c r="C184" s="15">
        <v>20171896</v>
      </c>
      <c r="D184" s="15">
        <v>212345</v>
      </c>
      <c r="E184" s="15">
        <v>516730</v>
      </c>
      <c r="F184" s="15">
        <v>194525</v>
      </c>
      <c r="G184" s="19">
        <f t="shared" si="2"/>
        <v>21338235</v>
      </c>
    </row>
    <row r="185" spans="1:7" x14ac:dyDescent="0.75">
      <c r="A185" s="11">
        <v>44364</v>
      </c>
      <c r="B185" s="15">
        <v>273018</v>
      </c>
      <c r="C185" s="15">
        <v>37165860</v>
      </c>
      <c r="D185" s="15">
        <v>198000</v>
      </c>
      <c r="E185" s="15">
        <v>211606</v>
      </c>
      <c r="F185" s="15">
        <v>133089</v>
      </c>
      <c r="G185" s="19">
        <f t="shared" si="2"/>
        <v>37981573</v>
      </c>
    </row>
    <row r="186" spans="1:7" x14ac:dyDescent="0.75">
      <c r="A186" s="11">
        <v>44365</v>
      </c>
      <c r="B186" s="15">
        <v>525544</v>
      </c>
      <c r="C186" s="15">
        <v>24055830</v>
      </c>
      <c r="D186" s="15">
        <v>148459</v>
      </c>
      <c r="E186" s="15">
        <v>281215</v>
      </c>
      <c r="F186" s="15">
        <v>175531</v>
      </c>
      <c r="G186" s="19">
        <f t="shared" si="2"/>
        <v>25186579</v>
      </c>
    </row>
    <row r="187" spans="1:7" x14ac:dyDescent="0.75">
      <c r="A187" s="11">
        <v>44369</v>
      </c>
      <c r="B187" s="15">
        <v>210570</v>
      </c>
      <c r="C187" s="15">
        <v>42223648</v>
      </c>
      <c r="D187" s="15">
        <v>340342</v>
      </c>
      <c r="E187" s="15">
        <v>299562</v>
      </c>
      <c r="F187" s="15">
        <v>76971</v>
      </c>
      <c r="G187" s="19">
        <f t="shared" si="2"/>
        <v>43151093</v>
      </c>
    </row>
    <row r="188" spans="1:7" x14ac:dyDescent="0.75">
      <c r="A188" s="11">
        <v>44370</v>
      </c>
      <c r="B188" s="15">
        <v>291729</v>
      </c>
      <c r="C188" s="15">
        <v>50399732</v>
      </c>
      <c r="D188" s="15">
        <v>285022</v>
      </c>
      <c r="E188" s="15">
        <v>324158</v>
      </c>
      <c r="F188" s="15">
        <v>48861</v>
      </c>
      <c r="G188" s="19">
        <f t="shared" si="2"/>
        <v>51349502</v>
      </c>
    </row>
    <row r="189" spans="1:7" x14ac:dyDescent="0.75">
      <c r="A189" s="11">
        <v>44371</v>
      </c>
      <c r="B189" s="15">
        <v>202283</v>
      </c>
      <c r="C189" s="15">
        <v>49975656</v>
      </c>
      <c r="D189" s="15">
        <v>331887</v>
      </c>
      <c r="E189" s="15">
        <v>751706</v>
      </c>
      <c r="F189" s="15">
        <v>202964</v>
      </c>
      <c r="G189" s="19">
        <f t="shared" si="2"/>
        <v>51464496</v>
      </c>
    </row>
    <row r="190" spans="1:7" x14ac:dyDescent="0.75">
      <c r="A190" s="11">
        <v>44372</v>
      </c>
      <c r="B190" s="15">
        <v>226840</v>
      </c>
      <c r="C190" s="15">
        <v>48425612</v>
      </c>
      <c r="D190" s="15">
        <v>269898</v>
      </c>
      <c r="E190" s="15">
        <v>345120</v>
      </c>
      <c r="F190" s="15">
        <v>316905</v>
      </c>
      <c r="G190" s="19">
        <f t="shared" si="2"/>
        <v>49584375</v>
      </c>
    </row>
    <row r="191" spans="1:7" x14ac:dyDescent="0.75">
      <c r="A191" s="11">
        <v>44375</v>
      </c>
      <c r="B191" s="15">
        <v>425816</v>
      </c>
      <c r="C191" s="15">
        <v>65873696</v>
      </c>
      <c r="D191" s="15">
        <v>316362</v>
      </c>
      <c r="E191" s="15">
        <v>800500</v>
      </c>
      <c r="F191" s="15">
        <v>831699</v>
      </c>
      <c r="G191" s="19">
        <f t="shared" si="2"/>
        <v>68248073</v>
      </c>
    </row>
    <row r="192" spans="1:7" x14ac:dyDescent="0.75">
      <c r="A192" s="11">
        <v>44376</v>
      </c>
      <c r="B192" s="15">
        <v>484707</v>
      </c>
      <c r="C192" s="15">
        <v>50188984</v>
      </c>
      <c r="D192" s="15">
        <v>232360</v>
      </c>
      <c r="E192" s="15">
        <v>850883</v>
      </c>
      <c r="F192" s="15">
        <v>183196</v>
      </c>
      <c r="G192" s="19">
        <f t="shared" si="2"/>
        <v>51940130</v>
      </c>
    </row>
    <row r="193" spans="1:7" x14ac:dyDescent="0.75">
      <c r="A193" s="11">
        <v>44377</v>
      </c>
      <c r="B193" s="15">
        <v>189378</v>
      </c>
      <c r="C193" s="15">
        <v>58121188</v>
      </c>
      <c r="D193" s="15">
        <v>212731</v>
      </c>
      <c r="E193" s="15">
        <v>332602</v>
      </c>
      <c r="F193" s="15">
        <v>254576</v>
      </c>
      <c r="G193" s="19">
        <f t="shared" si="2"/>
        <v>59110475</v>
      </c>
    </row>
    <row r="194" spans="1:7" x14ac:dyDescent="0.75">
      <c r="A194" s="11">
        <v>44378</v>
      </c>
      <c r="B194" s="15">
        <v>214139</v>
      </c>
      <c r="C194" s="15">
        <v>42674240</v>
      </c>
      <c r="D194" s="15">
        <v>209402</v>
      </c>
      <c r="E194" s="15">
        <v>723786</v>
      </c>
      <c r="F194" s="15">
        <v>1739550</v>
      </c>
      <c r="G194" s="19">
        <f t="shared" si="2"/>
        <v>45561117</v>
      </c>
    </row>
    <row r="195" spans="1:7" x14ac:dyDescent="0.75">
      <c r="A195" s="11">
        <v>44379</v>
      </c>
      <c r="B195" s="15">
        <v>367430</v>
      </c>
      <c r="C195" s="15">
        <v>36561028</v>
      </c>
      <c r="D195" s="15">
        <v>128925</v>
      </c>
      <c r="E195" s="15">
        <v>415100</v>
      </c>
      <c r="F195" s="15">
        <v>262023</v>
      </c>
      <c r="G195" s="19">
        <f t="shared" ref="G195:G258" si="3">+SUM(B195:F195)</f>
        <v>37734506</v>
      </c>
    </row>
    <row r="196" spans="1:7" x14ac:dyDescent="0.75">
      <c r="A196" s="11">
        <v>44382</v>
      </c>
      <c r="B196" s="15">
        <v>207089</v>
      </c>
      <c r="C196" s="15">
        <v>45450408</v>
      </c>
      <c r="D196" s="15">
        <v>197868</v>
      </c>
      <c r="E196" s="15">
        <v>121763</v>
      </c>
      <c r="F196" s="15">
        <v>483922</v>
      </c>
      <c r="G196" s="19">
        <f t="shared" si="3"/>
        <v>46461050</v>
      </c>
    </row>
    <row r="197" spans="1:7" x14ac:dyDescent="0.75">
      <c r="A197" s="11">
        <v>44383</v>
      </c>
      <c r="B197" s="15">
        <v>271844</v>
      </c>
      <c r="C197" s="15">
        <v>48662188</v>
      </c>
      <c r="D197" s="15">
        <v>264572</v>
      </c>
      <c r="E197" s="15">
        <v>348900</v>
      </c>
      <c r="F197" s="15">
        <v>57822</v>
      </c>
      <c r="G197" s="19">
        <f t="shared" si="3"/>
        <v>49605326</v>
      </c>
    </row>
    <row r="198" spans="1:7" x14ac:dyDescent="0.75">
      <c r="A198" s="11">
        <v>44384</v>
      </c>
      <c r="B198" s="15">
        <v>133858</v>
      </c>
      <c r="C198" s="15">
        <v>51258008</v>
      </c>
      <c r="D198" s="15">
        <v>128889</v>
      </c>
      <c r="E198" s="15">
        <v>839139</v>
      </c>
      <c r="F198" s="15">
        <v>22760</v>
      </c>
      <c r="G198" s="19">
        <f t="shared" si="3"/>
        <v>52382654</v>
      </c>
    </row>
    <row r="199" spans="1:7" x14ac:dyDescent="0.75">
      <c r="A199" s="11">
        <v>44385</v>
      </c>
      <c r="B199" s="15">
        <v>284605</v>
      </c>
      <c r="C199" s="15">
        <v>45592228</v>
      </c>
      <c r="D199" s="15">
        <v>279261</v>
      </c>
      <c r="E199" s="15">
        <v>541234</v>
      </c>
      <c r="F199" s="15">
        <v>315673</v>
      </c>
      <c r="G199" s="19">
        <f t="shared" si="3"/>
        <v>47013001</v>
      </c>
    </row>
    <row r="200" spans="1:7" x14ac:dyDescent="0.75">
      <c r="A200" s="11">
        <v>44389</v>
      </c>
      <c r="B200" s="15">
        <v>493496</v>
      </c>
      <c r="C200" s="15">
        <v>23616986</v>
      </c>
      <c r="D200" s="15">
        <v>476144</v>
      </c>
      <c r="E200" s="15">
        <v>781029</v>
      </c>
      <c r="F200" s="15">
        <v>106221</v>
      </c>
      <c r="G200" s="19">
        <f t="shared" si="3"/>
        <v>25473876</v>
      </c>
    </row>
    <row r="201" spans="1:7" x14ac:dyDescent="0.75">
      <c r="A201" s="11">
        <v>44390</v>
      </c>
      <c r="B201" s="15">
        <v>123830</v>
      </c>
      <c r="C201" s="15">
        <v>33468800</v>
      </c>
      <c r="D201" s="15">
        <v>223368</v>
      </c>
      <c r="E201" s="15">
        <v>294880</v>
      </c>
      <c r="F201" s="15">
        <v>164165</v>
      </c>
      <c r="G201" s="19">
        <f t="shared" si="3"/>
        <v>34275043</v>
      </c>
    </row>
    <row r="202" spans="1:7" x14ac:dyDescent="0.75">
      <c r="A202" s="11">
        <v>44391</v>
      </c>
      <c r="B202" s="15">
        <v>549815</v>
      </c>
      <c r="C202" s="15">
        <v>36937776</v>
      </c>
      <c r="D202" s="15">
        <v>297654</v>
      </c>
      <c r="E202" s="15">
        <v>154153</v>
      </c>
      <c r="F202" s="15">
        <v>148724</v>
      </c>
      <c r="G202" s="19">
        <f t="shared" si="3"/>
        <v>38088122</v>
      </c>
    </row>
    <row r="203" spans="1:7" x14ac:dyDescent="0.75">
      <c r="A203" s="11">
        <v>44392</v>
      </c>
      <c r="B203" s="15">
        <v>145913</v>
      </c>
      <c r="C203" s="15">
        <v>55494184</v>
      </c>
      <c r="D203" s="15">
        <v>389982</v>
      </c>
      <c r="E203" s="15">
        <v>267396</v>
      </c>
      <c r="F203" s="15">
        <v>74758</v>
      </c>
      <c r="G203" s="19">
        <f t="shared" si="3"/>
        <v>56372233</v>
      </c>
    </row>
    <row r="204" spans="1:7" x14ac:dyDescent="0.75">
      <c r="A204" s="11">
        <v>44393</v>
      </c>
      <c r="B204" s="15">
        <v>664329</v>
      </c>
      <c r="C204" s="15">
        <v>63218968</v>
      </c>
      <c r="D204" s="15">
        <v>345281</v>
      </c>
      <c r="E204" s="15">
        <v>162032</v>
      </c>
      <c r="F204" s="15">
        <v>125715</v>
      </c>
      <c r="G204" s="19">
        <f t="shared" si="3"/>
        <v>64516325</v>
      </c>
    </row>
    <row r="205" spans="1:7" x14ac:dyDescent="0.75">
      <c r="A205" s="11">
        <v>44396</v>
      </c>
      <c r="B205" s="15">
        <v>296969</v>
      </c>
      <c r="C205" s="15">
        <v>79920816</v>
      </c>
      <c r="D205" s="15">
        <v>429751</v>
      </c>
      <c r="E205" s="15">
        <v>657535</v>
      </c>
      <c r="F205" s="15">
        <v>194256</v>
      </c>
      <c r="G205" s="19">
        <f t="shared" si="3"/>
        <v>81499327</v>
      </c>
    </row>
    <row r="206" spans="1:7" x14ac:dyDescent="0.75">
      <c r="A206" s="11">
        <v>44397</v>
      </c>
      <c r="B206" s="15">
        <v>347456</v>
      </c>
      <c r="C206" s="15">
        <v>89197208</v>
      </c>
      <c r="D206" s="15">
        <v>364181</v>
      </c>
      <c r="E206" s="15">
        <v>463429</v>
      </c>
      <c r="F206" s="15">
        <v>43874</v>
      </c>
      <c r="G206" s="19">
        <f t="shared" si="3"/>
        <v>90416148</v>
      </c>
    </row>
    <row r="207" spans="1:7" x14ac:dyDescent="0.75">
      <c r="A207" s="11">
        <v>44398</v>
      </c>
      <c r="B207" s="15">
        <v>448963</v>
      </c>
      <c r="C207" s="15">
        <v>91204600</v>
      </c>
      <c r="D207" s="15">
        <v>146153</v>
      </c>
      <c r="E207" s="15">
        <v>674070</v>
      </c>
      <c r="F207" s="15">
        <v>294535</v>
      </c>
      <c r="G207" s="19">
        <f t="shared" si="3"/>
        <v>92768321</v>
      </c>
    </row>
    <row r="208" spans="1:7" x14ac:dyDescent="0.75">
      <c r="A208" s="11">
        <v>44399</v>
      </c>
      <c r="B208" s="15">
        <v>247041</v>
      </c>
      <c r="C208" s="15">
        <v>88279080</v>
      </c>
      <c r="D208" s="15">
        <v>254652</v>
      </c>
      <c r="E208" s="15">
        <v>1435076</v>
      </c>
      <c r="F208" s="15">
        <v>310964</v>
      </c>
      <c r="G208" s="19">
        <f t="shared" si="3"/>
        <v>90526813</v>
      </c>
    </row>
    <row r="209" spans="1:7" x14ac:dyDescent="0.75">
      <c r="A209" s="11">
        <v>44400</v>
      </c>
      <c r="B209" s="15">
        <v>263352</v>
      </c>
      <c r="C209" s="15">
        <v>99464952</v>
      </c>
      <c r="D209" s="15">
        <v>345614</v>
      </c>
      <c r="E209" s="15">
        <v>825701</v>
      </c>
      <c r="F209" s="15">
        <v>338081</v>
      </c>
      <c r="G209" s="19">
        <f t="shared" si="3"/>
        <v>101237700</v>
      </c>
    </row>
    <row r="210" spans="1:7" x14ac:dyDescent="0.75">
      <c r="A210" s="11">
        <v>44403</v>
      </c>
      <c r="B210" s="15">
        <v>238259</v>
      </c>
      <c r="C210" s="15">
        <v>97684896</v>
      </c>
      <c r="D210" s="15">
        <v>248543</v>
      </c>
      <c r="E210" s="15">
        <v>2881057</v>
      </c>
      <c r="F210" s="15">
        <v>294792</v>
      </c>
      <c r="G210" s="19">
        <f t="shared" si="3"/>
        <v>101347547</v>
      </c>
    </row>
    <row r="211" spans="1:7" x14ac:dyDescent="0.75">
      <c r="A211" s="11">
        <v>44404</v>
      </c>
      <c r="B211" s="15">
        <v>553986</v>
      </c>
      <c r="C211" s="15">
        <v>102179488</v>
      </c>
      <c r="D211" s="15">
        <v>1056115</v>
      </c>
      <c r="E211" s="15">
        <v>1793288</v>
      </c>
      <c r="F211" s="15">
        <v>427151</v>
      </c>
      <c r="G211" s="19">
        <f t="shared" si="3"/>
        <v>106010028</v>
      </c>
    </row>
    <row r="212" spans="1:7" x14ac:dyDescent="0.75">
      <c r="A212" s="11">
        <v>44405</v>
      </c>
      <c r="B212" s="15">
        <v>168578</v>
      </c>
      <c r="C212" s="15">
        <v>86088704</v>
      </c>
      <c r="D212" s="15">
        <v>170767</v>
      </c>
      <c r="E212" s="15">
        <v>1339571</v>
      </c>
      <c r="F212" s="15">
        <v>225189</v>
      </c>
      <c r="G212" s="19">
        <f t="shared" si="3"/>
        <v>87992809</v>
      </c>
    </row>
    <row r="213" spans="1:7" x14ac:dyDescent="0.75">
      <c r="A213" s="11">
        <v>44406</v>
      </c>
      <c r="B213" s="15">
        <v>129078</v>
      </c>
      <c r="C213" s="15">
        <v>81145088</v>
      </c>
      <c r="D213" s="15">
        <v>111013</v>
      </c>
      <c r="E213" s="15">
        <v>1076550</v>
      </c>
      <c r="F213" s="15">
        <v>88662</v>
      </c>
      <c r="G213" s="19">
        <f t="shared" si="3"/>
        <v>82550391</v>
      </c>
    </row>
    <row r="214" spans="1:7" x14ac:dyDescent="0.75">
      <c r="A214" s="11">
        <v>44407</v>
      </c>
      <c r="B214" s="15">
        <v>163673</v>
      </c>
      <c r="C214" s="15">
        <v>88218728</v>
      </c>
      <c r="D214" s="15">
        <v>58866</v>
      </c>
      <c r="E214" s="15">
        <v>633147</v>
      </c>
      <c r="F214" s="15">
        <v>155065</v>
      </c>
      <c r="G214" s="19">
        <f t="shared" si="3"/>
        <v>89229479</v>
      </c>
    </row>
    <row r="215" spans="1:7" x14ac:dyDescent="0.75">
      <c r="A215" s="11">
        <v>44410</v>
      </c>
      <c r="B215" s="15">
        <v>386792</v>
      </c>
      <c r="C215" s="15">
        <v>65803808</v>
      </c>
      <c r="D215" s="15">
        <v>206687</v>
      </c>
      <c r="E215" s="15">
        <v>954714</v>
      </c>
      <c r="F215" s="15">
        <v>760602</v>
      </c>
      <c r="G215" s="19">
        <f t="shared" si="3"/>
        <v>68112603</v>
      </c>
    </row>
    <row r="216" spans="1:7" x14ac:dyDescent="0.75">
      <c r="A216" s="11">
        <v>44411</v>
      </c>
      <c r="B216" s="15">
        <v>356202</v>
      </c>
      <c r="C216" s="15">
        <v>48410864</v>
      </c>
      <c r="D216" s="15">
        <v>137966</v>
      </c>
      <c r="E216" s="15">
        <v>616341</v>
      </c>
      <c r="F216" s="15">
        <v>657027</v>
      </c>
      <c r="G216" s="19">
        <f t="shared" si="3"/>
        <v>50178400</v>
      </c>
    </row>
    <row r="217" spans="1:7" x14ac:dyDescent="0.75">
      <c r="A217" s="11">
        <v>44412</v>
      </c>
      <c r="B217" s="15">
        <v>134972</v>
      </c>
      <c r="C217" s="15">
        <v>42045676</v>
      </c>
      <c r="D217" s="15">
        <v>254365</v>
      </c>
      <c r="E217" s="15">
        <v>704966</v>
      </c>
      <c r="F217" s="15">
        <v>88329</v>
      </c>
      <c r="G217" s="19">
        <f t="shared" si="3"/>
        <v>43228308</v>
      </c>
    </row>
    <row r="218" spans="1:7" x14ac:dyDescent="0.75">
      <c r="A218" s="11">
        <v>44413</v>
      </c>
      <c r="B218" s="15">
        <v>193027</v>
      </c>
      <c r="C218" s="15">
        <v>44507316</v>
      </c>
      <c r="D218" s="15">
        <v>188710</v>
      </c>
      <c r="E218" s="15">
        <v>487657</v>
      </c>
      <c r="F218" s="15">
        <v>77384</v>
      </c>
      <c r="G218" s="19">
        <f t="shared" si="3"/>
        <v>45454094</v>
      </c>
    </row>
    <row r="219" spans="1:7" x14ac:dyDescent="0.75">
      <c r="A219" s="11">
        <v>44414</v>
      </c>
      <c r="B219" s="15">
        <v>437518</v>
      </c>
      <c r="C219" s="15">
        <v>41435984</v>
      </c>
      <c r="D219" s="15">
        <v>404566</v>
      </c>
      <c r="E219" s="15">
        <v>436195</v>
      </c>
      <c r="F219" s="15">
        <v>57090</v>
      </c>
      <c r="G219" s="19">
        <f t="shared" si="3"/>
        <v>42771353</v>
      </c>
    </row>
    <row r="220" spans="1:7" x14ac:dyDescent="0.75">
      <c r="A220" s="11">
        <v>44417</v>
      </c>
      <c r="B220" s="15">
        <v>679649</v>
      </c>
      <c r="C220" s="15">
        <v>25439234</v>
      </c>
      <c r="D220" s="15">
        <v>292848</v>
      </c>
      <c r="E220" s="15">
        <v>187847</v>
      </c>
      <c r="F220" s="15">
        <v>66230</v>
      </c>
      <c r="G220" s="19">
        <f t="shared" si="3"/>
        <v>26665808</v>
      </c>
    </row>
    <row r="221" spans="1:7" x14ac:dyDescent="0.75">
      <c r="A221" s="11">
        <v>44418</v>
      </c>
      <c r="B221" s="15">
        <v>441734</v>
      </c>
      <c r="C221" s="15">
        <v>27704976</v>
      </c>
      <c r="D221" s="15">
        <v>194330</v>
      </c>
      <c r="E221" s="15">
        <v>366690</v>
      </c>
      <c r="F221" s="15">
        <v>169277</v>
      </c>
      <c r="G221" s="19">
        <f t="shared" si="3"/>
        <v>28877007</v>
      </c>
    </row>
    <row r="222" spans="1:7" x14ac:dyDescent="0.75">
      <c r="A222" s="11">
        <v>44419</v>
      </c>
      <c r="B222" s="15">
        <v>179402</v>
      </c>
      <c r="C222" s="15">
        <v>34039560</v>
      </c>
      <c r="D222" s="15">
        <v>398302</v>
      </c>
      <c r="E222" s="15">
        <v>455570</v>
      </c>
      <c r="F222" s="15">
        <v>174480</v>
      </c>
      <c r="G222" s="19">
        <f t="shared" si="3"/>
        <v>35247314</v>
      </c>
    </row>
    <row r="223" spans="1:7" x14ac:dyDescent="0.75">
      <c r="A223" s="11">
        <v>44420</v>
      </c>
      <c r="B223" s="15">
        <v>193360</v>
      </c>
      <c r="C223" s="15">
        <v>29073944</v>
      </c>
      <c r="D223" s="15">
        <v>555722</v>
      </c>
      <c r="E223" s="15">
        <v>841388</v>
      </c>
      <c r="F223" s="15">
        <v>244257</v>
      </c>
      <c r="G223" s="19">
        <f t="shared" si="3"/>
        <v>30908671</v>
      </c>
    </row>
    <row r="224" spans="1:7" x14ac:dyDescent="0.75">
      <c r="A224" s="11">
        <v>44421</v>
      </c>
      <c r="B224" s="15">
        <v>81804</v>
      </c>
      <c r="C224" s="15">
        <v>22440720</v>
      </c>
      <c r="D224" s="15">
        <v>55465</v>
      </c>
      <c r="E224" s="15">
        <v>38064</v>
      </c>
      <c r="F224" s="15">
        <v>23782</v>
      </c>
      <c r="G224" s="19">
        <f t="shared" si="3"/>
        <v>22639835</v>
      </c>
    </row>
    <row r="225" spans="1:7" x14ac:dyDescent="0.75">
      <c r="A225" s="11">
        <v>44425</v>
      </c>
      <c r="B225" s="15">
        <v>86542</v>
      </c>
      <c r="C225" s="15">
        <v>24818132</v>
      </c>
      <c r="D225" s="15">
        <v>67487</v>
      </c>
      <c r="E225" s="15">
        <v>75609</v>
      </c>
      <c r="F225" s="15">
        <v>65061</v>
      </c>
      <c r="G225" s="19">
        <f t="shared" si="3"/>
        <v>25112831</v>
      </c>
    </row>
    <row r="226" spans="1:7" x14ac:dyDescent="0.75">
      <c r="A226" s="11">
        <v>44426</v>
      </c>
      <c r="B226" s="15">
        <v>246259</v>
      </c>
      <c r="C226" s="15">
        <v>33992620</v>
      </c>
      <c r="D226" s="15">
        <v>68803</v>
      </c>
      <c r="E226" s="15">
        <v>101584</v>
      </c>
      <c r="F226" s="15">
        <v>24532</v>
      </c>
      <c r="G226" s="19">
        <f t="shared" si="3"/>
        <v>34433798</v>
      </c>
    </row>
    <row r="227" spans="1:7" x14ac:dyDescent="0.75">
      <c r="A227" s="11">
        <v>44427</v>
      </c>
      <c r="B227" s="15">
        <v>91560</v>
      </c>
      <c r="C227" s="15">
        <v>45523456</v>
      </c>
      <c r="D227" s="15">
        <v>41494</v>
      </c>
      <c r="E227" s="15">
        <v>78117</v>
      </c>
      <c r="F227" s="15">
        <v>16901</v>
      </c>
      <c r="G227" s="19">
        <f t="shared" si="3"/>
        <v>45751528</v>
      </c>
    </row>
    <row r="228" spans="1:7" x14ac:dyDescent="0.75">
      <c r="A228" s="11">
        <v>44428</v>
      </c>
      <c r="B228" s="15">
        <v>112962</v>
      </c>
      <c r="C228" s="15">
        <v>58703216</v>
      </c>
      <c r="D228" s="15">
        <v>383592</v>
      </c>
      <c r="E228" s="15">
        <v>149432</v>
      </c>
      <c r="F228" s="15">
        <v>61237</v>
      </c>
      <c r="G228" s="19">
        <f t="shared" si="3"/>
        <v>59410439</v>
      </c>
    </row>
    <row r="229" spans="1:7" x14ac:dyDescent="0.75">
      <c r="A229" s="11">
        <v>44431</v>
      </c>
      <c r="B229" s="15">
        <v>172852</v>
      </c>
      <c r="C229" s="15">
        <v>38096416</v>
      </c>
      <c r="D229" s="15">
        <v>107705</v>
      </c>
      <c r="E229" s="15">
        <v>219196</v>
      </c>
      <c r="F229" s="15">
        <v>127615</v>
      </c>
      <c r="G229" s="19">
        <f t="shared" si="3"/>
        <v>38723784</v>
      </c>
    </row>
    <row r="230" spans="1:7" x14ac:dyDescent="0.75">
      <c r="A230" s="11">
        <v>44432</v>
      </c>
      <c r="B230" s="15">
        <v>126918</v>
      </c>
      <c r="C230" s="15">
        <v>33159688</v>
      </c>
      <c r="D230" s="15">
        <v>421764</v>
      </c>
      <c r="E230" s="15">
        <v>320982</v>
      </c>
      <c r="F230" s="15">
        <v>12676</v>
      </c>
      <c r="G230" s="19">
        <f t="shared" si="3"/>
        <v>34042028</v>
      </c>
    </row>
    <row r="231" spans="1:7" x14ac:dyDescent="0.75">
      <c r="A231" s="11">
        <v>44433</v>
      </c>
      <c r="B231" s="15">
        <v>166193</v>
      </c>
      <c r="C231" s="15">
        <v>35357776</v>
      </c>
      <c r="D231" s="15">
        <v>393339</v>
      </c>
      <c r="E231" s="15">
        <v>95023</v>
      </c>
      <c r="F231" s="15">
        <v>19813</v>
      </c>
      <c r="G231" s="19">
        <f t="shared" si="3"/>
        <v>36032144</v>
      </c>
    </row>
    <row r="232" spans="1:7" x14ac:dyDescent="0.75">
      <c r="A232" s="11">
        <v>44434</v>
      </c>
      <c r="B232" s="15">
        <v>211173</v>
      </c>
      <c r="C232" s="15">
        <v>45874460</v>
      </c>
      <c r="D232" s="15">
        <v>341620</v>
      </c>
      <c r="E232" s="15">
        <v>495433</v>
      </c>
      <c r="F232" s="15">
        <v>62438</v>
      </c>
      <c r="G232" s="19">
        <f t="shared" si="3"/>
        <v>46985124</v>
      </c>
    </row>
    <row r="233" spans="1:7" x14ac:dyDescent="0.75">
      <c r="A233" s="11">
        <v>44435</v>
      </c>
      <c r="B233" s="15">
        <v>145297</v>
      </c>
      <c r="C233" s="15">
        <v>58287448</v>
      </c>
      <c r="D233" s="15">
        <v>214542</v>
      </c>
      <c r="E233" s="15">
        <v>109482</v>
      </c>
      <c r="F233" s="15">
        <v>59859</v>
      </c>
      <c r="G233" s="19">
        <f t="shared" si="3"/>
        <v>58816628</v>
      </c>
    </row>
    <row r="234" spans="1:7" x14ac:dyDescent="0.75">
      <c r="A234" s="11">
        <v>44438</v>
      </c>
      <c r="B234" s="15">
        <v>170425</v>
      </c>
      <c r="C234" s="15">
        <v>38641088</v>
      </c>
      <c r="D234" s="15">
        <v>173521</v>
      </c>
      <c r="E234" s="15">
        <v>117681</v>
      </c>
      <c r="F234" s="15">
        <v>152809</v>
      </c>
      <c r="G234" s="19">
        <f t="shared" si="3"/>
        <v>39255524</v>
      </c>
    </row>
    <row r="235" spans="1:7" x14ac:dyDescent="0.75">
      <c r="A235" s="11">
        <v>44439</v>
      </c>
      <c r="B235" s="15">
        <v>52893</v>
      </c>
      <c r="C235" s="15">
        <v>49973800</v>
      </c>
      <c r="D235" s="15">
        <v>167090</v>
      </c>
      <c r="E235" s="15">
        <v>1115867</v>
      </c>
      <c r="F235" s="15">
        <v>1229780</v>
      </c>
      <c r="G235" s="19">
        <f t="shared" si="3"/>
        <v>52539430</v>
      </c>
    </row>
    <row r="236" spans="1:7" x14ac:dyDescent="0.75">
      <c r="A236" s="11">
        <v>44440</v>
      </c>
      <c r="B236" s="15">
        <v>117479</v>
      </c>
      <c r="C236" s="15">
        <v>40452152</v>
      </c>
      <c r="D236" s="15">
        <v>102888</v>
      </c>
      <c r="E236" s="15">
        <v>257367</v>
      </c>
      <c r="F236" s="15">
        <v>48831</v>
      </c>
      <c r="G236" s="19">
        <f t="shared" si="3"/>
        <v>40978717</v>
      </c>
    </row>
    <row r="237" spans="1:7" x14ac:dyDescent="0.75">
      <c r="A237" s="11">
        <v>44441</v>
      </c>
      <c r="B237" s="15">
        <v>111114</v>
      </c>
      <c r="C237" s="15">
        <v>59512916</v>
      </c>
      <c r="D237" s="15">
        <v>304944</v>
      </c>
      <c r="E237" s="15">
        <v>119900</v>
      </c>
      <c r="F237" s="15">
        <v>1684440</v>
      </c>
      <c r="G237" s="19">
        <f t="shared" si="3"/>
        <v>61733314</v>
      </c>
    </row>
    <row r="238" spans="1:7" x14ac:dyDescent="0.75">
      <c r="A238" s="11">
        <v>44442</v>
      </c>
      <c r="B238" s="15">
        <v>166054</v>
      </c>
      <c r="C238" s="15">
        <v>83620936</v>
      </c>
      <c r="D238" s="15">
        <v>215934</v>
      </c>
      <c r="E238" s="15">
        <v>197824</v>
      </c>
      <c r="F238" s="15">
        <v>82893</v>
      </c>
      <c r="G238" s="19">
        <f t="shared" si="3"/>
        <v>84283641</v>
      </c>
    </row>
    <row r="239" spans="1:7" x14ac:dyDescent="0.75">
      <c r="A239" s="11">
        <v>44445</v>
      </c>
      <c r="B239" s="15">
        <v>163737</v>
      </c>
      <c r="C239" s="15">
        <v>70069648</v>
      </c>
      <c r="D239" s="15">
        <v>91692</v>
      </c>
      <c r="E239" s="15">
        <v>506397</v>
      </c>
      <c r="F239" s="15">
        <v>127562</v>
      </c>
      <c r="G239" s="19">
        <f t="shared" si="3"/>
        <v>70959036</v>
      </c>
    </row>
    <row r="240" spans="1:7" x14ac:dyDescent="0.75">
      <c r="A240" s="11">
        <v>44446</v>
      </c>
      <c r="B240" s="15">
        <v>230171</v>
      </c>
      <c r="C240" s="15">
        <v>66450420</v>
      </c>
      <c r="D240" s="15">
        <v>62012</v>
      </c>
      <c r="E240" s="15">
        <v>355762</v>
      </c>
      <c r="F240" s="15">
        <v>430587</v>
      </c>
      <c r="G240" s="19">
        <f t="shared" si="3"/>
        <v>67528952</v>
      </c>
    </row>
    <row r="241" spans="1:7" x14ac:dyDescent="0.75">
      <c r="A241" s="11">
        <v>44447</v>
      </c>
      <c r="B241" s="15">
        <v>399744</v>
      </c>
      <c r="C241" s="15">
        <v>98349184</v>
      </c>
      <c r="D241" s="15">
        <v>314068</v>
      </c>
      <c r="E241" s="15">
        <v>467543</v>
      </c>
      <c r="F241" s="15">
        <v>129507</v>
      </c>
      <c r="G241" s="19">
        <f t="shared" si="3"/>
        <v>99660046</v>
      </c>
    </row>
    <row r="242" spans="1:7" x14ac:dyDescent="0.75">
      <c r="A242" s="11">
        <v>44448</v>
      </c>
      <c r="B242" s="15">
        <v>255077</v>
      </c>
      <c r="C242" s="15">
        <v>113165584</v>
      </c>
      <c r="D242" s="15">
        <v>169363</v>
      </c>
      <c r="E242" s="15">
        <v>996984</v>
      </c>
      <c r="F242" s="15">
        <v>199033</v>
      </c>
      <c r="G242" s="19">
        <f t="shared" si="3"/>
        <v>114786041</v>
      </c>
    </row>
    <row r="243" spans="1:7" x14ac:dyDescent="0.75">
      <c r="A243" s="11">
        <v>44449</v>
      </c>
      <c r="B243" s="15">
        <v>414608</v>
      </c>
      <c r="C243" s="15">
        <v>138764416</v>
      </c>
      <c r="D243" s="15">
        <v>331771</v>
      </c>
      <c r="E243" s="15">
        <v>406234</v>
      </c>
      <c r="F243" s="15">
        <v>107356</v>
      </c>
      <c r="G243" s="19">
        <f t="shared" si="3"/>
        <v>140024385</v>
      </c>
    </row>
    <row r="244" spans="1:7" x14ac:dyDescent="0.75">
      <c r="A244" s="11">
        <v>44452</v>
      </c>
      <c r="B244" s="15">
        <v>193075</v>
      </c>
      <c r="C244" s="15">
        <v>53561456</v>
      </c>
      <c r="D244" s="15">
        <v>101710</v>
      </c>
      <c r="E244" s="15">
        <v>208747</v>
      </c>
      <c r="F244" s="15">
        <v>71552</v>
      </c>
      <c r="G244" s="19">
        <f t="shared" si="3"/>
        <v>54136540</v>
      </c>
    </row>
    <row r="245" spans="1:7" x14ac:dyDescent="0.75">
      <c r="A245" s="11">
        <v>44453</v>
      </c>
      <c r="B245" s="15">
        <v>116233</v>
      </c>
      <c r="C245" s="15">
        <v>70457120</v>
      </c>
      <c r="D245" s="15">
        <v>131503</v>
      </c>
      <c r="E245" s="15">
        <v>294450</v>
      </c>
      <c r="F245" s="15">
        <v>47833</v>
      </c>
      <c r="G245" s="19">
        <f t="shared" si="3"/>
        <v>71047139</v>
      </c>
    </row>
    <row r="246" spans="1:7" x14ac:dyDescent="0.75">
      <c r="A246" s="11">
        <v>44454</v>
      </c>
      <c r="B246" s="15">
        <v>315594</v>
      </c>
      <c r="C246" s="15">
        <v>56866972</v>
      </c>
      <c r="D246" s="15">
        <v>196199</v>
      </c>
      <c r="E246" s="15">
        <v>581520</v>
      </c>
      <c r="F246" s="15">
        <v>57589</v>
      </c>
      <c r="G246" s="19">
        <f t="shared" si="3"/>
        <v>58017874</v>
      </c>
    </row>
    <row r="247" spans="1:7" x14ac:dyDescent="0.75">
      <c r="A247" s="11">
        <v>44455</v>
      </c>
      <c r="B247" s="15">
        <v>259446</v>
      </c>
      <c r="C247" s="15">
        <v>56929440</v>
      </c>
      <c r="D247" s="15">
        <v>96105</v>
      </c>
      <c r="E247" s="15">
        <v>551370</v>
      </c>
      <c r="F247" s="15">
        <v>62209</v>
      </c>
      <c r="G247" s="19">
        <f t="shared" si="3"/>
        <v>57898570</v>
      </c>
    </row>
    <row r="248" spans="1:7" x14ac:dyDescent="0.75">
      <c r="A248" s="11">
        <v>44456</v>
      </c>
      <c r="B248" s="15">
        <v>56627</v>
      </c>
      <c r="C248" s="15">
        <v>93243816</v>
      </c>
      <c r="D248" s="15">
        <v>129947</v>
      </c>
      <c r="E248" s="15">
        <v>220745</v>
      </c>
      <c r="F248" s="15">
        <v>72020</v>
      </c>
      <c r="G248" s="19">
        <f t="shared" si="3"/>
        <v>93723155</v>
      </c>
    </row>
    <row r="249" spans="1:7" x14ac:dyDescent="0.75">
      <c r="A249" s="11">
        <v>44459</v>
      </c>
      <c r="B249" s="15">
        <v>109515</v>
      </c>
      <c r="C249" s="15">
        <v>66973740</v>
      </c>
      <c r="D249" s="15">
        <v>86175</v>
      </c>
      <c r="E249" s="15">
        <v>524528</v>
      </c>
      <c r="F249" s="15">
        <v>19466</v>
      </c>
      <c r="G249" s="19">
        <f t="shared" si="3"/>
        <v>67713424</v>
      </c>
    </row>
    <row r="250" spans="1:7" x14ac:dyDescent="0.75">
      <c r="A250" s="11">
        <v>44460</v>
      </c>
      <c r="B250" s="15">
        <v>231030</v>
      </c>
      <c r="C250" s="15">
        <v>74496768</v>
      </c>
      <c r="D250" s="15">
        <v>97020</v>
      </c>
      <c r="E250" s="15">
        <v>1027876</v>
      </c>
      <c r="F250" s="15">
        <v>134679</v>
      </c>
      <c r="G250" s="19">
        <f t="shared" si="3"/>
        <v>75987373</v>
      </c>
    </row>
    <row r="251" spans="1:7" x14ac:dyDescent="0.75">
      <c r="A251" s="11">
        <v>44461</v>
      </c>
      <c r="B251" s="15">
        <v>106011</v>
      </c>
      <c r="C251" s="15">
        <v>69406152</v>
      </c>
      <c r="D251" s="15">
        <v>104459</v>
      </c>
      <c r="E251" s="15">
        <v>164479</v>
      </c>
      <c r="F251" s="15">
        <v>11517</v>
      </c>
      <c r="G251" s="19">
        <f t="shared" si="3"/>
        <v>69792618</v>
      </c>
    </row>
    <row r="252" spans="1:7" x14ac:dyDescent="0.75">
      <c r="A252" s="11">
        <v>44462</v>
      </c>
      <c r="B252" s="15">
        <v>133872</v>
      </c>
      <c r="C252" s="15">
        <v>76658064</v>
      </c>
      <c r="D252" s="15">
        <v>579583</v>
      </c>
      <c r="E252" s="15">
        <v>700796</v>
      </c>
      <c r="F252" s="15">
        <v>224494</v>
      </c>
      <c r="G252" s="19">
        <f t="shared" si="3"/>
        <v>78296809</v>
      </c>
    </row>
    <row r="253" spans="1:7" x14ac:dyDescent="0.75">
      <c r="A253" s="11">
        <v>44463</v>
      </c>
      <c r="B253" s="15">
        <v>161711</v>
      </c>
      <c r="C253" s="15">
        <v>95106248</v>
      </c>
      <c r="D253" s="15">
        <v>41666</v>
      </c>
      <c r="E253" s="15">
        <v>1051492</v>
      </c>
      <c r="F253" s="15">
        <v>66824</v>
      </c>
      <c r="G253" s="19">
        <f t="shared" si="3"/>
        <v>96427941</v>
      </c>
    </row>
    <row r="254" spans="1:7" x14ac:dyDescent="0.75">
      <c r="A254" s="11">
        <v>44466</v>
      </c>
      <c r="B254" s="15">
        <v>133311</v>
      </c>
      <c r="C254" s="15">
        <v>94701752</v>
      </c>
      <c r="D254" s="15">
        <v>47927</v>
      </c>
      <c r="E254" s="15">
        <v>365619</v>
      </c>
      <c r="F254" s="15">
        <v>6000</v>
      </c>
      <c r="G254" s="19">
        <f t="shared" si="3"/>
        <v>95254609</v>
      </c>
    </row>
    <row r="255" spans="1:7" x14ac:dyDescent="0.75">
      <c r="A255" s="11">
        <v>44467</v>
      </c>
      <c r="B255" s="15">
        <v>80173</v>
      </c>
      <c r="C255" s="15">
        <v>112872320</v>
      </c>
      <c r="D255" s="15">
        <v>110270</v>
      </c>
      <c r="E255" s="15">
        <v>205226</v>
      </c>
      <c r="F255" s="15">
        <v>60683</v>
      </c>
      <c r="G255" s="19">
        <f t="shared" si="3"/>
        <v>113328672</v>
      </c>
    </row>
    <row r="256" spans="1:7" x14ac:dyDescent="0.75">
      <c r="A256" s="11">
        <v>44468</v>
      </c>
      <c r="B256" s="15">
        <v>78545</v>
      </c>
      <c r="C256" s="15">
        <v>120988472</v>
      </c>
      <c r="D256" s="15">
        <v>107140</v>
      </c>
      <c r="E256" s="15">
        <v>734216</v>
      </c>
      <c r="F256" s="15">
        <v>46792</v>
      </c>
      <c r="G256" s="19">
        <f t="shared" si="3"/>
        <v>121955165</v>
      </c>
    </row>
    <row r="257" spans="1:7" x14ac:dyDescent="0.75">
      <c r="A257" s="11">
        <v>44469</v>
      </c>
      <c r="B257" s="15">
        <v>113179</v>
      </c>
      <c r="C257" s="15">
        <v>110562608</v>
      </c>
      <c r="D257" s="15">
        <v>64318</v>
      </c>
      <c r="E257" s="15">
        <v>292587</v>
      </c>
      <c r="F257" s="15">
        <v>235901</v>
      </c>
      <c r="G257" s="19">
        <f t="shared" si="3"/>
        <v>111268593</v>
      </c>
    </row>
    <row r="258" spans="1:7" x14ac:dyDescent="0.75">
      <c r="A258" s="11">
        <v>44470</v>
      </c>
      <c r="B258" s="15">
        <v>71613</v>
      </c>
      <c r="C258" s="15">
        <v>120023080</v>
      </c>
      <c r="D258" s="15">
        <v>150917</v>
      </c>
      <c r="E258" s="15">
        <v>190060</v>
      </c>
      <c r="F258" s="15">
        <v>60251</v>
      </c>
      <c r="G258" s="19">
        <f t="shared" si="3"/>
        <v>120495921</v>
      </c>
    </row>
    <row r="259" spans="1:7" x14ac:dyDescent="0.75">
      <c r="A259" s="11">
        <v>44473</v>
      </c>
      <c r="B259" s="15">
        <v>55416</v>
      </c>
      <c r="C259" s="15">
        <v>76057872</v>
      </c>
      <c r="D259" s="15">
        <v>144929</v>
      </c>
      <c r="E259" s="15">
        <v>38526</v>
      </c>
      <c r="F259" s="15">
        <v>175213</v>
      </c>
      <c r="G259" s="19">
        <f t="shared" ref="G259:G322" si="4">+SUM(B259:F259)</f>
        <v>76471956</v>
      </c>
    </row>
    <row r="260" spans="1:7" x14ac:dyDescent="0.75">
      <c r="A260" s="11">
        <v>44474</v>
      </c>
      <c r="B260" s="15">
        <v>100339</v>
      </c>
      <c r="C260" s="15">
        <v>91207496</v>
      </c>
      <c r="D260" s="15">
        <v>198681</v>
      </c>
      <c r="E260" s="15">
        <v>251559</v>
      </c>
      <c r="F260" s="15">
        <v>176870</v>
      </c>
      <c r="G260" s="19">
        <f t="shared" si="4"/>
        <v>91934945</v>
      </c>
    </row>
    <row r="261" spans="1:7" x14ac:dyDescent="0.75">
      <c r="A261" s="11">
        <v>44475</v>
      </c>
      <c r="B261" s="15">
        <v>9572</v>
      </c>
      <c r="C261" s="15">
        <v>21414632</v>
      </c>
      <c r="D261" s="15">
        <v>239646</v>
      </c>
      <c r="E261" s="15">
        <v>251559</v>
      </c>
      <c r="F261" s="15">
        <v>176870</v>
      </c>
      <c r="G261" s="19">
        <f t="shared" si="4"/>
        <v>22092279</v>
      </c>
    </row>
    <row r="262" spans="1:7" x14ac:dyDescent="0.75">
      <c r="A262" s="11">
        <v>44476</v>
      </c>
      <c r="B262" s="15">
        <v>33900</v>
      </c>
      <c r="C262" s="15">
        <v>31756562</v>
      </c>
      <c r="D262" s="15">
        <v>31878</v>
      </c>
      <c r="E262" s="15">
        <v>211884</v>
      </c>
      <c r="F262" s="15">
        <v>2300</v>
      </c>
      <c r="G262" s="19">
        <f t="shared" si="4"/>
        <v>32036524</v>
      </c>
    </row>
    <row r="263" spans="1:7" x14ac:dyDescent="0.75">
      <c r="A263" s="11">
        <v>44481</v>
      </c>
      <c r="B263" s="15">
        <v>97445</v>
      </c>
      <c r="C263" s="15">
        <v>22875752</v>
      </c>
      <c r="D263" s="15">
        <v>64497</v>
      </c>
      <c r="E263" s="15">
        <v>107737</v>
      </c>
      <c r="F263" s="15">
        <v>3362</v>
      </c>
      <c r="G263" s="19">
        <f t="shared" si="4"/>
        <v>23148793</v>
      </c>
    </row>
    <row r="264" spans="1:7" x14ac:dyDescent="0.75">
      <c r="A264" s="11">
        <v>44482</v>
      </c>
      <c r="B264" s="15">
        <v>29182</v>
      </c>
      <c r="C264" s="15">
        <v>30092214</v>
      </c>
      <c r="D264" s="15">
        <v>51340</v>
      </c>
      <c r="E264" s="15">
        <v>69983</v>
      </c>
      <c r="F264" s="15">
        <v>19313</v>
      </c>
      <c r="G264" s="19">
        <f t="shared" si="4"/>
        <v>30262032</v>
      </c>
    </row>
    <row r="265" spans="1:7" x14ac:dyDescent="0.75">
      <c r="A265" s="11">
        <v>44483</v>
      </c>
      <c r="B265" s="15">
        <v>34577</v>
      </c>
      <c r="C265" s="15">
        <v>27612800</v>
      </c>
      <c r="D265" s="15">
        <v>27047</v>
      </c>
      <c r="E265" s="15">
        <v>99119</v>
      </c>
      <c r="F265" s="15">
        <v>5225</v>
      </c>
      <c r="G265" s="19">
        <f t="shared" si="4"/>
        <v>27778768</v>
      </c>
    </row>
    <row r="266" spans="1:7" x14ac:dyDescent="0.75">
      <c r="A266" s="11">
        <v>44484</v>
      </c>
      <c r="B266" s="15">
        <v>87979</v>
      </c>
      <c r="C266" s="15">
        <v>37849016</v>
      </c>
      <c r="D266" s="15">
        <v>54397</v>
      </c>
      <c r="E266" s="15">
        <v>54774</v>
      </c>
      <c r="F266" s="15">
        <v>12779</v>
      </c>
      <c r="G266" s="19">
        <f t="shared" si="4"/>
        <v>38058945</v>
      </c>
    </row>
    <row r="267" spans="1:7" x14ac:dyDescent="0.75">
      <c r="A267" s="11">
        <v>44487</v>
      </c>
      <c r="B267" s="15">
        <v>60363</v>
      </c>
      <c r="C267" s="15">
        <v>30737264</v>
      </c>
      <c r="D267" s="15">
        <v>88721</v>
      </c>
      <c r="E267" s="15">
        <v>142418</v>
      </c>
      <c r="F267" s="15">
        <v>21896</v>
      </c>
      <c r="G267" s="19">
        <f t="shared" si="4"/>
        <v>31050662</v>
      </c>
    </row>
    <row r="268" spans="1:7" x14ac:dyDescent="0.75">
      <c r="A268" s="11">
        <v>44488</v>
      </c>
      <c r="B268" s="15">
        <v>59717</v>
      </c>
      <c r="C268" s="15">
        <v>36945280</v>
      </c>
      <c r="D268" s="15">
        <v>75205</v>
      </c>
      <c r="E268" s="15">
        <v>81428</v>
      </c>
      <c r="F268" s="15">
        <v>27114</v>
      </c>
      <c r="G268" s="19">
        <f t="shared" si="4"/>
        <v>37188744</v>
      </c>
    </row>
    <row r="269" spans="1:7" x14ac:dyDescent="0.75">
      <c r="A269" s="11">
        <v>44489</v>
      </c>
      <c r="B269" s="15">
        <v>83387</v>
      </c>
      <c r="C269" s="15">
        <v>40510716</v>
      </c>
      <c r="D269" s="15">
        <v>52004</v>
      </c>
      <c r="E269" s="15">
        <v>58205</v>
      </c>
      <c r="F269" s="15">
        <v>6476</v>
      </c>
      <c r="G269" s="19">
        <f t="shared" si="4"/>
        <v>40710788</v>
      </c>
    </row>
    <row r="270" spans="1:7" x14ac:dyDescent="0.75">
      <c r="A270" s="11">
        <v>44490</v>
      </c>
      <c r="B270" s="15">
        <v>107588</v>
      </c>
      <c r="C270" s="15">
        <v>42084936</v>
      </c>
      <c r="D270" s="15">
        <v>143606</v>
      </c>
      <c r="E270" s="15">
        <v>125723</v>
      </c>
      <c r="F270" s="15">
        <v>22785</v>
      </c>
      <c r="G270" s="19">
        <f t="shared" si="4"/>
        <v>42484638</v>
      </c>
    </row>
    <row r="271" spans="1:7" x14ac:dyDescent="0.75">
      <c r="A271" s="11">
        <v>44491</v>
      </c>
      <c r="B271" s="15">
        <v>80890</v>
      </c>
      <c r="C271" s="15">
        <v>49448804</v>
      </c>
      <c r="D271" s="15">
        <v>141568</v>
      </c>
      <c r="E271" s="15">
        <v>212701</v>
      </c>
      <c r="F271" s="15">
        <v>57844</v>
      </c>
      <c r="G271" s="19">
        <f t="shared" si="4"/>
        <v>49941807</v>
      </c>
    </row>
    <row r="272" spans="1:7" x14ac:dyDescent="0.75">
      <c r="A272" s="11">
        <v>44494</v>
      </c>
      <c r="B272" s="15">
        <v>156761</v>
      </c>
      <c r="C272" s="15">
        <v>50546448</v>
      </c>
      <c r="D272" s="15">
        <v>139286</v>
      </c>
      <c r="E272" s="15">
        <v>133003</v>
      </c>
      <c r="F272" s="15">
        <v>16644</v>
      </c>
      <c r="G272" s="19">
        <f t="shared" si="4"/>
        <v>50992142</v>
      </c>
    </row>
    <row r="273" spans="1:7" x14ac:dyDescent="0.75">
      <c r="A273" s="11">
        <v>44495</v>
      </c>
      <c r="B273" s="15">
        <v>75290</v>
      </c>
      <c r="C273" s="15">
        <v>62519848</v>
      </c>
      <c r="D273" s="15">
        <v>125120</v>
      </c>
      <c r="E273" s="15">
        <v>91700</v>
      </c>
      <c r="F273" s="15">
        <v>5710</v>
      </c>
      <c r="G273" s="19">
        <f t="shared" si="4"/>
        <v>62817668</v>
      </c>
    </row>
    <row r="274" spans="1:7" x14ac:dyDescent="0.75">
      <c r="A274" s="11">
        <v>44496</v>
      </c>
      <c r="B274" s="15">
        <v>138646</v>
      </c>
      <c r="C274" s="15">
        <v>59716240</v>
      </c>
      <c r="D274" s="15">
        <v>192254</v>
      </c>
      <c r="E274" s="15">
        <v>126116</v>
      </c>
      <c r="F274" s="15">
        <v>26014</v>
      </c>
      <c r="G274" s="19">
        <f t="shared" si="4"/>
        <v>60199270</v>
      </c>
    </row>
    <row r="275" spans="1:7" x14ac:dyDescent="0.75">
      <c r="A275" s="11">
        <v>44497</v>
      </c>
      <c r="B275" s="15">
        <v>64430</v>
      </c>
      <c r="C275" s="15">
        <v>60086604</v>
      </c>
      <c r="D275" s="15">
        <v>141689</v>
      </c>
      <c r="E275" s="15">
        <v>129112</v>
      </c>
      <c r="F275" s="15">
        <v>37674</v>
      </c>
      <c r="G275" s="19">
        <f t="shared" si="4"/>
        <v>60459509</v>
      </c>
    </row>
    <row r="276" spans="1:7" x14ac:dyDescent="0.75">
      <c r="A276" s="11">
        <v>44498</v>
      </c>
      <c r="B276" s="15">
        <v>55208</v>
      </c>
      <c r="C276" s="15">
        <v>70578464</v>
      </c>
      <c r="D276" s="15">
        <v>51674</v>
      </c>
      <c r="E276" s="15">
        <v>190813</v>
      </c>
      <c r="F276" s="15">
        <v>9379</v>
      </c>
      <c r="G276" s="19">
        <f t="shared" si="4"/>
        <v>70885538</v>
      </c>
    </row>
    <row r="277" spans="1:7" x14ac:dyDescent="0.75">
      <c r="A277" s="11">
        <v>44501</v>
      </c>
      <c r="B277" s="15">
        <v>160482</v>
      </c>
      <c r="C277" s="15">
        <v>67681544</v>
      </c>
      <c r="D277" s="15">
        <v>132558</v>
      </c>
      <c r="E277" s="15">
        <v>158309</v>
      </c>
      <c r="F277" s="15">
        <v>56381</v>
      </c>
      <c r="G277" s="19">
        <f t="shared" si="4"/>
        <v>68189274</v>
      </c>
    </row>
    <row r="278" spans="1:7" x14ac:dyDescent="0.75">
      <c r="A278" s="11">
        <v>44502</v>
      </c>
      <c r="B278" s="15">
        <v>413215</v>
      </c>
      <c r="C278" s="15">
        <v>89381904</v>
      </c>
      <c r="D278" s="15">
        <v>171726</v>
      </c>
      <c r="E278" s="15">
        <v>152409</v>
      </c>
      <c r="F278" s="15">
        <v>13075</v>
      </c>
      <c r="G278" s="19">
        <f t="shared" si="4"/>
        <v>90132329</v>
      </c>
    </row>
    <row r="279" spans="1:7" x14ac:dyDescent="0.75">
      <c r="A279" s="11">
        <v>44503</v>
      </c>
      <c r="B279" s="15">
        <v>70345</v>
      </c>
      <c r="C279" s="15">
        <v>80321856</v>
      </c>
      <c r="D279" s="15">
        <v>139859</v>
      </c>
      <c r="E279" s="15">
        <v>139479</v>
      </c>
      <c r="F279" s="15">
        <v>42714</v>
      </c>
      <c r="G279" s="19">
        <f t="shared" si="4"/>
        <v>80714253</v>
      </c>
    </row>
    <row r="280" spans="1:7" x14ac:dyDescent="0.75">
      <c r="A280" s="11">
        <v>44504</v>
      </c>
      <c r="B280" s="15">
        <v>41330</v>
      </c>
      <c r="C280" s="15">
        <v>85328832</v>
      </c>
      <c r="D280" s="15">
        <v>125520</v>
      </c>
      <c r="E280" s="15">
        <v>125758</v>
      </c>
      <c r="F280" s="15">
        <v>46283</v>
      </c>
      <c r="G280" s="19">
        <f t="shared" si="4"/>
        <v>85667723</v>
      </c>
    </row>
    <row r="281" spans="1:7" x14ac:dyDescent="0.75">
      <c r="A281" s="11">
        <v>44505</v>
      </c>
      <c r="B281" s="15">
        <v>118115</v>
      </c>
      <c r="C281" s="15">
        <v>84709136</v>
      </c>
      <c r="D281" s="15">
        <v>166248</v>
      </c>
      <c r="E281" s="15">
        <v>177538</v>
      </c>
      <c r="F281" s="15">
        <v>17623</v>
      </c>
      <c r="G281" s="19">
        <f t="shared" si="4"/>
        <v>85188660</v>
      </c>
    </row>
    <row r="282" spans="1:7" x14ac:dyDescent="0.75">
      <c r="A282" s="11">
        <v>44508</v>
      </c>
      <c r="B282" s="15">
        <v>159922</v>
      </c>
      <c r="C282" s="15">
        <v>73713232</v>
      </c>
      <c r="D282" s="15">
        <v>167053</v>
      </c>
      <c r="E282" s="15">
        <v>108696</v>
      </c>
      <c r="F282" s="15">
        <v>57656</v>
      </c>
      <c r="G282" s="19">
        <f t="shared" si="4"/>
        <v>74206559</v>
      </c>
    </row>
    <row r="283" spans="1:7" x14ac:dyDescent="0.75">
      <c r="A283" s="11">
        <v>44509</v>
      </c>
      <c r="B283" s="15">
        <v>33159</v>
      </c>
      <c r="C283" s="15">
        <v>97555176</v>
      </c>
      <c r="D283" s="15">
        <v>93993</v>
      </c>
      <c r="E283" s="15">
        <v>102280</v>
      </c>
      <c r="F283" s="15">
        <v>41654</v>
      </c>
      <c r="G283" s="19">
        <f t="shared" si="4"/>
        <v>97826262</v>
      </c>
    </row>
    <row r="284" spans="1:7" x14ac:dyDescent="0.75">
      <c r="A284" s="11">
        <v>44510</v>
      </c>
      <c r="B284" s="15">
        <v>57292</v>
      </c>
      <c r="C284" s="15">
        <v>88146080</v>
      </c>
      <c r="D284" s="15">
        <v>83834</v>
      </c>
      <c r="E284" s="15">
        <v>115176</v>
      </c>
      <c r="F284" s="15">
        <v>13276</v>
      </c>
      <c r="G284" s="19">
        <f t="shared" si="4"/>
        <v>88415658</v>
      </c>
    </row>
    <row r="285" spans="1:7" x14ac:dyDescent="0.75">
      <c r="A285" s="11">
        <v>44511</v>
      </c>
      <c r="B285" s="15">
        <v>99846</v>
      </c>
      <c r="C285" s="15">
        <v>91577408</v>
      </c>
      <c r="D285" s="15">
        <v>108938</v>
      </c>
      <c r="E285" s="15">
        <v>62879</v>
      </c>
      <c r="F285" s="15">
        <v>70684</v>
      </c>
      <c r="G285" s="19">
        <f t="shared" si="4"/>
        <v>91919755</v>
      </c>
    </row>
    <row r="286" spans="1:7" x14ac:dyDescent="0.75">
      <c r="A286" s="11">
        <v>44512</v>
      </c>
      <c r="B286" s="15">
        <v>95397</v>
      </c>
      <c r="C286" s="15">
        <v>102963024</v>
      </c>
      <c r="D286" s="15">
        <v>192154</v>
      </c>
      <c r="E286" s="15">
        <v>109379</v>
      </c>
      <c r="F286" s="15">
        <v>19482</v>
      </c>
      <c r="G286" s="19">
        <f t="shared" si="4"/>
        <v>103379436</v>
      </c>
    </row>
    <row r="287" spans="1:7" x14ac:dyDescent="0.75">
      <c r="A287" s="11">
        <v>44515</v>
      </c>
      <c r="B287" s="15">
        <v>11348</v>
      </c>
      <c r="C287" s="15">
        <v>55681320</v>
      </c>
      <c r="D287" s="15">
        <v>92546</v>
      </c>
      <c r="E287" s="15">
        <v>80628</v>
      </c>
      <c r="F287" s="15">
        <v>41566</v>
      </c>
      <c r="G287" s="19">
        <f t="shared" si="4"/>
        <v>55907408</v>
      </c>
    </row>
    <row r="288" spans="1:7" x14ac:dyDescent="0.75">
      <c r="A288" s="11">
        <v>44516</v>
      </c>
      <c r="B288" s="15">
        <v>1524</v>
      </c>
      <c r="C288" s="15">
        <v>7449105</v>
      </c>
      <c r="D288" s="15">
        <v>10396</v>
      </c>
      <c r="E288" s="15">
        <v>33835</v>
      </c>
      <c r="F288" s="15">
        <v>16703</v>
      </c>
      <c r="G288" s="19">
        <f t="shared" si="4"/>
        <v>7511563</v>
      </c>
    </row>
    <row r="289" spans="1:7" x14ac:dyDescent="0.75">
      <c r="A289" s="11">
        <v>44517</v>
      </c>
      <c r="B289" s="15">
        <v>15898</v>
      </c>
      <c r="C289" s="15">
        <v>5721821</v>
      </c>
      <c r="D289" s="15">
        <v>136418</v>
      </c>
      <c r="E289" s="15">
        <v>20562</v>
      </c>
      <c r="F289" s="15">
        <v>20779</v>
      </c>
      <c r="G289" s="19">
        <f t="shared" si="4"/>
        <v>5915478</v>
      </c>
    </row>
    <row r="290" spans="1:7" x14ac:dyDescent="0.75">
      <c r="A290" s="11">
        <v>44518</v>
      </c>
      <c r="B290" s="15">
        <v>23890</v>
      </c>
      <c r="C290" s="15">
        <v>3472856</v>
      </c>
      <c r="D290" s="15">
        <v>30600</v>
      </c>
      <c r="E290" s="15">
        <v>85421</v>
      </c>
      <c r="F290" s="15">
        <v>136333</v>
      </c>
      <c r="G290" s="19">
        <f t="shared" si="4"/>
        <v>3749100</v>
      </c>
    </row>
    <row r="291" spans="1:7" x14ac:dyDescent="0.75">
      <c r="A291" s="11">
        <v>44519</v>
      </c>
      <c r="B291" s="15">
        <v>29197</v>
      </c>
      <c r="C291" s="15">
        <v>2900038</v>
      </c>
      <c r="D291" s="15">
        <v>105903</v>
      </c>
      <c r="E291" s="15">
        <v>68504</v>
      </c>
      <c r="F291" s="15">
        <v>44802</v>
      </c>
      <c r="G291" s="19">
        <f t="shared" si="4"/>
        <v>3148444</v>
      </c>
    </row>
    <row r="292" spans="1:7" x14ac:dyDescent="0.75">
      <c r="A292" s="11">
        <v>44523</v>
      </c>
      <c r="B292" s="15">
        <v>40751</v>
      </c>
      <c r="C292" s="15">
        <v>2874770</v>
      </c>
      <c r="D292" s="15">
        <v>27242</v>
      </c>
      <c r="E292" s="15">
        <v>324671</v>
      </c>
      <c r="F292" s="15">
        <v>58489</v>
      </c>
      <c r="G292" s="19">
        <f t="shared" si="4"/>
        <v>3325923</v>
      </c>
    </row>
    <row r="293" spans="1:7" x14ac:dyDescent="0.75">
      <c r="A293" s="11">
        <v>44524</v>
      </c>
      <c r="B293" s="15">
        <v>41451</v>
      </c>
      <c r="C293" s="15">
        <v>2741727</v>
      </c>
      <c r="D293" s="15">
        <v>119538</v>
      </c>
      <c r="E293" s="15">
        <v>126080</v>
      </c>
      <c r="F293" s="15">
        <v>18026</v>
      </c>
      <c r="G293" s="19">
        <f t="shared" si="4"/>
        <v>3046822</v>
      </c>
    </row>
    <row r="294" spans="1:7" x14ac:dyDescent="0.75">
      <c r="A294" s="11">
        <v>44525</v>
      </c>
      <c r="B294" s="15">
        <v>22406</v>
      </c>
      <c r="C294" s="15">
        <v>2388110</v>
      </c>
      <c r="D294" s="15">
        <v>49511</v>
      </c>
      <c r="E294" s="15">
        <v>156330</v>
      </c>
      <c r="F294" s="15">
        <v>9556</v>
      </c>
      <c r="G294" s="19">
        <f t="shared" si="4"/>
        <v>2625913</v>
      </c>
    </row>
    <row r="295" spans="1:7" x14ac:dyDescent="0.75">
      <c r="A295" s="11">
        <v>44526</v>
      </c>
      <c r="B295" s="15">
        <v>54326</v>
      </c>
      <c r="C295" s="15">
        <v>2962551</v>
      </c>
      <c r="D295" s="15">
        <v>6532</v>
      </c>
      <c r="E295" s="15">
        <v>117141</v>
      </c>
      <c r="F295" s="15">
        <v>45558</v>
      </c>
      <c r="G295" s="19">
        <f t="shared" si="4"/>
        <v>3186108</v>
      </c>
    </row>
    <row r="296" spans="1:7" x14ac:dyDescent="0.75">
      <c r="A296" s="11">
        <v>44529</v>
      </c>
      <c r="B296" s="15">
        <v>29812</v>
      </c>
      <c r="C296" s="15">
        <v>3413703</v>
      </c>
      <c r="D296" s="15">
        <v>93124</v>
      </c>
      <c r="E296" s="15">
        <v>234810</v>
      </c>
      <c r="F296" s="15">
        <v>11512</v>
      </c>
      <c r="G296" s="19">
        <f t="shared" si="4"/>
        <v>3782961</v>
      </c>
    </row>
    <row r="297" spans="1:7" x14ac:dyDescent="0.75">
      <c r="A297" s="11">
        <v>44530</v>
      </c>
      <c r="B297" s="15">
        <v>22287</v>
      </c>
      <c r="C297" s="15">
        <v>2640304</v>
      </c>
      <c r="D297" s="15">
        <v>71253</v>
      </c>
      <c r="E297" s="15">
        <v>605829</v>
      </c>
      <c r="F297" s="15">
        <v>5702</v>
      </c>
      <c r="G297" s="19">
        <f t="shared" si="4"/>
        <v>3345375</v>
      </c>
    </row>
    <row r="298" spans="1:7" x14ac:dyDescent="0.75">
      <c r="A298" s="11">
        <v>44531</v>
      </c>
      <c r="B298" s="15">
        <v>40398</v>
      </c>
      <c r="C298" s="15">
        <v>3922493</v>
      </c>
      <c r="D298" s="15">
        <v>23086</v>
      </c>
      <c r="E298" s="15">
        <v>565143</v>
      </c>
      <c r="F298" s="15">
        <v>34269</v>
      </c>
      <c r="G298" s="19">
        <f t="shared" si="4"/>
        <v>4585389</v>
      </c>
    </row>
    <row r="299" spans="1:7" x14ac:dyDescent="0.75">
      <c r="A299" s="11">
        <v>44532</v>
      </c>
      <c r="B299" s="15">
        <v>31381</v>
      </c>
      <c r="C299" s="15">
        <v>2311423</v>
      </c>
      <c r="D299" s="15">
        <v>28213</v>
      </c>
      <c r="E299" s="15">
        <v>342988</v>
      </c>
      <c r="F299" s="15">
        <v>16598</v>
      </c>
      <c r="G299" s="19">
        <f t="shared" si="4"/>
        <v>2730603</v>
      </c>
    </row>
    <row r="300" spans="1:7" x14ac:dyDescent="0.75">
      <c r="A300" s="11">
        <v>44533</v>
      </c>
      <c r="B300" s="15">
        <v>19848</v>
      </c>
      <c r="C300" s="15">
        <v>2728311</v>
      </c>
      <c r="D300" s="15">
        <v>57493</v>
      </c>
      <c r="E300" s="15">
        <v>128634</v>
      </c>
      <c r="F300" s="15">
        <v>5668</v>
      </c>
      <c r="G300" s="19">
        <f t="shared" si="4"/>
        <v>2939954</v>
      </c>
    </row>
    <row r="301" spans="1:7" x14ac:dyDescent="0.75">
      <c r="A301" s="11">
        <v>44536</v>
      </c>
      <c r="B301" s="15">
        <v>29127</v>
      </c>
      <c r="C301" s="15">
        <v>3309040</v>
      </c>
      <c r="D301" s="15">
        <v>86586</v>
      </c>
      <c r="E301" s="15">
        <v>268807</v>
      </c>
      <c r="F301" s="15">
        <v>7194</v>
      </c>
      <c r="G301" s="19">
        <f t="shared" si="4"/>
        <v>3700754</v>
      </c>
    </row>
    <row r="302" spans="1:7" x14ac:dyDescent="0.75">
      <c r="A302" s="11">
        <v>44537</v>
      </c>
      <c r="B302" s="15">
        <v>49282</v>
      </c>
      <c r="C302" s="15">
        <v>4219456</v>
      </c>
      <c r="D302" s="15">
        <v>59065</v>
      </c>
      <c r="E302" s="15">
        <v>134991</v>
      </c>
      <c r="F302" s="15">
        <v>45950</v>
      </c>
      <c r="G302" s="19">
        <f t="shared" si="4"/>
        <v>4508744</v>
      </c>
    </row>
    <row r="303" spans="1:7" x14ac:dyDescent="0.75">
      <c r="A303" s="11">
        <v>44539</v>
      </c>
      <c r="B303" s="15">
        <v>44320</v>
      </c>
      <c r="C303" s="15">
        <v>2783690</v>
      </c>
      <c r="D303" s="15">
        <v>53306</v>
      </c>
      <c r="E303" s="15">
        <v>247023</v>
      </c>
      <c r="F303" s="15">
        <v>3511</v>
      </c>
      <c r="G303" s="19">
        <f t="shared" si="4"/>
        <v>3131850</v>
      </c>
    </row>
    <row r="304" spans="1:7" x14ac:dyDescent="0.75">
      <c r="A304" s="11">
        <v>44540</v>
      </c>
      <c r="B304" s="15">
        <v>53018</v>
      </c>
      <c r="C304" s="15">
        <v>2927457</v>
      </c>
      <c r="D304" s="15">
        <v>51928</v>
      </c>
      <c r="E304" s="15">
        <v>410332</v>
      </c>
      <c r="F304" s="15">
        <v>11901</v>
      </c>
      <c r="G304" s="19">
        <f t="shared" si="4"/>
        <v>3454636</v>
      </c>
    </row>
    <row r="305" spans="1:7" x14ac:dyDescent="0.75">
      <c r="A305" s="11">
        <v>44543</v>
      </c>
      <c r="B305" s="15">
        <v>22901</v>
      </c>
      <c r="C305" s="15">
        <v>2285712</v>
      </c>
      <c r="D305" s="15">
        <v>47117</v>
      </c>
      <c r="E305" s="15">
        <v>173027</v>
      </c>
      <c r="F305" s="15">
        <v>2598</v>
      </c>
      <c r="G305" s="19">
        <f t="shared" si="4"/>
        <v>2531355</v>
      </c>
    </row>
    <row r="306" spans="1:7" x14ac:dyDescent="0.75">
      <c r="A306" s="11">
        <v>44544</v>
      </c>
      <c r="B306" s="15">
        <v>11590</v>
      </c>
      <c r="C306" s="15">
        <v>2519249</v>
      </c>
      <c r="D306" s="15">
        <v>90035</v>
      </c>
      <c r="E306" s="15">
        <v>58447</v>
      </c>
      <c r="F306" s="15">
        <v>17865</v>
      </c>
      <c r="G306" s="19">
        <f t="shared" si="4"/>
        <v>2697186</v>
      </c>
    </row>
    <row r="307" spans="1:7" x14ac:dyDescent="0.75">
      <c r="A307" s="11">
        <v>44545</v>
      </c>
      <c r="B307" s="15">
        <v>28281</v>
      </c>
      <c r="C307" s="15">
        <v>2068555</v>
      </c>
      <c r="D307" s="15">
        <v>115654</v>
      </c>
      <c r="E307" s="15">
        <v>239485</v>
      </c>
      <c r="F307" s="15">
        <v>11636</v>
      </c>
      <c r="G307" s="19">
        <f t="shared" si="4"/>
        <v>2463611</v>
      </c>
    </row>
    <row r="308" spans="1:7" x14ac:dyDescent="0.75">
      <c r="A308" s="11">
        <v>44546</v>
      </c>
      <c r="B308" s="15">
        <v>6755</v>
      </c>
      <c r="C308" s="15">
        <v>2457777</v>
      </c>
      <c r="D308" s="15">
        <v>76477</v>
      </c>
      <c r="E308" s="15">
        <v>33247</v>
      </c>
      <c r="F308" s="15">
        <v>36738</v>
      </c>
      <c r="G308" s="19">
        <f t="shared" si="4"/>
        <v>2610994</v>
      </c>
    </row>
    <row r="309" spans="1:7" x14ac:dyDescent="0.75">
      <c r="A309" s="11">
        <v>44547</v>
      </c>
      <c r="B309" s="15">
        <v>60083</v>
      </c>
      <c r="C309" s="15">
        <v>2076946</v>
      </c>
      <c r="D309" s="15">
        <v>22137</v>
      </c>
      <c r="E309" s="15">
        <v>199462</v>
      </c>
      <c r="F309" s="15">
        <v>12587</v>
      </c>
      <c r="G309" s="19">
        <f t="shared" si="4"/>
        <v>2371215</v>
      </c>
    </row>
    <row r="310" spans="1:7" x14ac:dyDescent="0.75">
      <c r="A310" s="11">
        <v>44550</v>
      </c>
      <c r="B310" s="15">
        <v>10083</v>
      </c>
      <c r="C310" s="15">
        <v>2443443</v>
      </c>
      <c r="D310" s="15">
        <v>69146</v>
      </c>
      <c r="E310" s="15">
        <v>156980</v>
      </c>
      <c r="F310" s="15">
        <v>203</v>
      </c>
      <c r="G310" s="19">
        <f t="shared" si="4"/>
        <v>2679855</v>
      </c>
    </row>
    <row r="311" spans="1:7" x14ac:dyDescent="0.75">
      <c r="A311" s="11">
        <v>44551</v>
      </c>
      <c r="B311" s="15">
        <v>20625</v>
      </c>
      <c r="C311" s="15">
        <v>3185431</v>
      </c>
      <c r="D311" s="15">
        <v>75137</v>
      </c>
      <c r="E311" s="15">
        <v>248636</v>
      </c>
      <c r="F311" s="15">
        <v>17603</v>
      </c>
      <c r="G311" s="19">
        <f t="shared" si="4"/>
        <v>3547432</v>
      </c>
    </row>
    <row r="312" spans="1:7" x14ac:dyDescent="0.75">
      <c r="A312" s="11">
        <v>44552</v>
      </c>
      <c r="B312" s="15">
        <v>20625</v>
      </c>
      <c r="C312" s="15">
        <v>3185431</v>
      </c>
      <c r="D312" s="15">
        <v>75137</v>
      </c>
      <c r="E312" s="15">
        <v>248636</v>
      </c>
      <c r="F312" s="15">
        <v>17603</v>
      </c>
      <c r="G312" s="19">
        <f t="shared" si="4"/>
        <v>3547432</v>
      </c>
    </row>
    <row r="313" spans="1:7" x14ac:dyDescent="0.75">
      <c r="A313" s="11">
        <v>44553</v>
      </c>
      <c r="B313" s="15">
        <v>6097</v>
      </c>
      <c r="C313" s="15">
        <v>3336556</v>
      </c>
      <c r="D313" s="15">
        <v>153668</v>
      </c>
      <c r="E313" s="15">
        <v>77386</v>
      </c>
      <c r="F313" s="15">
        <v>28490</v>
      </c>
      <c r="G313" s="19">
        <f t="shared" si="4"/>
        <v>3602197</v>
      </c>
    </row>
    <row r="314" spans="1:7" x14ac:dyDescent="0.75">
      <c r="A314" s="11">
        <v>44557</v>
      </c>
      <c r="B314" s="15">
        <v>36762</v>
      </c>
      <c r="C314" s="15">
        <v>3594373</v>
      </c>
      <c r="D314" s="15">
        <v>105006</v>
      </c>
      <c r="E314" s="15">
        <v>250796</v>
      </c>
      <c r="F314" s="15">
        <v>38000</v>
      </c>
      <c r="G314" s="19">
        <f t="shared" si="4"/>
        <v>4024937</v>
      </c>
    </row>
    <row r="315" spans="1:7" x14ac:dyDescent="0.75">
      <c r="A315" s="11">
        <v>44558</v>
      </c>
      <c r="B315" s="15">
        <v>18180</v>
      </c>
      <c r="C315" s="15">
        <v>4301558</v>
      </c>
      <c r="D315" s="15">
        <v>271469</v>
      </c>
      <c r="E315" s="15">
        <v>131393</v>
      </c>
      <c r="F315" s="15">
        <v>45718</v>
      </c>
      <c r="G315" s="19">
        <f t="shared" si="4"/>
        <v>4768318</v>
      </c>
    </row>
    <row r="316" spans="1:7" x14ac:dyDescent="0.75">
      <c r="A316" s="11">
        <v>44559</v>
      </c>
      <c r="B316" s="15">
        <v>20413</v>
      </c>
      <c r="C316" s="15">
        <v>3141369</v>
      </c>
      <c r="D316" s="15">
        <v>13064</v>
      </c>
      <c r="E316" s="15">
        <v>80499</v>
      </c>
      <c r="F316" s="15">
        <v>34906</v>
      </c>
      <c r="G316" s="19">
        <f t="shared" si="4"/>
        <v>3290251</v>
      </c>
    </row>
    <row r="317" spans="1:7" x14ac:dyDescent="0.75">
      <c r="A317" s="11">
        <v>44560</v>
      </c>
      <c r="B317" s="15">
        <v>14579</v>
      </c>
      <c r="C317" s="15">
        <v>2964061</v>
      </c>
      <c r="D317" s="15">
        <v>47115</v>
      </c>
      <c r="E317" s="15">
        <v>13610</v>
      </c>
      <c r="F317" s="15">
        <v>19036</v>
      </c>
      <c r="G317" s="19">
        <f t="shared" si="4"/>
        <v>3058401</v>
      </c>
    </row>
    <row r="318" spans="1:7" x14ac:dyDescent="0.75">
      <c r="A318" s="11">
        <v>44564</v>
      </c>
      <c r="B318" s="15">
        <v>8010</v>
      </c>
      <c r="C318" s="15">
        <v>2665470</v>
      </c>
      <c r="D318" s="15">
        <v>23166</v>
      </c>
      <c r="E318" s="15">
        <v>65526</v>
      </c>
      <c r="F318" s="15">
        <v>6090</v>
      </c>
      <c r="G318" s="19">
        <f t="shared" si="4"/>
        <v>2768262</v>
      </c>
    </row>
    <row r="319" spans="1:7" x14ac:dyDescent="0.75">
      <c r="A319" s="11">
        <v>44565</v>
      </c>
      <c r="B319" s="15">
        <v>66597</v>
      </c>
      <c r="C319" s="15">
        <v>2477311</v>
      </c>
      <c r="D319" s="15">
        <v>67268</v>
      </c>
      <c r="E319" s="15">
        <v>191413</v>
      </c>
      <c r="F319" s="15">
        <v>7140</v>
      </c>
      <c r="G319" s="19">
        <f t="shared" si="4"/>
        <v>2809729</v>
      </c>
    </row>
    <row r="320" spans="1:7" x14ac:dyDescent="0.75">
      <c r="A320" s="11">
        <v>44566</v>
      </c>
      <c r="B320" s="15">
        <v>10870</v>
      </c>
      <c r="C320" s="15">
        <v>2073849</v>
      </c>
      <c r="D320" s="15">
        <v>20011</v>
      </c>
      <c r="E320" s="15">
        <v>149979</v>
      </c>
      <c r="F320" s="15">
        <v>24397</v>
      </c>
      <c r="G320" s="19">
        <f t="shared" si="4"/>
        <v>2279106</v>
      </c>
    </row>
    <row r="321" spans="1:7" x14ac:dyDescent="0.75">
      <c r="A321" s="11">
        <v>44567</v>
      </c>
      <c r="B321" s="15">
        <v>28454</v>
      </c>
      <c r="C321" s="15">
        <v>2149910</v>
      </c>
      <c r="D321" s="15">
        <v>4420</v>
      </c>
      <c r="E321" s="15">
        <v>87053</v>
      </c>
      <c r="F321" s="15">
        <v>3652</v>
      </c>
      <c r="G321" s="19">
        <f t="shared" si="4"/>
        <v>2273489</v>
      </c>
    </row>
    <row r="322" spans="1:7" x14ac:dyDescent="0.75">
      <c r="A322" s="11">
        <v>44568</v>
      </c>
      <c r="B322" s="15">
        <v>24121</v>
      </c>
      <c r="C322" s="15">
        <v>2123015</v>
      </c>
      <c r="D322" s="15">
        <v>36513</v>
      </c>
      <c r="E322" s="15">
        <v>9350</v>
      </c>
      <c r="F322" s="15">
        <v>27794</v>
      </c>
      <c r="G322" s="19">
        <f t="shared" si="4"/>
        <v>2220793</v>
      </c>
    </row>
    <row r="323" spans="1:7" x14ac:dyDescent="0.75">
      <c r="A323" s="11">
        <v>44571</v>
      </c>
      <c r="B323" s="15">
        <v>20601</v>
      </c>
      <c r="C323" s="15">
        <v>2392004</v>
      </c>
      <c r="D323" s="15">
        <v>27939</v>
      </c>
      <c r="E323" s="15">
        <v>117061</v>
      </c>
      <c r="F323" s="15">
        <v>11159</v>
      </c>
      <c r="G323" s="19">
        <f t="shared" ref="G323:G386" si="5">+SUM(B323:F323)</f>
        <v>2568764</v>
      </c>
    </row>
    <row r="324" spans="1:7" x14ac:dyDescent="0.75">
      <c r="A324" s="11">
        <v>44572</v>
      </c>
      <c r="B324" s="15">
        <v>35847</v>
      </c>
      <c r="C324" s="15">
        <v>1954325</v>
      </c>
      <c r="D324" s="15">
        <v>46532</v>
      </c>
      <c r="E324" s="15">
        <v>217271</v>
      </c>
      <c r="F324" s="15">
        <v>57548</v>
      </c>
      <c r="G324" s="19">
        <f t="shared" si="5"/>
        <v>2311523</v>
      </c>
    </row>
    <row r="325" spans="1:7" x14ac:dyDescent="0.75">
      <c r="A325" s="11">
        <v>44573</v>
      </c>
      <c r="B325" s="15">
        <v>266636</v>
      </c>
      <c r="C325" s="15">
        <v>2218834</v>
      </c>
      <c r="D325" s="15">
        <v>37086</v>
      </c>
      <c r="E325" s="15">
        <v>285324</v>
      </c>
      <c r="F325" s="15">
        <v>55462</v>
      </c>
      <c r="G325" s="19">
        <f t="shared" si="5"/>
        <v>2863342</v>
      </c>
    </row>
    <row r="326" spans="1:7" x14ac:dyDescent="0.75">
      <c r="A326" s="11">
        <v>44574</v>
      </c>
      <c r="B326" s="15">
        <v>29669</v>
      </c>
      <c r="C326" s="15">
        <v>2366450</v>
      </c>
      <c r="D326" s="15">
        <v>68456</v>
      </c>
      <c r="E326" s="15">
        <v>143802</v>
      </c>
      <c r="F326" s="15">
        <v>94932</v>
      </c>
      <c r="G326" s="19">
        <f t="shared" si="5"/>
        <v>2703309</v>
      </c>
    </row>
    <row r="327" spans="1:7" x14ac:dyDescent="0.75">
      <c r="A327" s="11">
        <v>44575</v>
      </c>
      <c r="B327" s="15">
        <v>45501</v>
      </c>
      <c r="C327" s="15">
        <v>1930350</v>
      </c>
      <c r="D327" s="15">
        <v>75873</v>
      </c>
      <c r="E327" s="15">
        <v>168050</v>
      </c>
      <c r="F327" s="15">
        <v>37310</v>
      </c>
      <c r="G327" s="19">
        <f t="shared" si="5"/>
        <v>2257084</v>
      </c>
    </row>
    <row r="328" spans="1:7" x14ac:dyDescent="0.75">
      <c r="A328" s="11">
        <v>44578</v>
      </c>
      <c r="B328" s="15">
        <v>26070</v>
      </c>
      <c r="C328" s="15">
        <v>2443875</v>
      </c>
      <c r="D328" s="15">
        <v>68786</v>
      </c>
      <c r="E328" s="15">
        <v>229938</v>
      </c>
      <c r="F328" s="15">
        <v>131848</v>
      </c>
      <c r="G328" s="19">
        <f t="shared" si="5"/>
        <v>2900517</v>
      </c>
    </row>
    <row r="329" spans="1:7" x14ac:dyDescent="0.75">
      <c r="A329" s="11">
        <v>44579</v>
      </c>
      <c r="B329" s="15">
        <v>29193</v>
      </c>
      <c r="C329" s="15">
        <v>2785028</v>
      </c>
      <c r="D329" s="15">
        <v>57286</v>
      </c>
      <c r="E329" s="15">
        <v>177649</v>
      </c>
      <c r="F329" s="15">
        <v>28079</v>
      </c>
      <c r="G329" s="19">
        <f t="shared" si="5"/>
        <v>3077235</v>
      </c>
    </row>
    <row r="330" spans="1:7" x14ac:dyDescent="0.75">
      <c r="A330" s="11">
        <v>44580</v>
      </c>
      <c r="B330" s="15">
        <v>43031</v>
      </c>
      <c r="C330" s="15">
        <v>2174171</v>
      </c>
      <c r="D330" s="15">
        <v>21866</v>
      </c>
      <c r="E330" s="15">
        <v>213145</v>
      </c>
      <c r="F330" s="15">
        <v>29926</v>
      </c>
      <c r="G330" s="19">
        <f t="shared" si="5"/>
        <v>2482139</v>
      </c>
    </row>
    <row r="331" spans="1:7" x14ac:dyDescent="0.75">
      <c r="A331" s="11">
        <v>44581</v>
      </c>
      <c r="B331" s="15">
        <v>68059</v>
      </c>
      <c r="C331" s="15">
        <v>2059285</v>
      </c>
      <c r="D331" s="15">
        <v>41527</v>
      </c>
      <c r="E331" s="15">
        <v>136275</v>
      </c>
      <c r="F331" s="15">
        <v>3946</v>
      </c>
      <c r="G331" s="19">
        <f t="shared" si="5"/>
        <v>2309092</v>
      </c>
    </row>
    <row r="332" spans="1:7" x14ac:dyDescent="0.75">
      <c r="A332" s="11">
        <v>44582</v>
      </c>
      <c r="B332" s="15">
        <v>47873</v>
      </c>
      <c r="C332" s="15">
        <v>2878436</v>
      </c>
      <c r="D332" s="15">
        <v>65894</v>
      </c>
      <c r="E332" s="15">
        <v>585631</v>
      </c>
      <c r="F332" s="15">
        <v>34013</v>
      </c>
      <c r="G332" s="19">
        <f t="shared" si="5"/>
        <v>3611847</v>
      </c>
    </row>
    <row r="333" spans="1:7" x14ac:dyDescent="0.75">
      <c r="A333" s="11">
        <v>44585</v>
      </c>
      <c r="B333" s="15">
        <v>35393</v>
      </c>
      <c r="C333" s="15">
        <v>2711263</v>
      </c>
      <c r="D333" s="15">
        <v>1567</v>
      </c>
      <c r="E333" s="15">
        <v>273628</v>
      </c>
      <c r="F333" s="15">
        <v>66901</v>
      </c>
      <c r="G333" s="19">
        <f t="shared" si="5"/>
        <v>3088752</v>
      </c>
    </row>
    <row r="334" spans="1:7" x14ac:dyDescent="0.75">
      <c r="A334" s="11">
        <v>44586</v>
      </c>
      <c r="B334" s="15">
        <v>49758</v>
      </c>
      <c r="C334" s="15">
        <v>2225320</v>
      </c>
      <c r="D334" s="15">
        <v>23973</v>
      </c>
      <c r="E334" s="15">
        <v>170849</v>
      </c>
      <c r="F334" s="15">
        <v>22560</v>
      </c>
      <c r="G334" s="19">
        <f t="shared" si="5"/>
        <v>2492460</v>
      </c>
    </row>
    <row r="335" spans="1:7" x14ac:dyDescent="0.75">
      <c r="A335" s="11">
        <v>44587</v>
      </c>
      <c r="B335" s="15">
        <v>45405</v>
      </c>
      <c r="C335" s="15">
        <v>2337366</v>
      </c>
      <c r="D335" s="15">
        <v>37664</v>
      </c>
      <c r="E335" s="15">
        <v>194042</v>
      </c>
      <c r="F335" s="15">
        <v>4189</v>
      </c>
      <c r="G335" s="19">
        <f t="shared" si="5"/>
        <v>2618666</v>
      </c>
    </row>
    <row r="336" spans="1:7" x14ac:dyDescent="0.75">
      <c r="A336" s="11">
        <v>44588</v>
      </c>
      <c r="B336" s="15">
        <v>30625</v>
      </c>
      <c r="C336" s="15">
        <v>1576964</v>
      </c>
      <c r="D336" s="15">
        <v>13169</v>
      </c>
      <c r="E336" s="15">
        <v>67522</v>
      </c>
      <c r="F336" s="15">
        <v>29921</v>
      </c>
      <c r="G336" s="19">
        <f t="shared" si="5"/>
        <v>1718201</v>
      </c>
    </row>
    <row r="337" spans="1:7" x14ac:dyDescent="0.75">
      <c r="A337" s="11">
        <v>44589</v>
      </c>
      <c r="B337" s="15">
        <v>67662</v>
      </c>
      <c r="C337" s="15">
        <v>4509121</v>
      </c>
      <c r="D337" s="15">
        <v>150433</v>
      </c>
      <c r="E337" s="15">
        <v>188828</v>
      </c>
      <c r="F337" s="15">
        <v>17556</v>
      </c>
      <c r="G337" s="19">
        <f t="shared" si="5"/>
        <v>4933600</v>
      </c>
    </row>
    <row r="338" spans="1:7" x14ac:dyDescent="0.75">
      <c r="A338" s="11">
        <v>44592</v>
      </c>
      <c r="B338" s="15">
        <v>27631</v>
      </c>
      <c r="C338" s="15">
        <v>2755830</v>
      </c>
      <c r="D338" s="15">
        <v>184369</v>
      </c>
      <c r="E338" s="15">
        <v>283294</v>
      </c>
      <c r="F338" s="15">
        <v>30503</v>
      </c>
      <c r="G338" s="19">
        <f t="shared" si="5"/>
        <v>3281627</v>
      </c>
    </row>
    <row r="339" spans="1:7" x14ac:dyDescent="0.75">
      <c r="A339" s="11">
        <v>44593</v>
      </c>
      <c r="B339" s="15">
        <v>50799</v>
      </c>
      <c r="C339" s="15">
        <v>2690550</v>
      </c>
      <c r="D339" s="15">
        <v>55198</v>
      </c>
      <c r="E339" s="15">
        <v>156917</v>
      </c>
      <c r="F339" s="15">
        <v>6558</v>
      </c>
      <c r="G339" s="19">
        <f t="shared" si="5"/>
        <v>2960022</v>
      </c>
    </row>
    <row r="340" spans="1:7" x14ac:dyDescent="0.75">
      <c r="A340" s="11">
        <v>44594</v>
      </c>
      <c r="B340" s="15">
        <v>17682</v>
      </c>
      <c r="C340" s="15">
        <v>2700156</v>
      </c>
      <c r="D340" s="15">
        <v>49847</v>
      </c>
      <c r="E340" s="15">
        <v>105248</v>
      </c>
      <c r="F340" s="15">
        <v>46510</v>
      </c>
      <c r="G340" s="19">
        <f t="shared" si="5"/>
        <v>2919443</v>
      </c>
    </row>
    <row r="341" spans="1:7" x14ac:dyDescent="0.75">
      <c r="A341" s="11">
        <v>44595</v>
      </c>
      <c r="B341" s="15">
        <v>15618</v>
      </c>
      <c r="C341" s="15">
        <v>1839242</v>
      </c>
      <c r="D341" s="15">
        <v>50956</v>
      </c>
      <c r="E341" s="15">
        <v>51124</v>
      </c>
      <c r="F341" s="15">
        <v>6787</v>
      </c>
      <c r="G341" s="19">
        <f t="shared" si="5"/>
        <v>1963727</v>
      </c>
    </row>
    <row r="342" spans="1:7" x14ac:dyDescent="0.75">
      <c r="A342" s="11">
        <v>44596</v>
      </c>
      <c r="B342" s="15">
        <v>13412</v>
      </c>
      <c r="C342" s="15">
        <v>1859231</v>
      </c>
      <c r="D342" s="15">
        <v>41458</v>
      </c>
      <c r="E342" s="15">
        <v>58930</v>
      </c>
      <c r="F342" s="15">
        <v>6300</v>
      </c>
      <c r="G342" s="19">
        <f t="shared" si="5"/>
        <v>1979331</v>
      </c>
    </row>
    <row r="343" spans="1:7" x14ac:dyDescent="0.75">
      <c r="A343" s="11">
        <v>44599</v>
      </c>
      <c r="B343" s="15">
        <v>39376</v>
      </c>
      <c r="C343" s="15">
        <v>2077071</v>
      </c>
      <c r="D343" s="15">
        <v>44977</v>
      </c>
      <c r="E343" s="15">
        <v>19700</v>
      </c>
      <c r="F343" s="15">
        <v>145884</v>
      </c>
      <c r="G343" s="19">
        <f t="shared" si="5"/>
        <v>2327008</v>
      </c>
    </row>
    <row r="344" spans="1:7" x14ac:dyDescent="0.75">
      <c r="A344" s="11">
        <v>44600</v>
      </c>
      <c r="B344" s="15">
        <v>64922</v>
      </c>
      <c r="C344" s="15">
        <v>2173301</v>
      </c>
      <c r="D344" s="15">
        <v>32152</v>
      </c>
      <c r="E344" s="15">
        <v>35429</v>
      </c>
      <c r="F344" s="15">
        <v>18981</v>
      </c>
      <c r="G344" s="19">
        <f t="shared" si="5"/>
        <v>2324785</v>
      </c>
    </row>
    <row r="345" spans="1:7" x14ac:dyDescent="0.75">
      <c r="A345" s="11">
        <v>44601</v>
      </c>
      <c r="B345" s="15">
        <v>123288</v>
      </c>
      <c r="C345" s="15">
        <v>1705118</v>
      </c>
      <c r="D345" s="15">
        <v>83583</v>
      </c>
      <c r="E345" s="15">
        <v>47405</v>
      </c>
      <c r="F345" s="15">
        <v>470</v>
      </c>
      <c r="G345" s="19">
        <f t="shared" si="5"/>
        <v>1959864</v>
      </c>
    </row>
    <row r="346" spans="1:7" x14ac:dyDescent="0.75">
      <c r="A346" s="11">
        <v>44602</v>
      </c>
      <c r="B346" s="15">
        <v>10689</v>
      </c>
      <c r="C346" s="15">
        <v>1852306</v>
      </c>
      <c r="D346" s="15">
        <v>205012</v>
      </c>
      <c r="E346" s="15">
        <v>61727</v>
      </c>
      <c r="F346" s="15">
        <v>110424</v>
      </c>
      <c r="G346" s="19">
        <f t="shared" si="5"/>
        <v>2240158</v>
      </c>
    </row>
    <row r="347" spans="1:7" x14ac:dyDescent="0.75">
      <c r="A347" s="11">
        <v>44603</v>
      </c>
      <c r="B347" s="15">
        <v>17739</v>
      </c>
      <c r="C347" s="15">
        <v>2067053</v>
      </c>
      <c r="D347" s="15">
        <v>4007</v>
      </c>
      <c r="E347" s="15">
        <v>75446</v>
      </c>
      <c r="F347" s="15">
        <v>3199</v>
      </c>
      <c r="G347" s="19">
        <f t="shared" si="5"/>
        <v>2167444</v>
      </c>
    </row>
    <row r="348" spans="1:7" x14ac:dyDescent="0.75">
      <c r="A348" s="11">
        <v>44606</v>
      </c>
      <c r="B348" s="15">
        <v>87389</v>
      </c>
      <c r="C348" s="15">
        <v>2648762</v>
      </c>
      <c r="D348" s="15">
        <v>278469</v>
      </c>
      <c r="E348" s="15">
        <v>130665</v>
      </c>
      <c r="F348" s="15">
        <v>93872</v>
      </c>
      <c r="G348" s="19">
        <f t="shared" si="5"/>
        <v>3239157</v>
      </c>
    </row>
    <row r="349" spans="1:7" x14ac:dyDescent="0.75">
      <c r="A349" s="11">
        <v>44607</v>
      </c>
      <c r="B349" s="15">
        <v>9137</v>
      </c>
      <c r="C349" s="15">
        <v>1867631</v>
      </c>
      <c r="D349" s="15">
        <v>24373</v>
      </c>
      <c r="E349" s="15">
        <v>139229</v>
      </c>
      <c r="F349" s="15">
        <v>9034</v>
      </c>
      <c r="G349" s="19">
        <f t="shared" si="5"/>
        <v>2049404</v>
      </c>
    </row>
    <row r="350" spans="1:7" x14ac:dyDescent="0.75">
      <c r="A350" s="11">
        <v>44608</v>
      </c>
      <c r="B350" s="15">
        <v>43490</v>
      </c>
      <c r="C350" s="15">
        <v>2259984</v>
      </c>
      <c r="D350" s="15">
        <v>231844</v>
      </c>
      <c r="E350" s="15">
        <v>84178</v>
      </c>
      <c r="F350" s="15">
        <v>89879</v>
      </c>
      <c r="G350" s="19">
        <f t="shared" si="5"/>
        <v>2709375</v>
      </c>
    </row>
    <row r="351" spans="1:7" x14ac:dyDescent="0.75">
      <c r="A351" s="11">
        <v>44609</v>
      </c>
      <c r="B351" s="15">
        <v>21976</v>
      </c>
      <c r="C351" s="15">
        <v>1707856</v>
      </c>
      <c r="D351" s="15">
        <v>24472</v>
      </c>
      <c r="E351" s="15">
        <v>81477</v>
      </c>
      <c r="F351" s="15">
        <v>37531</v>
      </c>
      <c r="G351" s="19">
        <f t="shared" si="5"/>
        <v>1873312</v>
      </c>
    </row>
    <row r="352" spans="1:7" x14ac:dyDescent="0.75">
      <c r="A352" s="11">
        <v>44610</v>
      </c>
      <c r="B352" s="15">
        <v>24170</v>
      </c>
      <c r="C352" s="15">
        <v>3292149</v>
      </c>
      <c r="D352" s="15">
        <v>38228</v>
      </c>
      <c r="E352" s="15">
        <v>38995</v>
      </c>
      <c r="F352" s="15">
        <v>13627</v>
      </c>
      <c r="G352" s="19">
        <f t="shared" si="5"/>
        <v>3407169</v>
      </c>
    </row>
    <row r="353" spans="1:7" x14ac:dyDescent="0.75">
      <c r="A353" s="11">
        <v>44613</v>
      </c>
      <c r="B353" s="15">
        <v>93114</v>
      </c>
      <c r="C353" s="15">
        <v>2106347</v>
      </c>
      <c r="D353" s="15">
        <v>149366</v>
      </c>
      <c r="E353" s="15">
        <v>95124</v>
      </c>
      <c r="F353" s="15">
        <v>38796</v>
      </c>
      <c r="G353" s="19">
        <f t="shared" si="5"/>
        <v>2482747</v>
      </c>
    </row>
    <row r="354" spans="1:7" x14ac:dyDescent="0.75">
      <c r="A354" s="11">
        <v>44614</v>
      </c>
      <c r="B354" s="15">
        <v>43438</v>
      </c>
      <c r="C354" s="15">
        <v>2193872</v>
      </c>
      <c r="D354" s="15">
        <v>21709</v>
      </c>
      <c r="E354" s="15">
        <v>97612</v>
      </c>
      <c r="F354" s="15">
        <v>47172</v>
      </c>
      <c r="G354" s="19">
        <f t="shared" si="5"/>
        <v>2403803</v>
      </c>
    </row>
    <row r="355" spans="1:7" x14ac:dyDescent="0.75">
      <c r="A355" s="11">
        <v>44615</v>
      </c>
      <c r="B355" s="15">
        <v>17534</v>
      </c>
      <c r="C355" s="15">
        <v>1818303</v>
      </c>
      <c r="D355" s="15">
        <v>15317</v>
      </c>
      <c r="E355" s="15">
        <v>211685</v>
      </c>
      <c r="F355" s="15">
        <v>1420</v>
      </c>
      <c r="G355" s="19">
        <f t="shared" si="5"/>
        <v>2064259</v>
      </c>
    </row>
    <row r="356" spans="1:7" x14ac:dyDescent="0.75">
      <c r="A356" s="11">
        <v>44616</v>
      </c>
      <c r="B356" s="15">
        <v>17803</v>
      </c>
      <c r="C356" s="15">
        <v>2303110</v>
      </c>
      <c r="D356" s="15">
        <v>251044</v>
      </c>
      <c r="E356" s="15">
        <v>125054</v>
      </c>
      <c r="F356" s="15">
        <v>176305</v>
      </c>
      <c r="G356" s="19">
        <f t="shared" si="5"/>
        <v>2873316</v>
      </c>
    </row>
    <row r="357" spans="1:7" x14ac:dyDescent="0.75">
      <c r="A357" s="11">
        <v>44617</v>
      </c>
      <c r="B357" s="15">
        <v>38217</v>
      </c>
      <c r="C357" s="15">
        <v>2906908</v>
      </c>
      <c r="D357" s="15">
        <v>48046</v>
      </c>
      <c r="E357" s="15">
        <v>258035</v>
      </c>
      <c r="F357" s="15">
        <v>32409</v>
      </c>
      <c r="G357" s="19">
        <f t="shared" si="5"/>
        <v>3283615</v>
      </c>
    </row>
    <row r="358" spans="1:7" x14ac:dyDescent="0.75">
      <c r="A358" s="11">
        <v>44622</v>
      </c>
      <c r="B358" s="15">
        <v>20117</v>
      </c>
      <c r="C358" s="15">
        <v>2484122</v>
      </c>
      <c r="D358" s="15">
        <v>243630</v>
      </c>
      <c r="E358" s="15">
        <v>97122</v>
      </c>
      <c r="F358" s="15">
        <v>201628</v>
      </c>
      <c r="G358" s="19">
        <f t="shared" si="5"/>
        <v>3046619</v>
      </c>
    </row>
    <row r="359" spans="1:7" x14ac:dyDescent="0.75">
      <c r="A359" s="11">
        <v>44623</v>
      </c>
      <c r="B359" s="15">
        <v>71290</v>
      </c>
      <c r="C359" s="15">
        <v>3282351</v>
      </c>
      <c r="D359" s="15">
        <v>115176</v>
      </c>
      <c r="E359" s="15">
        <v>70303</v>
      </c>
      <c r="F359" s="15">
        <v>188415</v>
      </c>
      <c r="G359" s="19">
        <f t="shared" si="5"/>
        <v>3727535</v>
      </c>
    </row>
    <row r="360" spans="1:7" x14ac:dyDescent="0.75">
      <c r="A360" s="11">
        <v>44624</v>
      </c>
      <c r="B360" s="15">
        <v>35943</v>
      </c>
      <c r="C360" s="15">
        <v>2964252</v>
      </c>
      <c r="D360" s="15">
        <v>166914</v>
      </c>
      <c r="E360" s="15">
        <v>296298</v>
      </c>
      <c r="F360" s="15">
        <v>138996</v>
      </c>
      <c r="G360" s="19">
        <f t="shared" si="5"/>
        <v>3602403</v>
      </c>
    </row>
    <row r="361" spans="1:7" x14ac:dyDescent="0.75">
      <c r="A361" s="11">
        <v>44627</v>
      </c>
      <c r="B361" s="15">
        <v>133398</v>
      </c>
      <c r="C361" s="15">
        <v>4658273</v>
      </c>
      <c r="D361" s="15">
        <v>421083</v>
      </c>
      <c r="E361" s="15">
        <v>206484</v>
      </c>
      <c r="F361" s="15">
        <v>135863</v>
      </c>
      <c r="G361" s="19">
        <f t="shared" si="5"/>
        <v>5555101</v>
      </c>
    </row>
    <row r="362" spans="1:7" x14ac:dyDescent="0.75">
      <c r="A362" s="11">
        <v>44628</v>
      </c>
      <c r="B362" s="15">
        <v>81703</v>
      </c>
      <c r="C362" s="15">
        <v>4302765</v>
      </c>
      <c r="D362" s="15">
        <v>65929</v>
      </c>
      <c r="E362" s="15">
        <v>348786</v>
      </c>
      <c r="F362" s="15">
        <v>60184</v>
      </c>
      <c r="G362" s="19">
        <f t="shared" si="5"/>
        <v>4859367</v>
      </c>
    </row>
    <row r="363" spans="1:7" x14ac:dyDescent="0.75">
      <c r="A363" s="11">
        <v>44629</v>
      </c>
      <c r="B363" s="15">
        <v>84733</v>
      </c>
      <c r="C363" s="15">
        <v>4500099</v>
      </c>
      <c r="D363" s="15">
        <v>39763</v>
      </c>
      <c r="E363" s="15">
        <v>84190</v>
      </c>
      <c r="F363" s="15">
        <v>124917</v>
      </c>
      <c r="G363" s="19">
        <f t="shared" si="5"/>
        <v>4833702</v>
      </c>
    </row>
    <row r="364" spans="1:7" x14ac:dyDescent="0.75">
      <c r="A364" s="11">
        <v>44630</v>
      </c>
      <c r="B364" s="15">
        <v>113559</v>
      </c>
      <c r="C364" s="15">
        <v>6829619</v>
      </c>
      <c r="D364" s="15">
        <v>45813</v>
      </c>
      <c r="E364" s="15">
        <v>188915</v>
      </c>
      <c r="F364" s="15">
        <v>30112</v>
      </c>
      <c r="G364" s="19">
        <f t="shared" si="5"/>
        <v>7208018</v>
      </c>
    </row>
    <row r="365" spans="1:7" x14ac:dyDescent="0.75">
      <c r="A365" s="11">
        <v>44631</v>
      </c>
      <c r="B365" s="15">
        <v>64432</v>
      </c>
      <c r="C365" s="15">
        <v>7233716</v>
      </c>
      <c r="D365" s="15">
        <v>137953</v>
      </c>
      <c r="E365" s="15">
        <v>360822</v>
      </c>
      <c r="F365" s="15">
        <v>178345</v>
      </c>
      <c r="G365" s="19">
        <f t="shared" si="5"/>
        <v>7975268</v>
      </c>
    </row>
    <row r="366" spans="1:7" x14ac:dyDescent="0.75">
      <c r="A366" s="11">
        <v>44634</v>
      </c>
      <c r="B366" s="15">
        <v>51657</v>
      </c>
      <c r="C366" s="15">
        <v>6018532</v>
      </c>
      <c r="D366" s="15">
        <v>242176</v>
      </c>
      <c r="E366" s="15">
        <v>122738</v>
      </c>
      <c r="F366" s="15">
        <v>24504</v>
      </c>
      <c r="G366" s="19">
        <f t="shared" si="5"/>
        <v>6459607</v>
      </c>
    </row>
    <row r="367" spans="1:7" x14ac:dyDescent="0.75">
      <c r="A367" s="11">
        <v>44635</v>
      </c>
      <c r="B367" s="15">
        <v>58187</v>
      </c>
      <c r="C367" s="15">
        <v>6302084</v>
      </c>
      <c r="D367" s="15">
        <v>78283</v>
      </c>
      <c r="E367" s="15">
        <v>74524</v>
      </c>
      <c r="F367" s="15">
        <v>13176</v>
      </c>
      <c r="G367" s="19">
        <f t="shared" si="5"/>
        <v>6526254</v>
      </c>
    </row>
    <row r="368" spans="1:7" x14ac:dyDescent="0.75">
      <c r="A368" s="11">
        <v>44636</v>
      </c>
      <c r="B368" s="15">
        <v>41047</v>
      </c>
      <c r="C368" s="15">
        <v>7101773</v>
      </c>
      <c r="D368" s="15">
        <v>0</v>
      </c>
      <c r="E368" s="15">
        <v>120598</v>
      </c>
      <c r="F368" s="15">
        <v>22789</v>
      </c>
      <c r="G368" s="19">
        <f t="shared" si="5"/>
        <v>7286207</v>
      </c>
    </row>
    <row r="369" spans="1:7" x14ac:dyDescent="0.75">
      <c r="A369" s="11">
        <v>44637</v>
      </c>
      <c r="B369" s="15">
        <v>59321</v>
      </c>
      <c r="C369" s="15">
        <v>6544087</v>
      </c>
      <c r="D369" s="15">
        <v>80041</v>
      </c>
      <c r="E369" s="15">
        <v>247926</v>
      </c>
      <c r="F369" s="15">
        <v>24396</v>
      </c>
      <c r="G369" s="19">
        <f t="shared" si="5"/>
        <v>6955771</v>
      </c>
    </row>
    <row r="370" spans="1:7" x14ac:dyDescent="0.75">
      <c r="A370" s="11">
        <v>44638</v>
      </c>
      <c r="B370" s="15">
        <v>31868</v>
      </c>
      <c r="C370" s="15">
        <v>7300123</v>
      </c>
      <c r="D370" s="15">
        <v>81366</v>
      </c>
      <c r="E370" s="15">
        <v>29234</v>
      </c>
      <c r="F370" s="15">
        <v>6931</v>
      </c>
      <c r="G370" s="19">
        <f t="shared" si="5"/>
        <v>7449522</v>
      </c>
    </row>
    <row r="371" spans="1:7" x14ac:dyDescent="0.75">
      <c r="A371" s="11">
        <v>44641</v>
      </c>
      <c r="B371" s="15">
        <v>35993</v>
      </c>
      <c r="C371" s="15">
        <v>5841789</v>
      </c>
      <c r="D371" s="15">
        <v>35212</v>
      </c>
      <c r="E371" s="15">
        <v>46751</v>
      </c>
      <c r="F371" s="15">
        <v>22554</v>
      </c>
      <c r="G371" s="19">
        <f t="shared" si="5"/>
        <v>5982299</v>
      </c>
    </row>
    <row r="372" spans="1:7" x14ac:dyDescent="0.75">
      <c r="A372" s="11">
        <v>44642</v>
      </c>
      <c r="B372" s="15">
        <v>8668</v>
      </c>
      <c r="C372" s="15">
        <v>6641794</v>
      </c>
      <c r="D372" s="15">
        <v>30883</v>
      </c>
      <c r="E372" s="15">
        <v>37070</v>
      </c>
      <c r="F372" s="15">
        <v>31482</v>
      </c>
      <c r="G372" s="19">
        <f t="shared" si="5"/>
        <v>6749897</v>
      </c>
    </row>
    <row r="373" spans="1:7" x14ac:dyDescent="0.75">
      <c r="A373" s="11">
        <v>44643</v>
      </c>
      <c r="B373" s="15">
        <v>97829</v>
      </c>
      <c r="C373" s="15">
        <v>4992104</v>
      </c>
      <c r="D373" s="15">
        <v>10630</v>
      </c>
      <c r="E373" s="15">
        <v>81776</v>
      </c>
      <c r="F373" s="15">
        <v>49740</v>
      </c>
      <c r="G373" s="19">
        <f t="shared" si="5"/>
        <v>5232079</v>
      </c>
    </row>
    <row r="374" spans="1:7" x14ac:dyDescent="0.75">
      <c r="A374" s="11">
        <v>44645</v>
      </c>
      <c r="B374" s="15">
        <v>54078</v>
      </c>
      <c r="C374" s="15">
        <v>4859184</v>
      </c>
      <c r="D374" s="15">
        <v>49848</v>
      </c>
      <c r="E374" s="15">
        <v>108400</v>
      </c>
      <c r="F374" s="15">
        <v>31201</v>
      </c>
      <c r="G374" s="19">
        <f t="shared" si="5"/>
        <v>5102711</v>
      </c>
    </row>
    <row r="375" spans="1:7" x14ac:dyDescent="0.75">
      <c r="A375" s="11">
        <v>44648</v>
      </c>
      <c r="B375" s="15">
        <v>68144</v>
      </c>
      <c r="C375" s="15">
        <v>6047413</v>
      </c>
      <c r="D375" s="15">
        <v>234745</v>
      </c>
      <c r="E375" s="15">
        <v>109155</v>
      </c>
      <c r="F375" s="15">
        <v>104813</v>
      </c>
      <c r="G375" s="19">
        <f t="shared" si="5"/>
        <v>6564270</v>
      </c>
    </row>
    <row r="376" spans="1:7" x14ac:dyDescent="0.75">
      <c r="A376" s="11">
        <v>44649</v>
      </c>
      <c r="B376" s="15">
        <v>63088</v>
      </c>
      <c r="C376" s="15">
        <v>5999129</v>
      </c>
      <c r="D376" s="15">
        <v>139389</v>
      </c>
      <c r="E376" s="15">
        <v>189619</v>
      </c>
      <c r="F376" s="15">
        <v>98880</v>
      </c>
      <c r="G376" s="19">
        <f t="shared" si="5"/>
        <v>6490105</v>
      </c>
    </row>
    <row r="377" spans="1:7" x14ac:dyDescent="0.75">
      <c r="A377" s="11">
        <v>44650</v>
      </c>
      <c r="B377" s="15">
        <v>40390</v>
      </c>
      <c r="C377" s="15">
        <v>6992488</v>
      </c>
      <c r="D377" s="15">
        <v>49276</v>
      </c>
      <c r="E377" s="15">
        <v>127553</v>
      </c>
      <c r="F377" s="15">
        <v>89289</v>
      </c>
      <c r="G377" s="19">
        <f t="shared" si="5"/>
        <v>7298996</v>
      </c>
    </row>
    <row r="378" spans="1:7" x14ac:dyDescent="0.75">
      <c r="A378" s="11">
        <v>44651</v>
      </c>
      <c r="B378" s="15">
        <v>27626</v>
      </c>
      <c r="C378" s="15">
        <v>7073499</v>
      </c>
      <c r="D378" s="15">
        <v>78834</v>
      </c>
      <c r="E378" s="15">
        <v>117595</v>
      </c>
      <c r="F378" s="15">
        <v>60824</v>
      </c>
      <c r="G378" s="19">
        <f t="shared" si="5"/>
        <v>7358378</v>
      </c>
    </row>
    <row r="379" spans="1:7" x14ac:dyDescent="0.75">
      <c r="A379" s="11">
        <v>44652</v>
      </c>
      <c r="B379" s="15">
        <v>57833</v>
      </c>
      <c r="C379" s="15">
        <v>8312827</v>
      </c>
      <c r="D379" s="15">
        <v>112003</v>
      </c>
      <c r="E379" s="15">
        <v>149519</v>
      </c>
      <c r="F379" s="15">
        <v>34448</v>
      </c>
      <c r="G379" s="19">
        <f t="shared" si="5"/>
        <v>8666630</v>
      </c>
    </row>
    <row r="380" spans="1:7" x14ac:dyDescent="0.75">
      <c r="A380" s="11">
        <v>44655</v>
      </c>
      <c r="B380" s="15">
        <v>13109</v>
      </c>
      <c r="C380" s="15">
        <v>14219736</v>
      </c>
      <c r="D380" s="15">
        <v>191009</v>
      </c>
      <c r="E380" s="15">
        <v>142650</v>
      </c>
      <c r="F380" s="15">
        <v>12290</v>
      </c>
      <c r="G380" s="19">
        <f t="shared" si="5"/>
        <v>14578794</v>
      </c>
    </row>
    <row r="381" spans="1:7" x14ac:dyDescent="0.75">
      <c r="A381" s="11">
        <v>44656</v>
      </c>
      <c r="B381" s="15">
        <v>65581</v>
      </c>
      <c r="C381" s="15">
        <v>9608662</v>
      </c>
      <c r="D381" s="15">
        <v>66878</v>
      </c>
      <c r="E381" s="15">
        <v>106275</v>
      </c>
      <c r="F381" s="15">
        <v>16766</v>
      </c>
      <c r="G381" s="19">
        <f t="shared" si="5"/>
        <v>9864162</v>
      </c>
    </row>
    <row r="382" spans="1:7" x14ac:dyDescent="0.75">
      <c r="A382" s="11">
        <v>44657</v>
      </c>
      <c r="B382" s="15">
        <v>28733</v>
      </c>
      <c r="C382" s="15">
        <v>9072491</v>
      </c>
      <c r="D382" s="15">
        <v>86706</v>
      </c>
      <c r="E382" s="15">
        <v>322245</v>
      </c>
      <c r="F382" s="15">
        <v>37715</v>
      </c>
      <c r="G382" s="19">
        <f t="shared" si="5"/>
        <v>9547890</v>
      </c>
    </row>
    <row r="383" spans="1:7" x14ac:dyDescent="0.75">
      <c r="A383" s="11">
        <v>44658</v>
      </c>
      <c r="B383" s="15">
        <v>66148</v>
      </c>
      <c r="C383" s="15">
        <v>8672697</v>
      </c>
      <c r="D383" s="15">
        <v>110452</v>
      </c>
      <c r="E383" s="15">
        <v>250515</v>
      </c>
      <c r="F383" s="15">
        <v>37739</v>
      </c>
      <c r="G383" s="19">
        <f t="shared" si="5"/>
        <v>9137551</v>
      </c>
    </row>
    <row r="384" spans="1:7" x14ac:dyDescent="0.75">
      <c r="A384" s="11">
        <v>44659</v>
      </c>
      <c r="B384" s="15">
        <v>11005</v>
      </c>
      <c r="C384" s="15">
        <v>6735686</v>
      </c>
      <c r="D384" s="15">
        <v>68994</v>
      </c>
      <c r="E384" s="15">
        <v>13883</v>
      </c>
      <c r="F384" s="15">
        <v>65252</v>
      </c>
      <c r="G384" s="19">
        <f t="shared" si="5"/>
        <v>6894820</v>
      </c>
    </row>
    <row r="385" spans="1:7" x14ac:dyDescent="0.75">
      <c r="A385" s="11">
        <v>44662</v>
      </c>
      <c r="B385" s="15">
        <v>60574</v>
      </c>
      <c r="C385" s="15">
        <v>5990425</v>
      </c>
      <c r="D385" s="15">
        <v>26813</v>
      </c>
      <c r="E385" s="15">
        <v>105963</v>
      </c>
      <c r="F385" s="15">
        <v>154277</v>
      </c>
      <c r="G385" s="19">
        <f t="shared" si="5"/>
        <v>6338052</v>
      </c>
    </row>
    <row r="386" spans="1:7" x14ac:dyDescent="0.75">
      <c r="A386" s="11">
        <v>44663</v>
      </c>
      <c r="B386" s="15">
        <v>16647</v>
      </c>
      <c r="C386" s="15">
        <v>6186865</v>
      </c>
      <c r="D386" s="15">
        <v>48786</v>
      </c>
      <c r="E386" s="15">
        <v>56655</v>
      </c>
      <c r="F386" s="15">
        <v>25195</v>
      </c>
      <c r="G386" s="19">
        <f t="shared" si="5"/>
        <v>6334148</v>
      </c>
    </row>
    <row r="387" spans="1:7" x14ac:dyDescent="0.75">
      <c r="A387" s="11">
        <v>44664</v>
      </c>
      <c r="B387" s="15">
        <v>71786</v>
      </c>
      <c r="C387" s="15">
        <v>7101104</v>
      </c>
      <c r="D387" s="15">
        <v>86788</v>
      </c>
      <c r="E387" s="15">
        <v>605400</v>
      </c>
      <c r="F387" s="15">
        <v>32556</v>
      </c>
      <c r="G387" s="19">
        <f t="shared" ref="G387:G450" si="6">+SUM(B387:F387)</f>
        <v>7897634</v>
      </c>
    </row>
    <row r="388" spans="1:7" x14ac:dyDescent="0.75">
      <c r="A388" s="11">
        <v>44669</v>
      </c>
      <c r="B388" s="15">
        <v>31602</v>
      </c>
      <c r="C388" s="15">
        <v>7213692</v>
      </c>
      <c r="D388" s="15">
        <v>143166</v>
      </c>
      <c r="E388" s="15">
        <v>197746</v>
      </c>
      <c r="F388" s="15">
        <v>5125</v>
      </c>
      <c r="G388" s="19">
        <f t="shared" si="6"/>
        <v>7591331</v>
      </c>
    </row>
    <row r="389" spans="1:7" x14ac:dyDescent="0.75">
      <c r="A389" s="11">
        <v>44670</v>
      </c>
      <c r="B389" s="15">
        <v>71265</v>
      </c>
      <c r="C389" s="15">
        <v>7785335</v>
      </c>
      <c r="D389" s="15">
        <v>104092</v>
      </c>
      <c r="E389" s="15">
        <v>146588</v>
      </c>
      <c r="F389" s="15">
        <v>11047</v>
      </c>
      <c r="G389" s="19">
        <f t="shared" si="6"/>
        <v>8118327</v>
      </c>
    </row>
    <row r="390" spans="1:7" x14ac:dyDescent="0.75">
      <c r="A390" s="11">
        <v>44671</v>
      </c>
      <c r="B390" s="15">
        <v>27251</v>
      </c>
      <c r="C390" s="15">
        <v>6024284</v>
      </c>
      <c r="D390" s="15">
        <v>118508</v>
      </c>
      <c r="E390" s="15">
        <v>207221</v>
      </c>
      <c r="F390" s="15">
        <v>35545</v>
      </c>
      <c r="G390" s="19">
        <f t="shared" si="6"/>
        <v>6412809</v>
      </c>
    </row>
    <row r="391" spans="1:7" x14ac:dyDescent="0.75">
      <c r="A391" s="11">
        <v>44672</v>
      </c>
      <c r="B391" s="15">
        <v>14216</v>
      </c>
      <c r="C391" s="15">
        <v>7432977</v>
      </c>
      <c r="D391" s="15">
        <v>25951</v>
      </c>
      <c r="E391" s="15">
        <v>192896</v>
      </c>
      <c r="F391" s="15">
        <v>116849</v>
      </c>
      <c r="G391" s="19">
        <f t="shared" si="6"/>
        <v>7782889</v>
      </c>
    </row>
    <row r="392" spans="1:7" x14ac:dyDescent="0.75">
      <c r="A392" s="11">
        <v>44673</v>
      </c>
      <c r="B392" s="15">
        <v>63148</v>
      </c>
      <c r="C392" s="15">
        <v>6590069</v>
      </c>
      <c r="D392" s="15">
        <v>140490</v>
      </c>
      <c r="E392" s="15">
        <v>197363</v>
      </c>
      <c r="F392" s="15">
        <v>9566</v>
      </c>
      <c r="G392" s="19">
        <f t="shared" si="6"/>
        <v>7000636</v>
      </c>
    </row>
    <row r="393" spans="1:7" x14ac:dyDescent="0.75">
      <c r="A393" s="11">
        <v>44676</v>
      </c>
      <c r="B393" s="15">
        <v>33942</v>
      </c>
      <c r="C393" s="15">
        <v>5613461</v>
      </c>
      <c r="D393" s="15">
        <v>24903</v>
      </c>
      <c r="E393" s="15">
        <v>125571</v>
      </c>
      <c r="F393" s="15">
        <v>5442</v>
      </c>
      <c r="G393" s="19">
        <f t="shared" si="6"/>
        <v>5803319</v>
      </c>
    </row>
    <row r="394" spans="1:7" x14ac:dyDescent="0.75">
      <c r="A394" s="11">
        <v>44677</v>
      </c>
      <c r="B394" s="15">
        <v>27456</v>
      </c>
      <c r="C394" s="15">
        <v>6313790</v>
      </c>
      <c r="D394" s="15">
        <v>33186</v>
      </c>
      <c r="E394" s="15">
        <v>92328</v>
      </c>
      <c r="F394" s="15">
        <v>6874</v>
      </c>
      <c r="G394" s="19">
        <f t="shared" si="6"/>
        <v>6473634</v>
      </c>
    </row>
    <row r="395" spans="1:7" x14ac:dyDescent="0.75">
      <c r="A395" s="11">
        <v>44678</v>
      </c>
      <c r="B395" s="15">
        <v>39671</v>
      </c>
      <c r="C395" s="15">
        <v>5891726</v>
      </c>
      <c r="D395" s="15">
        <v>44004</v>
      </c>
      <c r="E395" s="15">
        <v>44548</v>
      </c>
      <c r="F395" s="15">
        <v>32739</v>
      </c>
      <c r="G395" s="19">
        <f t="shared" si="6"/>
        <v>6052688</v>
      </c>
    </row>
    <row r="396" spans="1:7" x14ac:dyDescent="0.75">
      <c r="A396" s="11">
        <v>44679</v>
      </c>
      <c r="B396" s="15">
        <v>271289</v>
      </c>
      <c r="C396" s="15">
        <v>4494403</v>
      </c>
      <c r="D396" s="15">
        <v>18814</v>
      </c>
      <c r="E396" s="15">
        <v>17365</v>
      </c>
      <c r="F396" s="15">
        <v>10485</v>
      </c>
      <c r="G396" s="19">
        <f t="shared" si="6"/>
        <v>4812356</v>
      </c>
    </row>
    <row r="397" spans="1:7" x14ac:dyDescent="0.75">
      <c r="A397" s="11">
        <v>44680</v>
      </c>
      <c r="B397" s="15">
        <v>95743</v>
      </c>
      <c r="C397" s="15">
        <v>4061861</v>
      </c>
      <c r="D397" s="15">
        <v>77664</v>
      </c>
      <c r="E397" s="15">
        <v>183706</v>
      </c>
      <c r="F397" s="15">
        <v>10938</v>
      </c>
      <c r="G397" s="19">
        <f t="shared" si="6"/>
        <v>4429912</v>
      </c>
    </row>
    <row r="398" spans="1:7" x14ac:dyDescent="0.75">
      <c r="A398" s="11">
        <v>44683</v>
      </c>
      <c r="B398" s="15">
        <v>51619</v>
      </c>
      <c r="C398" s="15">
        <v>7055573</v>
      </c>
      <c r="D398" s="15">
        <v>44804</v>
      </c>
      <c r="E398" s="15">
        <v>242056</v>
      </c>
      <c r="F398" s="15">
        <v>12544</v>
      </c>
      <c r="G398" s="19">
        <f t="shared" si="6"/>
        <v>7406596</v>
      </c>
    </row>
    <row r="399" spans="1:7" x14ac:dyDescent="0.75">
      <c r="A399" s="11">
        <v>44684</v>
      </c>
      <c r="B399" s="15">
        <v>68612</v>
      </c>
      <c r="C399" s="15">
        <v>6875011</v>
      </c>
      <c r="D399" s="15">
        <v>101476</v>
      </c>
      <c r="E399" s="15">
        <v>64871</v>
      </c>
      <c r="F399" s="15">
        <v>24076</v>
      </c>
      <c r="G399" s="19">
        <f t="shared" si="6"/>
        <v>7134046</v>
      </c>
    </row>
    <row r="400" spans="1:7" x14ac:dyDescent="0.75">
      <c r="A400" s="11">
        <v>44685</v>
      </c>
      <c r="B400" s="15">
        <v>24253</v>
      </c>
      <c r="C400" s="15">
        <v>9579642</v>
      </c>
      <c r="D400" s="15">
        <v>75724</v>
      </c>
      <c r="E400" s="15">
        <v>170480</v>
      </c>
      <c r="F400" s="15">
        <v>0</v>
      </c>
      <c r="G400" s="19">
        <f t="shared" si="6"/>
        <v>9850099</v>
      </c>
    </row>
    <row r="401" spans="1:7" x14ac:dyDescent="0.75">
      <c r="A401" s="11">
        <v>44686</v>
      </c>
      <c r="B401" s="15">
        <v>7337</v>
      </c>
      <c r="C401" s="15">
        <v>6075679</v>
      </c>
      <c r="D401" s="15">
        <v>21794</v>
      </c>
      <c r="E401" s="15">
        <v>128112</v>
      </c>
      <c r="F401" s="15">
        <v>11820</v>
      </c>
      <c r="G401" s="19">
        <f t="shared" si="6"/>
        <v>6244742</v>
      </c>
    </row>
    <row r="402" spans="1:7" x14ac:dyDescent="0.75">
      <c r="A402" s="11">
        <v>44687</v>
      </c>
      <c r="B402" s="15">
        <v>65371</v>
      </c>
      <c r="C402" s="15">
        <v>6955677</v>
      </c>
      <c r="D402" s="15">
        <v>51088</v>
      </c>
      <c r="E402" s="15">
        <v>413846</v>
      </c>
      <c r="F402" s="15">
        <v>256814</v>
      </c>
      <c r="G402" s="19">
        <f t="shared" si="6"/>
        <v>7742796</v>
      </c>
    </row>
    <row r="403" spans="1:7" x14ac:dyDescent="0.75">
      <c r="A403" s="11">
        <v>44690</v>
      </c>
      <c r="B403" s="15">
        <v>102962</v>
      </c>
      <c r="C403" s="15">
        <v>6437304</v>
      </c>
      <c r="D403" s="15">
        <v>109939</v>
      </c>
      <c r="E403" s="15">
        <v>47353</v>
      </c>
      <c r="F403" s="15">
        <v>25197</v>
      </c>
      <c r="G403" s="19">
        <f t="shared" si="6"/>
        <v>6722755</v>
      </c>
    </row>
    <row r="404" spans="1:7" x14ac:dyDescent="0.75">
      <c r="A404" s="11">
        <v>44691</v>
      </c>
      <c r="B404" s="15">
        <v>16589</v>
      </c>
      <c r="C404" s="15">
        <v>2994160</v>
      </c>
      <c r="D404" s="15">
        <v>39100</v>
      </c>
      <c r="E404" s="15">
        <v>68567</v>
      </c>
      <c r="F404" s="15">
        <v>65704</v>
      </c>
      <c r="G404" s="19">
        <f t="shared" si="6"/>
        <v>3184120</v>
      </c>
    </row>
    <row r="405" spans="1:7" x14ac:dyDescent="0.75">
      <c r="A405" s="11">
        <v>44692</v>
      </c>
      <c r="B405" s="15">
        <v>20073</v>
      </c>
      <c r="C405" s="15">
        <v>6460430</v>
      </c>
      <c r="D405" s="15">
        <v>117930</v>
      </c>
      <c r="E405" s="15">
        <v>93222</v>
      </c>
      <c r="F405" s="15">
        <v>69158</v>
      </c>
      <c r="G405" s="19">
        <f t="shared" si="6"/>
        <v>6760813</v>
      </c>
    </row>
    <row r="406" spans="1:7" x14ac:dyDescent="0.75">
      <c r="A406" s="11">
        <v>44693</v>
      </c>
      <c r="B406" s="15">
        <v>27649</v>
      </c>
      <c r="C406" s="15">
        <v>5161509</v>
      </c>
      <c r="D406" s="15">
        <v>22203</v>
      </c>
      <c r="E406" s="15">
        <v>120148</v>
      </c>
      <c r="F406" s="15">
        <v>15272</v>
      </c>
      <c r="G406" s="19">
        <f t="shared" si="6"/>
        <v>5346781</v>
      </c>
    </row>
    <row r="407" spans="1:7" x14ac:dyDescent="0.75">
      <c r="A407" s="11">
        <v>44694</v>
      </c>
      <c r="B407" s="15">
        <v>43159</v>
      </c>
      <c r="C407" s="15">
        <v>4330748</v>
      </c>
      <c r="D407" s="15">
        <v>6286</v>
      </c>
      <c r="E407" s="15">
        <v>120237</v>
      </c>
      <c r="F407" s="15">
        <v>85830</v>
      </c>
      <c r="G407" s="19">
        <f t="shared" si="6"/>
        <v>4586260</v>
      </c>
    </row>
    <row r="408" spans="1:7" x14ac:dyDescent="0.75">
      <c r="A408" s="11">
        <v>44697</v>
      </c>
      <c r="B408" s="15">
        <v>6131</v>
      </c>
      <c r="C408" s="15">
        <v>4917493</v>
      </c>
      <c r="D408" s="15">
        <v>26349</v>
      </c>
      <c r="E408" s="15">
        <v>108559</v>
      </c>
      <c r="F408" s="15">
        <v>30526</v>
      </c>
      <c r="G408" s="19">
        <f t="shared" si="6"/>
        <v>5089058</v>
      </c>
    </row>
    <row r="409" spans="1:7" x14ac:dyDescent="0.75">
      <c r="A409" s="11">
        <v>44698</v>
      </c>
      <c r="B409" s="15">
        <v>70098</v>
      </c>
      <c r="C409" s="15">
        <v>5609158</v>
      </c>
      <c r="D409" s="15">
        <v>114021</v>
      </c>
      <c r="E409" s="15">
        <v>66017</v>
      </c>
      <c r="F409" s="15">
        <v>15499</v>
      </c>
      <c r="G409" s="19">
        <f t="shared" si="6"/>
        <v>5874793</v>
      </c>
    </row>
    <row r="410" spans="1:7" x14ac:dyDescent="0.75">
      <c r="A410" s="11">
        <v>44700</v>
      </c>
      <c r="B410" s="15">
        <v>81816</v>
      </c>
      <c r="C410" s="15">
        <v>6576268</v>
      </c>
      <c r="D410" s="15">
        <v>87603</v>
      </c>
      <c r="E410" s="15">
        <v>418784</v>
      </c>
      <c r="F410" s="15">
        <v>15674</v>
      </c>
      <c r="G410" s="19">
        <f t="shared" si="6"/>
        <v>7180145</v>
      </c>
    </row>
    <row r="411" spans="1:7" x14ac:dyDescent="0.75">
      <c r="A411" s="11">
        <v>44701</v>
      </c>
      <c r="B411" s="15">
        <v>58350</v>
      </c>
      <c r="C411" s="15">
        <v>5046394</v>
      </c>
      <c r="D411" s="15">
        <v>24168</v>
      </c>
      <c r="E411" s="15">
        <v>659839</v>
      </c>
      <c r="F411" s="15">
        <v>101361</v>
      </c>
      <c r="G411" s="19">
        <f t="shared" si="6"/>
        <v>5890112</v>
      </c>
    </row>
    <row r="412" spans="1:7" x14ac:dyDescent="0.75">
      <c r="A412" s="11">
        <v>44704</v>
      </c>
      <c r="B412" s="15">
        <v>192432</v>
      </c>
      <c r="C412" s="15">
        <v>5537418</v>
      </c>
      <c r="D412" s="15">
        <v>13521</v>
      </c>
      <c r="E412" s="15">
        <v>156257</v>
      </c>
      <c r="F412" s="15">
        <v>84880</v>
      </c>
      <c r="G412" s="19">
        <f t="shared" si="6"/>
        <v>5984508</v>
      </c>
    </row>
    <row r="413" spans="1:7" x14ac:dyDescent="0.75">
      <c r="A413" s="11">
        <v>44705</v>
      </c>
      <c r="B413" s="15">
        <v>26882</v>
      </c>
      <c r="C413" s="15">
        <v>6842982</v>
      </c>
      <c r="D413" s="15">
        <v>39586</v>
      </c>
      <c r="E413" s="15">
        <v>115721</v>
      </c>
      <c r="F413" s="15">
        <v>18351</v>
      </c>
      <c r="G413" s="19">
        <f t="shared" si="6"/>
        <v>7043522</v>
      </c>
    </row>
    <row r="414" spans="1:7" x14ac:dyDescent="0.75">
      <c r="A414" s="11">
        <v>44707</v>
      </c>
      <c r="B414" s="15">
        <v>85409</v>
      </c>
      <c r="C414" s="15">
        <v>4440720</v>
      </c>
      <c r="D414" s="15">
        <v>70014</v>
      </c>
      <c r="E414" s="15">
        <v>140521</v>
      </c>
      <c r="F414" s="15">
        <v>20169</v>
      </c>
      <c r="G414" s="19">
        <f t="shared" si="6"/>
        <v>4756833</v>
      </c>
    </row>
    <row r="415" spans="1:7" x14ac:dyDescent="0.75">
      <c r="A415" s="11">
        <v>44708</v>
      </c>
      <c r="B415" s="15">
        <v>82357</v>
      </c>
      <c r="C415" s="15">
        <v>4979409</v>
      </c>
      <c r="D415" s="15">
        <v>74331</v>
      </c>
      <c r="E415" s="15">
        <v>19835</v>
      </c>
      <c r="F415" s="15">
        <v>3006</v>
      </c>
      <c r="G415" s="19">
        <f t="shared" si="6"/>
        <v>5158938</v>
      </c>
    </row>
    <row r="416" spans="1:7" x14ac:dyDescent="0.75">
      <c r="A416" s="11">
        <v>44711</v>
      </c>
      <c r="B416" s="15">
        <v>26763</v>
      </c>
      <c r="C416" s="15">
        <v>4716093</v>
      </c>
      <c r="D416" s="15">
        <v>131109</v>
      </c>
      <c r="E416" s="15">
        <v>77187</v>
      </c>
      <c r="F416" s="15">
        <v>15546</v>
      </c>
      <c r="G416" s="19">
        <f t="shared" si="6"/>
        <v>4966698</v>
      </c>
    </row>
    <row r="417" spans="1:7" x14ac:dyDescent="0.75">
      <c r="A417" s="11">
        <v>44712</v>
      </c>
      <c r="B417" s="15">
        <v>99690</v>
      </c>
      <c r="C417" s="15">
        <v>3892348</v>
      </c>
      <c r="D417" s="15">
        <v>112603</v>
      </c>
      <c r="E417" s="15">
        <v>58087</v>
      </c>
      <c r="F417" s="15">
        <v>9746</v>
      </c>
      <c r="G417" s="19">
        <f t="shared" si="6"/>
        <v>4172474</v>
      </c>
    </row>
    <row r="418" spans="1:7" x14ac:dyDescent="0.75">
      <c r="A418" s="11">
        <v>44713</v>
      </c>
      <c r="B418" s="15">
        <v>154820</v>
      </c>
      <c r="C418" s="15">
        <v>4232269</v>
      </c>
      <c r="D418" s="15">
        <v>73512</v>
      </c>
      <c r="E418" s="15">
        <v>228250</v>
      </c>
      <c r="F418" s="15">
        <v>78142</v>
      </c>
      <c r="G418" s="19">
        <f t="shared" si="6"/>
        <v>4766993</v>
      </c>
    </row>
    <row r="419" spans="1:7" x14ac:dyDescent="0.75">
      <c r="A419" s="11">
        <v>44714</v>
      </c>
      <c r="B419" s="15">
        <v>109127</v>
      </c>
      <c r="C419" s="15">
        <v>4389501</v>
      </c>
      <c r="D419" s="15">
        <v>10718</v>
      </c>
      <c r="E419" s="15">
        <v>147588</v>
      </c>
      <c r="F419" s="15">
        <v>10270</v>
      </c>
      <c r="G419" s="19">
        <f t="shared" si="6"/>
        <v>4667204</v>
      </c>
    </row>
    <row r="420" spans="1:7" x14ac:dyDescent="0.75">
      <c r="A420" s="11">
        <v>44715</v>
      </c>
      <c r="B420" s="15">
        <v>15901</v>
      </c>
      <c r="C420" s="15">
        <v>3542944</v>
      </c>
      <c r="D420" s="15">
        <v>55845</v>
      </c>
      <c r="E420" s="15">
        <v>74651</v>
      </c>
      <c r="F420" s="15">
        <v>9981</v>
      </c>
      <c r="G420" s="19">
        <f t="shared" si="6"/>
        <v>3699322</v>
      </c>
    </row>
    <row r="421" spans="1:7" x14ac:dyDescent="0.75">
      <c r="A421" s="11">
        <v>44718</v>
      </c>
      <c r="B421" s="15">
        <v>92857</v>
      </c>
      <c r="C421" s="15">
        <v>4817335</v>
      </c>
      <c r="D421" s="15">
        <v>35796</v>
      </c>
      <c r="E421" s="15">
        <v>98765</v>
      </c>
      <c r="F421" s="15">
        <v>1476</v>
      </c>
      <c r="G421" s="19">
        <f t="shared" si="6"/>
        <v>5046229</v>
      </c>
    </row>
    <row r="422" spans="1:7" x14ac:dyDescent="0.75">
      <c r="A422" s="11">
        <v>44719</v>
      </c>
      <c r="B422" s="15">
        <v>85150</v>
      </c>
      <c r="C422" s="15">
        <v>5714022</v>
      </c>
      <c r="D422" s="15">
        <v>67875</v>
      </c>
      <c r="E422" s="15">
        <v>49604</v>
      </c>
      <c r="F422" s="15">
        <v>18671</v>
      </c>
      <c r="G422" s="19">
        <f t="shared" si="6"/>
        <v>5935322</v>
      </c>
    </row>
    <row r="423" spans="1:7" x14ac:dyDescent="0.75">
      <c r="A423" s="11">
        <v>44720</v>
      </c>
      <c r="B423" s="15">
        <v>26950</v>
      </c>
      <c r="C423" s="15">
        <v>7043183</v>
      </c>
      <c r="D423" s="15">
        <v>113067</v>
      </c>
      <c r="E423" s="15">
        <v>301320</v>
      </c>
      <c r="F423" s="15">
        <v>82087</v>
      </c>
      <c r="G423" s="19">
        <f t="shared" si="6"/>
        <v>7566607</v>
      </c>
    </row>
    <row r="424" spans="1:7" x14ac:dyDescent="0.75">
      <c r="A424" s="11">
        <v>44721</v>
      </c>
      <c r="B424" s="15">
        <v>28835</v>
      </c>
      <c r="C424" s="15">
        <v>6982541</v>
      </c>
      <c r="D424" s="15">
        <v>53470</v>
      </c>
      <c r="E424" s="15">
        <v>163525</v>
      </c>
      <c r="F424" s="15">
        <v>83700</v>
      </c>
      <c r="G424" s="19">
        <f t="shared" si="6"/>
        <v>7312071</v>
      </c>
    </row>
    <row r="425" spans="1:7" x14ac:dyDescent="0.75">
      <c r="A425" s="11">
        <v>44722</v>
      </c>
      <c r="B425" s="15">
        <v>95093</v>
      </c>
      <c r="C425" s="15">
        <v>8034344</v>
      </c>
      <c r="D425" s="15">
        <v>117738</v>
      </c>
      <c r="E425" s="15">
        <v>243812</v>
      </c>
      <c r="F425" s="15">
        <v>88296</v>
      </c>
      <c r="G425" s="19">
        <f t="shared" si="6"/>
        <v>8579283</v>
      </c>
    </row>
    <row r="426" spans="1:7" x14ac:dyDescent="0.75">
      <c r="A426" s="11">
        <v>44725</v>
      </c>
      <c r="B426" s="15">
        <v>107257</v>
      </c>
      <c r="C426" s="15">
        <v>9530794</v>
      </c>
      <c r="D426" s="15">
        <v>2879724</v>
      </c>
      <c r="E426" s="15">
        <v>380092</v>
      </c>
      <c r="F426" s="15">
        <v>27338</v>
      </c>
      <c r="G426" s="19">
        <f t="shared" si="6"/>
        <v>12925205</v>
      </c>
    </row>
    <row r="427" spans="1:7" x14ac:dyDescent="0.75">
      <c r="A427" s="11">
        <v>44726</v>
      </c>
      <c r="B427" s="15">
        <v>298686</v>
      </c>
      <c r="C427" s="15">
        <v>11825360</v>
      </c>
      <c r="D427" s="15">
        <v>100285</v>
      </c>
      <c r="E427" s="15">
        <v>245008</v>
      </c>
      <c r="F427" s="15">
        <v>23265</v>
      </c>
      <c r="G427" s="19">
        <f t="shared" si="6"/>
        <v>12492604</v>
      </c>
    </row>
    <row r="428" spans="1:7" x14ac:dyDescent="0.75">
      <c r="A428" s="11">
        <v>44727</v>
      </c>
      <c r="B428" s="15">
        <v>203489</v>
      </c>
      <c r="C428" s="15">
        <v>5738876</v>
      </c>
      <c r="D428" s="15">
        <v>289111</v>
      </c>
      <c r="E428" s="15">
        <v>105074</v>
      </c>
      <c r="F428" s="15">
        <v>47438</v>
      </c>
      <c r="G428" s="19">
        <f t="shared" si="6"/>
        <v>6383988</v>
      </c>
    </row>
    <row r="429" spans="1:7" x14ac:dyDescent="0.75">
      <c r="A429" s="11">
        <v>44728</v>
      </c>
      <c r="B429" s="15">
        <v>93164</v>
      </c>
      <c r="C429" s="15">
        <v>7571791</v>
      </c>
      <c r="D429" s="15">
        <v>45942</v>
      </c>
      <c r="E429" s="15">
        <v>57337</v>
      </c>
      <c r="F429" s="15">
        <v>24850</v>
      </c>
      <c r="G429" s="19">
        <f t="shared" si="6"/>
        <v>7793084</v>
      </c>
    </row>
    <row r="430" spans="1:7" x14ac:dyDescent="0.75">
      <c r="A430" s="11">
        <v>44733</v>
      </c>
      <c r="B430" s="15">
        <v>12230</v>
      </c>
      <c r="C430" s="15">
        <v>5348107</v>
      </c>
      <c r="D430" s="15">
        <v>1292200</v>
      </c>
      <c r="E430" s="15">
        <v>172695</v>
      </c>
      <c r="F430" s="15">
        <v>12525</v>
      </c>
      <c r="G430" s="19">
        <f t="shared" si="6"/>
        <v>6837757</v>
      </c>
    </row>
    <row r="431" spans="1:7" x14ac:dyDescent="0.75">
      <c r="A431" s="11">
        <v>44734</v>
      </c>
      <c r="B431" s="15">
        <v>34694</v>
      </c>
      <c r="C431" s="15">
        <v>4896450</v>
      </c>
      <c r="D431" s="15">
        <v>137462</v>
      </c>
      <c r="E431" s="15">
        <v>213032</v>
      </c>
      <c r="F431" s="15">
        <v>46844</v>
      </c>
      <c r="G431" s="19">
        <f t="shared" si="6"/>
        <v>5328482</v>
      </c>
    </row>
    <row r="432" spans="1:7" x14ac:dyDescent="0.75">
      <c r="A432" s="11">
        <v>44735</v>
      </c>
      <c r="B432" s="15">
        <v>29950</v>
      </c>
      <c r="C432" s="15">
        <v>6844735</v>
      </c>
      <c r="D432" s="15">
        <v>18979</v>
      </c>
      <c r="E432" s="15">
        <v>288285</v>
      </c>
      <c r="F432" s="15">
        <v>15506</v>
      </c>
      <c r="G432" s="19">
        <f t="shared" si="6"/>
        <v>7197455</v>
      </c>
    </row>
    <row r="433" spans="1:7" x14ac:dyDescent="0.75">
      <c r="A433" s="11">
        <v>44736</v>
      </c>
      <c r="B433" s="15">
        <v>136724</v>
      </c>
      <c r="C433" s="15">
        <v>5436678</v>
      </c>
      <c r="D433" s="15">
        <v>38474</v>
      </c>
      <c r="E433" s="15">
        <v>228241</v>
      </c>
      <c r="F433" s="15">
        <v>20330</v>
      </c>
      <c r="G433" s="19">
        <f t="shared" si="6"/>
        <v>5860447</v>
      </c>
    </row>
    <row r="434" spans="1:7" x14ac:dyDescent="0.75">
      <c r="A434" s="11">
        <v>44739</v>
      </c>
      <c r="B434" s="15">
        <v>302574</v>
      </c>
      <c r="C434" s="15">
        <v>7793531</v>
      </c>
      <c r="D434" s="15">
        <v>325234</v>
      </c>
      <c r="E434" s="15">
        <v>375929</v>
      </c>
      <c r="F434" s="15">
        <v>70920</v>
      </c>
      <c r="G434" s="19">
        <f t="shared" si="6"/>
        <v>8868188</v>
      </c>
    </row>
    <row r="435" spans="1:7" x14ac:dyDescent="0.75">
      <c r="A435" s="11">
        <v>44740</v>
      </c>
      <c r="B435" s="15">
        <v>38895</v>
      </c>
      <c r="C435" s="15">
        <v>8898597</v>
      </c>
      <c r="D435" s="15">
        <v>116550</v>
      </c>
      <c r="E435" s="15">
        <v>695884</v>
      </c>
      <c r="F435" s="15">
        <v>35887</v>
      </c>
      <c r="G435" s="19">
        <f t="shared" si="6"/>
        <v>9785813</v>
      </c>
    </row>
    <row r="436" spans="1:7" x14ac:dyDescent="0.75">
      <c r="A436" s="11">
        <v>44741</v>
      </c>
      <c r="B436" s="15">
        <v>49593</v>
      </c>
      <c r="C436" s="15">
        <v>6355309</v>
      </c>
      <c r="D436" s="15">
        <v>28794</v>
      </c>
      <c r="E436" s="15">
        <v>159845</v>
      </c>
      <c r="F436" s="15">
        <v>60880</v>
      </c>
      <c r="G436" s="19">
        <f t="shared" si="6"/>
        <v>6654421</v>
      </c>
    </row>
    <row r="437" spans="1:7" x14ac:dyDescent="0.75">
      <c r="A437" s="11">
        <v>44742</v>
      </c>
      <c r="B437" s="15">
        <v>70355</v>
      </c>
      <c r="C437" s="15">
        <v>7323119</v>
      </c>
      <c r="D437" s="15">
        <v>162852</v>
      </c>
      <c r="E437" s="15">
        <v>248720</v>
      </c>
      <c r="F437" s="15">
        <v>15999</v>
      </c>
      <c r="G437" s="19">
        <f t="shared" si="6"/>
        <v>7821045</v>
      </c>
    </row>
    <row r="438" spans="1:7" x14ac:dyDescent="0.75">
      <c r="A438" s="11">
        <v>44743</v>
      </c>
      <c r="B438" s="15">
        <v>7872</v>
      </c>
      <c r="C438" s="15">
        <v>4912592</v>
      </c>
      <c r="D438" s="15">
        <v>51570</v>
      </c>
      <c r="E438" s="15">
        <v>109761</v>
      </c>
      <c r="F438" s="15">
        <v>13186</v>
      </c>
      <c r="G438" s="19">
        <f t="shared" si="6"/>
        <v>5094981</v>
      </c>
    </row>
    <row r="439" spans="1:7" x14ac:dyDescent="0.75">
      <c r="A439" s="11">
        <v>44746</v>
      </c>
      <c r="B439" s="15">
        <v>82462</v>
      </c>
      <c r="C439" s="15">
        <v>8898607</v>
      </c>
      <c r="D439" s="15">
        <v>15871</v>
      </c>
      <c r="E439" s="15">
        <v>294003</v>
      </c>
      <c r="F439" s="15">
        <v>47898</v>
      </c>
      <c r="G439" s="19">
        <f t="shared" si="6"/>
        <v>9338841</v>
      </c>
    </row>
    <row r="440" spans="1:7" x14ac:dyDescent="0.75">
      <c r="A440" s="11">
        <v>44747</v>
      </c>
      <c r="B440" s="15">
        <v>70189</v>
      </c>
      <c r="C440" s="15">
        <v>8620980</v>
      </c>
      <c r="D440" s="15">
        <v>105989</v>
      </c>
      <c r="E440" s="15">
        <v>743069</v>
      </c>
      <c r="F440" s="15">
        <v>54998</v>
      </c>
      <c r="G440" s="19">
        <f t="shared" si="6"/>
        <v>9595225</v>
      </c>
    </row>
    <row r="441" spans="1:7" x14ac:dyDescent="0.75">
      <c r="A441" s="11">
        <v>44748</v>
      </c>
      <c r="B441" s="15">
        <v>65494</v>
      </c>
      <c r="C441" s="15">
        <v>6186460</v>
      </c>
      <c r="D441" s="15">
        <v>79559</v>
      </c>
      <c r="E441" s="15">
        <v>251200</v>
      </c>
      <c r="F441" s="15">
        <v>71031</v>
      </c>
      <c r="G441" s="19">
        <f t="shared" si="6"/>
        <v>6653744</v>
      </c>
    </row>
    <row r="442" spans="1:7" x14ac:dyDescent="0.75">
      <c r="A442" s="11">
        <v>44749</v>
      </c>
      <c r="B442" s="15">
        <v>141610</v>
      </c>
      <c r="C442" s="15">
        <v>10176464</v>
      </c>
      <c r="D442" s="15">
        <v>875493</v>
      </c>
      <c r="E442" s="15">
        <v>171125</v>
      </c>
      <c r="F442" s="15">
        <v>10827</v>
      </c>
      <c r="G442" s="19">
        <f t="shared" si="6"/>
        <v>11375519</v>
      </c>
    </row>
    <row r="443" spans="1:7" x14ac:dyDescent="0.75">
      <c r="A443" s="11">
        <v>44750</v>
      </c>
      <c r="B443" s="15">
        <v>41004</v>
      </c>
      <c r="C443" s="15">
        <v>11284464</v>
      </c>
      <c r="D443" s="15">
        <v>46348</v>
      </c>
      <c r="E443" s="15">
        <v>63684</v>
      </c>
      <c r="F443" s="15">
        <v>8505</v>
      </c>
      <c r="G443" s="19">
        <f t="shared" si="6"/>
        <v>11444005</v>
      </c>
    </row>
    <row r="444" spans="1:7" x14ac:dyDescent="0.75">
      <c r="A444" s="11">
        <v>44753</v>
      </c>
      <c r="B444" s="15">
        <v>109342</v>
      </c>
      <c r="C444" s="15">
        <v>8216333</v>
      </c>
      <c r="D444" s="15">
        <v>1066517</v>
      </c>
      <c r="E444" s="15">
        <v>194162</v>
      </c>
      <c r="F444" s="15">
        <v>45903</v>
      </c>
      <c r="G444" s="19">
        <f t="shared" si="6"/>
        <v>9632257</v>
      </c>
    </row>
    <row r="445" spans="1:7" x14ac:dyDescent="0.75">
      <c r="A445" s="11">
        <v>44754</v>
      </c>
      <c r="B445" s="15">
        <v>630510</v>
      </c>
      <c r="C445" s="15">
        <v>10656663</v>
      </c>
      <c r="D445" s="15">
        <v>184680</v>
      </c>
      <c r="E445" s="15">
        <v>405631</v>
      </c>
      <c r="F445" s="15">
        <v>144166</v>
      </c>
      <c r="G445" s="19">
        <f t="shared" si="6"/>
        <v>12021650</v>
      </c>
    </row>
    <row r="446" spans="1:7" x14ac:dyDescent="0.75">
      <c r="A446" s="11">
        <v>44755</v>
      </c>
      <c r="B446" s="15">
        <v>106579</v>
      </c>
      <c r="C446" s="15">
        <v>7828596</v>
      </c>
      <c r="D446" s="15">
        <v>454202</v>
      </c>
      <c r="E446" s="15">
        <v>421567</v>
      </c>
      <c r="F446" s="15">
        <v>166668</v>
      </c>
      <c r="G446" s="19">
        <f t="shared" si="6"/>
        <v>8977612</v>
      </c>
    </row>
    <row r="447" spans="1:7" x14ac:dyDescent="0.75">
      <c r="A447" s="11">
        <v>44756</v>
      </c>
      <c r="B447" s="15">
        <v>64477</v>
      </c>
      <c r="C447" s="15">
        <v>8264771</v>
      </c>
      <c r="D447" s="15">
        <v>43169</v>
      </c>
      <c r="E447" s="15">
        <v>461357</v>
      </c>
      <c r="F447" s="15">
        <v>163316</v>
      </c>
      <c r="G447" s="19">
        <f t="shared" si="6"/>
        <v>8997090</v>
      </c>
    </row>
    <row r="448" spans="1:7" x14ac:dyDescent="0.75">
      <c r="A448" s="11">
        <v>44757</v>
      </c>
      <c r="B448" s="15">
        <v>76928</v>
      </c>
      <c r="C448" s="15">
        <v>8600917</v>
      </c>
      <c r="D448" s="15">
        <v>245600</v>
      </c>
      <c r="E448" s="15">
        <v>283790</v>
      </c>
      <c r="F448" s="15">
        <v>223302</v>
      </c>
      <c r="G448" s="19">
        <f t="shared" si="6"/>
        <v>9430537</v>
      </c>
    </row>
    <row r="449" spans="1:7" x14ac:dyDescent="0.75">
      <c r="A449" s="11">
        <v>44760</v>
      </c>
      <c r="B449" s="15">
        <v>53559</v>
      </c>
      <c r="C449" s="15">
        <v>6843105</v>
      </c>
      <c r="D449" s="15">
        <v>1218157</v>
      </c>
      <c r="E449" s="15">
        <v>251375</v>
      </c>
      <c r="F449" s="15">
        <v>18392</v>
      </c>
      <c r="G449" s="19">
        <f t="shared" si="6"/>
        <v>8384588</v>
      </c>
    </row>
    <row r="450" spans="1:7" x14ac:dyDescent="0.75">
      <c r="A450" s="11">
        <v>44761</v>
      </c>
      <c r="B450" s="15">
        <v>80199</v>
      </c>
      <c r="C450" s="15">
        <v>8748677</v>
      </c>
      <c r="D450" s="15">
        <v>213606</v>
      </c>
      <c r="E450" s="15">
        <v>159842</v>
      </c>
      <c r="F450" s="15">
        <v>24350</v>
      </c>
      <c r="G450" s="19">
        <f t="shared" si="6"/>
        <v>9226674</v>
      </c>
    </row>
    <row r="451" spans="1:7" x14ac:dyDescent="0.75">
      <c r="A451" s="11">
        <v>44762</v>
      </c>
      <c r="B451" s="15">
        <v>89841</v>
      </c>
      <c r="C451" s="15">
        <v>6663212</v>
      </c>
      <c r="D451" s="15">
        <v>146211</v>
      </c>
      <c r="E451" s="15">
        <v>99807</v>
      </c>
      <c r="F451" s="15">
        <v>20385</v>
      </c>
      <c r="G451" s="19">
        <f t="shared" ref="G451:G514" si="7">+SUM(B451:F451)</f>
        <v>7019456</v>
      </c>
    </row>
    <row r="452" spans="1:7" x14ac:dyDescent="0.75">
      <c r="A452" s="11">
        <v>44763</v>
      </c>
      <c r="B452" s="15">
        <v>109244</v>
      </c>
      <c r="C452" s="15">
        <v>10058470</v>
      </c>
      <c r="D452" s="15">
        <v>313337</v>
      </c>
      <c r="E452" s="15">
        <v>361143</v>
      </c>
      <c r="F452" s="15">
        <v>25460</v>
      </c>
      <c r="G452" s="19">
        <f t="shared" si="7"/>
        <v>10867654</v>
      </c>
    </row>
    <row r="453" spans="1:7" x14ac:dyDescent="0.75">
      <c r="A453" s="11">
        <v>44764</v>
      </c>
      <c r="B453" s="15">
        <v>88788</v>
      </c>
      <c r="C453" s="15">
        <v>7029127</v>
      </c>
      <c r="D453" s="15">
        <v>60126</v>
      </c>
      <c r="E453" s="15">
        <v>192120</v>
      </c>
      <c r="F453" s="15">
        <v>132164</v>
      </c>
      <c r="G453" s="19">
        <f t="shared" si="7"/>
        <v>7502325</v>
      </c>
    </row>
    <row r="454" spans="1:7" x14ac:dyDescent="0.75">
      <c r="A454" s="11">
        <v>44767</v>
      </c>
      <c r="B454" s="15">
        <v>116312</v>
      </c>
      <c r="C454" s="15">
        <v>9451622</v>
      </c>
      <c r="D454" s="15">
        <v>91009</v>
      </c>
      <c r="E454" s="15">
        <v>84188</v>
      </c>
      <c r="F454" s="15">
        <v>24334</v>
      </c>
      <c r="G454" s="19">
        <f t="shared" si="7"/>
        <v>9767465</v>
      </c>
    </row>
    <row r="455" spans="1:7" x14ac:dyDescent="0.75">
      <c r="A455" s="11">
        <v>44768</v>
      </c>
      <c r="B455" s="15">
        <v>43545</v>
      </c>
      <c r="C455" s="15">
        <v>6294765</v>
      </c>
      <c r="D455" s="15">
        <v>132425</v>
      </c>
      <c r="E455" s="15">
        <v>246466</v>
      </c>
      <c r="F455" s="15">
        <v>38280</v>
      </c>
      <c r="G455" s="19">
        <f t="shared" si="7"/>
        <v>6755481</v>
      </c>
    </row>
    <row r="456" spans="1:7" x14ac:dyDescent="0.75">
      <c r="A456" s="11">
        <v>44769</v>
      </c>
      <c r="B456" s="15">
        <v>136249</v>
      </c>
      <c r="C456" s="15">
        <v>7000542</v>
      </c>
      <c r="D456" s="15">
        <v>104596</v>
      </c>
      <c r="E456" s="15">
        <v>338391</v>
      </c>
      <c r="F456" s="15">
        <v>107080</v>
      </c>
      <c r="G456" s="19">
        <f t="shared" si="7"/>
        <v>7686858</v>
      </c>
    </row>
    <row r="457" spans="1:7" x14ac:dyDescent="0.75">
      <c r="A457" s="11">
        <v>44770</v>
      </c>
      <c r="B457" s="15">
        <v>135968</v>
      </c>
      <c r="C457" s="15">
        <v>11041439</v>
      </c>
      <c r="D457" s="15">
        <v>139641</v>
      </c>
      <c r="E457" s="15">
        <v>567193</v>
      </c>
      <c r="F457" s="15">
        <v>151641</v>
      </c>
      <c r="G457" s="19">
        <f t="shared" si="7"/>
        <v>12035882</v>
      </c>
    </row>
    <row r="458" spans="1:7" x14ac:dyDescent="0.75">
      <c r="A458" s="11">
        <v>44771</v>
      </c>
      <c r="B458" s="15">
        <v>175590</v>
      </c>
      <c r="C458" s="15">
        <v>16567720</v>
      </c>
      <c r="D458" s="15">
        <v>261785</v>
      </c>
      <c r="E458" s="15">
        <v>361693</v>
      </c>
      <c r="F458" s="15">
        <v>147951</v>
      </c>
      <c r="G458" s="19">
        <f t="shared" si="7"/>
        <v>17514739</v>
      </c>
    </row>
    <row r="459" spans="1:7" x14ac:dyDescent="0.75">
      <c r="A459" s="11">
        <v>44774</v>
      </c>
      <c r="B459" s="15">
        <v>78055</v>
      </c>
      <c r="C459" s="15">
        <v>9535592</v>
      </c>
      <c r="D459" s="15">
        <v>75503</v>
      </c>
      <c r="E459" s="15">
        <v>235869</v>
      </c>
      <c r="F459" s="15">
        <v>88311</v>
      </c>
      <c r="G459" s="19">
        <f t="shared" si="7"/>
        <v>10013330</v>
      </c>
    </row>
    <row r="460" spans="1:7" x14ac:dyDescent="0.75">
      <c r="A460" s="11">
        <v>44775</v>
      </c>
      <c r="B460" s="15">
        <v>94661</v>
      </c>
      <c r="C460" s="15">
        <v>9617007</v>
      </c>
      <c r="D460" s="15">
        <v>282491</v>
      </c>
      <c r="E460" s="15">
        <v>53424</v>
      </c>
      <c r="F460" s="15">
        <v>1714</v>
      </c>
      <c r="G460" s="19">
        <f t="shared" si="7"/>
        <v>10049297</v>
      </c>
    </row>
    <row r="461" spans="1:7" x14ac:dyDescent="0.75">
      <c r="A461" s="11">
        <v>44776</v>
      </c>
      <c r="B461" s="15">
        <v>388137</v>
      </c>
      <c r="C461" s="15">
        <v>8817247</v>
      </c>
      <c r="D461" s="15">
        <v>142479</v>
      </c>
      <c r="E461" s="15">
        <v>156225</v>
      </c>
      <c r="F461" s="15">
        <v>20991</v>
      </c>
      <c r="G461" s="19">
        <f t="shared" si="7"/>
        <v>9525079</v>
      </c>
    </row>
    <row r="462" spans="1:7" x14ac:dyDescent="0.75">
      <c r="A462" s="11">
        <v>44777</v>
      </c>
      <c r="B462" s="15">
        <v>104846</v>
      </c>
      <c r="C462" s="15">
        <v>6488592</v>
      </c>
      <c r="D462" s="15">
        <v>34849</v>
      </c>
      <c r="E462" s="15">
        <v>202742</v>
      </c>
      <c r="F462" s="15">
        <v>8316</v>
      </c>
      <c r="G462" s="19">
        <f t="shared" si="7"/>
        <v>6839345</v>
      </c>
    </row>
    <row r="463" spans="1:7" x14ac:dyDescent="0.75">
      <c r="A463" s="11">
        <v>44778</v>
      </c>
      <c r="B463" s="15">
        <v>163345</v>
      </c>
      <c r="C463" s="15">
        <v>9074700</v>
      </c>
      <c r="D463" s="15">
        <v>80745</v>
      </c>
      <c r="E463" s="15">
        <v>127634</v>
      </c>
      <c r="F463" s="15">
        <v>18973</v>
      </c>
      <c r="G463" s="19">
        <f t="shared" si="7"/>
        <v>9465397</v>
      </c>
    </row>
    <row r="464" spans="1:7" x14ac:dyDescent="0.75">
      <c r="A464" s="11">
        <v>44781</v>
      </c>
      <c r="B464" s="15">
        <v>130789</v>
      </c>
      <c r="C464" s="15">
        <v>5776876</v>
      </c>
      <c r="D464" s="15">
        <v>26292</v>
      </c>
      <c r="E464" s="15">
        <v>181387</v>
      </c>
      <c r="F464" s="15">
        <v>36477</v>
      </c>
      <c r="G464" s="19">
        <f t="shared" si="7"/>
        <v>6151821</v>
      </c>
    </row>
    <row r="465" spans="1:7" x14ac:dyDescent="0.75">
      <c r="A465" s="11">
        <v>44782</v>
      </c>
      <c r="B465" s="15">
        <v>47287</v>
      </c>
      <c r="C465" s="15">
        <v>8770063</v>
      </c>
      <c r="D465" s="15">
        <v>109417</v>
      </c>
      <c r="E465" s="15">
        <v>136828</v>
      </c>
      <c r="F465" s="15">
        <v>151314</v>
      </c>
      <c r="G465" s="19">
        <f t="shared" si="7"/>
        <v>9214909</v>
      </c>
    </row>
    <row r="466" spans="1:7" x14ac:dyDescent="0.75">
      <c r="A466" s="11">
        <v>44783</v>
      </c>
      <c r="B466" s="15">
        <v>63193</v>
      </c>
      <c r="C466" s="15">
        <v>5214394</v>
      </c>
      <c r="D466" s="15">
        <v>203314</v>
      </c>
      <c r="E466" s="15">
        <v>93110</v>
      </c>
      <c r="F466" s="15">
        <v>946</v>
      </c>
      <c r="G466" s="19">
        <f t="shared" si="7"/>
        <v>5574957</v>
      </c>
    </row>
    <row r="467" spans="1:7" x14ac:dyDescent="0.75">
      <c r="A467" s="11">
        <v>44784</v>
      </c>
      <c r="B467" s="15">
        <v>1048525</v>
      </c>
      <c r="C467" s="15">
        <v>5433667</v>
      </c>
      <c r="D467" s="15">
        <v>120813</v>
      </c>
      <c r="E467" s="15">
        <v>104160</v>
      </c>
      <c r="F467" s="15">
        <v>50086</v>
      </c>
      <c r="G467" s="19">
        <f t="shared" si="7"/>
        <v>6757251</v>
      </c>
    </row>
    <row r="468" spans="1:7" x14ac:dyDescent="0.75">
      <c r="A468" s="11">
        <v>44785</v>
      </c>
      <c r="B468" s="15">
        <v>63318</v>
      </c>
      <c r="C468" s="15">
        <v>6059030</v>
      </c>
      <c r="D468" s="15">
        <v>61120</v>
      </c>
      <c r="E468" s="15">
        <v>112096</v>
      </c>
      <c r="F468" s="15">
        <v>93655</v>
      </c>
      <c r="G468" s="19">
        <f t="shared" si="7"/>
        <v>6389219</v>
      </c>
    </row>
    <row r="469" spans="1:7" x14ac:dyDescent="0.75">
      <c r="A469" s="11">
        <v>44789</v>
      </c>
      <c r="B469" s="15">
        <v>98211</v>
      </c>
      <c r="C469" s="15">
        <v>5643777</v>
      </c>
      <c r="D469" s="15">
        <v>93845</v>
      </c>
      <c r="E469" s="15">
        <v>68493</v>
      </c>
      <c r="F469" s="15">
        <v>51942</v>
      </c>
      <c r="G469" s="19">
        <f t="shared" si="7"/>
        <v>5956268</v>
      </c>
    </row>
    <row r="470" spans="1:7" x14ac:dyDescent="0.75">
      <c r="A470" s="11">
        <v>44790</v>
      </c>
      <c r="B470" s="15">
        <v>20460</v>
      </c>
      <c r="C470" s="15">
        <v>4902308</v>
      </c>
      <c r="D470" s="15">
        <v>27176</v>
      </c>
      <c r="E470" s="15">
        <v>72468</v>
      </c>
      <c r="F470" s="15">
        <v>34460</v>
      </c>
      <c r="G470" s="19">
        <f t="shared" si="7"/>
        <v>5056872</v>
      </c>
    </row>
    <row r="471" spans="1:7" x14ac:dyDescent="0.75">
      <c r="A471" s="11">
        <v>44791</v>
      </c>
      <c r="B471" s="15">
        <v>435356</v>
      </c>
      <c r="C471" s="15">
        <v>5024797</v>
      </c>
      <c r="D471" s="15">
        <v>480997</v>
      </c>
      <c r="E471" s="15">
        <v>152277</v>
      </c>
      <c r="F471" s="15">
        <v>1592</v>
      </c>
      <c r="G471" s="19">
        <f t="shared" si="7"/>
        <v>6095019</v>
      </c>
    </row>
    <row r="472" spans="1:7" x14ac:dyDescent="0.75">
      <c r="A472" s="11">
        <v>44792</v>
      </c>
      <c r="B472" s="15">
        <v>23124</v>
      </c>
      <c r="C472" s="15">
        <v>5149917</v>
      </c>
      <c r="D472" s="15">
        <v>47658</v>
      </c>
      <c r="E472" s="15">
        <v>99303</v>
      </c>
      <c r="F472" s="15">
        <v>2711</v>
      </c>
      <c r="G472" s="19">
        <f t="shared" si="7"/>
        <v>5322713</v>
      </c>
    </row>
    <row r="473" spans="1:7" x14ac:dyDescent="0.75">
      <c r="A473" s="11">
        <v>44795</v>
      </c>
      <c r="B473" s="15">
        <v>146518</v>
      </c>
      <c r="C473" s="15">
        <v>5838289</v>
      </c>
      <c r="D473" s="15">
        <v>74025</v>
      </c>
      <c r="E473" s="15">
        <v>567580</v>
      </c>
      <c r="F473" s="15">
        <v>68401</v>
      </c>
      <c r="G473" s="19">
        <f t="shared" si="7"/>
        <v>6694813</v>
      </c>
    </row>
    <row r="474" spans="1:7" x14ac:dyDescent="0.75">
      <c r="A474" s="11">
        <v>44796</v>
      </c>
      <c r="B474" s="15">
        <v>53441</v>
      </c>
      <c r="C474" s="15">
        <v>6589889</v>
      </c>
      <c r="D474" s="15">
        <v>86684</v>
      </c>
      <c r="E474" s="15">
        <v>288478</v>
      </c>
      <c r="F474" s="15">
        <v>17963</v>
      </c>
      <c r="G474" s="19">
        <f t="shared" si="7"/>
        <v>7036455</v>
      </c>
    </row>
    <row r="475" spans="1:7" x14ac:dyDescent="0.75">
      <c r="A475" s="11">
        <v>44797</v>
      </c>
      <c r="B475" s="15">
        <v>66871</v>
      </c>
      <c r="C475" s="15">
        <v>8886831</v>
      </c>
      <c r="D475" s="15">
        <v>153573</v>
      </c>
      <c r="E475" s="15">
        <v>348109</v>
      </c>
      <c r="F475" s="15">
        <v>437274</v>
      </c>
      <c r="G475" s="19">
        <f t="shared" si="7"/>
        <v>9892658</v>
      </c>
    </row>
    <row r="476" spans="1:7" x14ac:dyDescent="0.75">
      <c r="A476" s="11">
        <v>44798</v>
      </c>
      <c r="B476" s="15">
        <v>75735</v>
      </c>
      <c r="C476" s="15">
        <v>6584534</v>
      </c>
      <c r="D476" s="15">
        <v>117269</v>
      </c>
      <c r="E476" s="15">
        <v>204267</v>
      </c>
      <c r="F476" s="15">
        <v>38264</v>
      </c>
      <c r="G476" s="19">
        <f t="shared" si="7"/>
        <v>7020069</v>
      </c>
    </row>
    <row r="477" spans="1:7" x14ac:dyDescent="0.75">
      <c r="A477" s="11">
        <v>44799</v>
      </c>
      <c r="B477" s="15">
        <v>99645</v>
      </c>
      <c r="C477" s="15">
        <v>4034618</v>
      </c>
      <c r="D477" s="15">
        <v>51063</v>
      </c>
      <c r="E477" s="15">
        <v>146319</v>
      </c>
      <c r="F477" s="15">
        <v>76106</v>
      </c>
      <c r="G477" s="19">
        <f t="shared" si="7"/>
        <v>4407751</v>
      </c>
    </row>
    <row r="478" spans="1:7" x14ac:dyDescent="0.75">
      <c r="A478" s="11">
        <v>44802</v>
      </c>
      <c r="B478" s="15">
        <v>14440</v>
      </c>
      <c r="C478" s="15">
        <v>4817298</v>
      </c>
      <c r="D478" s="15">
        <v>24416</v>
      </c>
      <c r="E478" s="15">
        <v>14885</v>
      </c>
      <c r="F478" s="15">
        <v>20859</v>
      </c>
      <c r="G478" s="19">
        <f t="shared" si="7"/>
        <v>4891898</v>
      </c>
    </row>
    <row r="479" spans="1:7" x14ac:dyDescent="0.75">
      <c r="A479" s="11">
        <v>44803</v>
      </c>
      <c r="B479" s="15">
        <v>60679</v>
      </c>
      <c r="C479" s="15">
        <v>4190182</v>
      </c>
      <c r="D479" s="15">
        <v>33946</v>
      </c>
      <c r="E479" s="15">
        <v>730257</v>
      </c>
      <c r="F479" s="15">
        <v>76586</v>
      </c>
      <c r="G479" s="19">
        <f t="shared" si="7"/>
        <v>5091650</v>
      </c>
    </row>
    <row r="480" spans="1:7" x14ac:dyDescent="0.75">
      <c r="A480" s="11">
        <v>44804</v>
      </c>
      <c r="B480" s="15">
        <v>20506</v>
      </c>
      <c r="C480" s="15">
        <v>5212387</v>
      </c>
      <c r="D480" s="15">
        <v>42405</v>
      </c>
      <c r="E480" s="15">
        <v>326892</v>
      </c>
      <c r="F480" s="15">
        <v>27183</v>
      </c>
      <c r="G480" s="19">
        <f t="shared" si="7"/>
        <v>5629373</v>
      </c>
    </row>
    <row r="481" spans="1:7" x14ac:dyDescent="0.75">
      <c r="A481" s="11">
        <v>44805</v>
      </c>
      <c r="B481" s="15">
        <v>32727</v>
      </c>
      <c r="C481" s="15">
        <v>4295770</v>
      </c>
      <c r="D481" s="15">
        <v>98608</v>
      </c>
      <c r="E481" s="15">
        <v>326798</v>
      </c>
      <c r="F481" s="15">
        <v>102648</v>
      </c>
      <c r="G481" s="19">
        <f t="shared" si="7"/>
        <v>4856551</v>
      </c>
    </row>
    <row r="482" spans="1:7" x14ac:dyDescent="0.75">
      <c r="A482" s="11">
        <v>44809</v>
      </c>
      <c r="B482" s="15">
        <v>172257</v>
      </c>
      <c r="C482" s="15">
        <v>6623713</v>
      </c>
      <c r="D482" s="15">
        <v>273060</v>
      </c>
      <c r="E482" s="15">
        <v>547913</v>
      </c>
      <c r="F482" s="15">
        <v>15682</v>
      </c>
      <c r="G482" s="19">
        <f t="shared" si="7"/>
        <v>7632625</v>
      </c>
    </row>
    <row r="483" spans="1:7" x14ac:dyDescent="0.75">
      <c r="A483" s="11">
        <v>44810</v>
      </c>
      <c r="B483" s="15">
        <v>56805</v>
      </c>
      <c r="C483" s="15">
        <v>8050110</v>
      </c>
      <c r="D483" s="15">
        <v>92159</v>
      </c>
      <c r="E483" s="15">
        <v>161830</v>
      </c>
      <c r="F483" s="15">
        <v>43890</v>
      </c>
      <c r="G483" s="19">
        <f t="shared" si="7"/>
        <v>8404794</v>
      </c>
    </row>
    <row r="484" spans="1:7" x14ac:dyDescent="0.75">
      <c r="A484" s="11">
        <v>44811</v>
      </c>
      <c r="B484" s="15">
        <v>124145</v>
      </c>
      <c r="C484" s="15">
        <v>6921580</v>
      </c>
      <c r="D484" s="15">
        <v>92242</v>
      </c>
      <c r="E484" s="15">
        <v>116124</v>
      </c>
      <c r="F484" s="15">
        <v>46502</v>
      </c>
      <c r="G484" s="19">
        <f t="shared" si="7"/>
        <v>7300593</v>
      </c>
    </row>
    <row r="485" spans="1:7" x14ac:dyDescent="0.75">
      <c r="A485" s="11">
        <v>44812</v>
      </c>
      <c r="B485" s="15">
        <v>59170</v>
      </c>
      <c r="C485" s="15">
        <v>5870586</v>
      </c>
      <c r="D485" s="15">
        <v>213597</v>
      </c>
      <c r="E485" s="15">
        <v>114151</v>
      </c>
      <c r="F485" s="15">
        <v>31465</v>
      </c>
      <c r="G485" s="19">
        <f t="shared" si="7"/>
        <v>6288969</v>
      </c>
    </row>
    <row r="486" spans="1:7" x14ac:dyDescent="0.75">
      <c r="A486" s="11">
        <v>44813</v>
      </c>
      <c r="B486" s="15">
        <v>50007</v>
      </c>
      <c r="C486" s="15">
        <v>7133102</v>
      </c>
      <c r="D486" s="15">
        <v>724814</v>
      </c>
      <c r="E486" s="15">
        <v>124792</v>
      </c>
      <c r="F486" s="15">
        <v>10000</v>
      </c>
      <c r="G486" s="19">
        <f t="shared" si="7"/>
        <v>8042715</v>
      </c>
    </row>
    <row r="487" spans="1:7" x14ac:dyDescent="0.75">
      <c r="A487" s="11">
        <v>44816</v>
      </c>
      <c r="B487" s="15">
        <v>43620</v>
      </c>
      <c r="C487" s="15">
        <v>4646610</v>
      </c>
      <c r="D487" s="15">
        <v>79630</v>
      </c>
      <c r="E487" s="15">
        <v>32474</v>
      </c>
      <c r="F487" s="15">
        <v>14169</v>
      </c>
      <c r="G487" s="19">
        <f t="shared" si="7"/>
        <v>4816503</v>
      </c>
    </row>
    <row r="488" spans="1:7" x14ac:dyDescent="0.75">
      <c r="A488" s="11">
        <v>44817</v>
      </c>
      <c r="B488" s="15">
        <v>59540</v>
      </c>
      <c r="C488" s="15">
        <v>6045609</v>
      </c>
      <c r="D488" s="15">
        <v>144714</v>
      </c>
      <c r="E488" s="15">
        <v>382038</v>
      </c>
      <c r="F488" s="15">
        <v>20369</v>
      </c>
      <c r="G488" s="19">
        <f t="shared" si="7"/>
        <v>6652270</v>
      </c>
    </row>
    <row r="489" spans="1:7" x14ac:dyDescent="0.75">
      <c r="A489" s="11">
        <v>44818</v>
      </c>
      <c r="B489" s="15">
        <v>14690</v>
      </c>
      <c r="C489" s="15">
        <v>6168049</v>
      </c>
      <c r="D489" s="15">
        <v>95817</v>
      </c>
      <c r="E489" s="15">
        <v>242773</v>
      </c>
      <c r="F489" s="15">
        <v>22753</v>
      </c>
      <c r="G489" s="19">
        <f t="shared" si="7"/>
        <v>6544082</v>
      </c>
    </row>
    <row r="490" spans="1:7" x14ac:dyDescent="0.75">
      <c r="A490" s="11">
        <v>44819</v>
      </c>
      <c r="B490" s="15">
        <v>109463</v>
      </c>
      <c r="C490" s="15">
        <v>6755403</v>
      </c>
      <c r="D490" s="15">
        <v>533871</v>
      </c>
      <c r="E490" s="15">
        <v>178792</v>
      </c>
      <c r="F490" s="15">
        <v>12914</v>
      </c>
      <c r="G490" s="19">
        <f t="shared" si="7"/>
        <v>7590443</v>
      </c>
    </row>
    <row r="491" spans="1:7" x14ac:dyDescent="0.75">
      <c r="A491" s="11">
        <v>44820</v>
      </c>
      <c r="B491" s="15">
        <v>78589</v>
      </c>
      <c r="C491" s="15">
        <v>7926468</v>
      </c>
      <c r="D491" s="15">
        <v>64112</v>
      </c>
      <c r="E491" s="15">
        <v>62798</v>
      </c>
      <c r="F491" s="15">
        <v>9025</v>
      </c>
      <c r="G491" s="19">
        <f t="shared" si="7"/>
        <v>8140992</v>
      </c>
    </row>
    <row r="492" spans="1:7" x14ac:dyDescent="0.75">
      <c r="A492" s="11">
        <v>44823</v>
      </c>
      <c r="B492" s="15">
        <v>113262</v>
      </c>
      <c r="C492" s="15">
        <v>5983247</v>
      </c>
      <c r="D492" s="15">
        <v>77549</v>
      </c>
      <c r="E492" s="15">
        <v>1218175</v>
      </c>
      <c r="F492" s="15">
        <v>56152</v>
      </c>
      <c r="G492" s="19">
        <f t="shared" si="7"/>
        <v>7448385</v>
      </c>
    </row>
    <row r="493" spans="1:7" x14ac:dyDescent="0.75">
      <c r="A493" s="11">
        <v>44824</v>
      </c>
      <c r="B493" s="15">
        <v>181653</v>
      </c>
      <c r="C493" s="15">
        <v>5345711</v>
      </c>
      <c r="D493" s="15">
        <v>242946</v>
      </c>
      <c r="E493" s="15">
        <v>1025051</v>
      </c>
      <c r="F493" s="15">
        <v>3081</v>
      </c>
      <c r="G493" s="19">
        <f t="shared" si="7"/>
        <v>6798442</v>
      </c>
    </row>
    <row r="494" spans="1:7" x14ac:dyDescent="0.75">
      <c r="A494" s="11">
        <v>44825</v>
      </c>
      <c r="B494" s="15">
        <v>39060</v>
      </c>
      <c r="C494" s="15">
        <v>10441961</v>
      </c>
      <c r="D494" s="15">
        <v>14101</v>
      </c>
      <c r="E494" s="15">
        <v>178053</v>
      </c>
      <c r="F494" s="15">
        <v>24230</v>
      </c>
      <c r="G494" s="19">
        <f t="shared" si="7"/>
        <v>10697405</v>
      </c>
    </row>
    <row r="495" spans="1:7" x14ac:dyDescent="0.75">
      <c r="A495" s="11">
        <v>44826</v>
      </c>
      <c r="B495" s="15">
        <v>26887</v>
      </c>
      <c r="C495" s="15">
        <v>7856279</v>
      </c>
      <c r="D495" s="15">
        <v>61648</v>
      </c>
      <c r="E495" s="15">
        <v>53893</v>
      </c>
      <c r="F495" s="15">
        <v>50101</v>
      </c>
      <c r="G495" s="19">
        <f t="shared" si="7"/>
        <v>8048808</v>
      </c>
    </row>
    <row r="496" spans="1:7" x14ac:dyDescent="0.75">
      <c r="A496" s="11">
        <v>44827</v>
      </c>
      <c r="B496" s="15">
        <v>89143</v>
      </c>
      <c r="C496" s="15">
        <v>7367159</v>
      </c>
      <c r="D496" s="15">
        <v>90307</v>
      </c>
      <c r="E496" s="15">
        <v>68084</v>
      </c>
      <c r="F496" s="15">
        <v>92340</v>
      </c>
      <c r="G496" s="19">
        <f t="shared" si="7"/>
        <v>7707033</v>
      </c>
    </row>
    <row r="497" spans="1:7" x14ac:dyDescent="0.75">
      <c r="A497" s="11">
        <v>44830</v>
      </c>
      <c r="B497" s="15">
        <v>37567</v>
      </c>
      <c r="C497" s="15">
        <v>8565394</v>
      </c>
      <c r="D497" s="15">
        <v>55180</v>
      </c>
      <c r="E497" s="15">
        <v>2148009</v>
      </c>
      <c r="F497" s="15">
        <v>10439</v>
      </c>
      <c r="G497" s="19">
        <f t="shared" si="7"/>
        <v>10816589</v>
      </c>
    </row>
    <row r="498" spans="1:7" x14ac:dyDescent="0.75">
      <c r="A498" s="11">
        <v>44831</v>
      </c>
      <c r="B498" s="15">
        <v>150373</v>
      </c>
      <c r="C498" s="15">
        <v>8973627</v>
      </c>
      <c r="D498" s="15">
        <v>40209</v>
      </c>
      <c r="E498" s="15">
        <v>207143</v>
      </c>
      <c r="F498" s="15">
        <v>120372</v>
      </c>
      <c r="G498" s="19">
        <f t="shared" si="7"/>
        <v>9491724</v>
      </c>
    </row>
    <row r="499" spans="1:7" x14ac:dyDescent="0.75">
      <c r="A499" s="11">
        <v>44832</v>
      </c>
      <c r="B499" s="15">
        <v>25233</v>
      </c>
      <c r="C499" s="15">
        <v>9155316</v>
      </c>
      <c r="D499" s="15">
        <v>156902</v>
      </c>
      <c r="E499" s="15">
        <v>72873</v>
      </c>
      <c r="F499" s="15">
        <v>41274</v>
      </c>
      <c r="G499" s="19">
        <f t="shared" si="7"/>
        <v>9451598</v>
      </c>
    </row>
    <row r="500" spans="1:7" x14ac:dyDescent="0.75">
      <c r="A500" s="11">
        <v>44833</v>
      </c>
      <c r="B500" s="15">
        <v>243283</v>
      </c>
      <c r="C500" s="15">
        <v>6725065</v>
      </c>
      <c r="D500" s="15">
        <v>22345</v>
      </c>
      <c r="E500" s="15">
        <v>2511813</v>
      </c>
      <c r="F500" s="15">
        <v>48551</v>
      </c>
      <c r="G500" s="19">
        <f t="shared" si="7"/>
        <v>9551057</v>
      </c>
    </row>
    <row r="501" spans="1:7" x14ac:dyDescent="0.75">
      <c r="A501" s="11">
        <v>44834</v>
      </c>
      <c r="B501" s="15">
        <v>70255</v>
      </c>
      <c r="C501" s="15">
        <v>6273678</v>
      </c>
      <c r="D501" s="15">
        <v>169328</v>
      </c>
      <c r="E501" s="15">
        <v>304924</v>
      </c>
      <c r="F501" s="15">
        <v>96678</v>
      </c>
      <c r="G501" s="19">
        <f t="shared" si="7"/>
        <v>6914863</v>
      </c>
    </row>
    <row r="502" spans="1:7" x14ac:dyDescent="0.75">
      <c r="A502" s="11">
        <v>44837</v>
      </c>
      <c r="B502" s="15">
        <v>43972</v>
      </c>
      <c r="C502" s="15">
        <v>6282881</v>
      </c>
      <c r="D502" s="15">
        <v>71984</v>
      </c>
      <c r="E502" s="15">
        <v>154857</v>
      </c>
      <c r="F502" s="15">
        <v>62146</v>
      </c>
      <c r="G502" s="19">
        <f t="shared" si="7"/>
        <v>6615840</v>
      </c>
    </row>
    <row r="503" spans="1:7" x14ac:dyDescent="0.75">
      <c r="A503" s="11">
        <v>44838</v>
      </c>
      <c r="B503" s="15">
        <v>116587</v>
      </c>
      <c r="C503" s="15">
        <v>9602845</v>
      </c>
      <c r="D503" s="15">
        <v>9174</v>
      </c>
      <c r="E503" s="15">
        <v>91861</v>
      </c>
      <c r="F503" s="15">
        <v>601</v>
      </c>
      <c r="G503" s="19">
        <f t="shared" si="7"/>
        <v>9821068</v>
      </c>
    </row>
    <row r="504" spans="1:7" x14ac:dyDescent="0.75">
      <c r="A504" s="11">
        <v>44839</v>
      </c>
      <c r="B504" s="15">
        <v>91365</v>
      </c>
      <c r="C504" s="15">
        <v>5469655</v>
      </c>
      <c r="D504" s="15">
        <v>9716</v>
      </c>
      <c r="E504" s="15">
        <v>570879</v>
      </c>
      <c r="F504" s="15">
        <v>33532</v>
      </c>
      <c r="G504" s="19">
        <f t="shared" si="7"/>
        <v>6175147</v>
      </c>
    </row>
    <row r="505" spans="1:7" x14ac:dyDescent="0.75">
      <c r="A505" s="11">
        <v>44840</v>
      </c>
      <c r="B505" s="15">
        <v>52376</v>
      </c>
      <c r="C505" s="15">
        <v>7857184</v>
      </c>
      <c r="D505" s="15">
        <v>51359</v>
      </c>
      <c r="E505" s="15">
        <v>1561996</v>
      </c>
      <c r="F505" s="15">
        <v>10591</v>
      </c>
      <c r="G505" s="19">
        <f t="shared" si="7"/>
        <v>9533506</v>
      </c>
    </row>
    <row r="506" spans="1:7" x14ac:dyDescent="0.75">
      <c r="A506" s="11">
        <v>44845</v>
      </c>
      <c r="B506" s="15">
        <v>53656</v>
      </c>
      <c r="C506" s="15">
        <v>5500398</v>
      </c>
      <c r="D506" s="15">
        <v>1041919</v>
      </c>
      <c r="E506" s="15">
        <v>74502</v>
      </c>
      <c r="F506" s="15">
        <v>88337</v>
      </c>
      <c r="G506" s="19">
        <f t="shared" si="7"/>
        <v>6758812</v>
      </c>
    </row>
    <row r="507" spans="1:7" x14ac:dyDescent="0.75">
      <c r="A507" s="11">
        <v>44846</v>
      </c>
      <c r="B507" s="15">
        <v>36340</v>
      </c>
      <c r="C507" s="15">
        <v>4797510</v>
      </c>
      <c r="D507" s="15">
        <v>72683</v>
      </c>
      <c r="E507" s="15">
        <v>494055</v>
      </c>
      <c r="F507" s="15">
        <v>169922</v>
      </c>
      <c r="G507" s="19">
        <f t="shared" si="7"/>
        <v>5570510</v>
      </c>
    </row>
    <row r="508" spans="1:7" x14ac:dyDescent="0.75">
      <c r="A508" s="11">
        <v>44847</v>
      </c>
      <c r="B508" s="15">
        <v>12830</v>
      </c>
      <c r="C508" s="15">
        <v>4859972</v>
      </c>
      <c r="D508" s="15">
        <v>151071</v>
      </c>
      <c r="E508" s="15">
        <v>165092</v>
      </c>
      <c r="F508" s="15">
        <v>49115</v>
      </c>
      <c r="G508" s="19">
        <f t="shared" si="7"/>
        <v>5238080</v>
      </c>
    </row>
    <row r="509" spans="1:7" x14ac:dyDescent="0.75">
      <c r="A509" s="11">
        <v>44848</v>
      </c>
      <c r="B509" s="15">
        <v>34993</v>
      </c>
      <c r="C509" s="15">
        <v>5696510</v>
      </c>
      <c r="D509" s="15">
        <v>197392</v>
      </c>
      <c r="E509" s="15">
        <v>316302</v>
      </c>
      <c r="F509" s="15">
        <v>86485</v>
      </c>
      <c r="G509" s="19">
        <f t="shared" si="7"/>
        <v>6331682</v>
      </c>
    </row>
    <row r="510" spans="1:7" x14ac:dyDescent="0.75">
      <c r="A510" s="11">
        <v>44851</v>
      </c>
      <c r="B510" s="15">
        <v>80305</v>
      </c>
      <c r="C510" s="15">
        <v>4055653</v>
      </c>
      <c r="D510" s="15">
        <v>88104</v>
      </c>
      <c r="E510" s="15">
        <v>330638</v>
      </c>
      <c r="F510" s="15">
        <v>24871</v>
      </c>
      <c r="G510" s="19">
        <f t="shared" si="7"/>
        <v>4579571</v>
      </c>
    </row>
    <row r="511" spans="1:7" x14ac:dyDescent="0.75">
      <c r="A511" s="11">
        <v>44852</v>
      </c>
      <c r="B511" s="15">
        <v>49059</v>
      </c>
      <c r="C511" s="15">
        <v>4221819</v>
      </c>
      <c r="D511" s="15">
        <v>182904</v>
      </c>
      <c r="E511" s="15">
        <v>27866</v>
      </c>
      <c r="F511" s="15">
        <v>27176</v>
      </c>
      <c r="G511" s="19">
        <f t="shared" si="7"/>
        <v>4508824</v>
      </c>
    </row>
    <row r="512" spans="1:7" x14ac:dyDescent="0.75">
      <c r="A512" s="11">
        <v>44853</v>
      </c>
      <c r="B512" s="15">
        <v>35350</v>
      </c>
      <c r="C512" s="15">
        <v>4779150</v>
      </c>
      <c r="D512" s="15">
        <v>37584</v>
      </c>
      <c r="E512" s="15">
        <v>78569</v>
      </c>
      <c r="F512" s="15">
        <v>30194</v>
      </c>
      <c r="G512" s="19">
        <f t="shared" si="7"/>
        <v>4960847</v>
      </c>
    </row>
    <row r="513" spans="1:7" x14ac:dyDescent="0.75">
      <c r="A513" s="11">
        <v>44854</v>
      </c>
      <c r="B513" s="15">
        <v>35986</v>
      </c>
      <c r="C513" s="15">
        <v>4688150</v>
      </c>
      <c r="D513" s="15">
        <v>37871</v>
      </c>
      <c r="E513" s="15">
        <v>67440</v>
      </c>
      <c r="F513" s="15">
        <v>31885</v>
      </c>
      <c r="G513" s="19">
        <f t="shared" si="7"/>
        <v>4861332</v>
      </c>
    </row>
    <row r="514" spans="1:7" x14ac:dyDescent="0.75">
      <c r="A514" s="11">
        <v>44855</v>
      </c>
      <c r="B514" s="15">
        <v>120261</v>
      </c>
      <c r="C514" s="15">
        <v>5311496</v>
      </c>
      <c r="D514" s="15">
        <v>228551</v>
      </c>
      <c r="E514" s="15">
        <v>63886</v>
      </c>
      <c r="F514" s="15">
        <v>38243</v>
      </c>
      <c r="G514" s="19">
        <f t="shared" si="7"/>
        <v>5762437</v>
      </c>
    </row>
    <row r="515" spans="1:7" x14ac:dyDescent="0.75">
      <c r="A515" s="11">
        <v>44858</v>
      </c>
      <c r="B515" s="15">
        <v>78069</v>
      </c>
      <c r="C515" s="15">
        <v>8054422</v>
      </c>
      <c r="D515" s="15">
        <v>63960</v>
      </c>
      <c r="E515" s="15">
        <v>95448</v>
      </c>
      <c r="F515" s="15">
        <v>56142</v>
      </c>
      <c r="G515" s="19">
        <f t="shared" ref="G515:G578" si="8">+SUM(B515:F515)</f>
        <v>8348041</v>
      </c>
    </row>
    <row r="516" spans="1:7" x14ac:dyDescent="0.75">
      <c r="A516" s="11">
        <v>44859</v>
      </c>
      <c r="B516" s="15">
        <v>84338</v>
      </c>
      <c r="C516" s="15">
        <v>10166247</v>
      </c>
      <c r="D516" s="15">
        <v>98607</v>
      </c>
      <c r="E516" s="15">
        <v>146628</v>
      </c>
      <c r="F516" s="15">
        <v>232298</v>
      </c>
      <c r="G516" s="19">
        <f t="shared" si="8"/>
        <v>10728118</v>
      </c>
    </row>
    <row r="517" spans="1:7" x14ac:dyDescent="0.75">
      <c r="A517" s="11">
        <v>44860</v>
      </c>
      <c r="B517" s="15">
        <v>54910</v>
      </c>
      <c r="C517" s="15">
        <v>9564795</v>
      </c>
      <c r="D517" s="15">
        <v>132239</v>
      </c>
      <c r="E517" s="15">
        <v>213926</v>
      </c>
      <c r="F517" s="15">
        <v>81751</v>
      </c>
      <c r="G517" s="19">
        <f t="shared" si="8"/>
        <v>10047621</v>
      </c>
    </row>
    <row r="518" spans="1:7" x14ac:dyDescent="0.75">
      <c r="A518" s="11">
        <v>44861</v>
      </c>
      <c r="B518" s="15">
        <v>35982</v>
      </c>
      <c r="C518" s="15">
        <v>6502256</v>
      </c>
      <c r="D518" s="15">
        <v>29565</v>
      </c>
      <c r="E518" s="15">
        <v>125643</v>
      </c>
      <c r="F518" s="15">
        <v>48503</v>
      </c>
      <c r="G518" s="19">
        <f t="shared" si="8"/>
        <v>6741949</v>
      </c>
    </row>
    <row r="519" spans="1:7" x14ac:dyDescent="0.75">
      <c r="A519" s="11">
        <v>44862</v>
      </c>
      <c r="B519" s="15">
        <v>65346</v>
      </c>
      <c r="C519" s="15">
        <v>4255791</v>
      </c>
      <c r="D519" s="15">
        <v>124018</v>
      </c>
      <c r="E519" s="15">
        <v>816911</v>
      </c>
      <c r="F519" s="15">
        <v>8978</v>
      </c>
      <c r="G519" s="19">
        <f t="shared" si="8"/>
        <v>5271044</v>
      </c>
    </row>
    <row r="520" spans="1:7" x14ac:dyDescent="0.75">
      <c r="A520" s="11">
        <v>44865</v>
      </c>
      <c r="B520" s="15">
        <v>31299</v>
      </c>
      <c r="C520" s="15">
        <v>5569518</v>
      </c>
      <c r="D520" s="15">
        <v>45472</v>
      </c>
      <c r="E520" s="15">
        <v>686840</v>
      </c>
      <c r="F520" s="15">
        <v>37746</v>
      </c>
      <c r="G520" s="19">
        <f t="shared" si="8"/>
        <v>6370875</v>
      </c>
    </row>
    <row r="521" spans="1:7" x14ac:dyDescent="0.75">
      <c r="A521" s="11">
        <v>44866</v>
      </c>
      <c r="B521" s="15">
        <v>33499</v>
      </c>
      <c r="C521" s="15">
        <v>6707107</v>
      </c>
      <c r="D521" s="15">
        <v>21203</v>
      </c>
      <c r="E521" s="15">
        <v>171659</v>
      </c>
      <c r="F521" s="15">
        <v>74341</v>
      </c>
      <c r="G521" s="19">
        <f t="shared" si="8"/>
        <v>7007809</v>
      </c>
    </row>
    <row r="522" spans="1:7" x14ac:dyDescent="0.75">
      <c r="A522" s="11">
        <v>44867</v>
      </c>
      <c r="B522" s="15">
        <v>8593</v>
      </c>
      <c r="C522" s="15">
        <v>4596852</v>
      </c>
      <c r="D522" s="15">
        <v>138240</v>
      </c>
      <c r="E522" s="15">
        <v>133721</v>
      </c>
      <c r="F522" s="15">
        <v>64735</v>
      </c>
      <c r="G522" s="19">
        <f t="shared" si="8"/>
        <v>4942141</v>
      </c>
    </row>
    <row r="523" spans="1:7" x14ac:dyDescent="0.75">
      <c r="A523" s="11">
        <v>44868</v>
      </c>
      <c r="B523" s="15">
        <v>8279</v>
      </c>
      <c r="C523" s="15">
        <v>4773781</v>
      </c>
      <c r="D523" s="15">
        <v>40708</v>
      </c>
      <c r="E523" s="15">
        <v>204371</v>
      </c>
      <c r="F523" s="15">
        <v>128309</v>
      </c>
      <c r="G523" s="19">
        <f t="shared" si="8"/>
        <v>5155448</v>
      </c>
    </row>
    <row r="524" spans="1:7" x14ac:dyDescent="0.75">
      <c r="A524" s="11">
        <v>44869</v>
      </c>
      <c r="B524" s="15">
        <v>142111</v>
      </c>
      <c r="C524" s="15">
        <v>3533625</v>
      </c>
      <c r="D524" s="15">
        <v>79813</v>
      </c>
      <c r="E524" s="15">
        <v>231348</v>
      </c>
      <c r="F524" s="15">
        <v>70056</v>
      </c>
      <c r="G524" s="19">
        <f t="shared" si="8"/>
        <v>4056953</v>
      </c>
    </row>
    <row r="525" spans="1:7" x14ac:dyDescent="0.75">
      <c r="A525" s="11">
        <v>44872</v>
      </c>
      <c r="B525" s="15">
        <v>49976</v>
      </c>
      <c r="C525" s="15">
        <v>6596437</v>
      </c>
      <c r="D525" s="15">
        <v>67782</v>
      </c>
      <c r="E525" s="15">
        <v>371936</v>
      </c>
      <c r="F525" s="15">
        <v>26563</v>
      </c>
      <c r="G525" s="19">
        <f t="shared" si="8"/>
        <v>7112694</v>
      </c>
    </row>
    <row r="526" spans="1:7" x14ac:dyDescent="0.75">
      <c r="A526" s="11">
        <v>44873</v>
      </c>
      <c r="B526" s="15">
        <v>202185</v>
      </c>
      <c r="C526" s="15">
        <v>5744326</v>
      </c>
      <c r="D526" s="15">
        <v>173581</v>
      </c>
      <c r="E526" s="15">
        <v>432251</v>
      </c>
      <c r="F526" s="15">
        <v>43313</v>
      </c>
      <c r="G526" s="19">
        <f t="shared" si="8"/>
        <v>6595656</v>
      </c>
    </row>
    <row r="527" spans="1:7" x14ac:dyDescent="0.75">
      <c r="A527" s="11">
        <v>44874</v>
      </c>
      <c r="B527" s="15">
        <v>22342</v>
      </c>
      <c r="C527" s="15">
        <v>6411234</v>
      </c>
      <c r="D527" s="15">
        <v>62545</v>
      </c>
      <c r="E527" s="15">
        <v>364824</v>
      </c>
      <c r="F527" s="15">
        <v>197970</v>
      </c>
      <c r="G527" s="19">
        <f t="shared" si="8"/>
        <v>7058915</v>
      </c>
    </row>
    <row r="528" spans="1:7" x14ac:dyDescent="0.75">
      <c r="A528" s="11">
        <v>44875</v>
      </c>
      <c r="B528" s="15">
        <v>42171</v>
      </c>
      <c r="C528" s="15">
        <v>5793611</v>
      </c>
      <c r="D528" s="15">
        <v>41808</v>
      </c>
      <c r="E528" s="15">
        <v>131866</v>
      </c>
      <c r="F528" s="15">
        <v>121756</v>
      </c>
      <c r="G528" s="19">
        <f t="shared" si="8"/>
        <v>6131212</v>
      </c>
    </row>
    <row r="529" spans="1:7" x14ac:dyDescent="0.75">
      <c r="A529" s="11">
        <v>44876</v>
      </c>
      <c r="B529" s="15">
        <v>33128</v>
      </c>
      <c r="C529" s="15">
        <v>5150868</v>
      </c>
      <c r="D529" s="15">
        <v>23206</v>
      </c>
      <c r="E529" s="15">
        <v>47433</v>
      </c>
      <c r="F529" s="15">
        <v>93488</v>
      </c>
      <c r="G529" s="19">
        <f t="shared" si="8"/>
        <v>5348123</v>
      </c>
    </row>
    <row r="530" spans="1:7" x14ac:dyDescent="0.75">
      <c r="A530" s="11">
        <v>44879</v>
      </c>
      <c r="B530" s="15">
        <v>37844</v>
      </c>
      <c r="C530" s="15">
        <v>5943202</v>
      </c>
      <c r="D530" s="15">
        <v>75252</v>
      </c>
      <c r="E530" s="15">
        <v>135204</v>
      </c>
      <c r="F530" s="15">
        <v>90586</v>
      </c>
      <c r="G530" s="19">
        <f t="shared" si="8"/>
        <v>6282088</v>
      </c>
    </row>
    <row r="531" spans="1:7" x14ac:dyDescent="0.75">
      <c r="A531" s="11">
        <v>44880</v>
      </c>
      <c r="B531" s="15">
        <v>73965</v>
      </c>
      <c r="C531" s="15">
        <v>9394748</v>
      </c>
      <c r="D531" s="15">
        <v>481022</v>
      </c>
      <c r="E531" s="15">
        <v>485552</v>
      </c>
      <c r="F531" s="15">
        <v>1322406</v>
      </c>
      <c r="G531" s="19">
        <f t="shared" si="8"/>
        <v>11757693</v>
      </c>
    </row>
    <row r="532" spans="1:7" x14ac:dyDescent="0.75">
      <c r="A532" s="11">
        <v>44881</v>
      </c>
      <c r="B532" s="15">
        <v>143746</v>
      </c>
      <c r="C532" s="15">
        <v>5878646</v>
      </c>
      <c r="D532" s="15">
        <v>73340</v>
      </c>
      <c r="E532" s="15">
        <v>304321</v>
      </c>
      <c r="F532" s="15">
        <v>153519</v>
      </c>
      <c r="G532" s="19">
        <f t="shared" si="8"/>
        <v>6553572</v>
      </c>
    </row>
    <row r="533" spans="1:7" x14ac:dyDescent="0.75">
      <c r="A533" s="11">
        <v>44882</v>
      </c>
      <c r="B533" s="15">
        <v>106672</v>
      </c>
      <c r="C533" s="15">
        <v>8866845</v>
      </c>
      <c r="D533" s="15">
        <v>65530</v>
      </c>
      <c r="E533" s="15">
        <v>226841</v>
      </c>
      <c r="F533" s="15">
        <v>375210</v>
      </c>
      <c r="G533" s="19">
        <f t="shared" si="8"/>
        <v>9641098</v>
      </c>
    </row>
    <row r="534" spans="1:7" x14ac:dyDescent="0.75">
      <c r="A534" s="11">
        <v>44883</v>
      </c>
      <c r="B534" s="15">
        <v>41102</v>
      </c>
      <c r="C534" s="15">
        <v>6843491</v>
      </c>
      <c r="D534" s="15">
        <v>128045</v>
      </c>
      <c r="E534" s="15">
        <v>546164</v>
      </c>
      <c r="F534" s="15">
        <v>51193</v>
      </c>
      <c r="G534" s="19">
        <f t="shared" si="8"/>
        <v>7609995</v>
      </c>
    </row>
    <row r="535" spans="1:7" x14ac:dyDescent="0.75">
      <c r="A535" s="11">
        <v>44887</v>
      </c>
      <c r="B535" s="15">
        <v>40445</v>
      </c>
      <c r="C535" s="15">
        <v>3324685</v>
      </c>
      <c r="D535" s="15">
        <v>105996</v>
      </c>
      <c r="E535" s="15">
        <v>272563</v>
      </c>
      <c r="F535" s="15">
        <v>558272</v>
      </c>
      <c r="G535" s="19">
        <f t="shared" si="8"/>
        <v>4301961</v>
      </c>
    </row>
    <row r="536" spans="1:7" x14ac:dyDescent="0.75">
      <c r="A536" s="11">
        <v>44888</v>
      </c>
      <c r="B536" s="15">
        <v>27526</v>
      </c>
      <c r="C536" s="15">
        <v>11208817</v>
      </c>
      <c r="D536" s="15">
        <v>32093</v>
      </c>
      <c r="E536" s="15">
        <v>231297</v>
      </c>
      <c r="F536" s="15">
        <v>6453</v>
      </c>
      <c r="G536" s="19">
        <f t="shared" si="8"/>
        <v>11506186</v>
      </c>
    </row>
    <row r="537" spans="1:7" x14ac:dyDescent="0.75">
      <c r="A537" s="11">
        <v>44889</v>
      </c>
      <c r="B537" s="15">
        <v>46126</v>
      </c>
      <c r="C537" s="15">
        <v>4396304</v>
      </c>
      <c r="D537" s="15">
        <v>93232</v>
      </c>
      <c r="E537" s="15">
        <v>200471</v>
      </c>
      <c r="F537" s="15">
        <v>15006</v>
      </c>
      <c r="G537" s="19">
        <f t="shared" si="8"/>
        <v>4751139</v>
      </c>
    </row>
    <row r="538" spans="1:7" x14ac:dyDescent="0.75">
      <c r="A538" s="11">
        <v>44890</v>
      </c>
      <c r="B538" s="15">
        <v>142113</v>
      </c>
      <c r="C538" s="15">
        <v>6420184</v>
      </c>
      <c r="D538" s="15">
        <v>5925</v>
      </c>
      <c r="E538" s="15">
        <v>185603</v>
      </c>
      <c r="F538" s="15">
        <v>83045</v>
      </c>
      <c r="G538" s="19">
        <f t="shared" si="8"/>
        <v>6836870</v>
      </c>
    </row>
    <row r="539" spans="1:7" x14ac:dyDescent="0.75">
      <c r="A539" s="11">
        <v>44893</v>
      </c>
      <c r="B539" s="15">
        <v>21066</v>
      </c>
      <c r="C539" s="15">
        <v>8636503</v>
      </c>
      <c r="D539" s="15">
        <v>131489</v>
      </c>
      <c r="E539" s="15">
        <v>264283</v>
      </c>
      <c r="F539" s="15">
        <v>99305</v>
      </c>
      <c r="G539" s="19">
        <f t="shared" si="8"/>
        <v>9152646</v>
      </c>
    </row>
    <row r="540" spans="1:7" x14ac:dyDescent="0.75">
      <c r="A540" s="11">
        <v>44894</v>
      </c>
      <c r="B540" s="15">
        <v>38672</v>
      </c>
      <c r="C540" s="15">
        <v>5444017</v>
      </c>
      <c r="D540" s="15">
        <v>12706</v>
      </c>
      <c r="E540" s="15">
        <v>283157</v>
      </c>
      <c r="F540" s="15">
        <v>66081</v>
      </c>
      <c r="G540" s="19">
        <f t="shared" si="8"/>
        <v>5844633</v>
      </c>
    </row>
    <row r="541" spans="1:7" x14ac:dyDescent="0.75">
      <c r="A541" s="11">
        <v>44895</v>
      </c>
      <c r="B541" s="15">
        <v>45596</v>
      </c>
      <c r="C541" s="15">
        <v>5331467</v>
      </c>
      <c r="D541" s="15">
        <v>2141677</v>
      </c>
      <c r="E541" s="15">
        <v>420272</v>
      </c>
      <c r="F541" s="15">
        <v>12782</v>
      </c>
      <c r="G541" s="19">
        <f t="shared" si="8"/>
        <v>7951794</v>
      </c>
    </row>
    <row r="542" spans="1:7" x14ac:dyDescent="0.75">
      <c r="A542" s="11">
        <v>44896</v>
      </c>
      <c r="B542" s="15">
        <v>13287</v>
      </c>
      <c r="C542" s="15">
        <v>2568928</v>
      </c>
      <c r="D542" s="15">
        <v>7831</v>
      </c>
      <c r="E542" s="15">
        <v>8099</v>
      </c>
      <c r="F542" s="15">
        <v>47741</v>
      </c>
      <c r="G542" s="19">
        <f t="shared" si="8"/>
        <v>2645886</v>
      </c>
    </row>
    <row r="543" spans="1:7" x14ac:dyDescent="0.75">
      <c r="A543" s="11">
        <v>44897</v>
      </c>
      <c r="B543" s="15">
        <v>76142</v>
      </c>
      <c r="C543" s="15">
        <v>4284032</v>
      </c>
      <c r="D543" s="15">
        <v>804076</v>
      </c>
      <c r="E543" s="15">
        <v>153520</v>
      </c>
      <c r="F543" s="15">
        <v>24053</v>
      </c>
      <c r="G543" s="19">
        <f t="shared" si="8"/>
        <v>5341823</v>
      </c>
    </row>
    <row r="544" spans="1:7" x14ac:dyDescent="0.75">
      <c r="A544" s="11">
        <v>44900</v>
      </c>
      <c r="B544" s="15">
        <v>158310</v>
      </c>
      <c r="C544" s="15">
        <v>5702458</v>
      </c>
      <c r="D544" s="15">
        <v>7061</v>
      </c>
      <c r="E544" s="15">
        <v>149650</v>
      </c>
      <c r="F544" s="15">
        <v>92713</v>
      </c>
      <c r="G544" s="19">
        <f t="shared" si="8"/>
        <v>6110192</v>
      </c>
    </row>
    <row r="545" spans="1:7" x14ac:dyDescent="0.75">
      <c r="A545" s="11">
        <v>44901</v>
      </c>
      <c r="B545" s="15">
        <v>85261</v>
      </c>
      <c r="C545" s="15">
        <v>8717819</v>
      </c>
      <c r="D545" s="15">
        <v>5710</v>
      </c>
      <c r="E545" s="15">
        <v>134846</v>
      </c>
      <c r="F545" s="15">
        <v>42754</v>
      </c>
      <c r="G545" s="19">
        <f t="shared" si="8"/>
        <v>8986390</v>
      </c>
    </row>
    <row r="546" spans="1:7" x14ac:dyDescent="0.75">
      <c r="A546" s="11">
        <v>44902</v>
      </c>
      <c r="B546" s="15">
        <v>101410</v>
      </c>
      <c r="C546" s="15">
        <v>5313189</v>
      </c>
      <c r="D546" s="15">
        <v>94341</v>
      </c>
      <c r="E546" s="15">
        <v>126249</v>
      </c>
      <c r="F546" s="15">
        <v>91713</v>
      </c>
      <c r="G546" s="19">
        <f t="shared" si="8"/>
        <v>5726902</v>
      </c>
    </row>
    <row r="547" spans="1:7" x14ac:dyDescent="0.75">
      <c r="A547" s="11">
        <v>44907</v>
      </c>
      <c r="B547" s="15">
        <v>54250</v>
      </c>
      <c r="C547" s="15">
        <v>4658283</v>
      </c>
      <c r="D547" s="15">
        <v>112989</v>
      </c>
      <c r="E547" s="15">
        <v>291178</v>
      </c>
      <c r="F547" s="15">
        <v>25023</v>
      </c>
      <c r="G547" s="19">
        <f t="shared" si="8"/>
        <v>5141723</v>
      </c>
    </row>
    <row r="548" spans="1:7" x14ac:dyDescent="0.75">
      <c r="A548" s="11">
        <v>44908</v>
      </c>
      <c r="B548" s="15">
        <v>85907</v>
      </c>
      <c r="C548" s="15">
        <v>5460387</v>
      </c>
      <c r="D548" s="15">
        <v>8018</v>
      </c>
      <c r="E548" s="15">
        <v>375378</v>
      </c>
      <c r="F548" s="15">
        <v>125202</v>
      </c>
      <c r="G548" s="19">
        <f t="shared" si="8"/>
        <v>6054892</v>
      </c>
    </row>
    <row r="549" spans="1:7" x14ac:dyDescent="0.75">
      <c r="A549" s="11">
        <v>44909</v>
      </c>
      <c r="B549" s="15">
        <v>59919</v>
      </c>
      <c r="C549" s="15">
        <v>5324694</v>
      </c>
      <c r="D549" s="15">
        <v>88236</v>
      </c>
      <c r="E549" s="15">
        <v>341927</v>
      </c>
      <c r="F549" s="15">
        <v>63749</v>
      </c>
      <c r="G549" s="19">
        <f t="shared" si="8"/>
        <v>5878525</v>
      </c>
    </row>
    <row r="550" spans="1:7" x14ac:dyDescent="0.75">
      <c r="A550" s="11">
        <v>44910</v>
      </c>
      <c r="B550" s="15">
        <v>74474</v>
      </c>
      <c r="C550" s="15">
        <v>5758668</v>
      </c>
      <c r="D550" s="15">
        <v>69746</v>
      </c>
      <c r="E550" s="15">
        <v>214828</v>
      </c>
      <c r="F550" s="15">
        <v>18571</v>
      </c>
      <c r="G550" s="19">
        <f t="shared" si="8"/>
        <v>6136287</v>
      </c>
    </row>
    <row r="551" spans="1:7" x14ac:dyDescent="0.75">
      <c r="A551" s="11">
        <v>44911</v>
      </c>
      <c r="B551" s="15">
        <v>53447</v>
      </c>
      <c r="C551" s="15">
        <v>5783643</v>
      </c>
      <c r="D551" s="15">
        <v>29382</v>
      </c>
      <c r="E551" s="15">
        <v>203779</v>
      </c>
      <c r="F551" s="15">
        <v>26608</v>
      </c>
      <c r="G551" s="19">
        <f t="shared" si="8"/>
        <v>6096859</v>
      </c>
    </row>
    <row r="552" spans="1:7" x14ac:dyDescent="0.75">
      <c r="A552" s="11">
        <v>44914</v>
      </c>
      <c r="B552" s="15">
        <v>210019</v>
      </c>
      <c r="C552" s="15">
        <v>7037270</v>
      </c>
      <c r="D552" s="15">
        <v>483654</v>
      </c>
      <c r="E552" s="15">
        <v>180537</v>
      </c>
      <c r="F552" s="15">
        <v>299228</v>
      </c>
      <c r="G552" s="19">
        <f t="shared" si="8"/>
        <v>8210708</v>
      </c>
    </row>
    <row r="553" spans="1:7" x14ac:dyDescent="0.75">
      <c r="A553" s="11">
        <v>44915</v>
      </c>
      <c r="B553" s="15">
        <v>7725</v>
      </c>
      <c r="C553" s="15">
        <v>1968676</v>
      </c>
      <c r="D553" s="15">
        <v>14852</v>
      </c>
      <c r="E553" s="15">
        <v>33120</v>
      </c>
      <c r="F553" s="15">
        <v>11362</v>
      </c>
      <c r="G553" s="19">
        <f t="shared" si="8"/>
        <v>2035735</v>
      </c>
    </row>
    <row r="554" spans="1:7" x14ac:dyDescent="0.75">
      <c r="A554" s="11">
        <v>44916</v>
      </c>
      <c r="B554" s="15">
        <v>158127</v>
      </c>
      <c r="C554" s="15">
        <v>8588023</v>
      </c>
      <c r="D554" s="15">
        <v>479448</v>
      </c>
      <c r="E554" s="15">
        <v>592851</v>
      </c>
      <c r="F554" s="15">
        <v>150995</v>
      </c>
      <c r="G554" s="19">
        <f t="shared" si="8"/>
        <v>9969444</v>
      </c>
    </row>
    <row r="555" spans="1:7" x14ac:dyDescent="0.75">
      <c r="A555" s="11">
        <v>44917</v>
      </c>
      <c r="B555" s="15">
        <v>56879</v>
      </c>
      <c r="C555" s="15">
        <v>9920599</v>
      </c>
      <c r="D555" s="15">
        <v>482780</v>
      </c>
      <c r="E555" s="15">
        <v>561048</v>
      </c>
      <c r="F555" s="15">
        <v>565787</v>
      </c>
      <c r="G555" s="19">
        <f t="shared" si="8"/>
        <v>11587093</v>
      </c>
    </row>
    <row r="556" spans="1:7" x14ac:dyDescent="0.75">
      <c r="A556" s="11">
        <v>44918</v>
      </c>
      <c r="B556" s="15">
        <v>163288</v>
      </c>
      <c r="C556" s="15">
        <v>6315088</v>
      </c>
      <c r="D556" s="15">
        <v>5713</v>
      </c>
      <c r="E556" s="15">
        <v>139702</v>
      </c>
      <c r="F556" s="15">
        <v>195461</v>
      </c>
      <c r="G556" s="19">
        <f t="shared" si="8"/>
        <v>6819252</v>
      </c>
    </row>
    <row r="557" spans="1:7" x14ac:dyDescent="0.75">
      <c r="A557" s="11">
        <v>44921</v>
      </c>
      <c r="B557" s="15">
        <v>80054</v>
      </c>
      <c r="C557" s="15">
        <v>5935315</v>
      </c>
      <c r="D557" s="15">
        <v>96486</v>
      </c>
      <c r="E557" s="15">
        <v>107455</v>
      </c>
      <c r="F557" s="15">
        <v>24446</v>
      </c>
      <c r="G557" s="19">
        <f t="shared" si="8"/>
        <v>6243756</v>
      </c>
    </row>
    <row r="558" spans="1:7" x14ac:dyDescent="0.75">
      <c r="A558" s="11">
        <v>44922</v>
      </c>
      <c r="B558" s="15">
        <v>85723</v>
      </c>
      <c r="C558" s="15">
        <v>6854753</v>
      </c>
      <c r="D558" s="15">
        <v>77174</v>
      </c>
      <c r="E558" s="15">
        <v>217772</v>
      </c>
      <c r="F558" s="15">
        <v>64026</v>
      </c>
      <c r="G558" s="19">
        <f t="shared" si="8"/>
        <v>7299448</v>
      </c>
    </row>
    <row r="559" spans="1:7" x14ac:dyDescent="0.75">
      <c r="A559" s="11">
        <v>44923</v>
      </c>
      <c r="B559" s="15">
        <v>60008</v>
      </c>
      <c r="C559" s="15">
        <v>10086039</v>
      </c>
      <c r="D559" s="15">
        <v>31749</v>
      </c>
      <c r="E559" s="15">
        <v>160797</v>
      </c>
      <c r="F559" s="15">
        <v>16354</v>
      </c>
      <c r="G559" s="19">
        <f t="shared" si="8"/>
        <v>10354947</v>
      </c>
    </row>
    <row r="560" spans="1:7" x14ac:dyDescent="0.75">
      <c r="A560" s="11">
        <v>44924</v>
      </c>
      <c r="B560" s="15">
        <v>156321</v>
      </c>
      <c r="C560" s="15">
        <v>5183867</v>
      </c>
      <c r="D560" s="15">
        <v>227990</v>
      </c>
      <c r="E560" s="15">
        <v>87720</v>
      </c>
      <c r="F560" s="15">
        <v>249000</v>
      </c>
      <c r="G560" s="19">
        <f t="shared" si="8"/>
        <v>5904898</v>
      </c>
    </row>
    <row r="561" spans="1:7" x14ac:dyDescent="0.75">
      <c r="A561" s="11">
        <v>44925</v>
      </c>
      <c r="B561" s="15">
        <v>81104</v>
      </c>
      <c r="C561" s="15">
        <v>4693998</v>
      </c>
      <c r="D561" s="15">
        <v>13033</v>
      </c>
      <c r="E561" s="15">
        <v>116679</v>
      </c>
      <c r="F561" s="15">
        <v>27566</v>
      </c>
      <c r="G561" s="19">
        <f t="shared" si="8"/>
        <v>4932380</v>
      </c>
    </row>
    <row r="562" spans="1:7" x14ac:dyDescent="0.75">
      <c r="A562" s="11">
        <v>44928</v>
      </c>
      <c r="B562" s="15">
        <v>99944</v>
      </c>
      <c r="C562" s="15">
        <v>6386064</v>
      </c>
      <c r="D562" s="15">
        <v>140623</v>
      </c>
      <c r="E562" s="15">
        <v>243470</v>
      </c>
      <c r="F562" s="15">
        <v>31816</v>
      </c>
      <c r="G562" s="19">
        <f t="shared" si="8"/>
        <v>6901917</v>
      </c>
    </row>
    <row r="563" spans="1:7" x14ac:dyDescent="0.75">
      <c r="A563" s="11">
        <v>44929</v>
      </c>
      <c r="B563" s="15">
        <v>59511</v>
      </c>
      <c r="C563" s="15">
        <v>5082396</v>
      </c>
      <c r="D563" s="15">
        <v>110501</v>
      </c>
      <c r="E563" s="15">
        <v>125673</v>
      </c>
      <c r="F563" s="15">
        <v>98187</v>
      </c>
      <c r="G563" s="19">
        <f t="shared" si="8"/>
        <v>5476268</v>
      </c>
    </row>
    <row r="564" spans="1:7" x14ac:dyDescent="0.75">
      <c r="A564" s="11">
        <v>44930</v>
      </c>
      <c r="B564" s="15">
        <v>67984</v>
      </c>
      <c r="C564" s="15">
        <v>8050106</v>
      </c>
      <c r="D564" s="15">
        <v>53786</v>
      </c>
      <c r="E564" s="15">
        <v>160349</v>
      </c>
      <c r="F564" s="15">
        <v>37233</v>
      </c>
      <c r="G564" s="19">
        <f t="shared" si="8"/>
        <v>8369458</v>
      </c>
    </row>
    <row r="565" spans="1:7" x14ac:dyDescent="0.75">
      <c r="A565" s="11">
        <v>44931</v>
      </c>
      <c r="B565" s="15">
        <v>30856</v>
      </c>
      <c r="C565" s="15">
        <v>5629040</v>
      </c>
      <c r="D565" s="15">
        <v>16449</v>
      </c>
      <c r="E565" s="15">
        <v>106134</v>
      </c>
      <c r="F565" s="15">
        <v>18053</v>
      </c>
      <c r="G565" s="19">
        <f t="shared" si="8"/>
        <v>5800532</v>
      </c>
    </row>
    <row r="566" spans="1:7" x14ac:dyDescent="0.75">
      <c r="A566" s="11">
        <v>44932</v>
      </c>
      <c r="B566" s="15">
        <v>10703</v>
      </c>
      <c r="C566" s="15">
        <v>5862218</v>
      </c>
      <c r="D566" s="15">
        <v>11468</v>
      </c>
      <c r="E566" s="15">
        <v>112770</v>
      </c>
      <c r="F566" s="15">
        <v>39211</v>
      </c>
      <c r="G566" s="19">
        <f t="shared" si="8"/>
        <v>6036370</v>
      </c>
    </row>
    <row r="567" spans="1:7" x14ac:dyDescent="0.75">
      <c r="A567" s="11">
        <v>44935</v>
      </c>
      <c r="B567" s="15">
        <v>157480</v>
      </c>
      <c r="C567" s="15">
        <v>7462756</v>
      </c>
      <c r="D567" s="15">
        <v>79825</v>
      </c>
      <c r="E567" s="15">
        <v>200675</v>
      </c>
      <c r="F567" s="15">
        <v>2407</v>
      </c>
      <c r="G567" s="19">
        <f t="shared" si="8"/>
        <v>7903143</v>
      </c>
    </row>
    <row r="568" spans="1:7" x14ac:dyDescent="0.75">
      <c r="A568" s="11">
        <v>44936</v>
      </c>
      <c r="B568" s="15">
        <v>308891</v>
      </c>
      <c r="C568" s="15">
        <v>11226727</v>
      </c>
      <c r="D568" s="15">
        <v>230154</v>
      </c>
      <c r="E568" s="15">
        <v>660143</v>
      </c>
      <c r="F568" s="15">
        <v>149942</v>
      </c>
      <c r="G568" s="19">
        <f t="shared" si="8"/>
        <v>12575857</v>
      </c>
    </row>
    <row r="569" spans="1:7" x14ac:dyDescent="0.75">
      <c r="A569" s="11">
        <v>44937</v>
      </c>
      <c r="B569" s="15">
        <v>233765</v>
      </c>
      <c r="C569" s="15">
        <v>10096834</v>
      </c>
      <c r="D569" s="15">
        <v>190105</v>
      </c>
      <c r="E569" s="15">
        <v>509094</v>
      </c>
      <c r="F569" s="15">
        <v>77373</v>
      </c>
      <c r="G569" s="19">
        <f t="shared" si="8"/>
        <v>11107171</v>
      </c>
    </row>
    <row r="570" spans="1:7" x14ac:dyDescent="0.75">
      <c r="A570" s="11">
        <v>44938</v>
      </c>
      <c r="B570" s="15">
        <v>85303</v>
      </c>
      <c r="C570" s="15">
        <v>9098464</v>
      </c>
      <c r="D570" s="15">
        <v>63338</v>
      </c>
      <c r="E570" s="15">
        <v>359078</v>
      </c>
      <c r="F570" s="15">
        <v>48491</v>
      </c>
      <c r="G570" s="19">
        <f t="shared" si="8"/>
        <v>9654674</v>
      </c>
    </row>
    <row r="571" spans="1:7" x14ac:dyDescent="0.75">
      <c r="A571" s="11">
        <v>44939</v>
      </c>
      <c r="B571" s="15">
        <v>95150</v>
      </c>
      <c r="C571" s="15">
        <v>13826941</v>
      </c>
      <c r="D571" s="15">
        <v>101291</v>
      </c>
      <c r="E571" s="15">
        <v>696936</v>
      </c>
      <c r="F571" s="15">
        <v>56602</v>
      </c>
      <c r="G571" s="19">
        <f t="shared" si="8"/>
        <v>14776920</v>
      </c>
    </row>
    <row r="572" spans="1:7" x14ac:dyDescent="0.75">
      <c r="A572" s="11">
        <v>44942</v>
      </c>
      <c r="B572" s="15">
        <v>116317</v>
      </c>
      <c r="C572" s="15">
        <v>6609922</v>
      </c>
      <c r="D572" s="15">
        <v>93845</v>
      </c>
      <c r="E572" s="15">
        <v>327315</v>
      </c>
      <c r="F572" s="15">
        <v>150119</v>
      </c>
      <c r="G572" s="19">
        <f t="shared" si="8"/>
        <v>7297518</v>
      </c>
    </row>
    <row r="573" spans="1:7" x14ac:dyDescent="0.75">
      <c r="A573" s="11">
        <v>44943</v>
      </c>
      <c r="B573" s="15">
        <v>138174</v>
      </c>
      <c r="C573" s="15">
        <v>8987561</v>
      </c>
      <c r="D573" s="15">
        <v>52868</v>
      </c>
      <c r="E573" s="15">
        <v>494190</v>
      </c>
      <c r="F573" s="15">
        <v>1064256</v>
      </c>
      <c r="G573" s="19">
        <f t="shared" si="8"/>
        <v>10737049</v>
      </c>
    </row>
    <row r="574" spans="1:7" x14ac:dyDescent="0.75">
      <c r="A574" s="11">
        <v>44944</v>
      </c>
      <c r="B574" s="15">
        <v>239513</v>
      </c>
      <c r="C574" s="15">
        <v>13789979</v>
      </c>
      <c r="D574" s="15">
        <v>732838</v>
      </c>
      <c r="E574" s="15">
        <v>993343</v>
      </c>
      <c r="F574" s="15">
        <v>248215</v>
      </c>
      <c r="G574" s="19">
        <f t="shared" si="8"/>
        <v>16003888</v>
      </c>
    </row>
    <row r="575" spans="1:7" x14ac:dyDescent="0.75">
      <c r="A575" s="11">
        <v>44945</v>
      </c>
      <c r="B575" s="15">
        <v>112235</v>
      </c>
      <c r="C575" s="15">
        <v>10632959</v>
      </c>
      <c r="D575" s="15">
        <v>801619</v>
      </c>
      <c r="E575" s="15">
        <v>488885</v>
      </c>
      <c r="F575" s="15">
        <v>619909</v>
      </c>
      <c r="G575" s="19">
        <f t="shared" si="8"/>
        <v>12655607</v>
      </c>
    </row>
    <row r="576" spans="1:7" x14ac:dyDescent="0.75">
      <c r="A576" s="11">
        <v>44946</v>
      </c>
      <c r="B576" s="15">
        <v>303502</v>
      </c>
      <c r="C576" s="15">
        <v>11405603</v>
      </c>
      <c r="D576" s="15">
        <v>776095</v>
      </c>
      <c r="E576" s="15">
        <v>438126</v>
      </c>
      <c r="F576" s="15">
        <v>149162</v>
      </c>
      <c r="G576" s="19">
        <f t="shared" si="8"/>
        <v>13072488</v>
      </c>
    </row>
    <row r="577" spans="1:7" x14ac:dyDescent="0.75">
      <c r="A577" s="11">
        <v>44949</v>
      </c>
      <c r="B577" s="15">
        <v>110210</v>
      </c>
      <c r="C577" s="15">
        <v>11080269</v>
      </c>
      <c r="D577" s="15">
        <v>98480</v>
      </c>
      <c r="E577" s="15">
        <v>474685</v>
      </c>
      <c r="F577" s="15">
        <v>139920</v>
      </c>
      <c r="G577" s="19">
        <f t="shared" si="8"/>
        <v>11903564</v>
      </c>
    </row>
    <row r="578" spans="1:7" x14ac:dyDescent="0.75">
      <c r="A578" s="11">
        <v>44950</v>
      </c>
      <c r="B578" s="15">
        <v>110086</v>
      </c>
      <c r="C578" s="15">
        <v>4360828</v>
      </c>
      <c r="D578" s="15">
        <v>28395</v>
      </c>
      <c r="E578" s="15">
        <v>859147</v>
      </c>
      <c r="F578" s="15">
        <v>49165</v>
      </c>
      <c r="G578" s="19">
        <f t="shared" si="8"/>
        <v>5407621</v>
      </c>
    </row>
    <row r="579" spans="1:7" x14ac:dyDescent="0.75">
      <c r="A579" s="11">
        <v>44951</v>
      </c>
      <c r="B579" s="15">
        <v>61984</v>
      </c>
      <c r="C579" s="15">
        <v>7522480</v>
      </c>
      <c r="D579" s="15">
        <v>68669</v>
      </c>
      <c r="E579" s="15">
        <v>1823715</v>
      </c>
      <c r="F579" s="15">
        <v>163289</v>
      </c>
      <c r="G579" s="19">
        <f t="shared" ref="G579:G642" si="9">+SUM(B579:F579)</f>
        <v>9640137</v>
      </c>
    </row>
    <row r="580" spans="1:7" x14ac:dyDescent="0.75">
      <c r="A580" s="11">
        <v>44952</v>
      </c>
      <c r="B580" s="15">
        <v>83417</v>
      </c>
      <c r="C580" s="15">
        <v>8241173</v>
      </c>
      <c r="D580" s="15">
        <v>2575539</v>
      </c>
      <c r="E580" s="15">
        <v>766803</v>
      </c>
      <c r="F580" s="15">
        <v>113245</v>
      </c>
      <c r="G580" s="19">
        <f t="shared" si="9"/>
        <v>11780177</v>
      </c>
    </row>
    <row r="581" spans="1:7" x14ac:dyDescent="0.75">
      <c r="A581" s="11">
        <v>44953</v>
      </c>
      <c r="B581" s="15">
        <v>82340</v>
      </c>
      <c r="C581" s="15">
        <v>9357687</v>
      </c>
      <c r="D581" s="15">
        <v>583878</v>
      </c>
      <c r="E581" s="15">
        <v>814719</v>
      </c>
      <c r="F581" s="15">
        <v>698823</v>
      </c>
      <c r="G581" s="19">
        <f t="shared" si="9"/>
        <v>11537447</v>
      </c>
    </row>
    <row r="582" spans="1:7" x14ac:dyDescent="0.75">
      <c r="A582" s="11">
        <v>44956</v>
      </c>
      <c r="B582" s="15">
        <v>52633</v>
      </c>
      <c r="C582" s="15">
        <v>7503683</v>
      </c>
      <c r="D582" s="15">
        <v>65193</v>
      </c>
      <c r="E582" s="15">
        <v>96684</v>
      </c>
      <c r="F582" s="15">
        <v>29716</v>
      </c>
      <c r="G582" s="19">
        <f t="shared" si="9"/>
        <v>7747909</v>
      </c>
    </row>
    <row r="583" spans="1:7" x14ac:dyDescent="0.75">
      <c r="A583" s="11">
        <v>44957</v>
      </c>
      <c r="B583" s="15">
        <v>63509</v>
      </c>
      <c r="C583" s="15">
        <v>9238567</v>
      </c>
      <c r="D583" s="15">
        <v>100910</v>
      </c>
      <c r="E583" s="15">
        <v>964229</v>
      </c>
      <c r="F583" s="15">
        <v>141611</v>
      </c>
      <c r="G583" s="19">
        <f t="shared" si="9"/>
        <v>10508826</v>
      </c>
    </row>
    <row r="584" spans="1:7" x14ac:dyDescent="0.75">
      <c r="A584" s="11">
        <v>44958</v>
      </c>
      <c r="B584" s="15">
        <v>2655737</v>
      </c>
      <c r="C584" s="15">
        <v>8251853</v>
      </c>
      <c r="D584" s="15">
        <v>56691</v>
      </c>
      <c r="E584" s="15">
        <v>1367112</v>
      </c>
      <c r="F584" s="15">
        <v>100821</v>
      </c>
      <c r="G584" s="19">
        <f t="shared" si="9"/>
        <v>12432214</v>
      </c>
    </row>
    <row r="585" spans="1:7" x14ac:dyDescent="0.75">
      <c r="A585" s="11">
        <v>44959</v>
      </c>
      <c r="B585" s="15">
        <v>110081</v>
      </c>
      <c r="C585" s="15">
        <v>8900586</v>
      </c>
      <c r="D585" s="15">
        <v>107737</v>
      </c>
      <c r="E585" s="15">
        <v>632393</v>
      </c>
      <c r="F585" s="15">
        <v>440117</v>
      </c>
      <c r="G585" s="19">
        <f t="shared" si="9"/>
        <v>10190914</v>
      </c>
    </row>
    <row r="586" spans="1:7" x14ac:dyDescent="0.75">
      <c r="A586" s="11">
        <v>44960</v>
      </c>
      <c r="B586" s="15">
        <v>65488</v>
      </c>
      <c r="C586" s="15">
        <v>12417479</v>
      </c>
      <c r="D586" s="15">
        <v>44719</v>
      </c>
      <c r="E586" s="15">
        <v>380070</v>
      </c>
      <c r="F586" s="15">
        <v>260509</v>
      </c>
      <c r="G586" s="19">
        <f t="shared" si="9"/>
        <v>13168265</v>
      </c>
    </row>
    <row r="587" spans="1:7" x14ac:dyDescent="0.75">
      <c r="A587" s="11">
        <v>44963</v>
      </c>
      <c r="B587" s="15">
        <v>128937</v>
      </c>
      <c r="C587" s="15">
        <v>6328935</v>
      </c>
      <c r="D587" s="15">
        <v>393773</v>
      </c>
      <c r="E587" s="15">
        <v>850812</v>
      </c>
      <c r="F587" s="15">
        <v>279565</v>
      </c>
      <c r="G587" s="19">
        <f t="shared" si="9"/>
        <v>7982022</v>
      </c>
    </row>
    <row r="588" spans="1:7" x14ac:dyDescent="0.75">
      <c r="A588" s="11">
        <v>44964</v>
      </c>
      <c r="B588" s="15">
        <v>144170</v>
      </c>
      <c r="C588" s="15">
        <v>10423933</v>
      </c>
      <c r="D588" s="15">
        <v>460632</v>
      </c>
      <c r="E588" s="15">
        <v>699016</v>
      </c>
      <c r="F588" s="15">
        <v>208567</v>
      </c>
      <c r="G588" s="19">
        <f t="shared" si="9"/>
        <v>11936318</v>
      </c>
    </row>
    <row r="589" spans="1:7" x14ac:dyDescent="0.75">
      <c r="A589" s="11">
        <v>44965</v>
      </c>
      <c r="B589" s="15">
        <v>51435</v>
      </c>
      <c r="C589" s="15">
        <v>6057236</v>
      </c>
      <c r="D589" s="15">
        <v>89749</v>
      </c>
      <c r="E589" s="15">
        <v>102732</v>
      </c>
      <c r="F589" s="15">
        <v>379618</v>
      </c>
      <c r="G589" s="19">
        <f t="shared" si="9"/>
        <v>6680770</v>
      </c>
    </row>
    <row r="590" spans="1:7" x14ac:dyDescent="0.75">
      <c r="A590" s="11">
        <v>44966</v>
      </c>
      <c r="B590" s="15">
        <v>60980</v>
      </c>
      <c r="C590" s="15">
        <v>6290789</v>
      </c>
      <c r="D590" s="15">
        <v>82459</v>
      </c>
      <c r="E590" s="15">
        <v>220836</v>
      </c>
      <c r="F590" s="15">
        <v>77686</v>
      </c>
      <c r="G590" s="19">
        <f t="shared" si="9"/>
        <v>6732750</v>
      </c>
    </row>
    <row r="591" spans="1:7" x14ac:dyDescent="0.75">
      <c r="A591" s="11">
        <v>44967</v>
      </c>
      <c r="B591" s="15">
        <v>26711</v>
      </c>
      <c r="C591" s="15">
        <v>5896447</v>
      </c>
      <c r="D591" s="15">
        <v>75073</v>
      </c>
      <c r="E591" s="15">
        <v>237995</v>
      </c>
      <c r="F591" s="15">
        <v>168499</v>
      </c>
      <c r="G591" s="19">
        <f t="shared" si="9"/>
        <v>6404725</v>
      </c>
    </row>
    <row r="592" spans="1:7" x14ac:dyDescent="0.75">
      <c r="A592" s="11">
        <v>44970</v>
      </c>
      <c r="B592" s="15">
        <v>15900</v>
      </c>
      <c r="C592" s="15">
        <v>4369848</v>
      </c>
      <c r="D592" s="15">
        <v>241789</v>
      </c>
      <c r="E592" s="15">
        <v>280392</v>
      </c>
      <c r="F592" s="15">
        <v>108418</v>
      </c>
      <c r="G592" s="19">
        <f t="shared" si="9"/>
        <v>5016347</v>
      </c>
    </row>
    <row r="593" spans="1:7" x14ac:dyDescent="0.75">
      <c r="A593" s="11">
        <v>44971</v>
      </c>
      <c r="B593" s="15">
        <v>43532</v>
      </c>
      <c r="C593" s="15">
        <v>5437792</v>
      </c>
      <c r="D593" s="15">
        <v>29979</v>
      </c>
      <c r="E593" s="15">
        <v>197045</v>
      </c>
      <c r="F593" s="15">
        <v>75801</v>
      </c>
      <c r="G593" s="19">
        <f t="shared" si="9"/>
        <v>5784149</v>
      </c>
    </row>
    <row r="594" spans="1:7" x14ac:dyDescent="0.75">
      <c r="A594" s="11">
        <v>44972</v>
      </c>
      <c r="B594" s="15">
        <v>77639</v>
      </c>
      <c r="C594" s="15">
        <v>6662690</v>
      </c>
      <c r="D594" s="15">
        <v>47197</v>
      </c>
      <c r="E594" s="15">
        <v>516180</v>
      </c>
      <c r="F594" s="15">
        <v>130881</v>
      </c>
      <c r="G594" s="19">
        <f t="shared" si="9"/>
        <v>7434587</v>
      </c>
    </row>
    <row r="595" spans="1:7" x14ac:dyDescent="0.75">
      <c r="A595" s="11">
        <v>44973</v>
      </c>
      <c r="B595" s="15">
        <v>114527</v>
      </c>
      <c r="C595" s="15">
        <v>7521083</v>
      </c>
      <c r="D595" s="15">
        <v>68484</v>
      </c>
      <c r="E595" s="15">
        <v>669966</v>
      </c>
      <c r="F595" s="15">
        <v>29626</v>
      </c>
      <c r="G595" s="19">
        <f t="shared" si="9"/>
        <v>8403686</v>
      </c>
    </row>
    <row r="596" spans="1:7" x14ac:dyDescent="0.75">
      <c r="A596" s="11">
        <v>44974</v>
      </c>
      <c r="B596" s="15">
        <v>130126</v>
      </c>
      <c r="C596" s="15">
        <v>8455294</v>
      </c>
      <c r="D596" s="15">
        <v>99620</v>
      </c>
      <c r="E596" s="15">
        <v>762597</v>
      </c>
      <c r="F596" s="15">
        <v>150792</v>
      </c>
      <c r="G596" s="19">
        <f t="shared" si="9"/>
        <v>9598429</v>
      </c>
    </row>
    <row r="597" spans="1:7" x14ac:dyDescent="0.75">
      <c r="A597" s="11">
        <v>44979</v>
      </c>
      <c r="B597" s="15">
        <v>64639</v>
      </c>
      <c r="C597" s="15">
        <v>6943816</v>
      </c>
      <c r="D597" s="15">
        <v>46408</v>
      </c>
      <c r="E597" s="15">
        <v>316975</v>
      </c>
      <c r="F597" s="15">
        <v>109112</v>
      </c>
      <c r="G597" s="19">
        <f t="shared" si="9"/>
        <v>7480950</v>
      </c>
    </row>
    <row r="598" spans="1:7" x14ac:dyDescent="0.75">
      <c r="A598" s="11">
        <v>44980</v>
      </c>
      <c r="B598" s="15">
        <v>42467</v>
      </c>
      <c r="C598" s="15">
        <v>7646388</v>
      </c>
      <c r="D598" s="15">
        <v>71319</v>
      </c>
      <c r="E598" s="15">
        <v>834161</v>
      </c>
      <c r="F598" s="15">
        <v>133814</v>
      </c>
      <c r="G598" s="19">
        <f t="shared" si="9"/>
        <v>8728149</v>
      </c>
    </row>
    <row r="599" spans="1:7" x14ac:dyDescent="0.75">
      <c r="A599" s="11">
        <v>44981</v>
      </c>
      <c r="B599" s="15">
        <v>81424</v>
      </c>
      <c r="C599" s="15">
        <v>7267445</v>
      </c>
      <c r="D599" s="15">
        <v>51234</v>
      </c>
      <c r="E599" s="15">
        <v>256198</v>
      </c>
      <c r="F599" s="15">
        <v>137232</v>
      </c>
      <c r="G599" s="19">
        <f t="shared" si="9"/>
        <v>7793533</v>
      </c>
    </row>
    <row r="600" spans="1:7" x14ac:dyDescent="0.75">
      <c r="A600" s="11">
        <v>44984</v>
      </c>
      <c r="B600" s="15">
        <v>95138</v>
      </c>
      <c r="C600" s="15">
        <v>10088004</v>
      </c>
      <c r="D600" s="15">
        <v>160996</v>
      </c>
      <c r="E600" s="15">
        <v>131056</v>
      </c>
      <c r="F600" s="15">
        <v>46739</v>
      </c>
      <c r="G600" s="19">
        <f t="shared" si="9"/>
        <v>10521933</v>
      </c>
    </row>
    <row r="601" spans="1:7" x14ac:dyDescent="0.75">
      <c r="A601" s="11">
        <v>44985</v>
      </c>
      <c r="B601" s="15">
        <v>203454</v>
      </c>
      <c r="C601" s="15">
        <v>8136877</v>
      </c>
      <c r="D601" s="15">
        <v>51956</v>
      </c>
      <c r="E601" s="15">
        <v>155247</v>
      </c>
      <c r="F601" s="15">
        <v>31468</v>
      </c>
      <c r="G601" s="19">
        <f t="shared" si="9"/>
        <v>8579002</v>
      </c>
    </row>
    <row r="602" spans="1:7" x14ac:dyDescent="0.75">
      <c r="A602" s="11">
        <v>44986</v>
      </c>
      <c r="B602" s="15">
        <v>128986</v>
      </c>
      <c r="C602" s="15">
        <v>8736129</v>
      </c>
      <c r="D602" s="15">
        <v>21629</v>
      </c>
      <c r="E602" s="15">
        <v>740845</v>
      </c>
      <c r="F602" s="15">
        <v>5845</v>
      </c>
      <c r="G602" s="19">
        <f t="shared" si="9"/>
        <v>9633434</v>
      </c>
    </row>
    <row r="603" spans="1:7" x14ac:dyDescent="0.75">
      <c r="A603" s="11">
        <v>44987</v>
      </c>
      <c r="B603" s="15">
        <v>94784</v>
      </c>
      <c r="C603" s="15">
        <v>7401607</v>
      </c>
      <c r="D603" s="15">
        <v>324327</v>
      </c>
      <c r="E603" s="15">
        <v>238954</v>
      </c>
      <c r="F603" s="15">
        <v>32653</v>
      </c>
      <c r="G603" s="19">
        <f t="shared" si="9"/>
        <v>8092325</v>
      </c>
    </row>
    <row r="604" spans="1:7" x14ac:dyDescent="0.75">
      <c r="A604" s="11">
        <v>44988</v>
      </c>
      <c r="B604" s="15">
        <v>41469</v>
      </c>
      <c r="C604" s="15">
        <v>8552035</v>
      </c>
      <c r="D604" s="15">
        <v>116011</v>
      </c>
      <c r="E604" s="15">
        <v>307266</v>
      </c>
      <c r="F604" s="15">
        <v>25364</v>
      </c>
      <c r="G604" s="19">
        <f t="shared" si="9"/>
        <v>9042145</v>
      </c>
    </row>
    <row r="605" spans="1:7" x14ac:dyDescent="0.75">
      <c r="A605" s="11">
        <v>44991</v>
      </c>
      <c r="B605" s="15">
        <v>92841</v>
      </c>
      <c r="C605" s="15">
        <v>7864476</v>
      </c>
      <c r="D605" s="15">
        <v>152528</v>
      </c>
      <c r="E605" s="15">
        <v>344506</v>
      </c>
      <c r="F605" s="15">
        <v>40997</v>
      </c>
      <c r="G605" s="19">
        <f t="shared" si="9"/>
        <v>8495348</v>
      </c>
    </row>
    <row r="606" spans="1:7" x14ac:dyDescent="0.75">
      <c r="A606" s="11">
        <v>44992</v>
      </c>
      <c r="B606" s="15">
        <v>128379</v>
      </c>
      <c r="C606" s="15">
        <v>9493482</v>
      </c>
      <c r="D606" s="15">
        <v>77074</v>
      </c>
      <c r="E606" s="15">
        <v>137990</v>
      </c>
      <c r="F606" s="15">
        <v>21500</v>
      </c>
      <c r="G606" s="19">
        <f t="shared" si="9"/>
        <v>9858425</v>
      </c>
    </row>
    <row r="607" spans="1:7" x14ac:dyDescent="0.75">
      <c r="A607" s="11">
        <v>44993</v>
      </c>
      <c r="B607" s="15">
        <v>31671</v>
      </c>
      <c r="C607" s="15">
        <v>9904514</v>
      </c>
      <c r="D607" s="15">
        <v>2488612</v>
      </c>
      <c r="E607" s="15">
        <v>1068136</v>
      </c>
      <c r="F607" s="15">
        <v>53538</v>
      </c>
      <c r="G607" s="19">
        <f t="shared" si="9"/>
        <v>13546471</v>
      </c>
    </row>
    <row r="608" spans="1:7" x14ac:dyDescent="0.75">
      <c r="A608" s="11">
        <v>44994</v>
      </c>
      <c r="B608" s="15">
        <v>37722</v>
      </c>
      <c r="C608" s="15">
        <v>7718418</v>
      </c>
      <c r="D608" s="15">
        <v>137289</v>
      </c>
      <c r="E608" s="15">
        <v>455382</v>
      </c>
      <c r="F608" s="15">
        <v>28444</v>
      </c>
      <c r="G608" s="19">
        <f t="shared" si="9"/>
        <v>8377255</v>
      </c>
    </row>
    <row r="609" spans="1:7" x14ac:dyDescent="0.75">
      <c r="A609" s="11">
        <v>44995</v>
      </c>
      <c r="B609" s="15">
        <v>38895</v>
      </c>
      <c r="C609" s="15">
        <v>8237368</v>
      </c>
      <c r="D609" s="15">
        <v>72484</v>
      </c>
      <c r="E609" s="15">
        <v>232958</v>
      </c>
      <c r="F609" s="15">
        <v>24269</v>
      </c>
      <c r="G609" s="19">
        <f t="shared" si="9"/>
        <v>8605974</v>
      </c>
    </row>
    <row r="610" spans="1:7" x14ac:dyDescent="0.75">
      <c r="A610" s="11">
        <v>44998</v>
      </c>
      <c r="B610" s="15">
        <v>81314</v>
      </c>
      <c r="C610" s="15">
        <v>9971043</v>
      </c>
      <c r="D610" s="15">
        <v>240254</v>
      </c>
      <c r="E610" s="15">
        <v>158984</v>
      </c>
      <c r="F610" s="15">
        <v>120941</v>
      </c>
      <c r="G610" s="19">
        <f t="shared" si="9"/>
        <v>10572536</v>
      </c>
    </row>
    <row r="611" spans="1:7" x14ac:dyDescent="0.75">
      <c r="A611" s="11">
        <v>44999</v>
      </c>
      <c r="B611" s="15">
        <v>57253</v>
      </c>
      <c r="C611" s="15">
        <v>8038703</v>
      </c>
      <c r="D611" s="15">
        <v>54367</v>
      </c>
      <c r="E611" s="15">
        <v>194383</v>
      </c>
      <c r="F611" s="15">
        <v>48691</v>
      </c>
      <c r="G611" s="19">
        <f t="shared" si="9"/>
        <v>8393397</v>
      </c>
    </row>
    <row r="612" spans="1:7" x14ac:dyDescent="0.75">
      <c r="A612" s="11">
        <v>45000</v>
      </c>
      <c r="B612" s="15">
        <v>35286</v>
      </c>
      <c r="C612" s="15">
        <v>9423822</v>
      </c>
      <c r="D612" s="15">
        <v>42153</v>
      </c>
      <c r="E612" s="15">
        <v>342153</v>
      </c>
      <c r="F612" s="15">
        <v>116549</v>
      </c>
      <c r="G612" s="19">
        <f t="shared" si="9"/>
        <v>9959963</v>
      </c>
    </row>
    <row r="613" spans="1:7" x14ac:dyDescent="0.75">
      <c r="A613" s="11">
        <v>45001</v>
      </c>
      <c r="B613" s="15">
        <v>123513</v>
      </c>
      <c r="C613" s="15">
        <v>7189987</v>
      </c>
      <c r="D613" s="15">
        <v>67725</v>
      </c>
      <c r="E613" s="15">
        <v>276525</v>
      </c>
      <c r="F613" s="15">
        <v>2514</v>
      </c>
      <c r="G613" s="19">
        <f t="shared" si="9"/>
        <v>7660264</v>
      </c>
    </row>
    <row r="614" spans="1:7" x14ac:dyDescent="0.75">
      <c r="A614" s="11">
        <v>45002</v>
      </c>
      <c r="B614" s="15">
        <v>205861</v>
      </c>
      <c r="C614" s="15">
        <v>7739722</v>
      </c>
      <c r="D614" s="15">
        <v>131434</v>
      </c>
      <c r="E614" s="15">
        <v>344035</v>
      </c>
      <c r="F614" s="15">
        <v>13574</v>
      </c>
      <c r="G614" s="19">
        <f t="shared" si="9"/>
        <v>8434626</v>
      </c>
    </row>
    <row r="615" spans="1:7" x14ac:dyDescent="0.75">
      <c r="A615" s="11">
        <v>45005</v>
      </c>
      <c r="B615" s="15">
        <v>65916</v>
      </c>
      <c r="C615" s="15">
        <v>7073513</v>
      </c>
      <c r="D615" s="15">
        <v>80871</v>
      </c>
      <c r="E615" s="15">
        <v>171695</v>
      </c>
      <c r="F615" s="15">
        <v>91642</v>
      </c>
      <c r="G615" s="19">
        <f t="shared" si="9"/>
        <v>7483637</v>
      </c>
    </row>
    <row r="616" spans="1:7" x14ac:dyDescent="0.75">
      <c r="A616" s="11">
        <v>45006</v>
      </c>
      <c r="B616" s="15">
        <v>118619</v>
      </c>
      <c r="C616" s="15">
        <v>8352921</v>
      </c>
      <c r="D616" s="15">
        <v>89603</v>
      </c>
      <c r="E616" s="15">
        <v>138332</v>
      </c>
      <c r="F616" s="15">
        <v>1987</v>
      </c>
      <c r="G616" s="19">
        <f t="shared" si="9"/>
        <v>8701462</v>
      </c>
    </row>
    <row r="617" spans="1:7" x14ac:dyDescent="0.75">
      <c r="A617" s="11">
        <v>45007</v>
      </c>
      <c r="B617" s="15">
        <v>340035</v>
      </c>
      <c r="C617" s="15">
        <v>10924641</v>
      </c>
      <c r="D617" s="15">
        <v>1079116</v>
      </c>
      <c r="E617" s="15">
        <v>1010495</v>
      </c>
      <c r="F617" s="15">
        <v>170399</v>
      </c>
      <c r="G617" s="19">
        <f t="shared" si="9"/>
        <v>13524686</v>
      </c>
    </row>
    <row r="618" spans="1:7" x14ac:dyDescent="0.75">
      <c r="A618" s="11">
        <v>45008</v>
      </c>
      <c r="B618" s="15">
        <v>104157</v>
      </c>
      <c r="C618" s="15">
        <v>12005509</v>
      </c>
      <c r="D618" s="15">
        <v>447660</v>
      </c>
      <c r="E618" s="15">
        <v>676847</v>
      </c>
      <c r="F618" s="15">
        <v>44876</v>
      </c>
      <c r="G618" s="19">
        <f t="shared" si="9"/>
        <v>13279049</v>
      </c>
    </row>
    <row r="619" spans="1:7" x14ac:dyDescent="0.75">
      <c r="A619" s="11">
        <v>45012</v>
      </c>
      <c r="B619" s="15">
        <v>106195</v>
      </c>
      <c r="C619" s="15">
        <v>10807175</v>
      </c>
      <c r="D619" s="15">
        <v>4420358</v>
      </c>
      <c r="E619" s="15">
        <v>345619</v>
      </c>
      <c r="F619" s="15">
        <v>80753</v>
      </c>
      <c r="G619" s="19">
        <f t="shared" si="9"/>
        <v>15760100</v>
      </c>
    </row>
    <row r="620" spans="1:7" x14ac:dyDescent="0.75">
      <c r="A620" s="11">
        <v>45013</v>
      </c>
      <c r="B620" s="15">
        <v>190018</v>
      </c>
      <c r="C620" s="15">
        <v>16522980</v>
      </c>
      <c r="D620" s="15">
        <v>84801</v>
      </c>
      <c r="E620" s="15">
        <v>538231</v>
      </c>
      <c r="F620" s="15">
        <v>120513</v>
      </c>
      <c r="G620" s="19">
        <f t="shared" si="9"/>
        <v>17456543</v>
      </c>
    </row>
    <row r="621" spans="1:7" x14ac:dyDescent="0.75">
      <c r="A621" s="11">
        <v>45014</v>
      </c>
      <c r="B621" s="15">
        <v>107367</v>
      </c>
      <c r="C621" s="15">
        <v>15077899</v>
      </c>
      <c r="D621" s="15">
        <v>845312</v>
      </c>
      <c r="E621" s="15">
        <v>243084</v>
      </c>
      <c r="F621" s="15">
        <v>65247</v>
      </c>
      <c r="G621" s="19">
        <f t="shared" si="9"/>
        <v>16338909</v>
      </c>
    </row>
    <row r="622" spans="1:7" x14ac:dyDescent="0.75">
      <c r="A622" s="11">
        <v>45015</v>
      </c>
      <c r="B622" s="15">
        <v>301727</v>
      </c>
      <c r="C622" s="15">
        <v>15226115</v>
      </c>
      <c r="D622" s="15">
        <v>230734</v>
      </c>
      <c r="E622" s="15">
        <v>110676</v>
      </c>
      <c r="F622" s="15">
        <v>39295</v>
      </c>
      <c r="G622" s="19">
        <f t="shared" si="9"/>
        <v>15908547</v>
      </c>
    </row>
    <row r="623" spans="1:7" x14ac:dyDescent="0.75">
      <c r="A623" s="11">
        <v>45016</v>
      </c>
      <c r="B623" s="15">
        <v>53210</v>
      </c>
      <c r="C623" s="15">
        <v>11724928</v>
      </c>
      <c r="D623" s="15">
        <v>163603</v>
      </c>
      <c r="E623" s="15">
        <v>386003</v>
      </c>
      <c r="F623" s="15">
        <v>36593</v>
      </c>
      <c r="G623" s="19">
        <f t="shared" si="9"/>
        <v>12364337</v>
      </c>
    </row>
    <row r="624" spans="1:7" x14ac:dyDescent="0.75">
      <c r="A624" s="11">
        <v>45019</v>
      </c>
      <c r="B624" s="15">
        <v>48351</v>
      </c>
      <c r="C624" s="15">
        <v>10920048</v>
      </c>
      <c r="D624" s="15">
        <v>425210</v>
      </c>
      <c r="E624" s="15">
        <v>211805</v>
      </c>
      <c r="F624" s="15">
        <v>101496</v>
      </c>
      <c r="G624" s="19">
        <f t="shared" si="9"/>
        <v>11706910</v>
      </c>
    </row>
    <row r="625" spans="1:7" x14ac:dyDescent="0.75">
      <c r="A625" s="11">
        <v>45020</v>
      </c>
      <c r="B625" s="15">
        <v>52994</v>
      </c>
      <c r="C625" s="15">
        <v>8728778</v>
      </c>
      <c r="D625" s="15">
        <v>167261</v>
      </c>
      <c r="E625" s="15">
        <v>294311</v>
      </c>
      <c r="F625" s="15">
        <v>146316</v>
      </c>
      <c r="G625" s="19">
        <f t="shared" si="9"/>
        <v>9389660</v>
      </c>
    </row>
    <row r="626" spans="1:7" x14ac:dyDescent="0.75">
      <c r="A626" s="11">
        <v>45021</v>
      </c>
      <c r="B626" s="15">
        <v>45685</v>
      </c>
      <c r="C626" s="15">
        <v>10706426</v>
      </c>
      <c r="D626" s="15">
        <v>60029</v>
      </c>
      <c r="E626" s="15">
        <v>144935</v>
      </c>
      <c r="F626" s="15">
        <v>23096</v>
      </c>
      <c r="G626" s="19">
        <f t="shared" si="9"/>
        <v>10980171</v>
      </c>
    </row>
    <row r="627" spans="1:7" x14ac:dyDescent="0.75">
      <c r="A627" s="11">
        <v>45026</v>
      </c>
      <c r="B627" s="15">
        <v>204828</v>
      </c>
      <c r="C627" s="15">
        <v>9497330</v>
      </c>
      <c r="D627" s="15">
        <v>42660</v>
      </c>
      <c r="E627" s="15">
        <v>83188</v>
      </c>
      <c r="F627" s="15">
        <v>73193</v>
      </c>
      <c r="G627" s="19">
        <f t="shared" si="9"/>
        <v>9901199</v>
      </c>
    </row>
    <row r="628" spans="1:7" x14ac:dyDescent="0.75">
      <c r="A628" s="11">
        <v>45027</v>
      </c>
      <c r="B628" s="15">
        <v>25994</v>
      </c>
      <c r="C628" s="15">
        <v>11884627</v>
      </c>
      <c r="D628" s="15">
        <v>42674</v>
      </c>
      <c r="E628" s="15">
        <v>95134</v>
      </c>
      <c r="F628" s="15">
        <v>15578</v>
      </c>
      <c r="G628" s="19">
        <f t="shared" si="9"/>
        <v>12064007</v>
      </c>
    </row>
    <row r="629" spans="1:7" x14ac:dyDescent="0.75">
      <c r="A629" s="11">
        <v>45028</v>
      </c>
      <c r="B629" s="15">
        <v>77537</v>
      </c>
      <c r="C629" s="15">
        <v>15277973</v>
      </c>
      <c r="D629" s="15">
        <v>375176</v>
      </c>
      <c r="E629" s="15">
        <v>123211</v>
      </c>
      <c r="F629" s="15">
        <v>273428</v>
      </c>
      <c r="G629" s="19">
        <f t="shared" si="9"/>
        <v>16127325</v>
      </c>
    </row>
    <row r="630" spans="1:7" x14ac:dyDescent="0.75">
      <c r="A630" s="11">
        <v>45029</v>
      </c>
      <c r="B630" s="15">
        <v>316751</v>
      </c>
      <c r="C630" s="15">
        <v>9835597</v>
      </c>
      <c r="D630" s="15">
        <v>439408</v>
      </c>
      <c r="E630" s="15">
        <v>150315</v>
      </c>
      <c r="F630" s="15">
        <v>116171</v>
      </c>
      <c r="G630" s="19">
        <f t="shared" si="9"/>
        <v>10858242</v>
      </c>
    </row>
    <row r="631" spans="1:7" x14ac:dyDescent="0.75">
      <c r="A631" s="11">
        <v>45030</v>
      </c>
      <c r="B631" s="15">
        <v>144184</v>
      </c>
      <c r="C631" s="15">
        <v>12427546</v>
      </c>
      <c r="D631" s="15">
        <v>127162</v>
      </c>
      <c r="E631" s="15">
        <v>96696</v>
      </c>
      <c r="F631" s="15">
        <v>34671</v>
      </c>
      <c r="G631" s="19">
        <f t="shared" si="9"/>
        <v>12830259</v>
      </c>
    </row>
    <row r="632" spans="1:7" x14ac:dyDescent="0.75">
      <c r="A632" s="11">
        <v>45033</v>
      </c>
      <c r="B632" s="15">
        <v>19689</v>
      </c>
      <c r="C632" s="15">
        <v>11864707</v>
      </c>
      <c r="D632" s="15">
        <v>56477</v>
      </c>
      <c r="E632" s="15">
        <v>181993</v>
      </c>
      <c r="F632" s="15">
        <v>25471</v>
      </c>
      <c r="G632" s="19">
        <f t="shared" si="9"/>
        <v>12148337</v>
      </c>
    </row>
    <row r="633" spans="1:7" x14ac:dyDescent="0.75">
      <c r="A633" s="11">
        <v>45034</v>
      </c>
      <c r="B633" s="15">
        <v>232581</v>
      </c>
      <c r="C633" s="15">
        <v>15816644</v>
      </c>
      <c r="D633" s="15">
        <v>328221</v>
      </c>
      <c r="E633" s="15">
        <v>198284</v>
      </c>
      <c r="F633" s="15">
        <v>155500</v>
      </c>
      <c r="G633" s="19">
        <f t="shared" si="9"/>
        <v>16731230</v>
      </c>
    </row>
    <row r="634" spans="1:7" x14ac:dyDescent="0.75">
      <c r="A634" s="11">
        <v>45035</v>
      </c>
      <c r="B634" s="15">
        <v>318299</v>
      </c>
      <c r="C634" s="15">
        <v>21743728</v>
      </c>
      <c r="D634" s="15">
        <v>339581</v>
      </c>
      <c r="E634" s="15">
        <v>321428</v>
      </c>
      <c r="F634" s="15">
        <v>250826</v>
      </c>
      <c r="G634" s="19">
        <f t="shared" si="9"/>
        <v>22973862</v>
      </c>
    </row>
    <row r="635" spans="1:7" x14ac:dyDescent="0.75">
      <c r="A635" s="11">
        <v>45036</v>
      </c>
      <c r="B635" s="15">
        <v>98896</v>
      </c>
      <c r="C635" s="15">
        <v>15657264</v>
      </c>
      <c r="D635" s="15">
        <v>371137</v>
      </c>
      <c r="E635" s="15">
        <v>253012</v>
      </c>
      <c r="F635" s="15">
        <v>109180</v>
      </c>
      <c r="G635" s="19">
        <f t="shared" si="9"/>
        <v>16489489</v>
      </c>
    </row>
    <row r="636" spans="1:7" x14ac:dyDescent="0.75">
      <c r="A636" s="11">
        <v>45037</v>
      </c>
      <c r="B636" s="15">
        <v>149576</v>
      </c>
      <c r="C636" s="15">
        <v>25417902</v>
      </c>
      <c r="D636" s="15">
        <v>7764</v>
      </c>
      <c r="E636" s="15">
        <v>405615</v>
      </c>
      <c r="F636" s="15">
        <v>33020</v>
      </c>
      <c r="G636" s="19">
        <f t="shared" si="9"/>
        <v>26013877</v>
      </c>
    </row>
    <row r="637" spans="1:7" x14ac:dyDescent="0.75">
      <c r="A637" s="11">
        <v>45040</v>
      </c>
      <c r="B637" s="15">
        <v>169459</v>
      </c>
      <c r="C637" s="15">
        <v>24231604</v>
      </c>
      <c r="D637" s="15">
        <v>88920</v>
      </c>
      <c r="E637" s="15">
        <v>250081</v>
      </c>
      <c r="F637" s="15">
        <v>198443</v>
      </c>
      <c r="G637" s="19">
        <f t="shared" si="9"/>
        <v>24938507</v>
      </c>
    </row>
    <row r="638" spans="1:7" x14ac:dyDescent="0.75">
      <c r="A638" s="11">
        <v>45041</v>
      </c>
      <c r="B638" s="15">
        <v>175581</v>
      </c>
      <c r="C638" s="15">
        <v>66569588</v>
      </c>
      <c r="D638" s="15">
        <v>246589</v>
      </c>
      <c r="E638" s="15">
        <v>155877</v>
      </c>
      <c r="F638" s="15">
        <v>177104</v>
      </c>
      <c r="G638" s="19">
        <f t="shared" si="9"/>
        <v>67324739</v>
      </c>
    </row>
    <row r="639" spans="1:7" x14ac:dyDescent="0.75">
      <c r="A639" s="11">
        <v>45042</v>
      </c>
      <c r="B639" s="15">
        <v>162743</v>
      </c>
      <c r="C639" s="15">
        <v>41214148</v>
      </c>
      <c r="D639" s="15">
        <v>208519</v>
      </c>
      <c r="E639" s="15">
        <v>144205</v>
      </c>
      <c r="F639" s="15">
        <v>13409</v>
      </c>
      <c r="G639" s="19">
        <f t="shared" si="9"/>
        <v>41743024</v>
      </c>
    </row>
    <row r="640" spans="1:7" x14ac:dyDescent="0.75">
      <c r="A640" s="11">
        <v>45043</v>
      </c>
      <c r="B640" s="15">
        <v>77871</v>
      </c>
      <c r="C640" s="15">
        <v>49284600</v>
      </c>
      <c r="D640" s="15">
        <v>441026</v>
      </c>
      <c r="E640" s="15">
        <v>189724</v>
      </c>
      <c r="F640" s="15">
        <v>71376</v>
      </c>
      <c r="G640" s="19">
        <f t="shared" si="9"/>
        <v>50064597</v>
      </c>
    </row>
    <row r="641" spans="1:7" x14ac:dyDescent="0.75">
      <c r="A641" s="11">
        <v>45044</v>
      </c>
      <c r="B641" s="15">
        <v>97384</v>
      </c>
      <c r="C641" s="15">
        <v>41411380</v>
      </c>
      <c r="D641" s="15">
        <v>74593</v>
      </c>
      <c r="E641" s="15">
        <v>347053</v>
      </c>
      <c r="F641" s="15">
        <v>105462</v>
      </c>
      <c r="G641" s="19">
        <f t="shared" si="9"/>
        <v>42035872</v>
      </c>
    </row>
    <row r="642" spans="1:7" x14ac:dyDescent="0.75">
      <c r="A642" s="11">
        <v>45048</v>
      </c>
      <c r="B642" s="15">
        <v>79122</v>
      </c>
      <c r="C642" s="15">
        <v>16060990</v>
      </c>
      <c r="D642" s="15">
        <v>196451</v>
      </c>
      <c r="E642" s="15">
        <v>99720</v>
      </c>
      <c r="F642" s="15">
        <v>48672</v>
      </c>
      <c r="G642" s="19">
        <f t="shared" si="9"/>
        <v>16484955</v>
      </c>
    </row>
    <row r="643" spans="1:7" x14ac:dyDescent="0.75">
      <c r="A643" s="11">
        <v>45049</v>
      </c>
      <c r="B643" s="15">
        <v>123681</v>
      </c>
      <c r="C643" s="15">
        <v>9357143</v>
      </c>
      <c r="D643" s="15">
        <v>57423</v>
      </c>
      <c r="E643" s="15">
        <v>86559</v>
      </c>
      <c r="F643" s="15">
        <v>45437</v>
      </c>
      <c r="G643" s="19">
        <f t="shared" ref="G643:G706" si="10">+SUM(B643:F643)</f>
        <v>9670243</v>
      </c>
    </row>
    <row r="644" spans="1:7" x14ac:dyDescent="0.75">
      <c r="A644" s="11">
        <v>45050</v>
      </c>
      <c r="B644" s="15">
        <v>169863</v>
      </c>
      <c r="C644" s="15">
        <v>14209162</v>
      </c>
      <c r="D644" s="15">
        <v>119187</v>
      </c>
      <c r="E644" s="15">
        <v>273429</v>
      </c>
      <c r="F644" s="15">
        <v>160952</v>
      </c>
      <c r="G644" s="19">
        <f t="shared" si="10"/>
        <v>14932593</v>
      </c>
    </row>
    <row r="645" spans="1:7" x14ac:dyDescent="0.75">
      <c r="A645" s="11">
        <v>45051</v>
      </c>
      <c r="B645" s="15">
        <v>114019</v>
      </c>
      <c r="C645" s="15">
        <v>16266995</v>
      </c>
      <c r="D645" s="15">
        <v>180629</v>
      </c>
      <c r="E645" s="15">
        <v>108501</v>
      </c>
      <c r="F645" s="15">
        <v>83589</v>
      </c>
      <c r="G645" s="19">
        <f t="shared" si="10"/>
        <v>16753733</v>
      </c>
    </row>
    <row r="646" spans="1:7" x14ac:dyDescent="0.75">
      <c r="A646" s="11">
        <v>45054</v>
      </c>
      <c r="B646" s="15">
        <v>45534</v>
      </c>
      <c r="C646" s="15">
        <v>15541764</v>
      </c>
      <c r="D646" s="15">
        <v>124443</v>
      </c>
      <c r="E646" s="15">
        <v>48453</v>
      </c>
      <c r="F646" s="15">
        <v>76711</v>
      </c>
      <c r="G646" s="19">
        <f t="shared" si="10"/>
        <v>15836905</v>
      </c>
    </row>
    <row r="647" spans="1:7" x14ac:dyDescent="0.75">
      <c r="A647" s="11">
        <v>45055</v>
      </c>
      <c r="B647" s="15">
        <v>98767</v>
      </c>
      <c r="C647" s="15">
        <v>25366972</v>
      </c>
      <c r="D647" s="15">
        <v>78217</v>
      </c>
      <c r="E647" s="15">
        <v>71627</v>
      </c>
      <c r="F647" s="15">
        <v>84779</v>
      </c>
      <c r="G647" s="19">
        <f t="shared" si="10"/>
        <v>25700362</v>
      </c>
    </row>
    <row r="648" spans="1:7" x14ac:dyDescent="0.75">
      <c r="A648" s="11">
        <v>45056</v>
      </c>
      <c r="B648" s="15">
        <v>47082</v>
      </c>
      <c r="C648" s="15">
        <v>5188757</v>
      </c>
      <c r="D648" s="15">
        <v>240366</v>
      </c>
      <c r="E648" s="15">
        <v>261413</v>
      </c>
      <c r="F648" s="15">
        <v>77758</v>
      </c>
      <c r="G648" s="19">
        <f t="shared" si="10"/>
        <v>5815376</v>
      </c>
    </row>
    <row r="649" spans="1:7" x14ac:dyDescent="0.75">
      <c r="A649" s="11">
        <v>45057</v>
      </c>
      <c r="B649" s="15">
        <v>294347</v>
      </c>
      <c r="C649" s="15">
        <v>6295140</v>
      </c>
      <c r="D649" s="15">
        <v>441793</v>
      </c>
      <c r="E649" s="15">
        <v>119717</v>
      </c>
      <c r="F649" s="15">
        <v>71326</v>
      </c>
      <c r="G649" s="19">
        <f t="shared" si="10"/>
        <v>7222323</v>
      </c>
    </row>
    <row r="650" spans="1:7" x14ac:dyDescent="0.75">
      <c r="A650" s="11">
        <v>45058</v>
      </c>
      <c r="B650" s="15">
        <v>67338</v>
      </c>
      <c r="C650" s="15">
        <v>17725008</v>
      </c>
      <c r="D650" s="15">
        <v>140406</v>
      </c>
      <c r="E650" s="15">
        <v>151564</v>
      </c>
      <c r="F650" s="15">
        <v>53894</v>
      </c>
      <c r="G650" s="19">
        <f t="shared" si="10"/>
        <v>18138210</v>
      </c>
    </row>
    <row r="651" spans="1:7" x14ac:dyDescent="0.75">
      <c r="A651" s="11">
        <v>45061</v>
      </c>
      <c r="B651" s="15">
        <v>65940</v>
      </c>
      <c r="C651" s="15">
        <v>11634581</v>
      </c>
      <c r="D651" s="15">
        <v>189234</v>
      </c>
      <c r="E651" s="15">
        <v>189927</v>
      </c>
      <c r="F651" s="15">
        <v>144904</v>
      </c>
      <c r="G651" s="19">
        <f t="shared" si="10"/>
        <v>12224586</v>
      </c>
    </row>
    <row r="652" spans="1:7" x14ac:dyDescent="0.75">
      <c r="A652" s="11">
        <v>45062</v>
      </c>
      <c r="B652" s="15">
        <v>97826</v>
      </c>
      <c r="C652" s="15">
        <v>23886048</v>
      </c>
      <c r="D652" s="15">
        <v>109409</v>
      </c>
      <c r="E652" s="15">
        <v>94684</v>
      </c>
      <c r="F652" s="15">
        <v>45680</v>
      </c>
      <c r="G652" s="19">
        <f t="shared" si="10"/>
        <v>24233647</v>
      </c>
    </row>
    <row r="653" spans="1:7" x14ac:dyDescent="0.75">
      <c r="A653" s="11">
        <v>45063</v>
      </c>
      <c r="B653" s="15">
        <v>62260</v>
      </c>
      <c r="C653" s="15">
        <v>4122898</v>
      </c>
      <c r="D653" s="15">
        <v>88193</v>
      </c>
      <c r="E653" s="15">
        <v>120287</v>
      </c>
      <c r="F653" s="15">
        <v>25091</v>
      </c>
      <c r="G653" s="19">
        <f t="shared" si="10"/>
        <v>4418729</v>
      </c>
    </row>
    <row r="654" spans="1:7" x14ac:dyDescent="0.75">
      <c r="A654" s="11">
        <v>45064</v>
      </c>
      <c r="B654" s="15">
        <v>58083</v>
      </c>
      <c r="C654" s="15">
        <v>14609058</v>
      </c>
      <c r="D654" s="15">
        <v>27245</v>
      </c>
      <c r="E654" s="15">
        <v>130666</v>
      </c>
      <c r="F654" s="15">
        <v>44425</v>
      </c>
      <c r="G654" s="19">
        <f t="shared" si="10"/>
        <v>14869477</v>
      </c>
    </row>
    <row r="655" spans="1:7" x14ac:dyDescent="0.75">
      <c r="A655" s="11">
        <v>45065</v>
      </c>
      <c r="B655" s="15">
        <v>96362</v>
      </c>
      <c r="C655" s="15">
        <v>12374034</v>
      </c>
      <c r="D655" s="15">
        <v>55101</v>
      </c>
      <c r="E655" s="15">
        <v>71685</v>
      </c>
      <c r="F655" s="15">
        <v>32105</v>
      </c>
      <c r="G655" s="19">
        <f t="shared" si="10"/>
        <v>12629287</v>
      </c>
    </row>
    <row r="656" spans="1:7" x14ac:dyDescent="0.75">
      <c r="A656" s="11">
        <v>45068</v>
      </c>
      <c r="B656" s="15">
        <v>102218</v>
      </c>
      <c r="C656" s="15">
        <v>4514955</v>
      </c>
      <c r="D656" s="15">
        <v>233157</v>
      </c>
      <c r="E656" s="15">
        <v>134485</v>
      </c>
      <c r="F656" s="15">
        <v>57171</v>
      </c>
      <c r="G656" s="19">
        <f t="shared" si="10"/>
        <v>5041986</v>
      </c>
    </row>
    <row r="657" spans="1:7" x14ac:dyDescent="0.75">
      <c r="A657" s="11">
        <v>45069</v>
      </c>
      <c r="B657" s="15">
        <v>61777</v>
      </c>
      <c r="C657" s="15">
        <v>1721713</v>
      </c>
      <c r="D657" s="15">
        <v>375965</v>
      </c>
      <c r="E657" s="15">
        <v>127641</v>
      </c>
      <c r="F657" s="15">
        <v>65085</v>
      </c>
      <c r="G657" s="19">
        <f t="shared" si="10"/>
        <v>2352181</v>
      </c>
    </row>
    <row r="658" spans="1:7" x14ac:dyDescent="0.75">
      <c r="A658" s="11">
        <v>45070</v>
      </c>
      <c r="B658" s="15">
        <v>46988</v>
      </c>
      <c r="C658" s="15">
        <v>554545</v>
      </c>
      <c r="D658" s="15">
        <v>58940</v>
      </c>
      <c r="E658" s="15">
        <v>58126</v>
      </c>
      <c r="F658" s="15">
        <v>48525</v>
      </c>
      <c r="G658" s="19">
        <f t="shared" si="10"/>
        <v>767124</v>
      </c>
    </row>
    <row r="659" spans="1:7" x14ac:dyDescent="0.75">
      <c r="A659" s="11">
        <v>45075</v>
      </c>
      <c r="B659" s="15">
        <v>73980</v>
      </c>
      <c r="C659" s="15">
        <v>5500528</v>
      </c>
      <c r="D659" s="15">
        <v>26275</v>
      </c>
      <c r="E659" s="15">
        <v>77874</v>
      </c>
      <c r="F659" s="15">
        <v>12265</v>
      </c>
      <c r="G659" s="19">
        <f t="shared" si="10"/>
        <v>5690922</v>
      </c>
    </row>
    <row r="660" spans="1:7" x14ac:dyDescent="0.75">
      <c r="A660" s="11">
        <v>45076</v>
      </c>
      <c r="B660" s="15">
        <v>266124</v>
      </c>
      <c r="C660" s="15">
        <v>786046</v>
      </c>
      <c r="D660" s="15">
        <v>104237</v>
      </c>
      <c r="E660" s="15">
        <v>63423</v>
      </c>
      <c r="F660" s="15">
        <v>56499</v>
      </c>
      <c r="G660" s="19">
        <f t="shared" si="10"/>
        <v>1276329</v>
      </c>
    </row>
    <row r="661" spans="1:7" x14ac:dyDescent="0.75">
      <c r="A661" s="11">
        <v>45077</v>
      </c>
      <c r="B661" s="15">
        <v>48512</v>
      </c>
      <c r="C661" s="15">
        <v>35186360</v>
      </c>
      <c r="D661" s="15">
        <v>74508</v>
      </c>
      <c r="E661" s="15">
        <v>82238</v>
      </c>
      <c r="F661" s="15">
        <v>42806</v>
      </c>
      <c r="G661" s="19">
        <f t="shared" si="10"/>
        <v>35434424</v>
      </c>
    </row>
    <row r="662" spans="1:7" x14ac:dyDescent="0.75">
      <c r="A662" s="11">
        <v>45078</v>
      </c>
      <c r="B662" s="15">
        <v>99438</v>
      </c>
      <c r="C662" s="15">
        <v>66539916</v>
      </c>
      <c r="D662" s="15">
        <v>39381</v>
      </c>
      <c r="E662" s="15">
        <v>173855</v>
      </c>
      <c r="F662" s="15">
        <v>177529</v>
      </c>
      <c r="G662" s="19">
        <f t="shared" si="10"/>
        <v>67030119</v>
      </c>
    </row>
    <row r="663" spans="1:7" x14ac:dyDescent="0.75">
      <c r="A663" s="11">
        <v>45079</v>
      </c>
      <c r="B663" s="15">
        <v>36468</v>
      </c>
      <c r="C663" s="15">
        <v>80336632</v>
      </c>
      <c r="D663" s="15">
        <v>81986</v>
      </c>
      <c r="E663" s="15">
        <v>59842</v>
      </c>
      <c r="F663" s="15">
        <v>2487</v>
      </c>
      <c r="G663" s="19">
        <f t="shared" si="10"/>
        <v>80517415</v>
      </c>
    </row>
    <row r="664" spans="1:7" x14ac:dyDescent="0.75">
      <c r="A664" s="11">
        <v>45082</v>
      </c>
      <c r="B664" s="15">
        <v>37591</v>
      </c>
      <c r="C664" s="15">
        <v>10191356</v>
      </c>
      <c r="D664" s="15">
        <v>311641</v>
      </c>
      <c r="E664" s="15">
        <v>130108</v>
      </c>
      <c r="F664" s="15">
        <v>12925</v>
      </c>
      <c r="G664" s="19">
        <f t="shared" si="10"/>
        <v>10683621</v>
      </c>
    </row>
    <row r="665" spans="1:7" x14ac:dyDescent="0.75">
      <c r="A665" s="11">
        <v>45083</v>
      </c>
      <c r="B665" s="15">
        <v>61679</v>
      </c>
      <c r="C665" s="15">
        <v>51231348</v>
      </c>
      <c r="D665" s="15">
        <v>198677</v>
      </c>
      <c r="E665" s="15">
        <v>123823</v>
      </c>
      <c r="F665" s="15">
        <v>233741</v>
      </c>
      <c r="G665" s="19">
        <f t="shared" si="10"/>
        <v>51849268</v>
      </c>
    </row>
    <row r="666" spans="1:7" x14ac:dyDescent="0.75">
      <c r="A666" s="11">
        <v>45084</v>
      </c>
      <c r="B666" s="15">
        <v>196457</v>
      </c>
      <c r="C666" s="15">
        <v>46968512</v>
      </c>
      <c r="D666" s="15">
        <v>172719</v>
      </c>
      <c r="E666" s="15">
        <v>183731</v>
      </c>
      <c r="F666" s="15">
        <v>105754</v>
      </c>
      <c r="G666" s="19">
        <f t="shared" si="10"/>
        <v>47627173</v>
      </c>
    </row>
    <row r="667" spans="1:7" x14ac:dyDescent="0.75">
      <c r="A667" s="11">
        <v>45085</v>
      </c>
      <c r="B667" s="15">
        <v>57340</v>
      </c>
      <c r="C667" s="15">
        <v>47159592</v>
      </c>
      <c r="D667" s="15">
        <v>79723</v>
      </c>
      <c r="E667" s="15">
        <v>391044</v>
      </c>
      <c r="F667" s="15">
        <v>19051</v>
      </c>
      <c r="G667" s="19">
        <f t="shared" si="10"/>
        <v>47706750</v>
      </c>
    </row>
    <row r="668" spans="1:7" x14ac:dyDescent="0.75">
      <c r="A668" s="11">
        <v>45086</v>
      </c>
      <c r="B668" s="15">
        <v>29914</v>
      </c>
      <c r="C668" s="15">
        <v>43049956</v>
      </c>
      <c r="D668" s="15">
        <v>112034</v>
      </c>
      <c r="E668" s="15">
        <v>237409</v>
      </c>
      <c r="F668" s="15">
        <v>122635</v>
      </c>
      <c r="G668" s="19">
        <f t="shared" si="10"/>
        <v>43551948</v>
      </c>
    </row>
    <row r="669" spans="1:7" x14ac:dyDescent="0.75">
      <c r="A669" s="11">
        <v>45089</v>
      </c>
      <c r="B669" s="15">
        <v>62997</v>
      </c>
      <c r="C669" s="15">
        <v>45469552</v>
      </c>
      <c r="D669" s="15">
        <v>138264</v>
      </c>
      <c r="E669" s="15">
        <v>153296</v>
      </c>
      <c r="F669" s="15">
        <v>28206</v>
      </c>
      <c r="G669" s="19">
        <f t="shared" si="10"/>
        <v>45852315</v>
      </c>
    </row>
    <row r="670" spans="1:7" x14ac:dyDescent="0.75">
      <c r="A670" s="11">
        <v>45090</v>
      </c>
      <c r="B670" s="15">
        <v>76301</v>
      </c>
      <c r="C670" s="15">
        <v>45804128</v>
      </c>
      <c r="D670" s="15">
        <v>156650</v>
      </c>
      <c r="E670" s="15">
        <v>121239</v>
      </c>
      <c r="F670" s="15">
        <v>180995</v>
      </c>
      <c r="G670" s="19">
        <f t="shared" si="10"/>
        <v>46339313</v>
      </c>
    </row>
    <row r="671" spans="1:7" x14ac:dyDescent="0.75">
      <c r="A671" s="11">
        <v>45091</v>
      </c>
      <c r="B671" s="15">
        <v>148143</v>
      </c>
      <c r="C671" s="15">
        <v>62776908</v>
      </c>
      <c r="D671" s="15">
        <v>45017</v>
      </c>
      <c r="E671" s="15">
        <v>92078</v>
      </c>
      <c r="F671" s="15">
        <v>67933</v>
      </c>
      <c r="G671" s="19">
        <f t="shared" si="10"/>
        <v>63130079</v>
      </c>
    </row>
    <row r="672" spans="1:7" x14ac:dyDescent="0.75">
      <c r="A672" s="11">
        <v>45092</v>
      </c>
      <c r="B672" s="15">
        <v>107486</v>
      </c>
      <c r="C672" s="15">
        <v>56744312</v>
      </c>
      <c r="D672" s="15">
        <v>117919</v>
      </c>
      <c r="E672" s="15">
        <v>283763</v>
      </c>
      <c r="F672" s="15">
        <v>78834</v>
      </c>
      <c r="G672" s="19">
        <f t="shared" si="10"/>
        <v>57332314</v>
      </c>
    </row>
    <row r="673" spans="1:7" x14ac:dyDescent="0.75">
      <c r="A673" s="11">
        <v>45093</v>
      </c>
      <c r="B673" s="15">
        <v>174203</v>
      </c>
      <c r="C673" s="15">
        <v>70819408</v>
      </c>
      <c r="D673" s="15">
        <v>26293</v>
      </c>
      <c r="E673" s="15">
        <v>427396</v>
      </c>
      <c r="F673" s="15">
        <v>177305</v>
      </c>
      <c r="G673" s="19">
        <f t="shared" si="10"/>
        <v>71624605</v>
      </c>
    </row>
    <row r="674" spans="1:7" x14ac:dyDescent="0.75">
      <c r="A674" s="11">
        <v>45098</v>
      </c>
      <c r="B674" s="15">
        <v>100958</v>
      </c>
      <c r="C674" s="15">
        <v>30807434</v>
      </c>
      <c r="D674" s="15">
        <v>209149</v>
      </c>
      <c r="E674" s="15">
        <v>374786</v>
      </c>
      <c r="F674" s="15">
        <v>217190</v>
      </c>
      <c r="G674" s="19">
        <f t="shared" si="10"/>
        <v>31709517</v>
      </c>
    </row>
    <row r="675" spans="1:7" x14ac:dyDescent="0.75">
      <c r="A675" s="11">
        <v>45099</v>
      </c>
      <c r="B675" s="15">
        <v>76271</v>
      </c>
      <c r="C675" s="15">
        <v>8157390</v>
      </c>
      <c r="D675" s="15">
        <v>159824</v>
      </c>
      <c r="E675" s="15">
        <v>482326</v>
      </c>
      <c r="F675" s="15">
        <v>64725</v>
      </c>
      <c r="G675" s="19">
        <f t="shared" si="10"/>
        <v>8940536</v>
      </c>
    </row>
    <row r="676" spans="1:7" x14ac:dyDescent="0.75">
      <c r="A676" s="11">
        <v>45100</v>
      </c>
      <c r="B676" s="15">
        <v>48135</v>
      </c>
      <c r="C676" s="15">
        <v>296414</v>
      </c>
      <c r="D676" s="15">
        <v>69441</v>
      </c>
      <c r="E676" s="15">
        <v>142812</v>
      </c>
      <c r="F676" s="15">
        <v>200186</v>
      </c>
      <c r="G676" s="19">
        <f t="shared" si="10"/>
        <v>756988</v>
      </c>
    </row>
    <row r="677" spans="1:7" x14ac:dyDescent="0.75">
      <c r="A677" s="11">
        <v>45103</v>
      </c>
      <c r="B677" s="15">
        <v>256978</v>
      </c>
      <c r="C677" s="15">
        <v>44378408</v>
      </c>
      <c r="D677" s="15">
        <v>121175</v>
      </c>
      <c r="E677" s="15">
        <v>791253</v>
      </c>
      <c r="F677" s="15">
        <v>188455</v>
      </c>
      <c r="G677" s="19">
        <f t="shared" si="10"/>
        <v>45736269</v>
      </c>
    </row>
    <row r="678" spans="1:7" x14ac:dyDescent="0.75">
      <c r="A678" s="11">
        <v>45104</v>
      </c>
      <c r="B678" s="15">
        <v>59764</v>
      </c>
      <c r="C678" s="15">
        <v>55561884</v>
      </c>
      <c r="D678" s="15">
        <v>260886</v>
      </c>
      <c r="E678" s="15">
        <v>226133</v>
      </c>
      <c r="F678" s="15">
        <v>153849</v>
      </c>
      <c r="G678" s="19">
        <f t="shared" si="10"/>
        <v>56262516</v>
      </c>
    </row>
    <row r="679" spans="1:7" x14ac:dyDescent="0.75">
      <c r="A679" s="11">
        <v>45105</v>
      </c>
      <c r="B679" s="15">
        <v>112464</v>
      </c>
      <c r="C679" s="15">
        <v>31894032</v>
      </c>
      <c r="D679" s="15">
        <v>26151</v>
      </c>
      <c r="E679" s="15">
        <v>441962</v>
      </c>
      <c r="F679" s="15">
        <v>53091</v>
      </c>
      <c r="G679" s="19">
        <f t="shared" si="10"/>
        <v>32527700</v>
      </c>
    </row>
    <row r="680" spans="1:7" x14ac:dyDescent="0.75">
      <c r="A680" s="11">
        <v>45106</v>
      </c>
      <c r="B680" s="15">
        <v>32872</v>
      </c>
      <c r="C680" s="15">
        <v>29681084</v>
      </c>
      <c r="D680" s="15">
        <v>90157</v>
      </c>
      <c r="E680" s="15">
        <v>303814</v>
      </c>
      <c r="F680" s="15">
        <v>97651</v>
      </c>
      <c r="G680" s="19">
        <f t="shared" si="10"/>
        <v>30205578</v>
      </c>
    </row>
    <row r="681" spans="1:7" x14ac:dyDescent="0.75">
      <c r="A681" s="11">
        <v>45107</v>
      </c>
      <c r="B681" s="15">
        <v>60470</v>
      </c>
      <c r="C681" s="15">
        <v>21985038</v>
      </c>
      <c r="D681" s="15">
        <v>150188</v>
      </c>
      <c r="E681" s="15">
        <v>536465</v>
      </c>
      <c r="F681" s="15">
        <v>271926</v>
      </c>
      <c r="G681" s="19">
        <f t="shared" si="10"/>
        <v>23004087</v>
      </c>
    </row>
    <row r="682" spans="1:7" x14ac:dyDescent="0.75">
      <c r="A682" s="11">
        <v>45110</v>
      </c>
      <c r="B682" s="15">
        <v>449586</v>
      </c>
      <c r="C682" s="15">
        <v>24174636</v>
      </c>
      <c r="D682" s="15">
        <v>385561</v>
      </c>
      <c r="E682" s="15">
        <v>448529</v>
      </c>
      <c r="F682" s="15">
        <v>131936</v>
      </c>
      <c r="G682" s="19">
        <f t="shared" si="10"/>
        <v>25590248</v>
      </c>
    </row>
    <row r="683" spans="1:7" x14ac:dyDescent="0.75">
      <c r="A683" s="11">
        <v>45111</v>
      </c>
      <c r="B683" s="15">
        <v>88753</v>
      </c>
      <c r="C683" s="15">
        <v>33092380</v>
      </c>
      <c r="D683" s="15">
        <v>180763</v>
      </c>
      <c r="E683" s="15">
        <v>271295</v>
      </c>
      <c r="F683" s="15">
        <v>84391</v>
      </c>
      <c r="G683" s="19">
        <f t="shared" si="10"/>
        <v>33717582</v>
      </c>
    </row>
    <row r="684" spans="1:7" x14ac:dyDescent="0.75">
      <c r="A684" s="11">
        <v>45112</v>
      </c>
      <c r="B684" s="15">
        <v>122836</v>
      </c>
      <c r="C684" s="15">
        <v>59737080</v>
      </c>
      <c r="D684" s="15">
        <v>138918</v>
      </c>
      <c r="E684" s="15">
        <v>238442</v>
      </c>
      <c r="F684" s="15">
        <v>129065</v>
      </c>
      <c r="G684" s="19">
        <f t="shared" si="10"/>
        <v>60366341</v>
      </c>
    </row>
    <row r="685" spans="1:7" x14ac:dyDescent="0.75">
      <c r="A685" s="11">
        <v>45113</v>
      </c>
      <c r="B685" s="15">
        <v>115932</v>
      </c>
      <c r="C685" s="15">
        <v>54698656</v>
      </c>
      <c r="D685" s="15">
        <v>135085</v>
      </c>
      <c r="E685" s="15">
        <v>156743</v>
      </c>
      <c r="F685" s="15">
        <v>38267</v>
      </c>
      <c r="G685" s="19">
        <f t="shared" si="10"/>
        <v>55144683</v>
      </c>
    </row>
    <row r="686" spans="1:7" x14ac:dyDescent="0.75">
      <c r="A686" s="11">
        <v>45114</v>
      </c>
      <c r="B686" s="15">
        <v>87332</v>
      </c>
      <c r="C686" s="15">
        <v>57794504</v>
      </c>
      <c r="D686" s="15">
        <v>110713</v>
      </c>
      <c r="E686" s="15">
        <v>181175</v>
      </c>
      <c r="F686" s="15">
        <v>17104</v>
      </c>
      <c r="G686" s="19">
        <f t="shared" si="10"/>
        <v>58190828</v>
      </c>
    </row>
    <row r="687" spans="1:7" x14ac:dyDescent="0.75">
      <c r="A687" s="11">
        <v>45117</v>
      </c>
      <c r="B687" s="15">
        <v>302920</v>
      </c>
      <c r="C687" s="15">
        <v>28040964</v>
      </c>
      <c r="D687" s="15">
        <v>452657</v>
      </c>
      <c r="E687" s="15">
        <v>415572</v>
      </c>
      <c r="F687" s="15">
        <v>29772</v>
      </c>
      <c r="G687" s="19">
        <f t="shared" si="10"/>
        <v>29241885</v>
      </c>
    </row>
    <row r="688" spans="1:7" x14ac:dyDescent="0.75">
      <c r="A688" s="11">
        <v>45118</v>
      </c>
      <c r="B688" s="15">
        <v>126156</v>
      </c>
      <c r="C688" s="15">
        <v>57988136</v>
      </c>
      <c r="D688" s="15">
        <v>303766</v>
      </c>
      <c r="E688" s="15">
        <v>603007</v>
      </c>
      <c r="F688" s="15">
        <v>532670</v>
      </c>
      <c r="G688" s="19">
        <f t="shared" si="10"/>
        <v>59553735</v>
      </c>
    </row>
    <row r="689" spans="1:7" x14ac:dyDescent="0.75">
      <c r="A689" s="11">
        <v>45119</v>
      </c>
      <c r="B689" s="15">
        <v>288460</v>
      </c>
      <c r="C689" s="15">
        <v>53114480</v>
      </c>
      <c r="D689" s="15">
        <v>83629</v>
      </c>
      <c r="E689" s="15">
        <v>436414</v>
      </c>
      <c r="F689" s="15">
        <v>267916</v>
      </c>
      <c r="G689" s="19">
        <f t="shared" si="10"/>
        <v>54190899</v>
      </c>
    </row>
    <row r="690" spans="1:7" x14ac:dyDescent="0.75">
      <c r="A690" s="11">
        <v>45120</v>
      </c>
      <c r="B690" s="15">
        <v>80191</v>
      </c>
      <c r="C690" s="15">
        <v>1816794</v>
      </c>
      <c r="D690" s="15">
        <v>135539</v>
      </c>
      <c r="E690" s="15">
        <v>515704</v>
      </c>
      <c r="F690" s="15">
        <v>180224</v>
      </c>
      <c r="G690" s="19">
        <f t="shared" si="10"/>
        <v>2728452</v>
      </c>
    </row>
    <row r="691" spans="1:7" x14ac:dyDescent="0.75">
      <c r="A691" s="11">
        <v>45121</v>
      </c>
      <c r="B691" s="15">
        <v>143416</v>
      </c>
      <c r="C691" s="15">
        <v>90911200</v>
      </c>
      <c r="D691" s="15">
        <v>182915</v>
      </c>
      <c r="E691" s="15">
        <v>589021</v>
      </c>
      <c r="F691" s="15">
        <v>150662</v>
      </c>
      <c r="G691" s="19">
        <f t="shared" si="10"/>
        <v>91977214</v>
      </c>
    </row>
    <row r="692" spans="1:7" x14ac:dyDescent="0.75">
      <c r="A692" s="11">
        <v>45124</v>
      </c>
      <c r="B692" s="15">
        <v>72401</v>
      </c>
      <c r="C692" s="15">
        <v>72031984</v>
      </c>
      <c r="D692" s="15">
        <v>239116</v>
      </c>
      <c r="E692" s="15">
        <v>183603</v>
      </c>
      <c r="F692" s="15">
        <v>274109</v>
      </c>
      <c r="G692" s="19">
        <f t="shared" si="10"/>
        <v>72801213</v>
      </c>
    </row>
    <row r="693" spans="1:7" x14ac:dyDescent="0.75">
      <c r="A693" s="11">
        <v>45125</v>
      </c>
      <c r="B693" s="15">
        <v>113021</v>
      </c>
      <c r="C693" s="15">
        <v>89153648</v>
      </c>
      <c r="D693" s="15">
        <v>145530</v>
      </c>
      <c r="E693" s="15">
        <v>217551</v>
      </c>
      <c r="F693" s="15">
        <v>161318</v>
      </c>
      <c r="G693" s="19">
        <f t="shared" si="10"/>
        <v>89791068</v>
      </c>
    </row>
    <row r="694" spans="1:7" x14ac:dyDescent="0.75">
      <c r="A694" s="11">
        <v>45126</v>
      </c>
      <c r="B694" s="15">
        <v>86134</v>
      </c>
      <c r="C694" s="15">
        <v>70913552</v>
      </c>
      <c r="D694" s="15">
        <v>151348</v>
      </c>
      <c r="E694" s="15">
        <v>368783</v>
      </c>
      <c r="F694" s="15">
        <v>18783</v>
      </c>
      <c r="G694" s="19">
        <f t="shared" si="10"/>
        <v>71538600</v>
      </c>
    </row>
    <row r="695" spans="1:7" x14ac:dyDescent="0.75">
      <c r="A695" s="11">
        <v>45127</v>
      </c>
      <c r="B695" s="15">
        <v>84386</v>
      </c>
      <c r="C695" s="15">
        <v>75515856</v>
      </c>
      <c r="D695" s="15">
        <v>63847</v>
      </c>
      <c r="E695" s="15">
        <v>356994</v>
      </c>
      <c r="F695" s="15">
        <v>57644</v>
      </c>
      <c r="G695" s="19">
        <f t="shared" si="10"/>
        <v>76078727</v>
      </c>
    </row>
    <row r="696" spans="1:7" x14ac:dyDescent="0.75">
      <c r="A696" s="11">
        <v>45128</v>
      </c>
      <c r="B696" s="15">
        <v>153867</v>
      </c>
      <c r="C696" s="15">
        <v>52991316</v>
      </c>
      <c r="D696" s="15">
        <v>128863</v>
      </c>
      <c r="E696" s="15">
        <v>515907</v>
      </c>
      <c r="F696" s="15">
        <v>121490</v>
      </c>
      <c r="G696" s="19">
        <f t="shared" si="10"/>
        <v>53911443</v>
      </c>
    </row>
    <row r="697" spans="1:7" x14ac:dyDescent="0.75">
      <c r="A697" s="11">
        <v>45131</v>
      </c>
      <c r="B697" s="15">
        <v>160326</v>
      </c>
      <c r="C697" s="15">
        <v>42635472</v>
      </c>
      <c r="D697" s="15">
        <v>152286</v>
      </c>
      <c r="E697" s="15">
        <v>183263</v>
      </c>
      <c r="F697" s="15">
        <v>222457</v>
      </c>
      <c r="G697" s="19">
        <f t="shared" si="10"/>
        <v>43353804</v>
      </c>
    </row>
    <row r="698" spans="1:7" x14ac:dyDescent="0.75">
      <c r="A698" s="11">
        <v>45132</v>
      </c>
      <c r="B698" s="15">
        <v>141781</v>
      </c>
      <c r="C698" s="15">
        <v>130949824</v>
      </c>
      <c r="D698" s="15">
        <v>234707</v>
      </c>
      <c r="E698" s="15">
        <v>1269988</v>
      </c>
      <c r="F698" s="15">
        <v>1620272</v>
      </c>
      <c r="G698" s="19">
        <f t="shared" si="10"/>
        <v>134216572</v>
      </c>
    </row>
    <row r="699" spans="1:7" x14ac:dyDescent="0.75">
      <c r="A699" s="11">
        <v>45133</v>
      </c>
      <c r="B699" s="15">
        <v>127676</v>
      </c>
      <c r="C699" s="15">
        <v>127734736</v>
      </c>
      <c r="D699" s="15">
        <v>47400</v>
      </c>
      <c r="E699" s="15">
        <v>112615</v>
      </c>
      <c r="F699" s="15">
        <v>251323</v>
      </c>
      <c r="G699" s="19">
        <f t="shared" si="10"/>
        <v>128273750</v>
      </c>
    </row>
    <row r="700" spans="1:7" x14ac:dyDescent="0.75">
      <c r="A700" s="11">
        <v>45134</v>
      </c>
      <c r="B700" s="15">
        <v>146810</v>
      </c>
      <c r="C700" s="15">
        <v>124131152</v>
      </c>
      <c r="D700" s="15">
        <v>216382</v>
      </c>
      <c r="E700" s="15">
        <v>180735</v>
      </c>
      <c r="F700" s="15">
        <v>81899</v>
      </c>
      <c r="G700" s="19">
        <f t="shared" si="10"/>
        <v>124756978</v>
      </c>
    </row>
    <row r="701" spans="1:7" x14ac:dyDescent="0.75">
      <c r="A701" s="11">
        <v>45135</v>
      </c>
      <c r="B701" s="15">
        <v>150897</v>
      </c>
      <c r="C701" s="15">
        <v>137361600</v>
      </c>
      <c r="D701" s="15">
        <v>186119</v>
      </c>
      <c r="E701" s="15">
        <v>692409</v>
      </c>
      <c r="F701" s="15">
        <v>40981</v>
      </c>
      <c r="G701" s="19">
        <f t="shared" si="10"/>
        <v>138432006</v>
      </c>
    </row>
    <row r="702" spans="1:7" x14ac:dyDescent="0.75">
      <c r="A702" s="11">
        <v>45138</v>
      </c>
      <c r="B702" s="15">
        <v>82581</v>
      </c>
      <c r="C702" s="15">
        <v>118529032</v>
      </c>
      <c r="D702" s="15">
        <v>457711</v>
      </c>
      <c r="E702" s="15">
        <v>550754</v>
      </c>
      <c r="F702" s="15">
        <v>136367</v>
      </c>
      <c r="G702" s="19">
        <f t="shared" si="10"/>
        <v>119756445</v>
      </c>
    </row>
    <row r="703" spans="1:7" x14ac:dyDescent="0.75">
      <c r="A703" s="11">
        <v>45139</v>
      </c>
      <c r="B703" s="15">
        <v>187911</v>
      </c>
      <c r="C703" s="15">
        <v>4824284</v>
      </c>
      <c r="D703" s="15">
        <v>59946</v>
      </c>
      <c r="E703" s="15">
        <v>524431</v>
      </c>
      <c r="F703" s="15">
        <v>253016</v>
      </c>
      <c r="G703" s="19">
        <f t="shared" si="10"/>
        <v>5849588</v>
      </c>
    </row>
    <row r="704" spans="1:7" x14ac:dyDescent="0.75">
      <c r="A704" s="11">
        <v>45140</v>
      </c>
      <c r="B704" s="15">
        <v>334563</v>
      </c>
      <c r="C704" s="15">
        <v>168896752</v>
      </c>
      <c r="D704" s="15">
        <v>1589409</v>
      </c>
      <c r="E704" s="15">
        <v>330581</v>
      </c>
      <c r="F704" s="15">
        <v>121707</v>
      </c>
      <c r="G704" s="19">
        <f t="shared" si="10"/>
        <v>171273012</v>
      </c>
    </row>
    <row r="705" spans="1:7" x14ac:dyDescent="0.75">
      <c r="A705" s="11">
        <v>45141</v>
      </c>
      <c r="B705" s="15">
        <v>228340</v>
      </c>
      <c r="C705" s="15">
        <v>114307584</v>
      </c>
      <c r="D705" s="15">
        <v>933510</v>
      </c>
      <c r="E705" s="15">
        <v>582100</v>
      </c>
      <c r="F705" s="15">
        <v>245868</v>
      </c>
      <c r="G705" s="19">
        <f t="shared" si="10"/>
        <v>116297402</v>
      </c>
    </row>
    <row r="706" spans="1:7" x14ac:dyDescent="0.75">
      <c r="A706" s="11">
        <v>45142</v>
      </c>
      <c r="B706" s="15">
        <v>1422294</v>
      </c>
      <c r="C706" s="15">
        <v>135322128</v>
      </c>
      <c r="D706" s="15">
        <v>370218</v>
      </c>
      <c r="E706" s="15">
        <v>410873</v>
      </c>
      <c r="F706" s="15">
        <v>159733</v>
      </c>
      <c r="G706" s="19">
        <f t="shared" si="10"/>
        <v>137685246</v>
      </c>
    </row>
    <row r="707" spans="1:7" x14ac:dyDescent="0.75">
      <c r="A707" s="11">
        <v>45145</v>
      </c>
      <c r="B707" s="15">
        <v>203067</v>
      </c>
      <c r="C707" s="15">
        <v>145024560</v>
      </c>
      <c r="D707" s="15">
        <v>189617</v>
      </c>
      <c r="E707" s="15">
        <v>924414</v>
      </c>
      <c r="F707" s="15">
        <v>173161</v>
      </c>
      <c r="G707" s="19">
        <f t="shared" ref="G707:G761" si="11">+SUM(B707:F707)</f>
        <v>146514819</v>
      </c>
    </row>
    <row r="708" spans="1:7" x14ac:dyDescent="0.75">
      <c r="A708" s="11">
        <v>45146</v>
      </c>
      <c r="B708" s="15">
        <v>242836</v>
      </c>
      <c r="C708" s="15">
        <v>279315488</v>
      </c>
      <c r="D708" s="15">
        <v>463428</v>
      </c>
      <c r="E708" s="15">
        <v>366685</v>
      </c>
      <c r="F708" s="15">
        <v>144130</v>
      </c>
      <c r="G708" s="19">
        <f t="shared" si="11"/>
        <v>280532567</v>
      </c>
    </row>
    <row r="709" spans="1:7" x14ac:dyDescent="0.75">
      <c r="A709" s="11">
        <v>45147</v>
      </c>
      <c r="B709" s="15">
        <v>456466</v>
      </c>
      <c r="C709" s="15">
        <v>290527008</v>
      </c>
      <c r="D709" s="15">
        <v>860580</v>
      </c>
      <c r="E709" s="15">
        <v>442083</v>
      </c>
      <c r="F709" s="15">
        <v>119199</v>
      </c>
      <c r="G709" s="19">
        <f t="shared" si="11"/>
        <v>292405336</v>
      </c>
    </row>
    <row r="710" spans="1:7" x14ac:dyDescent="0.75">
      <c r="A710" s="11">
        <v>45148</v>
      </c>
      <c r="B710" s="15">
        <v>491119</v>
      </c>
      <c r="C710" s="15">
        <v>303174976</v>
      </c>
      <c r="D710" s="15">
        <v>551796</v>
      </c>
      <c r="E710" s="15">
        <v>409845</v>
      </c>
      <c r="F710" s="15">
        <v>353572</v>
      </c>
      <c r="G710" s="19">
        <f t="shared" si="11"/>
        <v>304981308</v>
      </c>
    </row>
    <row r="711" spans="1:7" x14ac:dyDescent="0.75">
      <c r="A711" s="11">
        <v>45149</v>
      </c>
      <c r="B711" s="15">
        <v>396564</v>
      </c>
      <c r="C711" s="15">
        <v>286463520</v>
      </c>
      <c r="D711" s="15">
        <v>734115</v>
      </c>
      <c r="E711" s="15">
        <v>1327629</v>
      </c>
      <c r="F711" s="15">
        <v>391537</v>
      </c>
      <c r="G711" s="19">
        <f t="shared" si="11"/>
        <v>289313365</v>
      </c>
    </row>
    <row r="712" spans="1:7" x14ac:dyDescent="0.75">
      <c r="A712" s="11">
        <v>45152</v>
      </c>
      <c r="B712" s="15">
        <v>122790</v>
      </c>
      <c r="C712" s="15">
        <v>75332528</v>
      </c>
      <c r="D712" s="15">
        <v>206420</v>
      </c>
      <c r="E712" s="15">
        <v>264701</v>
      </c>
      <c r="F712" s="15">
        <v>105540</v>
      </c>
      <c r="G712" s="19">
        <f t="shared" si="11"/>
        <v>76031979</v>
      </c>
    </row>
    <row r="713" spans="1:7" x14ac:dyDescent="0.75">
      <c r="A713" s="11">
        <v>45153</v>
      </c>
      <c r="B713" s="15">
        <v>68818</v>
      </c>
      <c r="C713" s="15">
        <v>54822660</v>
      </c>
      <c r="D713" s="15">
        <v>101371</v>
      </c>
      <c r="E713" s="15">
        <v>100932</v>
      </c>
      <c r="F713" s="15">
        <v>15135</v>
      </c>
      <c r="G713" s="19">
        <f t="shared" si="11"/>
        <v>55108916</v>
      </c>
    </row>
    <row r="714" spans="1:7" x14ac:dyDescent="0.75">
      <c r="A714" s="11">
        <v>45154</v>
      </c>
      <c r="B714" s="15">
        <v>31018</v>
      </c>
      <c r="C714" s="15">
        <v>64834920</v>
      </c>
      <c r="D714" s="15">
        <v>275757</v>
      </c>
      <c r="E714" s="15">
        <v>76996</v>
      </c>
      <c r="F714" s="15">
        <v>79159</v>
      </c>
      <c r="G714" s="19">
        <f t="shared" si="11"/>
        <v>65297850</v>
      </c>
    </row>
    <row r="715" spans="1:7" x14ac:dyDescent="0.75">
      <c r="A715" s="11">
        <v>45155</v>
      </c>
      <c r="B715" s="15">
        <v>45929</v>
      </c>
      <c r="C715" s="15">
        <v>101126304</v>
      </c>
      <c r="D715" s="15">
        <v>108316</v>
      </c>
      <c r="E715" s="15">
        <v>188299</v>
      </c>
      <c r="F715" s="15">
        <v>129260</v>
      </c>
      <c r="G715" s="19">
        <f t="shared" si="11"/>
        <v>101598108</v>
      </c>
    </row>
    <row r="716" spans="1:7" x14ac:dyDescent="0.75">
      <c r="A716" s="11">
        <v>45156</v>
      </c>
      <c r="B716" s="15">
        <v>177770</v>
      </c>
      <c r="C716" s="15">
        <v>113246936</v>
      </c>
      <c r="D716" s="15">
        <v>84220</v>
      </c>
      <c r="E716" s="15">
        <v>173790</v>
      </c>
      <c r="F716" s="15">
        <v>75793</v>
      </c>
      <c r="G716" s="19">
        <f t="shared" si="11"/>
        <v>113758509</v>
      </c>
    </row>
    <row r="717" spans="1:7" x14ac:dyDescent="0.75">
      <c r="A717" s="11">
        <v>45160</v>
      </c>
      <c r="B717" s="15">
        <v>120199</v>
      </c>
      <c r="C717" s="15">
        <v>84013512</v>
      </c>
      <c r="D717" s="15">
        <v>216071</v>
      </c>
      <c r="E717" s="15">
        <v>207768</v>
      </c>
      <c r="F717" s="15">
        <v>179557</v>
      </c>
      <c r="G717" s="19">
        <f t="shared" si="11"/>
        <v>84737107</v>
      </c>
    </row>
    <row r="718" spans="1:7" x14ac:dyDescent="0.75">
      <c r="A718" s="11">
        <v>45161</v>
      </c>
      <c r="B718" s="15">
        <v>83816</v>
      </c>
      <c r="C718" s="15">
        <v>92978696</v>
      </c>
      <c r="D718" s="15">
        <v>149592</v>
      </c>
      <c r="E718" s="15">
        <v>425715</v>
      </c>
      <c r="F718" s="15">
        <v>84051</v>
      </c>
      <c r="G718" s="19">
        <f t="shared" si="11"/>
        <v>93721870</v>
      </c>
    </row>
    <row r="719" spans="1:7" x14ac:dyDescent="0.75">
      <c r="A719" s="11">
        <v>45162</v>
      </c>
      <c r="B719" s="15">
        <v>38520</v>
      </c>
      <c r="C719" s="15">
        <v>92878488</v>
      </c>
      <c r="D719" s="15">
        <v>85942</v>
      </c>
      <c r="E719" s="15">
        <v>243652</v>
      </c>
      <c r="F719" s="15">
        <v>37054</v>
      </c>
      <c r="G719" s="19">
        <f t="shared" si="11"/>
        <v>93283656</v>
      </c>
    </row>
    <row r="720" spans="1:7" x14ac:dyDescent="0.75">
      <c r="A720" s="11">
        <v>45163</v>
      </c>
      <c r="B720" s="15">
        <v>100343</v>
      </c>
      <c r="C720" s="15">
        <v>93310280</v>
      </c>
      <c r="D720" s="15">
        <v>21355</v>
      </c>
      <c r="E720" s="15">
        <v>108737</v>
      </c>
      <c r="F720" s="15">
        <v>139409</v>
      </c>
      <c r="G720" s="19">
        <f t="shared" si="11"/>
        <v>93680124</v>
      </c>
    </row>
    <row r="721" spans="1:7" x14ac:dyDescent="0.75">
      <c r="A721" s="11">
        <v>45166</v>
      </c>
      <c r="B721" s="15">
        <v>408543</v>
      </c>
      <c r="C721" s="15">
        <v>95439112</v>
      </c>
      <c r="D721" s="15">
        <v>369439</v>
      </c>
      <c r="E721" s="15">
        <v>341352</v>
      </c>
      <c r="F721" s="15">
        <v>284423</v>
      </c>
      <c r="G721" s="19">
        <f t="shared" si="11"/>
        <v>96842869</v>
      </c>
    </row>
    <row r="722" spans="1:7" x14ac:dyDescent="0.75">
      <c r="A722" s="11">
        <v>45167</v>
      </c>
      <c r="B722" s="15">
        <v>124866</v>
      </c>
      <c r="C722" s="15">
        <v>109212976</v>
      </c>
      <c r="D722" s="15">
        <v>272359</v>
      </c>
      <c r="E722" s="15">
        <v>281603</v>
      </c>
      <c r="F722" s="15">
        <v>225555</v>
      </c>
      <c r="G722" s="19">
        <f t="shared" si="11"/>
        <v>110117359</v>
      </c>
    </row>
    <row r="723" spans="1:7" x14ac:dyDescent="0.75">
      <c r="A723" s="11">
        <v>45168</v>
      </c>
      <c r="B723" s="15">
        <v>314586</v>
      </c>
      <c r="C723" s="15">
        <v>109696464</v>
      </c>
      <c r="D723" s="15">
        <v>88936</v>
      </c>
      <c r="E723" s="15">
        <v>245135</v>
      </c>
      <c r="F723" s="15">
        <v>68645</v>
      </c>
      <c r="G723" s="19">
        <f t="shared" si="11"/>
        <v>110413766</v>
      </c>
    </row>
    <row r="724" spans="1:7" x14ac:dyDescent="0.75">
      <c r="A724" s="11">
        <v>45169</v>
      </c>
      <c r="B724" s="15">
        <v>78466</v>
      </c>
      <c r="C724" s="15">
        <v>111842096</v>
      </c>
      <c r="D724" s="15">
        <v>163493</v>
      </c>
      <c r="E724" s="15">
        <v>102312</v>
      </c>
      <c r="F724" s="15">
        <v>15445</v>
      </c>
      <c r="G724" s="19">
        <f t="shared" si="11"/>
        <v>112201812</v>
      </c>
    </row>
    <row r="725" spans="1:7" x14ac:dyDescent="0.75">
      <c r="A725" s="11">
        <v>45170</v>
      </c>
      <c r="B725" s="15">
        <v>92048</v>
      </c>
      <c r="C725" s="15">
        <v>108969120</v>
      </c>
      <c r="D725" s="15">
        <v>23748</v>
      </c>
      <c r="E725" s="15">
        <v>66979</v>
      </c>
      <c r="F725" s="15">
        <v>19427</v>
      </c>
      <c r="G725" s="19">
        <f t="shared" si="11"/>
        <v>109171322</v>
      </c>
    </row>
    <row r="726" spans="1:7" x14ac:dyDescent="0.75">
      <c r="A726" s="11">
        <v>45173</v>
      </c>
      <c r="B726" s="15">
        <v>75352</v>
      </c>
      <c r="C726" s="15">
        <v>118613800</v>
      </c>
      <c r="D726" s="15">
        <v>140638</v>
      </c>
      <c r="E726" s="15">
        <v>65885</v>
      </c>
      <c r="F726" s="15">
        <v>56927</v>
      </c>
      <c r="G726" s="19">
        <f t="shared" si="11"/>
        <v>118952602</v>
      </c>
    </row>
    <row r="727" spans="1:7" x14ac:dyDescent="0.75">
      <c r="A727" s="11">
        <v>45174</v>
      </c>
      <c r="B727" s="15">
        <v>73338</v>
      </c>
      <c r="C727" s="15">
        <v>139737360</v>
      </c>
      <c r="D727" s="15">
        <v>78252</v>
      </c>
      <c r="E727" s="15">
        <v>272030</v>
      </c>
      <c r="F727" s="15">
        <v>35498</v>
      </c>
      <c r="G727" s="19">
        <f t="shared" si="11"/>
        <v>140196478</v>
      </c>
    </row>
    <row r="728" spans="1:7" x14ac:dyDescent="0.75">
      <c r="A728" s="11">
        <v>45175</v>
      </c>
      <c r="B728" s="15">
        <v>68661</v>
      </c>
      <c r="C728" s="15">
        <v>122243896</v>
      </c>
      <c r="D728" s="15">
        <v>34126</v>
      </c>
      <c r="E728" s="15">
        <v>151803</v>
      </c>
      <c r="F728" s="15">
        <v>38442</v>
      </c>
      <c r="G728" s="19">
        <f t="shared" si="11"/>
        <v>122536928</v>
      </c>
    </row>
    <row r="729" spans="1:7" x14ac:dyDescent="0.75">
      <c r="A729" s="11">
        <v>45176</v>
      </c>
      <c r="B729" s="15">
        <v>43254</v>
      </c>
      <c r="C729" s="15">
        <v>113109640</v>
      </c>
      <c r="D729" s="15">
        <v>88699</v>
      </c>
      <c r="E729" s="15">
        <v>242635</v>
      </c>
      <c r="F729" s="15">
        <v>32278</v>
      </c>
      <c r="G729" s="19">
        <f t="shared" si="11"/>
        <v>113516506</v>
      </c>
    </row>
    <row r="730" spans="1:7" x14ac:dyDescent="0.75">
      <c r="A730" s="11">
        <v>45177</v>
      </c>
      <c r="B730" s="15">
        <v>46417</v>
      </c>
      <c r="C730" s="15">
        <v>117583936</v>
      </c>
      <c r="D730" s="15">
        <v>182262</v>
      </c>
      <c r="E730" s="15">
        <v>67798</v>
      </c>
      <c r="F730" s="15">
        <v>25847</v>
      </c>
      <c r="G730" s="19">
        <f t="shared" si="11"/>
        <v>117906260</v>
      </c>
    </row>
    <row r="731" spans="1:7" x14ac:dyDescent="0.75">
      <c r="A731" s="11">
        <v>45180</v>
      </c>
      <c r="B731" s="15">
        <v>183792</v>
      </c>
      <c r="C731" s="15">
        <v>103464768</v>
      </c>
      <c r="D731" s="15">
        <v>90188</v>
      </c>
      <c r="E731" s="15">
        <v>201308</v>
      </c>
      <c r="F731" s="15">
        <v>52749</v>
      </c>
      <c r="G731" s="19">
        <f t="shared" si="11"/>
        <v>103992805</v>
      </c>
    </row>
    <row r="732" spans="1:7" x14ac:dyDescent="0.75">
      <c r="A732" s="11">
        <v>45181</v>
      </c>
      <c r="B732" s="15">
        <v>41432</v>
      </c>
      <c r="C732" s="15">
        <v>123852544</v>
      </c>
      <c r="D732" s="15">
        <v>54299</v>
      </c>
      <c r="E732" s="15">
        <v>211318</v>
      </c>
      <c r="F732" s="15">
        <v>95144</v>
      </c>
      <c r="G732" s="19">
        <f t="shared" si="11"/>
        <v>124254737</v>
      </c>
    </row>
    <row r="733" spans="1:7" x14ac:dyDescent="0.75">
      <c r="A733" s="11">
        <v>45182</v>
      </c>
      <c r="B733" s="15">
        <v>47110</v>
      </c>
      <c r="C733" s="15">
        <v>115153920</v>
      </c>
      <c r="D733" s="15">
        <v>76209</v>
      </c>
      <c r="E733" s="15">
        <v>69919</v>
      </c>
      <c r="F733" s="15">
        <v>44387</v>
      </c>
      <c r="G733" s="19">
        <f t="shared" si="11"/>
        <v>115391545</v>
      </c>
    </row>
    <row r="734" spans="1:7" x14ac:dyDescent="0.75">
      <c r="A734" s="11">
        <v>45183</v>
      </c>
      <c r="B734" s="15">
        <v>64741</v>
      </c>
      <c r="C734" s="15">
        <v>106356072</v>
      </c>
      <c r="D734" s="15">
        <v>45624</v>
      </c>
      <c r="E734" s="15">
        <v>62058</v>
      </c>
      <c r="F734" s="15">
        <v>25025</v>
      </c>
      <c r="G734" s="19">
        <f t="shared" si="11"/>
        <v>106553520</v>
      </c>
    </row>
    <row r="735" spans="1:7" x14ac:dyDescent="0.75">
      <c r="A735" s="11">
        <v>45184</v>
      </c>
      <c r="B735" s="15">
        <v>118127</v>
      </c>
      <c r="C735" s="15">
        <v>119485560</v>
      </c>
      <c r="D735" s="15">
        <v>81782</v>
      </c>
      <c r="E735" s="15">
        <v>78810</v>
      </c>
      <c r="F735" s="15">
        <v>81400</v>
      </c>
      <c r="G735" s="19">
        <f t="shared" si="11"/>
        <v>119845679</v>
      </c>
    </row>
    <row r="736" spans="1:7" x14ac:dyDescent="0.75">
      <c r="A736" s="11">
        <v>45187</v>
      </c>
      <c r="B736" s="15">
        <v>76532</v>
      </c>
      <c r="C736" s="15">
        <v>117166352</v>
      </c>
      <c r="D736" s="15">
        <v>175316</v>
      </c>
      <c r="E736" s="15">
        <v>131691</v>
      </c>
      <c r="F736" s="15">
        <v>90147</v>
      </c>
      <c r="G736" s="19">
        <f t="shared" si="11"/>
        <v>117640038</v>
      </c>
    </row>
    <row r="737" spans="1:7" x14ac:dyDescent="0.75">
      <c r="A737" s="11">
        <v>45188</v>
      </c>
      <c r="B737" s="15">
        <v>118439</v>
      </c>
      <c r="C737" s="15">
        <v>152292784</v>
      </c>
      <c r="D737" s="15">
        <v>162923</v>
      </c>
      <c r="E737" s="15">
        <v>239814</v>
      </c>
      <c r="F737" s="15">
        <v>100106</v>
      </c>
      <c r="G737" s="19">
        <f t="shared" si="11"/>
        <v>152914066</v>
      </c>
    </row>
    <row r="738" spans="1:7" x14ac:dyDescent="0.75">
      <c r="A738" s="11">
        <v>45189</v>
      </c>
      <c r="B738" s="15">
        <v>43505</v>
      </c>
      <c r="C738" s="15">
        <v>128598368</v>
      </c>
      <c r="D738" s="15">
        <v>542638</v>
      </c>
      <c r="E738" s="15">
        <v>152304</v>
      </c>
      <c r="F738" s="15">
        <v>29134</v>
      </c>
      <c r="G738" s="19">
        <f t="shared" si="11"/>
        <v>129365949</v>
      </c>
    </row>
    <row r="739" spans="1:7" x14ac:dyDescent="0.75">
      <c r="A739" s="11">
        <v>45190</v>
      </c>
      <c r="B739" s="15">
        <v>99802</v>
      </c>
      <c r="C739" s="15">
        <v>132294960</v>
      </c>
      <c r="D739" s="15">
        <v>160439</v>
      </c>
      <c r="E739" s="15">
        <v>146497</v>
      </c>
      <c r="F739" s="15">
        <v>104089</v>
      </c>
      <c r="G739" s="19">
        <f t="shared" si="11"/>
        <v>132805787</v>
      </c>
    </row>
    <row r="740" spans="1:7" x14ac:dyDescent="0.75">
      <c r="A740" s="11">
        <v>45191</v>
      </c>
      <c r="B740" s="15">
        <v>66289</v>
      </c>
      <c r="C740" s="15">
        <v>128148256</v>
      </c>
      <c r="D740" s="15">
        <v>137165</v>
      </c>
      <c r="E740" s="15">
        <v>293148</v>
      </c>
      <c r="F740" s="15">
        <v>19002</v>
      </c>
      <c r="G740" s="19">
        <f t="shared" si="11"/>
        <v>128663860</v>
      </c>
    </row>
    <row r="741" spans="1:7" x14ac:dyDescent="0.75">
      <c r="A741" s="11">
        <v>45194</v>
      </c>
      <c r="B741" s="15">
        <v>238993</v>
      </c>
      <c r="C741" s="15">
        <v>135752736</v>
      </c>
      <c r="D741" s="15">
        <v>102549</v>
      </c>
      <c r="E741" s="15">
        <v>342120</v>
      </c>
      <c r="F741" s="15">
        <v>314501</v>
      </c>
      <c r="G741" s="19">
        <f t="shared" si="11"/>
        <v>136750899</v>
      </c>
    </row>
    <row r="742" spans="1:7" x14ac:dyDescent="0.75">
      <c r="A742" s="11">
        <v>45195</v>
      </c>
      <c r="B742" s="15">
        <v>59225</v>
      </c>
      <c r="C742" s="15">
        <v>162815904</v>
      </c>
      <c r="D742" s="15">
        <v>412854</v>
      </c>
      <c r="E742" s="15">
        <v>328360</v>
      </c>
      <c r="F742" s="15">
        <v>101002</v>
      </c>
      <c r="G742" s="19">
        <f t="shared" si="11"/>
        <v>163717345</v>
      </c>
    </row>
    <row r="743" spans="1:7" x14ac:dyDescent="0.75">
      <c r="A743" s="11">
        <v>45196</v>
      </c>
      <c r="B743" s="15">
        <v>128072</v>
      </c>
      <c r="C743" s="15">
        <v>184934656</v>
      </c>
      <c r="D743" s="15">
        <v>105894</v>
      </c>
      <c r="E743" s="15">
        <v>69882</v>
      </c>
      <c r="F743" s="15">
        <v>19734</v>
      </c>
      <c r="G743" s="19">
        <f t="shared" si="11"/>
        <v>185258238</v>
      </c>
    </row>
    <row r="744" spans="1:7" x14ac:dyDescent="0.75">
      <c r="A744" s="11">
        <v>45197</v>
      </c>
      <c r="B744" s="15">
        <v>71221</v>
      </c>
      <c r="C744" s="15">
        <v>209518880</v>
      </c>
      <c r="D744" s="15">
        <v>239311</v>
      </c>
      <c r="E744" s="15">
        <v>135596</v>
      </c>
      <c r="F744" s="15">
        <v>113038</v>
      </c>
      <c r="G744" s="19">
        <f t="shared" si="11"/>
        <v>210078046</v>
      </c>
    </row>
    <row r="745" spans="1:7" x14ac:dyDescent="0.75">
      <c r="A745" s="11">
        <v>45198</v>
      </c>
      <c r="B745" s="15">
        <v>108803</v>
      </c>
      <c r="C745" s="15">
        <v>234137536</v>
      </c>
      <c r="D745" s="15">
        <v>230866</v>
      </c>
      <c r="E745" s="15">
        <v>324174</v>
      </c>
      <c r="F745" s="15">
        <v>7787</v>
      </c>
      <c r="G745" s="19">
        <f t="shared" si="11"/>
        <v>234809166</v>
      </c>
    </row>
    <row r="746" spans="1:7" x14ac:dyDescent="0.75">
      <c r="A746" s="11">
        <v>45201</v>
      </c>
      <c r="B746" s="15">
        <v>172300</v>
      </c>
      <c r="C746" s="15">
        <v>231860768</v>
      </c>
      <c r="D746" s="15">
        <v>252118</v>
      </c>
      <c r="E746" s="15">
        <v>259095</v>
      </c>
      <c r="F746" s="15">
        <v>110391</v>
      </c>
      <c r="G746" s="19">
        <f t="shared" si="11"/>
        <v>232654672</v>
      </c>
    </row>
    <row r="747" spans="1:7" x14ac:dyDescent="0.75">
      <c r="A747" s="11">
        <v>45202</v>
      </c>
      <c r="B747" s="15">
        <v>213150</v>
      </c>
      <c r="C747" s="15">
        <v>305872672</v>
      </c>
      <c r="D747" s="15">
        <v>145638</v>
      </c>
      <c r="E747" s="15">
        <v>283452</v>
      </c>
      <c r="F747" s="15">
        <v>128675</v>
      </c>
      <c r="G747" s="19">
        <f t="shared" si="11"/>
        <v>306643587</v>
      </c>
    </row>
    <row r="748" spans="1:7" x14ac:dyDescent="0.75">
      <c r="A748" s="11">
        <v>45203</v>
      </c>
      <c r="B748" s="15">
        <v>228547</v>
      </c>
      <c r="C748" s="15">
        <v>306376448</v>
      </c>
      <c r="D748" s="15">
        <v>152525</v>
      </c>
      <c r="E748" s="15">
        <v>566974</v>
      </c>
      <c r="F748" s="15">
        <v>122881</v>
      </c>
      <c r="G748" s="19">
        <f t="shared" si="11"/>
        <v>307447375</v>
      </c>
    </row>
    <row r="749" spans="1:7" x14ac:dyDescent="0.75">
      <c r="A749" s="11">
        <v>45204</v>
      </c>
      <c r="B749" s="15">
        <v>187494</v>
      </c>
      <c r="C749" s="15">
        <v>376530560</v>
      </c>
      <c r="D749" s="15">
        <v>258642</v>
      </c>
      <c r="E749" s="15">
        <v>524833</v>
      </c>
      <c r="F749" s="15">
        <v>145381</v>
      </c>
      <c r="G749" s="19">
        <f t="shared" si="11"/>
        <v>377646910</v>
      </c>
    </row>
    <row r="750" spans="1:7" x14ac:dyDescent="0.75">
      <c r="A750" s="11">
        <v>45205</v>
      </c>
      <c r="B750" s="15">
        <v>205802</v>
      </c>
      <c r="C750" s="15">
        <v>295830912</v>
      </c>
      <c r="D750" s="15">
        <v>160515</v>
      </c>
      <c r="E750" s="15">
        <v>69450</v>
      </c>
      <c r="F750" s="15">
        <v>18417</v>
      </c>
      <c r="G750" s="19">
        <f t="shared" si="11"/>
        <v>296285096</v>
      </c>
    </row>
    <row r="751" spans="1:7" x14ac:dyDescent="0.75">
      <c r="A751" s="11">
        <v>45208</v>
      </c>
      <c r="B751" s="15">
        <v>98009</v>
      </c>
      <c r="C751" s="15">
        <v>266308512</v>
      </c>
      <c r="D751" s="15">
        <v>137981</v>
      </c>
      <c r="E751" s="15">
        <v>288896</v>
      </c>
      <c r="F751" s="15">
        <v>56734</v>
      </c>
      <c r="G751" s="19">
        <f t="shared" si="11"/>
        <v>266890132</v>
      </c>
    </row>
    <row r="752" spans="1:7" x14ac:dyDescent="0.75">
      <c r="A752" s="11">
        <v>45209</v>
      </c>
      <c r="B752" s="15">
        <v>202333</v>
      </c>
      <c r="C752" s="15">
        <v>317225216</v>
      </c>
      <c r="D752" s="15">
        <v>283089</v>
      </c>
      <c r="E752" s="15">
        <v>257366</v>
      </c>
      <c r="F752" s="15">
        <v>117391</v>
      </c>
      <c r="G752" s="19">
        <f t="shared" si="11"/>
        <v>318085395</v>
      </c>
    </row>
    <row r="753" spans="1:7" x14ac:dyDescent="0.75">
      <c r="A753" s="11">
        <v>45210</v>
      </c>
      <c r="B753" s="15">
        <v>106950</v>
      </c>
      <c r="C753" s="15">
        <v>324345056</v>
      </c>
      <c r="D753" s="15">
        <v>166847</v>
      </c>
      <c r="E753" s="15">
        <v>36580456</v>
      </c>
      <c r="F753" s="15">
        <v>34439</v>
      </c>
      <c r="G753" s="19">
        <f t="shared" si="11"/>
        <v>361233748</v>
      </c>
    </row>
    <row r="754" spans="1:7" x14ac:dyDescent="0.75">
      <c r="A754" s="11">
        <v>45211</v>
      </c>
      <c r="B754" s="15">
        <v>178689</v>
      </c>
      <c r="C754" s="15">
        <v>335620224</v>
      </c>
      <c r="D754" s="15">
        <v>114183</v>
      </c>
      <c r="E754" s="15">
        <v>197205</v>
      </c>
      <c r="F754" s="15">
        <v>88354</v>
      </c>
      <c r="G754" s="19">
        <f t="shared" si="11"/>
        <v>336198655</v>
      </c>
    </row>
    <row r="755" spans="1:7" x14ac:dyDescent="0.75">
      <c r="A755" s="11">
        <v>45216</v>
      </c>
      <c r="B755" s="15">
        <v>218804</v>
      </c>
      <c r="C755" s="15">
        <v>270930368</v>
      </c>
      <c r="D755" s="15">
        <v>240665</v>
      </c>
      <c r="E755" s="15">
        <v>280581</v>
      </c>
      <c r="F755" s="15">
        <v>64196</v>
      </c>
      <c r="G755" s="19">
        <f t="shared" si="11"/>
        <v>271734614</v>
      </c>
    </row>
    <row r="756" spans="1:7" x14ac:dyDescent="0.75">
      <c r="A756" s="11">
        <v>45217</v>
      </c>
      <c r="B756" s="15">
        <v>189879</v>
      </c>
      <c r="C756" s="15">
        <v>372236320</v>
      </c>
      <c r="D756" s="15">
        <v>259571</v>
      </c>
      <c r="E756" s="15">
        <v>92471</v>
      </c>
      <c r="F756" s="15">
        <v>79627</v>
      </c>
      <c r="G756" s="19">
        <f t="shared" si="11"/>
        <v>372857868</v>
      </c>
    </row>
    <row r="757" spans="1:7" x14ac:dyDescent="0.75">
      <c r="A757" s="11">
        <v>45218</v>
      </c>
      <c r="B757" s="15">
        <v>143661</v>
      </c>
      <c r="C757" s="15">
        <v>280560640</v>
      </c>
      <c r="D757" s="15">
        <v>117862</v>
      </c>
      <c r="E757" s="15">
        <v>66122912</v>
      </c>
      <c r="F757" s="15">
        <v>59848</v>
      </c>
      <c r="G757" s="19">
        <f t="shared" si="11"/>
        <v>347004923</v>
      </c>
    </row>
    <row r="758" spans="1:7" x14ac:dyDescent="0.75">
      <c r="A758" s="11">
        <v>45219</v>
      </c>
      <c r="B758" s="15">
        <v>246350</v>
      </c>
      <c r="C758" s="15">
        <v>280446784</v>
      </c>
      <c r="D758" s="15">
        <v>160946</v>
      </c>
      <c r="E758" s="15">
        <v>99996016</v>
      </c>
      <c r="F758" s="15">
        <v>96975</v>
      </c>
      <c r="G758" s="19">
        <f t="shared" si="11"/>
        <v>380947071</v>
      </c>
    </row>
    <row r="759" spans="1:7" x14ac:dyDescent="0.75">
      <c r="A759" s="11">
        <v>45222</v>
      </c>
      <c r="B759" s="15">
        <v>43356</v>
      </c>
      <c r="C759" s="15">
        <v>150281616</v>
      </c>
      <c r="D759" s="15">
        <v>75826</v>
      </c>
      <c r="E759" s="15">
        <v>72929</v>
      </c>
      <c r="F759" s="15">
        <v>29962</v>
      </c>
      <c r="G759" s="19">
        <f t="shared" si="11"/>
        <v>150503689</v>
      </c>
    </row>
    <row r="760" spans="1:7" x14ac:dyDescent="0.75">
      <c r="A760" s="11">
        <v>45223</v>
      </c>
      <c r="B760" s="15">
        <v>55242</v>
      </c>
      <c r="C760" s="15">
        <v>97512824</v>
      </c>
      <c r="D760" s="15">
        <v>67079</v>
      </c>
      <c r="E760" s="15">
        <v>168655</v>
      </c>
      <c r="F760" s="15">
        <v>3267</v>
      </c>
      <c r="G760" s="19">
        <f t="shared" si="11"/>
        <v>97807067</v>
      </c>
    </row>
    <row r="761" spans="1:7" x14ac:dyDescent="0.75">
      <c r="A761" s="11">
        <v>45224</v>
      </c>
      <c r="B761" s="15">
        <v>29020</v>
      </c>
      <c r="C761" s="15">
        <v>113300664</v>
      </c>
      <c r="D761" s="15">
        <v>73207</v>
      </c>
      <c r="E761" s="15">
        <v>208200</v>
      </c>
      <c r="F761" s="15">
        <v>10676</v>
      </c>
      <c r="G761" s="19">
        <f t="shared" si="11"/>
        <v>113621767</v>
      </c>
    </row>
    <row r="762" spans="1:7" x14ac:dyDescent="0.75">
      <c r="A762" s="11">
        <v>45225</v>
      </c>
      <c r="B762" s="15">
        <v>44957</v>
      </c>
      <c r="C762" s="15">
        <v>129477872</v>
      </c>
      <c r="D762" s="15">
        <v>103069</v>
      </c>
      <c r="E762" s="15">
        <v>235160</v>
      </c>
      <c r="F762" s="15">
        <v>6017</v>
      </c>
      <c r="G762" s="19">
        <f>+SUM(B762:F762)</f>
        <v>129867075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D570-DCA2-4F30-AB08-33588E4DDEA4}">
  <dimension ref="A1:H762"/>
  <sheetViews>
    <sheetView workbookViewId="0">
      <pane ySplit="1" topLeftCell="A745" activePane="bottomLeft" state="frozen"/>
      <selection pane="bottomLeft" activeCell="A762" sqref="A762"/>
    </sheetView>
  </sheetViews>
  <sheetFormatPr baseColWidth="10" defaultRowHeight="14.75" x14ac:dyDescent="0.75"/>
  <cols>
    <col min="2" max="2" width="12.36328125" bestFit="1" customWidth="1"/>
    <col min="3" max="3" width="14.36328125" bestFit="1" customWidth="1"/>
    <col min="4" max="4" width="13.36328125" bestFit="1" customWidth="1"/>
    <col min="5" max="7" width="12.36328125" bestFit="1" customWidth="1"/>
  </cols>
  <sheetData>
    <row r="1" spans="1:8" x14ac:dyDescent="0.75">
      <c r="A1" t="s">
        <v>23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61</v>
      </c>
    </row>
    <row r="2" spans="1:8" x14ac:dyDescent="0.75">
      <c r="A2" s="11">
        <f>+A3-1</f>
        <v>44088</v>
      </c>
      <c r="B2" s="15">
        <v>235555</v>
      </c>
      <c r="C2" s="15">
        <v>167334</v>
      </c>
      <c r="D2" s="15">
        <v>1435713</v>
      </c>
      <c r="E2" s="15">
        <v>19173</v>
      </c>
      <c r="F2" s="15">
        <v>284775</v>
      </c>
      <c r="G2" s="15">
        <v>95974</v>
      </c>
      <c r="H2" s="19">
        <f>+SUM(B2:G2)</f>
        <v>2238524</v>
      </c>
    </row>
    <row r="3" spans="1:8" x14ac:dyDescent="0.75">
      <c r="A3" s="11">
        <v>44089</v>
      </c>
      <c r="B3" s="15">
        <v>235555</v>
      </c>
      <c r="C3" s="15">
        <v>167334</v>
      </c>
      <c r="D3" s="15">
        <v>1435713</v>
      </c>
      <c r="E3" s="15">
        <v>19173</v>
      </c>
      <c r="F3" s="15">
        <v>284775</v>
      </c>
      <c r="G3" s="15">
        <v>95974</v>
      </c>
      <c r="H3" s="19">
        <f t="shared" ref="H3:H66" si="0">+SUM(B3:G3)</f>
        <v>2238524</v>
      </c>
    </row>
    <row r="4" spans="1:8" x14ac:dyDescent="0.75">
      <c r="A4" s="11">
        <v>44090</v>
      </c>
      <c r="B4" s="15">
        <v>22664</v>
      </c>
      <c r="C4" s="15">
        <v>53736</v>
      </c>
      <c r="D4" s="15">
        <v>530798</v>
      </c>
      <c r="E4" s="15">
        <v>30341</v>
      </c>
      <c r="F4" s="15">
        <v>271185</v>
      </c>
      <c r="G4" s="15">
        <v>95974</v>
      </c>
      <c r="H4" s="19">
        <f t="shared" si="0"/>
        <v>1004698</v>
      </c>
    </row>
    <row r="5" spans="1:8" x14ac:dyDescent="0.75">
      <c r="A5" s="11">
        <v>44091</v>
      </c>
      <c r="B5" s="15">
        <v>88881</v>
      </c>
      <c r="C5" s="15">
        <v>1386322</v>
      </c>
      <c r="D5" s="15">
        <v>1217661</v>
      </c>
      <c r="E5" s="15">
        <v>100</v>
      </c>
      <c r="F5" s="15">
        <v>162750</v>
      </c>
      <c r="G5" s="15">
        <v>10850</v>
      </c>
      <c r="H5" s="19">
        <f t="shared" si="0"/>
        <v>2866564</v>
      </c>
    </row>
    <row r="6" spans="1:8" x14ac:dyDescent="0.75">
      <c r="A6" s="11">
        <v>44092</v>
      </c>
      <c r="B6" s="15">
        <v>60602</v>
      </c>
      <c r="C6" s="15">
        <v>1264142</v>
      </c>
      <c r="D6" s="15">
        <v>693956</v>
      </c>
      <c r="E6" s="15">
        <v>174195</v>
      </c>
      <c r="F6" s="15">
        <v>147088</v>
      </c>
      <c r="G6" s="15">
        <v>14700</v>
      </c>
      <c r="H6" s="19">
        <f t="shared" si="0"/>
        <v>2354683</v>
      </c>
    </row>
    <row r="7" spans="1:8" x14ac:dyDescent="0.75">
      <c r="A7" s="11">
        <v>44095</v>
      </c>
      <c r="B7" s="15">
        <v>43038</v>
      </c>
      <c r="C7" s="15">
        <v>544923</v>
      </c>
      <c r="D7" s="15">
        <v>602298</v>
      </c>
      <c r="E7" s="15">
        <v>6383</v>
      </c>
      <c r="F7" s="15">
        <v>171298</v>
      </c>
      <c r="G7" s="15">
        <v>58663</v>
      </c>
      <c r="H7" s="19">
        <f t="shared" si="0"/>
        <v>1426603</v>
      </c>
    </row>
    <row r="8" spans="1:8" x14ac:dyDescent="0.75">
      <c r="A8" s="11">
        <v>44096</v>
      </c>
      <c r="B8" s="15">
        <v>51735</v>
      </c>
      <c r="C8" s="15">
        <v>947290</v>
      </c>
      <c r="D8" s="15">
        <v>632187</v>
      </c>
      <c r="E8" s="15">
        <v>34228</v>
      </c>
      <c r="F8" s="15">
        <v>48312</v>
      </c>
      <c r="G8" s="15">
        <v>60405</v>
      </c>
      <c r="H8" s="19">
        <f t="shared" si="0"/>
        <v>1774157</v>
      </c>
    </row>
    <row r="9" spans="1:8" x14ac:dyDescent="0.75">
      <c r="A9" s="11">
        <v>44097</v>
      </c>
      <c r="B9" s="15">
        <v>35280</v>
      </c>
      <c r="C9" s="15">
        <v>1548946</v>
      </c>
      <c r="D9" s="15">
        <v>1805998</v>
      </c>
      <c r="E9" s="15">
        <v>293756</v>
      </c>
      <c r="F9" s="15">
        <v>436033</v>
      </c>
      <c r="G9" s="15">
        <v>59406</v>
      </c>
      <c r="H9" s="19">
        <f t="shared" si="0"/>
        <v>4179419</v>
      </c>
    </row>
    <row r="10" spans="1:8" x14ac:dyDescent="0.75">
      <c r="A10" s="11">
        <v>44098</v>
      </c>
      <c r="B10" s="15">
        <v>174994</v>
      </c>
      <c r="C10" s="15">
        <v>7508058</v>
      </c>
      <c r="D10" s="15">
        <v>1441604</v>
      </c>
      <c r="E10" s="15">
        <v>233366</v>
      </c>
      <c r="F10" s="15">
        <v>218335</v>
      </c>
      <c r="G10" s="15">
        <v>57372</v>
      </c>
      <c r="H10" s="19">
        <f t="shared" si="0"/>
        <v>9633729</v>
      </c>
    </row>
    <row r="11" spans="1:8" x14ac:dyDescent="0.75">
      <c r="A11" s="11">
        <v>44099</v>
      </c>
      <c r="B11" s="15">
        <v>9806</v>
      </c>
      <c r="C11" s="15">
        <v>4831729</v>
      </c>
      <c r="D11" s="15">
        <v>855985</v>
      </c>
      <c r="E11" s="15">
        <v>23843</v>
      </c>
      <c r="F11" s="15">
        <v>757394</v>
      </c>
      <c r="G11" s="15">
        <v>148773</v>
      </c>
      <c r="H11" s="19">
        <f t="shared" si="0"/>
        <v>6627530</v>
      </c>
    </row>
    <row r="12" spans="1:8" x14ac:dyDescent="0.75">
      <c r="A12" s="11">
        <v>44102</v>
      </c>
      <c r="B12" s="15">
        <v>78480</v>
      </c>
      <c r="C12" s="15">
        <v>986606</v>
      </c>
      <c r="D12" s="15">
        <v>683992</v>
      </c>
      <c r="E12" s="15">
        <v>13399</v>
      </c>
      <c r="F12" s="15">
        <v>71688</v>
      </c>
      <c r="G12" s="15">
        <v>113128</v>
      </c>
      <c r="H12" s="19">
        <f t="shared" si="0"/>
        <v>1947293</v>
      </c>
    </row>
    <row r="13" spans="1:8" x14ac:dyDescent="0.75">
      <c r="A13" s="11">
        <v>44103</v>
      </c>
      <c r="B13" s="15">
        <v>10046</v>
      </c>
      <c r="C13" s="15">
        <v>3479407</v>
      </c>
      <c r="D13" s="15">
        <v>1579448</v>
      </c>
      <c r="E13" s="15">
        <v>69304</v>
      </c>
      <c r="F13" s="15">
        <v>284481</v>
      </c>
      <c r="G13" s="15">
        <v>177904</v>
      </c>
      <c r="H13" s="19">
        <f t="shared" si="0"/>
        <v>5600590</v>
      </c>
    </row>
    <row r="14" spans="1:8" x14ac:dyDescent="0.75">
      <c r="A14" s="11">
        <v>44104</v>
      </c>
      <c r="B14" s="15">
        <v>75977</v>
      </c>
      <c r="C14" s="15">
        <v>1574286</v>
      </c>
      <c r="D14" s="15">
        <v>1278136</v>
      </c>
      <c r="E14" s="15">
        <v>58644</v>
      </c>
      <c r="F14" s="15">
        <v>96303</v>
      </c>
      <c r="G14" s="15">
        <v>28948</v>
      </c>
      <c r="H14" s="19">
        <f t="shared" si="0"/>
        <v>3112294</v>
      </c>
    </row>
    <row r="15" spans="1:8" x14ac:dyDescent="0.75">
      <c r="A15" s="11">
        <v>44105</v>
      </c>
      <c r="B15" s="15">
        <v>120736</v>
      </c>
      <c r="C15" s="15">
        <v>3428511</v>
      </c>
      <c r="D15" s="15">
        <v>2626406</v>
      </c>
      <c r="E15" s="15">
        <v>3950</v>
      </c>
      <c r="F15" s="15">
        <v>1234678</v>
      </c>
      <c r="G15" s="15">
        <v>35668</v>
      </c>
      <c r="H15" s="19">
        <f t="shared" si="0"/>
        <v>7449949</v>
      </c>
    </row>
    <row r="16" spans="1:8" x14ac:dyDescent="0.75">
      <c r="A16" s="11">
        <v>44106</v>
      </c>
      <c r="B16" s="15">
        <v>42437</v>
      </c>
      <c r="C16" s="15">
        <v>2377301</v>
      </c>
      <c r="D16" s="15">
        <v>538575</v>
      </c>
      <c r="E16" s="15">
        <v>30880</v>
      </c>
      <c r="F16" s="15">
        <v>382962</v>
      </c>
      <c r="G16" s="15">
        <v>1489</v>
      </c>
      <c r="H16" s="19">
        <f t="shared" si="0"/>
        <v>3373644</v>
      </c>
    </row>
    <row r="17" spans="1:8" x14ac:dyDescent="0.75">
      <c r="A17" s="11">
        <v>44109</v>
      </c>
      <c r="B17" s="15">
        <v>49726</v>
      </c>
      <c r="C17" s="15">
        <v>2122748</v>
      </c>
      <c r="D17" s="15">
        <v>825122</v>
      </c>
      <c r="E17" s="15">
        <v>285327</v>
      </c>
      <c r="F17" s="15">
        <v>226357</v>
      </c>
      <c r="G17" s="15">
        <v>51065</v>
      </c>
      <c r="H17" s="19">
        <f t="shared" si="0"/>
        <v>3560345</v>
      </c>
    </row>
    <row r="18" spans="1:8" x14ac:dyDescent="0.75">
      <c r="A18" s="11">
        <v>44110</v>
      </c>
      <c r="B18" s="15">
        <v>36944</v>
      </c>
      <c r="C18" s="15">
        <v>2940794</v>
      </c>
      <c r="D18" s="15">
        <v>3148408</v>
      </c>
      <c r="E18" s="15">
        <v>34186</v>
      </c>
      <c r="F18" s="15">
        <v>48765</v>
      </c>
      <c r="G18" s="15">
        <v>26462</v>
      </c>
      <c r="H18" s="19">
        <f t="shared" si="0"/>
        <v>6235559</v>
      </c>
    </row>
    <row r="19" spans="1:8" x14ac:dyDescent="0.75">
      <c r="A19" s="11">
        <v>44111</v>
      </c>
      <c r="B19" s="15">
        <v>35569</v>
      </c>
      <c r="C19" s="15">
        <v>1199412</v>
      </c>
      <c r="D19" s="15">
        <v>881801</v>
      </c>
      <c r="E19" s="15">
        <v>34676</v>
      </c>
      <c r="F19" s="15">
        <v>7472</v>
      </c>
      <c r="G19" s="15">
        <v>62363</v>
      </c>
      <c r="H19" s="19">
        <f t="shared" si="0"/>
        <v>2221293</v>
      </c>
    </row>
    <row r="20" spans="1:8" x14ac:dyDescent="0.75">
      <c r="A20" s="11">
        <v>44112</v>
      </c>
      <c r="B20" s="15">
        <v>11157</v>
      </c>
      <c r="C20" s="15">
        <v>3543174</v>
      </c>
      <c r="D20" s="15">
        <v>390836</v>
      </c>
      <c r="E20" s="15">
        <v>126194</v>
      </c>
      <c r="F20" s="15">
        <v>312355</v>
      </c>
      <c r="G20" s="15">
        <v>198738</v>
      </c>
      <c r="H20" s="19">
        <f t="shared" si="0"/>
        <v>4582454</v>
      </c>
    </row>
    <row r="21" spans="1:8" x14ac:dyDescent="0.75">
      <c r="A21" s="11">
        <v>44113</v>
      </c>
      <c r="B21" s="15">
        <v>27702</v>
      </c>
      <c r="C21" s="15">
        <v>1446711</v>
      </c>
      <c r="D21" s="15">
        <v>1492683</v>
      </c>
      <c r="E21" s="15">
        <v>98901</v>
      </c>
      <c r="F21" s="15">
        <v>132996</v>
      </c>
      <c r="G21" s="15">
        <v>106851</v>
      </c>
      <c r="H21" s="19">
        <f t="shared" si="0"/>
        <v>3305844</v>
      </c>
    </row>
    <row r="22" spans="1:8" x14ac:dyDescent="0.75">
      <c r="A22" s="11">
        <v>44117</v>
      </c>
      <c r="B22" s="15">
        <v>138857</v>
      </c>
      <c r="C22" s="15">
        <v>2691006</v>
      </c>
      <c r="D22" s="15">
        <v>2858107</v>
      </c>
      <c r="E22" s="15">
        <v>21871</v>
      </c>
      <c r="F22" s="15">
        <v>437378</v>
      </c>
      <c r="G22" s="15">
        <v>205970</v>
      </c>
      <c r="H22" s="19">
        <f t="shared" si="0"/>
        <v>6353189</v>
      </c>
    </row>
    <row r="23" spans="1:8" x14ac:dyDescent="0.75">
      <c r="A23" s="11">
        <v>44118</v>
      </c>
      <c r="B23" s="15">
        <v>36071</v>
      </c>
      <c r="C23" s="15">
        <v>2577732</v>
      </c>
      <c r="D23" s="15">
        <v>1744184</v>
      </c>
      <c r="E23" s="15">
        <v>174050</v>
      </c>
      <c r="F23" s="15">
        <v>1115787</v>
      </c>
      <c r="G23" s="15">
        <v>282937</v>
      </c>
      <c r="H23" s="19">
        <f t="shared" si="0"/>
        <v>5930761</v>
      </c>
    </row>
    <row r="24" spans="1:8" x14ac:dyDescent="0.75">
      <c r="A24" s="11">
        <v>44119</v>
      </c>
      <c r="B24" s="15">
        <v>78952</v>
      </c>
      <c r="C24" s="15">
        <v>3643252</v>
      </c>
      <c r="D24" s="15">
        <v>2089570</v>
      </c>
      <c r="E24" s="15">
        <v>394737</v>
      </c>
      <c r="F24" s="15">
        <v>152343</v>
      </c>
      <c r="G24" s="15">
        <v>38889</v>
      </c>
      <c r="H24" s="19">
        <f t="shared" si="0"/>
        <v>6397743</v>
      </c>
    </row>
    <row r="25" spans="1:8" x14ac:dyDescent="0.75">
      <c r="A25" s="11">
        <v>44120</v>
      </c>
      <c r="B25" s="15">
        <v>51786</v>
      </c>
      <c r="C25" s="15">
        <v>1758132</v>
      </c>
      <c r="D25" s="15">
        <v>1541789</v>
      </c>
      <c r="E25" s="15">
        <v>144001</v>
      </c>
      <c r="F25" s="15">
        <v>415937</v>
      </c>
      <c r="G25" s="15">
        <v>1480</v>
      </c>
      <c r="H25" s="19">
        <f t="shared" si="0"/>
        <v>3913125</v>
      </c>
    </row>
    <row r="26" spans="1:8" x14ac:dyDescent="0.75">
      <c r="A26" s="11">
        <v>44123</v>
      </c>
      <c r="B26" s="15">
        <v>32421</v>
      </c>
      <c r="C26" s="15">
        <v>3585880</v>
      </c>
      <c r="D26" s="15">
        <v>879857</v>
      </c>
      <c r="E26" s="15">
        <v>105949</v>
      </c>
      <c r="F26" s="15">
        <v>137389</v>
      </c>
      <c r="G26" s="15">
        <v>9387</v>
      </c>
      <c r="H26" s="19">
        <f t="shared" si="0"/>
        <v>4750883</v>
      </c>
    </row>
    <row r="27" spans="1:8" x14ac:dyDescent="0.75">
      <c r="A27" s="11">
        <v>44124</v>
      </c>
      <c r="B27" s="15">
        <v>28430</v>
      </c>
      <c r="C27" s="15">
        <v>3329984</v>
      </c>
      <c r="D27" s="15">
        <v>3698556</v>
      </c>
      <c r="E27" s="15">
        <v>107377</v>
      </c>
      <c r="F27" s="15">
        <v>157656</v>
      </c>
      <c r="G27" s="15">
        <v>3389</v>
      </c>
      <c r="H27" s="19">
        <f t="shared" si="0"/>
        <v>7325392</v>
      </c>
    </row>
    <row r="28" spans="1:8" x14ac:dyDescent="0.75">
      <c r="A28" s="11">
        <v>44125</v>
      </c>
      <c r="B28" s="15">
        <v>37314</v>
      </c>
      <c r="C28" s="15">
        <v>1032296</v>
      </c>
      <c r="D28" s="15">
        <v>2508362</v>
      </c>
      <c r="E28" s="15">
        <v>715628</v>
      </c>
      <c r="F28" s="15">
        <v>178767</v>
      </c>
      <c r="G28" s="15">
        <v>6503</v>
      </c>
      <c r="H28" s="19">
        <f t="shared" si="0"/>
        <v>4478870</v>
      </c>
    </row>
    <row r="29" spans="1:8" x14ac:dyDescent="0.75">
      <c r="A29" s="11">
        <v>44126</v>
      </c>
      <c r="B29" s="15">
        <v>162013</v>
      </c>
      <c r="C29" s="15">
        <v>1858967</v>
      </c>
      <c r="D29" s="15">
        <v>1119978</v>
      </c>
      <c r="E29" s="15">
        <v>2131093</v>
      </c>
      <c r="F29" s="15">
        <v>202763</v>
      </c>
      <c r="G29" s="15">
        <v>53681</v>
      </c>
      <c r="H29" s="19">
        <f t="shared" si="0"/>
        <v>5528495</v>
      </c>
    </row>
    <row r="30" spans="1:8" x14ac:dyDescent="0.75">
      <c r="A30" s="11">
        <v>44127</v>
      </c>
      <c r="B30" s="15">
        <v>968144</v>
      </c>
      <c r="C30" s="15">
        <v>1929517</v>
      </c>
      <c r="D30" s="15">
        <v>1854072</v>
      </c>
      <c r="E30" s="15">
        <v>167943</v>
      </c>
      <c r="F30" s="15">
        <v>38076</v>
      </c>
      <c r="G30" s="15">
        <v>14456</v>
      </c>
      <c r="H30" s="19">
        <f t="shared" si="0"/>
        <v>4972208</v>
      </c>
    </row>
    <row r="31" spans="1:8" x14ac:dyDescent="0.75">
      <c r="A31" s="11">
        <v>44130</v>
      </c>
      <c r="B31" s="15">
        <v>20086</v>
      </c>
      <c r="C31" s="15">
        <v>825668</v>
      </c>
      <c r="D31" s="15">
        <v>272400</v>
      </c>
      <c r="E31" s="15">
        <v>201800</v>
      </c>
      <c r="F31" s="15">
        <v>105291</v>
      </c>
      <c r="G31" s="15">
        <v>13641</v>
      </c>
      <c r="H31" s="19">
        <f t="shared" si="0"/>
        <v>1438886</v>
      </c>
    </row>
    <row r="32" spans="1:8" x14ac:dyDescent="0.75">
      <c r="A32" s="11">
        <v>44131</v>
      </c>
      <c r="B32" s="15">
        <v>5764</v>
      </c>
      <c r="C32" s="15">
        <v>3285112</v>
      </c>
      <c r="D32" s="15">
        <v>1111252</v>
      </c>
      <c r="E32" s="15">
        <v>113</v>
      </c>
      <c r="F32" s="15">
        <v>96870</v>
      </c>
      <c r="G32" s="15">
        <v>23729</v>
      </c>
      <c r="H32" s="19">
        <f t="shared" si="0"/>
        <v>4522840</v>
      </c>
    </row>
    <row r="33" spans="1:8" x14ac:dyDescent="0.75">
      <c r="A33" s="11">
        <v>44132</v>
      </c>
      <c r="B33" s="15">
        <v>909430</v>
      </c>
      <c r="C33" s="15">
        <v>2929975</v>
      </c>
      <c r="D33" s="15">
        <v>3537885</v>
      </c>
      <c r="E33" s="15">
        <v>65208</v>
      </c>
      <c r="F33" s="15">
        <v>1685198</v>
      </c>
      <c r="G33" s="15">
        <v>1756</v>
      </c>
      <c r="H33" s="19">
        <f t="shared" si="0"/>
        <v>9129452</v>
      </c>
    </row>
    <row r="34" spans="1:8" x14ac:dyDescent="0.75">
      <c r="A34" s="11">
        <v>44133</v>
      </c>
      <c r="B34" s="15">
        <v>58011</v>
      </c>
      <c r="C34" s="15">
        <v>1132433</v>
      </c>
      <c r="D34" s="15">
        <v>1875426</v>
      </c>
      <c r="E34" s="15">
        <v>133991</v>
      </c>
      <c r="F34" s="15">
        <v>217131</v>
      </c>
      <c r="G34" s="15">
        <v>36163</v>
      </c>
      <c r="H34" s="19">
        <f t="shared" si="0"/>
        <v>3453155</v>
      </c>
    </row>
    <row r="35" spans="1:8" x14ac:dyDescent="0.75">
      <c r="A35" s="11">
        <v>44134</v>
      </c>
      <c r="B35" s="15">
        <v>16223</v>
      </c>
      <c r="C35" s="15">
        <v>3760293</v>
      </c>
      <c r="D35" s="15">
        <v>1570320</v>
      </c>
      <c r="E35" s="15">
        <v>44365</v>
      </c>
      <c r="F35" s="15">
        <v>120498</v>
      </c>
      <c r="G35" s="15">
        <v>13449</v>
      </c>
      <c r="H35" s="19">
        <f t="shared" si="0"/>
        <v>5525148</v>
      </c>
    </row>
    <row r="36" spans="1:8" x14ac:dyDescent="0.75">
      <c r="A36" s="11">
        <v>44137</v>
      </c>
      <c r="B36" s="15">
        <v>50064</v>
      </c>
      <c r="C36" s="15">
        <v>4362926</v>
      </c>
      <c r="D36" s="15">
        <v>743655</v>
      </c>
      <c r="E36" s="15">
        <v>214457</v>
      </c>
      <c r="F36" s="15">
        <v>101469</v>
      </c>
      <c r="G36" s="15">
        <v>4537</v>
      </c>
      <c r="H36" s="19">
        <f t="shared" si="0"/>
        <v>5477108</v>
      </c>
    </row>
    <row r="37" spans="1:8" x14ac:dyDescent="0.75">
      <c r="A37" s="11">
        <v>44138</v>
      </c>
      <c r="B37" s="15">
        <v>26105</v>
      </c>
      <c r="C37" s="15">
        <v>3479849</v>
      </c>
      <c r="D37" s="15">
        <v>1523706</v>
      </c>
      <c r="E37" s="15">
        <v>43860</v>
      </c>
      <c r="F37" s="15">
        <v>207135</v>
      </c>
      <c r="G37" s="15">
        <v>4537</v>
      </c>
      <c r="H37" s="19">
        <f t="shared" si="0"/>
        <v>5285192</v>
      </c>
    </row>
    <row r="38" spans="1:8" x14ac:dyDescent="0.75">
      <c r="A38" s="11">
        <v>44139</v>
      </c>
      <c r="B38" s="15">
        <v>363163</v>
      </c>
      <c r="C38" s="15">
        <v>4637375</v>
      </c>
      <c r="D38" s="15">
        <v>3053924</v>
      </c>
      <c r="E38" s="15">
        <v>524619</v>
      </c>
      <c r="F38" s="15">
        <v>621608</v>
      </c>
      <c r="G38" s="15">
        <v>5200</v>
      </c>
      <c r="H38" s="19">
        <f t="shared" si="0"/>
        <v>9205889</v>
      </c>
    </row>
    <row r="39" spans="1:8" x14ac:dyDescent="0.75">
      <c r="A39" s="11">
        <v>44140</v>
      </c>
      <c r="B39" s="15">
        <v>71711</v>
      </c>
      <c r="C39" s="15">
        <v>5330680</v>
      </c>
      <c r="D39" s="15">
        <v>2093238</v>
      </c>
      <c r="E39" s="15">
        <v>112589</v>
      </c>
      <c r="F39" s="15">
        <v>154423</v>
      </c>
      <c r="G39" s="15">
        <v>1986</v>
      </c>
      <c r="H39" s="19">
        <f t="shared" si="0"/>
        <v>7764627</v>
      </c>
    </row>
    <row r="40" spans="1:8" x14ac:dyDescent="0.75">
      <c r="A40" s="11">
        <v>44141</v>
      </c>
      <c r="B40" s="15">
        <v>46881</v>
      </c>
      <c r="C40" s="15">
        <v>416625</v>
      </c>
      <c r="D40" s="15">
        <v>231660</v>
      </c>
      <c r="E40" s="15">
        <v>112589</v>
      </c>
      <c r="F40" s="15">
        <v>154423</v>
      </c>
      <c r="G40" s="15">
        <v>1986</v>
      </c>
      <c r="H40" s="19">
        <f t="shared" si="0"/>
        <v>964164</v>
      </c>
    </row>
    <row r="41" spans="1:8" x14ac:dyDescent="0.75">
      <c r="A41" s="11">
        <v>44144</v>
      </c>
      <c r="B41" s="15">
        <v>168826</v>
      </c>
      <c r="C41" s="15">
        <v>1842708</v>
      </c>
      <c r="D41" s="15">
        <v>1338990</v>
      </c>
      <c r="E41" s="15">
        <v>197695</v>
      </c>
      <c r="F41" s="15">
        <v>143612</v>
      </c>
      <c r="G41" s="15">
        <v>212782</v>
      </c>
      <c r="H41" s="19">
        <f t="shared" si="0"/>
        <v>3904613</v>
      </c>
    </row>
    <row r="42" spans="1:8" x14ac:dyDescent="0.75">
      <c r="A42" s="11">
        <v>44145</v>
      </c>
      <c r="B42" s="15">
        <v>103385</v>
      </c>
      <c r="C42" s="15">
        <v>1827677</v>
      </c>
      <c r="D42" s="15">
        <v>2226432</v>
      </c>
      <c r="E42" s="15">
        <v>102800</v>
      </c>
      <c r="F42" s="15">
        <v>50751</v>
      </c>
      <c r="G42" s="15">
        <v>88435</v>
      </c>
      <c r="H42" s="19">
        <f t="shared" si="0"/>
        <v>4399480</v>
      </c>
    </row>
    <row r="43" spans="1:8" x14ac:dyDescent="0.75">
      <c r="A43" s="11">
        <v>44146</v>
      </c>
      <c r="B43" s="15">
        <v>168035</v>
      </c>
      <c r="C43" s="15">
        <v>732442</v>
      </c>
      <c r="D43" s="15">
        <v>1523867</v>
      </c>
      <c r="E43" s="15">
        <v>6595</v>
      </c>
      <c r="F43" s="15">
        <v>129775</v>
      </c>
      <c r="G43" s="15">
        <v>44918</v>
      </c>
      <c r="H43" s="19">
        <f t="shared" si="0"/>
        <v>2605632</v>
      </c>
    </row>
    <row r="44" spans="1:8" x14ac:dyDescent="0.75">
      <c r="A44" s="11">
        <v>44147</v>
      </c>
      <c r="B44" s="15">
        <v>149325</v>
      </c>
      <c r="C44" s="15">
        <v>2308221</v>
      </c>
      <c r="D44" s="15">
        <v>265396</v>
      </c>
      <c r="E44" s="15">
        <v>19327</v>
      </c>
      <c r="F44" s="15">
        <v>25816</v>
      </c>
      <c r="G44" s="15">
        <v>75961</v>
      </c>
      <c r="H44" s="19">
        <f t="shared" si="0"/>
        <v>2844046</v>
      </c>
    </row>
    <row r="45" spans="1:8" x14ac:dyDescent="0.75">
      <c r="A45" s="11">
        <v>44148</v>
      </c>
      <c r="B45" s="15">
        <v>35368</v>
      </c>
      <c r="C45" s="15">
        <v>2481433</v>
      </c>
      <c r="D45" s="15">
        <v>1450579</v>
      </c>
      <c r="E45" s="15">
        <v>14885</v>
      </c>
      <c r="F45" s="15">
        <v>86150</v>
      </c>
      <c r="G45" s="15">
        <v>31839</v>
      </c>
      <c r="H45" s="19">
        <f t="shared" si="0"/>
        <v>4100254</v>
      </c>
    </row>
    <row r="46" spans="1:8" x14ac:dyDescent="0.75">
      <c r="A46" s="11">
        <v>44151</v>
      </c>
      <c r="B46" s="15">
        <v>22019</v>
      </c>
      <c r="C46" s="15">
        <v>3866249</v>
      </c>
      <c r="D46" s="15">
        <v>1333290</v>
      </c>
      <c r="E46" s="15">
        <v>4959</v>
      </c>
      <c r="F46" s="15">
        <v>139741</v>
      </c>
      <c r="G46" s="15">
        <v>60803</v>
      </c>
      <c r="H46" s="19">
        <f t="shared" si="0"/>
        <v>5427061</v>
      </c>
    </row>
    <row r="47" spans="1:8" x14ac:dyDescent="0.75">
      <c r="A47" s="11">
        <v>44152</v>
      </c>
      <c r="B47" s="15">
        <v>116545</v>
      </c>
      <c r="C47" s="15">
        <v>3234882</v>
      </c>
      <c r="D47" s="15">
        <v>392384</v>
      </c>
      <c r="E47" s="15">
        <v>49338</v>
      </c>
      <c r="F47" s="15">
        <v>8462</v>
      </c>
      <c r="G47" s="15">
        <v>13</v>
      </c>
      <c r="H47" s="19">
        <f t="shared" si="0"/>
        <v>3801624</v>
      </c>
    </row>
    <row r="48" spans="1:8" x14ac:dyDescent="0.75">
      <c r="A48" s="11">
        <v>44153</v>
      </c>
      <c r="B48" s="15">
        <v>698620</v>
      </c>
      <c r="C48" s="15">
        <v>2655360</v>
      </c>
      <c r="D48" s="15">
        <v>613986</v>
      </c>
      <c r="E48" s="15">
        <v>31173</v>
      </c>
      <c r="F48" s="15">
        <v>1595</v>
      </c>
      <c r="G48" s="15">
        <v>37789</v>
      </c>
      <c r="H48" s="19">
        <f t="shared" si="0"/>
        <v>4038523</v>
      </c>
    </row>
    <row r="49" spans="1:8" x14ac:dyDescent="0.75">
      <c r="A49" s="11">
        <v>44154</v>
      </c>
      <c r="B49" s="15">
        <v>85742</v>
      </c>
      <c r="C49" s="15">
        <v>2067287</v>
      </c>
      <c r="D49" s="15">
        <v>3756378</v>
      </c>
      <c r="E49" s="15">
        <v>60502</v>
      </c>
      <c r="F49" s="15">
        <v>641</v>
      </c>
      <c r="G49" s="15">
        <v>26291</v>
      </c>
      <c r="H49" s="19">
        <f t="shared" si="0"/>
        <v>5996841</v>
      </c>
    </row>
    <row r="50" spans="1:8" x14ac:dyDescent="0.75">
      <c r="A50" s="11">
        <v>44155</v>
      </c>
      <c r="B50" s="15">
        <v>32322</v>
      </c>
      <c r="C50" s="15">
        <v>3163563</v>
      </c>
      <c r="D50" s="15">
        <v>2239563</v>
      </c>
      <c r="E50" s="15">
        <v>370180</v>
      </c>
      <c r="F50" s="15">
        <v>5308</v>
      </c>
      <c r="G50" s="15">
        <v>19651</v>
      </c>
      <c r="H50" s="19">
        <f t="shared" si="0"/>
        <v>5830587</v>
      </c>
    </row>
    <row r="51" spans="1:8" x14ac:dyDescent="0.75">
      <c r="A51" s="11">
        <v>44159</v>
      </c>
      <c r="B51" s="15">
        <v>14249</v>
      </c>
      <c r="C51" s="15">
        <v>1359208</v>
      </c>
      <c r="D51" s="15">
        <v>640861</v>
      </c>
      <c r="E51" s="15">
        <v>17315</v>
      </c>
      <c r="F51" s="15">
        <v>9254</v>
      </c>
      <c r="G51" s="15">
        <v>15</v>
      </c>
      <c r="H51" s="19">
        <f t="shared" si="0"/>
        <v>2040902</v>
      </c>
    </row>
    <row r="52" spans="1:8" x14ac:dyDescent="0.75">
      <c r="A52" s="11">
        <v>44160</v>
      </c>
      <c r="B52" s="15">
        <v>504728</v>
      </c>
      <c r="C52" s="15">
        <v>3532267</v>
      </c>
      <c r="D52" s="15">
        <v>1751005</v>
      </c>
      <c r="E52" s="15">
        <v>19872</v>
      </c>
      <c r="F52" s="15">
        <v>28934</v>
      </c>
      <c r="G52" s="15">
        <v>5653</v>
      </c>
      <c r="H52" s="19">
        <f t="shared" si="0"/>
        <v>5842459</v>
      </c>
    </row>
    <row r="53" spans="1:8" x14ac:dyDescent="0.75">
      <c r="A53" s="11">
        <v>44161</v>
      </c>
      <c r="B53" s="15">
        <v>9113</v>
      </c>
      <c r="C53" s="15">
        <v>3817772</v>
      </c>
      <c r="D53" s="15">
        <v>83631</v>
      </c>
      <c r="E53" s="15">
        <v>986</v>
      </c>
      <c r="F53" s="15">
        <v>26909</v>
      </c>
      <c r="G53" s="15">
        <v>1040</v>
      </c>
      <c r="H53" s="19">
        <f t="shared" si="0"/>
        <v>3939451</v>
      </c>
    </row>
    <row r="54" spans="1:8" x14ac:dyDescent="0.75">
      <c r="A54" s="11">
        <v>44162</v>
      </c>
      <c r="B54" s="15">
        <v>21122</v>
      </c>
      <c r="C54" s="15">
        <v>23414580</v>
      </c>
      <c r="D54" s="15">
        <v>327384</v>
      </c>
      <c r="E54" s="15">
        <v>31843</v>
      </c>
      <c r="F54" s="15">
        <v>6237</v>
      </c>
      <c r="G54" s="15">
        <v>187</v>
      </c>
      <c r="H54" s="19">
        <f t="shared" si="0"/>
        <v>23801353</v>
      </c>
    </row>
    <row r="55" spans="1:8" x14ac:dyDescent="0.75">
      <c r="A55" s="11">
        <v>44165</v>
      </c>
      <c r="B55" s="15">
        <v>24953</v>
      </c>
      <c r="C55" s="15">
        <v>15112139</v>
      </c>
      <c r="D55" s="15">
        <v>849084</v>
      </c>
      <c r="E55" s="15">
        <v>7963</v>
      </c>
      <c r="F55" s="15">
        <v>8141</v>
      </c>
      <c r="G55" s="15">
        <v>14064</v>
      </c>
      <c r="H55" s="19">
        <f t="shared" si="0"/>
        <v>16016344</v>
      </c>
    </row>
    <row r="56" spans="1:8" x14ac:dyDescent="0.75">
      <c r="A56" s="11">
        <v>44166</v>
      </c>
      <c r="B56" s="15">
        <v>17472</v>
      </c>
      <c r="C56" s="15">
        <v>9570256</v>
      </c>
      <c r="D56" s="15">
        <v>452910</v>
      </c>
      <c r="E56" s="15">
        <v>30776</v>
      </c>
      <c r="F56" s="15">
        <v>21502</v>
      </c>
      <c r="G56" s="15">
        <v>7440</v>
      </c>
      <c r="H56" s="19">
        <f t="shared" si="0"/>
        <v>10100356</v>
      </c>
    </row>
    <row r="57" spans="1:8" x14ac:dyDescent="0.75">
      <c r="A57" s="11">
        <v>44167</v>
      </c>
      <c r="B57" s="15">
        <v>16817</v>
      </c>
      <c r="C57" s="15">
        <v>9754745</v>
      </c>
      <c r="D57" s="15">
        <v>356654</v>
      </c>
      <c r="E57" s="15">
        <v>64000</v>
      </c>
      <c r="F57" s="15">
        <v>4081</v>
      </c>
      <c r="G57" s="15">
        <v>4005</v>
      </c>
      <c r="H57" s="19">
        <f t="shared" si="0"/>
        <v>10200302</v>
      </c>
    </row>
    <row r="58" spans="1:8" x14ac:dyDescent="0.75">
      <c r="A58" s="11">
        <v>44168</v>
      </c>
      <c r="B58" s="15">
        <v>55203</v>
      </c>
      <c r="C58" s="15">
        <v>5298531</v>
      </c>
      <c r="D58" s="15">
        <v>3060137</v>
      </c>
      <c r="E58" s="15">
        <v>88282</v>
      </c>
      <c r="F58" s="15">
        <v>44857</v>
      </c>
      <c r="G58" s="15">
        <v>16343</v>
      </c>
      <c r="H58" s="19">
        <f t="shared" si="0"/>
        <v>8563353</v>
      </c>
    </row>
    <row r="59" spans="1:8" x14ac:dyDescent="0.75">
      <c r="A59" s="11">
        <v>44169</v>
      </c>
      <c r="B59" s="15">
        <v>21547</v>
      </c>
      <c r="C59" s="15">
        <v>4812069</v>
      </c>
      <c r="D59" s="15">
        <v>1058196</v>
      </c>
      <c r="E59" s="15">
        <v>114725</v>
      </c>
      <c r="F59" s="15">
        <v>249599</v>
      </c>
      <c r="G59" s="15">
        <v>16343</v>
      </c>
      <c r="H59" s="19">
        <f t="shared" si="0"/>
        <v>6272479</v>
      </c>
    </row>
    <row r="60" spans="1:8" x14ac:dyDescent="0.75">
      <c r="A60" s="11">
        <v>44174</v>
      </c>
      <c r="B60" s="15">
        <v>41002</v>
      </c>
      <c r="C60" s="15">
        <v>14503899</v>
      </c>
      <c r="D60" s="15">
        <v>549387</v>
      </c>
      <c r="E60" s="15">
        <v>441171</v>
      </c>
      <c r="F60" s="15">
        <v>95727</v>
      </c>
      <c r="G60" s="15">
        <v>16541</v>
      </c>
      <c r="H60" s="19">
        <f t="shared" si="0"/>
        <v>15647727</v>
      </c>
    </row>
    <row r="61" spans="1:8" x14ac:dyDescent="0.75">
      <c r="A61" s="11">
        <v>44175</v>
      </c>
      <c r="B61" s="15">
        <v>25249</v>
      </c>
      <c r="C61" s="15">
        <v>12859457</v>
      </c>
      <c r="D61" s="15">
        <v>793569</v>
      </c>
      <c r="E61" s="15">
        <v>249820</v>
      </c>
      <c r="F61" s="15">
        <v>94790</v>
      </c>
      <c r="G61" s="15">
        <v>4600</v>
      </c>
      <c r="H61" s="19">
        <f t="shared" si="0"/>
        <v>14027485</v>
      </c>
    </row>
    <row r="62" spans="1:8" x14ac:dyDescent="0.75">
      <c r="A62" s="11">
        <v>44176</v>
      </c>
      <c r="B62" s="15">
        <v>31928</v>
      </c>
      <c r="C62" s="15">
        <v>6390202</v>
      </c>
      <c r="D62" s="15">
        <v>1930996</v>
      </c>
      <c r="E62" s="15">
        <v>136263</v>
      </c>
      <c r="F62" s="15">
        <v>85571</v>
      </c>
      <c r="G62" s="15">
        <v>24982</v>
      </c>
      <c r="H62" s="19">
        <f t="shared" si="0"/>
        <v>8599942</v>
      </c>
    </row>
    <row r="63" spans="1:8" x14ac:dyDescent="0.75">
      <c r="A63" s="11">
        <v>44179</v>
      </c>
      <c r="B63" s="15">
        <v>19735</v>
      </c>
      <c r="C63" s="15">
        <v>4641166</v>
      </c>
      <c r="D63" s="15">
        <v>338098</v>
      </c>
      <c r="E63" s="15">
        <v>5109</v>
      </c>
      <c r="F63" s="15">
        <v>18725</v>
      </c>
      <c r="G63" s="15">
        <v>8967</v>
      </c>
      <c r="H63" s="19">
        <f t="shared" si="0"/>
        <v>5031800</v>
      </c>
    </row>
    <row r="64" spans="1:8" x14ac:dyDescent="0.75">
      <c r="A64" s="11">
        <v>44180</v>
      </c>
      <c r="B64" s="15">
        <v>49905</v>
      </c>
      <c r="C64" s="15">
        <v>3526123</v>
      </c>
      <c r="D64" s="15">
        <v>1443163</v>
      </c>
      <c r="E64" s="15">
        <v>34379</v>
      </c>
      <c r="F64" s="15">
        <v>69888</v>
      </c>
      <c r="G64" s="15">
        <v>9550</v>
      </c>
      <c r="H64" s="19">
        <f t="shared" si="0"/>
        <v>5133008</v>
      </c>
    </row>
    <row r="65" spans="1:8" x14ac:dyDescent="0.75">
      <c r="A65" s="11">
        <v>44181</v>
      </c>
      <c r="B65" s="15">
        <v>63721</v>
      </c>
      <c r="C65" s="15">
        <v>8077946</v>
      </c>
      <c r="D65" s="15">
        <v>717389</v>
      </c>
      <c r="E65" s="15">
        <v>8259</v>
      </c>
      <c r="F65" s="15">
        <v>258980</v>
      </c>
      <c r="G65" s="15">
        <v>11630</v>
      </c>
      <c r="H65" s="19">
        <f t="shared" si="0"/>
        <v>9137925</v>
      </c>
    </row>
    <row r="66" spans="1:8" x14ac:dyDescent="0.75">
      <c r="A66" s="11">
        <v>44182</v>
      </c>
      <c r="B66" s="15">
        <v>65049</v>
      </c>
      <c r="C66" s="15">
        <v>5853782</v>
      </c>
      <c r="D66" s="15">
        <v>1150228</v>
      </c>
      <c r="E66" s="15">
        <v>7481</v>
      </c>
      <c r="F66" s="15">
        <v>41262</v>
      </c>
      <c r="G66" s="15">
        <v>18089</v>
      </c>
      <c r="H66" s="19">
        <f t="shared" si="0"/>
        <v>7135891</v>
      </c>
    </row>
    <row r="67" spans="1:8" x14ac:dyDescent="0.75">
      <c r="A67" s="11">
        <v>44183</v>
      </c>
      <c r="B67" s="15">
        <v>55907</v>
      </c>
      <c r="C67" s="15">
        <v>6106379</v>
      </c>
      <c r="D67" s="15">
        <v>347020</v>
      </c>
      <c r="E67" s="15">
        <v>300102</v>
      </c>
      <c r="F67" s="15">
        <v>64713</v>
      </c>
      <c r="G67" s="15">
        <v>1375</v>
      </c>
      <c r="H67" s="19">
        <f t="shared" ref="H67:H130" si="1">+SUM(B67:G67)</f>
        <v>6875496</v>
      </c>
    </row>
    <row r="68" spans="1:8" x14ac:dyDescent="0.75">
      <c r="A68" s="11">
        <v>44186</v>
      </c>
      <c r="B68" s="15">
        <v>51947</v>
      </c>
      <c r="C68" s="15">
        <v>9395722</v>
      </c>
      <c r="D68" s="15">
        <v>3966744</v>
      </c>
      <c r="E68" s="15">
        <v>5399</v>
      </c>
      <c r="F68" s="15">
        <v>30913</v>
      </c>
      <c r="G68" s="15">
        <v>10573</v>
      </c>
      <c r="H68" s="19">
        <f t="shared" si="1"/>
        <v>13461298</v>
      </c>
    </row>
    <row r="69" spans="1:8" x14ac:dyDescent="0.75">
      <c r="A69" s="11">
        <v>44187</v>
      </c>
      <c r="B69" s="15">
        <v>4826</v>
      </c>
      <c r="C69" s="15">
        <v>8748847</v>
      </c>
      <c r="D69" s="15">
        <v>1101943</v>
      </c>
      <c r="E69" s="15">
        <v>29022</v>
      </c>
      <c r="F69" s="15">
        <v>11870</v>
      </c>
      <c r="G69" s="15">
        <v>2415</v>
      </c>
      <c r="H69" s="19">
        <f t="shared" si="1"/>
        <v>9898923</v>
      </c>
    </row>
    <row r="70" spans="1:8" x14ac:dyDescent="0.75">
      <c r="A70" s="11">
        <v>44188</v>
      </c>
      <c r="B70" s="15">
        <v>32462</v>
      </c>
      <c r="C70" s="15">
        <v>11383304</v>
      </c>
      <c r="D70" s="15">
        <v>1352056</v>
      </c>
      <c r="E70" s="15">
        <v>245152</v>
      </c>
      <c r="F70" s="15">
        <v>95633</v>
      </c>
      <c r="G70" s="15">
        <v>10726</v>
      </c>
      <c r="H70" s="19">
        <f t="shared" si="1"/>
        <v>13119333</v>
      </c>
    </row>
    <row r="71" spans="1:8" x14ac:dyDescent="0.75">
      <c r="A71" s="11">
        <v>44193</v>
      </c>
      <c r="B71" s="15">
        <v>36932</v>
      </c>
      <c r="C71" s="15">
        <v>8897043</v>
      </c>
      <c r="D71" s="15">
        <v>2350084</v>
      </c>
      <c r="E71" s="15">
        <v>17593</v>
      </c>
      <c r="F71" s="15">
        <v>54759</v>
      </c>
      <c r="G71" s="15">
        <v>300</v>
      </c>
      <c r="H71" s="19">
        <f t="shared" si="1"/>
        <v>11356711</v>
      </c>
    </row>
    <row r="72" spans="1:8" x14ac:dyDescent="0.75">
      <c r="A72" s="11">
        <v>44194</v>
      </c>
      <c r="B72" s="15">
        <v>5282</v>
      </c>
      <c r="C72" s="15">
        <v>6319656</v>
      </c>
      <c r="D72" s="15">
        <v>610504</v>
      </c>
      <c r="E72" s="15">
        <v>13612</v>
      </c>
      <c r="F72" s="15">
        <v>47778</v>
      </c>
      <c r="G72" s="15">
        <v>21</v>
      </c>
      <c r="H72" s="19">
        <f t="shared" si="1"/>
        <v>6996853</v>
      </c>
    </row>
    <row r="73" spans="1:8" x14ac:dyDescent="0.75">
      <c r="A73" s="11">
        <v>44195</v>
      </c>
      <c r="B73" s="15">
        <v>25332</v>
      </c>
      <c r="C73" s="15">
        <v>20050510</v>
      </c>
      <c r="D73" s="15">
        <v>694622</v>
      </c>
      <c r="E73" s="15">
        <v>38926</v>
      </c>
      <c r="F73" s="15">
        <v>179542</v>
      </c>
      <c r="G73" s="15">
        <v>24</v>
      </c>
      <c r="H73" s="19">
        <f t="shared" si="1"/>
        <v>20988956</v>
      </c>
    </row>
    <row r="74" spans="1:8" x14ac:dyDescent="0.75">
      <c r="A74" s="11">
        <v>44200</v>
      </c>
      <c r="B74" s="15">
        <v>43024</v>
      </c>
      <c r="C74" s="15">
        <v>26163656</v>
      </c>
      <c r="D74" s="15">
        <v>291252</v>
      </c>
      <c r="E74" s="15">
        <v>11775</v>
      </c>
      <c r="F74" s="15">
        <v>11718</v>
      </c>
      <c r="G74" s="15">
        <v>5779</v>
      </c>
      <c r="H74" s="19">
        <f t="shared" si="1"/>
        <v>26527204</v>
      </c>
    </row>
    <row r="75" spans="1:8" x14ac:dyDescent="0.75">
      <c r="A75" s="11">
        <v>44201</v>
      </c>
      <c r="B75" s="15">
        <v>32407</v>
      </c>
      <c r="C75" s="15">
        <v>20737058</v>
      </c>
      <c r="D75" s="15">
        <v>1108102</v>
      </c>
      <c r="E75" s="15">
        <v>20042</v>
      </c>
      <c r="F75" s="15">
        <v>16067</v>
      </c>
      <c r="G75" s="15">
        <v>8108</v>
      </c>
      <c r="H75" s="19">
        <f t="shared" si="1"/>
        <v>21921784</v>
      </c>
    </row>
    <row r="76" spans="1:8" x14ac:dyDescent="0.75">
      <c r="A76" s="11">
        <v>44202</v>
      </c>
      <c r="B76" s="15">
        <v>65753</v>
      </c>
      <c r="C76" s="15">
        <v>22894634</v>
      </c>
      <c r="D76" s="15">
        <v>831353</v>
      </c>
      <c r="E76" s="15">
        <v>34169</v>
      </c>
      <c r="F76" s="15">
        <v>13766</v>
      </c>
      <c r="G76" s="15">
        <v>2490</v>
      </c>
      <c r="H76" s="19">
        <f t="shared" si="1"/>
        <v>23842165</v>
      </c>
    </row>
    <row r="77" spans="1:8" x14ac:dyDescent="0.75">
      <c r="A77" s="11">
        <v>44203</v>
      </c>
      <c r="B77" s="15">
        <v>22107</v>
      </c>
      <c r="C77" s="15">
        <v>16805768</v>
      </c>
      <c r="D77" s="15">
        <v>346742</v>
      </c>
      <c r="E77" s="15">
        <v>297271</v>
      </c>
      <c r="F77" s="15">
        <v>157092</v>
      </c>
      <c r="G77" s="15">
        <v>10239</v>
      </c>
      <c r="H77" s="19">
        <f t="shared" si="1"/>
        <v>17639219</v>
      </c>
    </row>
    <row r="78" spans="1:8" x14ac:dyDescent="0.75">
      <c r="A78" s="11">
        <v>44204</v>
      </c>
      <c r="B78" s="15">
        <v>46152</v>
      </c>
      <c r="C78" s="15">
        <v>20875008</v>
      </c>
      <c r="D78" s="15">
        <v>726403</v>
      </c>
      <c r="E78" s="15">
        <v>5879</v>
      </c>
      <c r="F78" s="15">
        <v>524518</v>
      </c>
      <c r="G78" s="15">
        <v>55275</v>
      </c>
      <c r="H78" s="19">
        <f t="shared" si="1"/>
        <v>22233235</v>
      </c>
    </row>
    <row r="79" spans="1:8" x14ac:dyDescent="0.75">
      <c r="A79" s="11">
        <v>44207</v>
      </c>
      <c r="B79" s="15">
        <v>77902</v>
      </c>
      <c r="C79" s="15">
        <v>13645843</v>
      </c>
      <c r="D79" s="15">
        <v>692745</v>
      </c>
      <c r="E79" s="15">
        <v>19681</v>
      </c>
      <c r="F79" s="15">
        <v>61808</v>
      </c>
      <c r="G79" s="15">
        <v>15280</v>
      </c>
      <c r="H79" s="19">
        <f t="shared" si="1"/>
        <v>14513259</v>
      </c>
    </row>
    <row r="80" spans="1:8" x14ac:dyDescent="0.75">
      <c r="A80" s="11">
        <v>44208</v>
      </c>
      <c r="B80" s="15">
        <v>17834</v>
      </c>
      <c r="C80" s="15">
        <v>19374216</v>
      </c>
      <c r="D80" s="15">
        <v>243092</v>
      </c>
      <c r="E80" s="15">
        <v>17305</v>
      </c>
      <c r="F80" s="15">
        <v>24053</v>
      </c>
      <c r="G80" s="15">
        <v>1860</v>
      </c>
      <c r="H80" s="19">
        <f t="shared" si="1"/>
        <v>19678360</v>
      </c>
    </row>
    <row r="81" spans="1:8" x14ac:dyDescent="0.75">
      <c r="A81" s="11">
        <v>44209</v>
      </c>
      <c r="B81" s="15">
        <v>61231</v>
      </c>
      <c r="C81" s="15">
        <v>39688752</v>
      </c>
      <c r="D81" s="15">
        <v>1760204</v>
      </c>
      <c r="E81" s="15">
        <v>8521</v>
      </c>
      <c r="F81" s="15">
        <v>73534</v>
      </c>
      <c r="G81" s="15">
        <v>6984</v>
      </c>
      <c r="H81" s="19">
        <f t="shared" si="1"/>
        <v>41599226</v>
      </c>
    </row>
    <row r="82" spans="1:8" x14ac:dyDescent="0.75">
      <c r="A82" s="11">
        <v>44210</v>
      </c>
      <c r="B82" s="15">
        <v>22132</v>
      </c>
      <c r="C82" s="15">
        <v>20294182</v>
      </c>
      <c r="D82" s="15">
        <v>2103224</v>
      </c>
      <c r="E82" s="15">
        <v>33835</v>
      </c>
      <c r="F82" s="15">
        <v>248527</v>
      </c>
      <c r="G82" s="15">
        <v>22031</v>
      </c>
      <c r="H82" s="19">
        <f t="shared" si="1"/>
        <v>22723931</v>
      </c>
    </row>
    <row r="83" spans="1:8" x14ac:dyDescent="0.75">
      <c r="A83" s="11">
        <v>44211</v>
      </c>
      <c r="B83" s="15">
        <v>54333</v>
      </c>
      <c r="C83" s="15">
        <v>22964584</v>
      </c>
      <c r="D83" s="15">
        <v>646517</v>
      </c>
      <c r="E83" s="15">
        <v>17981</v>
      </c>
      <c r="F83" s="15">
        <v>178460</v>
      </c>
      <c r="G83" s="15">
        <v>1175</v>
      </c>
      <c r="H83" s="19">
        <f t="shared" si="1"/>
        <v>23863050</v>
      </c>
    </row>
    <row r="84" spans="1:8" x14ac:dyDescent="0.75">
      <c r="A84" s="11">
        <v>44214</v>
      </c>
      <c r="B84" s="15">
        <v>18104</v>
      </c>
      <c r="C84" s="15">
        <v>15335412</v>
      </c>
      <c r="D84" s="15">
        <v>165459</v>
      </c>
      <c r="E84" s="15">
        <v>6656</v>
      </c>
      <c r="F84" s="15">
        <v>19365</v>
      </c>
      <c r="G84" s="15">
        <v>100</v>
      </c>
      <c r="H84" s="19">
        <f t="shared" si="1"/>
        <v>15545096</v>
      </c>
    </row>
    <row r="85" spans="1:8" x14ac:dyDescent="0.75">
      <c r="A85" s="11">
        <v>44215</v>
      </c>
      <c r="B85" s="15">
        <v>25768</v>
      </c>
      <c r="C85" s="15">
        <v>13838608</v>
      </c>
      <c r="D85" s="15">
        <v>698781</v>
      </c>
      <c r="E85" s="15">
        <v>19634</v>
      </c>
      <c r="F85" s="15">
        <v>15160</v>
      </c>
      <c r="G85" s="15">
        <v>37775</v>
      </c>
      <c r="H85" s="19">
        <f t="shared" si="1"/>
        <v>14635726</v>
      </c>
    </row>
    <row r="86" spans="1:8" x14ac:dyDescent="0.75">
      <c r="A86" s="11">
        <v>44216</v>
      </c>
      <c r="B86" s="15">
        <v>23014</v>
      </c>
      <c r="C86" s="15">
        <v>7221870</v>
      </c>
      <c r="D86" s="15">
        <v>788747</v>
      </c>
      <c r="E86" s="15">
        <v>28728</v>
      </c>
      <c r="F86" s="15">
        <v>16430</v>
      </c>
      <c r="G86" s="15">
        <v>558</v>
      </c>
      <c r="H86" s="19">
        <f t="shared" si="1"/>
        <v>8079347</v>
      </c>
    </row>
    <row r="87" spans="1:8" x14ac:dyDescent="0.75">
      <c r="A87" s="11">
        <v>44217</v>
      </c>
      <c r="B87" s="15">
        <v>122180</v>
      </c>
      <c r="C87" s="15">
        <v>9477171</v>
      </c>
      <c r="D87" s="15">
        <v>425976</v>
      </c>
      <c r="E87" s="15">
        <v>12196</v>
      </c>
      <c r="F87" s="15">
        <v>37561</v>
      </c>
      <c r="G87" s="15">
        <v>19100</v>
      </c>
      <c r="H87" s="19">
        <f t="shared" si="1"/>
        <v>10094184</v>
      </c>
    </row>
    <row r="88" spans="1:8" x14ac:dyDescent="0.75">
      <c r="A88" s="11">
        <v>44218</v>
      </c>
      <c r="B88" s="15">
        <v>14628</v>
      </c>
      <c r="C88" s="15">
        <v>10232984</v>
      </c>
      <c r="D88" s="15">
        <v>840513</v>
      </c>
      <c r="E88" s="15">
        <v>439627</v>
      </c>
      <c r="F88" s="15">
        <v>320687</v>
      </c>
      <c r="G88" s="15">
        <v>4967</v>
      </c>
      <c r="H88" s="19">
        <f t="shared" si="1"/>
        <v>11853406</v>
      </c>
    </row>
    <row r="89" spans="1:8" x14ac:dyDescent="0.75">
      <c r="A89" s="11">
        <v>44221</v>
      </c>
      <c r="B89" s="15">
        <v>32903</v>
      </c>
      <c r="C89" s="15">
        <v>10259675</v>
      </c>
      <c r="D89" s="15">
        <v>234962</v>
      </c>
      <c r="E89" s="15">
        <v>36933</v>
      </c>
      <c r="F89" s="15">
        <v>40795</v>
      </c>
      <c r="G89" s="15">
        <v>4498</v>
      </c>
      <c r="H89" s="19">
        <f t="shared" si="1"/>
        <v>10609766</v>
      </c>
    </row>
    <row r="90" spans="1:8" x14ac:dyDescent="0.75">
      <c r="A90" s="11">
        <v>44222</v>
      </c>
      <c r="B90" s="15">
        <v>9905</v>
      </c>
      <c r="C90" s="15">
        <v>13580622</v>
      </c>
      <c r="D90" s="15">
        <v>275051</v>
      </c>
      <c r="E90" s="15">
        <v>61563</v>
      </c>
      <c r="F90" s="15">
        <v>91835</v>
      </c>
      <c r="G90" s="15">
        <v>4877</v>
      </c>
      <c r="H90" s="19">
        <f t="shared" si="1"/>
        <v>14023853</v>
      </c>
    </row>
    <row r="91" spans="1:8" x14ac:dyDescent="0.75">
      <c r="A91" s="11">
        <v>44223</v>
      </c>
      <c r="B91" s="15">
        <v>20689</v>
      </c>
      <c r="C91" s="15">
        <v>12312195</v>
      </c>
      <c r="D91" s="15">
        <v>830545</v>
      </c>
      <c r="E91" s="15">
        <v>32339</v>
      </c>
      <c r="F91" s="15">
        <v>111015</v>
      </c>
      <c r="G91" s="15">
        <v>210</v>
      </c>
      <c r="H91" s="19">
        <f t="shared" si="1"/>
        <v>13306993</v>
      </c>
    </row>
    <row r="92" spans="1:8" x14ac:dyDescent="0.75">
      <c r="A92" s="11">
        <v>44224</v>
      </c>
      <c r="B92" s="15">
        <v>5826</v>
      </c>
      <c r="C92" s="15">
        <v>12802871</v>
      </c>
      <c r="D92" s="15">
        <v>545344</v>
      </c>
      <c r="E92" s="15">
        <v>33472</v>
      </c>
      <c r="F92" s="15">
        <v>3000</v>
      </c>
      <c r="G92" s="15">
        <v>1816</v>
      </c>
      <c r="H92" s="19">
        <f t="shared" si="1"/>
        <v>13392329</v>
      </c>
    </row>
    <row r="93" spans="1:8" x14ac:dyDescent="0.75">
      <c r="A93" s="11">
        <v>44225</v>
      </c>
      <c r="B93" s="15">
        <v>7866</v>
      </c>
      <c r="C93" s="15">
        <v>10844022</v>
      </c>
      <c r="D93" s="15">
        <v>12683223</v>
      </c>
      <c r="E93" s="15">
        <v>14081</v>
      </c>
      <c r="F93" s="15">
        <v>8117</v>
      </c>
      <c r="G93" s="15">
        <v>961</v>
      </c>
      <c r="H93" s="19">
        <f t="shared" si="1"/>
        <v>23558270</v>
      </c>
    </row>
    <row r="94" spans="1:8" x14ac:dyDescent="0.75">
      <c r="A94" s="11">
        <v>44228</v>
      </c>
      <c r="B94" s="15">
        <v>13312</v>
      </c>
      <c r="C94" s="15">
        <v>12153131</v>
      </c>
      <c r="D94" s="15">
        <v>406000</v>
      </c>
      <c r="E94" s="15">
        <v>2690</v>
      </c>
      <c r="F94" s="15">
        <v>3381</v>
      </c>
      <c r="G94" s="15">
        <v>16744</v>
      </c>
      <c r="H94" s="19">
        <f t="shared" si="1"/>
        <v>12595258</v>
      </c>
    </row>
    <row r="95" spans="1:8" x14ac:dyDescent="0.75">
      <c r="A95" s="11">
        <v>44229</v>
      </c>
      <c r="B95" s="15">
        <v>40097</v>
      </c>
      <c r="C95" s="15">
        <v>11639516</v>
      </c>
      <c r="D95" s="15">
        <v>907820</v>
      </c>
      <c r="E95" s="15">
        <v>155277</v>
      </c>
      <c r="F95" s="15">
        <v>85536</v>
      </c>
      <c r="G95" s="15">
        <v>1150</v>
      </c>
      <c r="H95" s="19">
        <f t="shared" si="1"/>
        <v>12829396</v>
      </c>
    </row>
    <row r="96" spans="1:8" x14ac:dyDescent="0.75">
      <c r="A96" s="11">
        <v>44230</v>
      </c>
      <c r="B96" s="15">
        <v>31886</v>
      </c>
      <c r="C96" s="15">
        <v>14658483</v>
      </c>
      <c r="D96" s="15">
        <v>36120</v>
      </c>
      <c r="E96" s="15">
        <v>61423</v>
      </c>
      <c r="F96" s="15">
        <v>172586</v>
      </c>
      <c r="G96" s="15">
        <v>5520</v>
      </c>
      <c r="H96" s="19">
        <f t="shared" si="1"/>
        <v>14966018</v>
      </c>
    </row>
    <row r="97" spans="1:8" x14ac:dyDescent="0.75">
      <c r="A97" s="11">
        <v>44231</v>
      </c>
      <c r="B97" s="15">
        <v>24299</v>
      </c>
      <c r="C97" s="15">
        <v>20697646</v>
      </c>
      <c r="D97" s="15">
        <v>429095</v>
      </c>
      <c r="E97" s="15">
        <v>46772</v>
      </c>
      <c r="F97" s="15">
        <v>301896</v>
      </c>
      <c r="G97" s="15">
        <v>48395</v>
      </c>
      <c r="H97" s="19">
        <f t="shared" si="1"/>
        <v>21548103</v>
      </c>
    </row>
    <row r="98" spans="1:8" x14ac:dyDescent="0.75">
      <c r="A98" s="11">
        <v>44232</v>
      </c>
      <c r="B98" s="15">
        <v>44341</v>
      </c>
      <c r="C98" s="15">
        <v>15725352</v>
      </c>
      <c r="D98" s="15">
        <v>756163</v>
      </c>
      <c r="E98" s="15">
        <v>89972</v>
      </c>
      <c r="F98" s="15">
        <v>36564</v>
      </c>
      <c r="G98" s="15">
        <v>13934</v>
      </c>
      <c r="H98" s="19">
        <f t="shared" si="1"/>
        <v>16666326</v>
      </c>
    </row>
    <row r="99" spans="1:8" x14ac:dyDescent="0.75">
      <c r="A99" s="11">
        <v>44235</v>
      </c>
      <c r="B99" s="15">
        <v>12664</v>
      </c>
      <c r="C99" s="15">
        <v>14125912</v>
      </c>
      <c r="D99" s="15">
        <v>254649</v>
      </c>
      <c r="E99" s="15">
        <v>31056</v>
      </c>
      <c r="F99" s="15">
        <v>29530</v>
      </c>
      <c r="G99" s="15">
        <v>21260</v>
      </c>
      <c r="H99" s="19">
        <f t="shared" si="1"/>
        <v>14475071</v>
      </c>
    </row>
    <row r="100" spans="1:8" x14ac:dyDescent="0.75">
      <c r="A100" s="11">
        <v>44236</v>
      </c>
      <c r="B100" s="15">
        <v>4207</v>
      </c>
      <c r="C100" s="15">
        <v>10945622</v>
      </c>
      <c r="D100" s="15">
        <v>541912</v>
      </c>
      <c r="E100" s="15">
        <v>50902</v>
      </c>
      <c r="F100" s="15">
        <v>161662</v>
      </c>
      <c r="G100" s="15">
        <v>1968</v>
      </c>
      <c r="H100" s="19">
        <f t="shared" si="1"/>
        <v>11706273</v>
      </c>
    </row>
    <row r="101" spans="1:8" x14ac:dyDescent="0.75">
      <c r="A101" s="11">
        <v>44237</v>
      </c>
      <c r="B101" s="15">
        <v>150844</v>
      </c>
      <c r="C101" s="15">
        <v>15092575</v>
      </c>
      <c r="D101" s="15">
        <v>130327</v>
      </c>
      <c r="E101" s="15">
        <v>8559</v>
      </c>
      <c r="F101" s="15">
        <v>23402</v>
      </c>
      <c r="G101" s="15">
        <v>104172</v>
      </c>
      <c r="H101" s="19">
        <f t="shared" si="1"/>
        <v>15509879</v>
      </c>
    </row>
    <row r="102" spans="1:8" x14ac:dyDescent="0.75">
      <c r="A102" s="11">
        <v>44238</v>
      </c>
      <c r="B102" s="15">
        <v>164576</v>
      </c>
      <c r="C102" s="15">
        <v>10232245</v>
      </c>
      <c r="D102" s="15">
        <v>322686</v>
      </c>
      <c r="E102" s="15">
        <v>201</v>
      </c>
      <c r="F102" s="15">
        <v>4245</v>
      </c>
      <c r="G102" s="15">
        <v>5000</v>
      </c>
      <c r="H102" s="19">
        <f t="shared" si="1"/>
        <v>10728953</v>
      </c>
    </row>
    <row r="103" spans="1:8" x14ac:dyDescent="0.75">
      <c r="A103" s="11">
        <v>44239</v>
      </c>
      <c r="B103" s="15">
        <v>49211</v>
      </c>
      <c r="C103" s="15">
        <v>10814015</v>
      </c>
      <c r="D103" s="15">
        <v>567607</v>
      </c>
      <c r="E103" s="15">
        <v>280047</v>
      </c>
      <c r="F103" s="15">
        <v>148158</v>
      </c>
      <c r="G103" s="15">
        <v>54000</v>
      </c>
      <c r="H103" s="19">
        <f t="shared" si="1"/>
        <v>11913038</v>
      </c>
    </row>
    <row r="104" spans="1:8" x14ac:dyDescent="0.75">
      <c r="A104" s="11">
        <v>44244</v>
      </c>
      <c r="B104" s="15">
        <v>54476</v>
      </c>
      <c r="C104" s="15">
        <v>9114899</v>
      </c>
      <c r="D104" s="15">
        <v>1813617</v>
      </c>
      <c r="E104" s="15">
        <v>97939</v>
      </c>
      <c r="F104" s="15">
        <v>221842</v>
      </c>
      <c r="G104" s="15">
        <v>135119</v>
      </c>
      <c r="H104" s="19">
        <f t="shared" si="1"/>
        <v>11437892</v>
      </c>
    </row>
    <row r="105" spans="1:8" x14ac:dyDescent="0.75">
      <c r="A105" s="11">
        <v>44245</v>
      </c>
      <c r="B105" s="15">
        <v>82041</v>
      </c>
      <c r="C105" s="15">
        <v>10821865</v>
      </c>
      <c r="D105" s="15">
        <v>232477</v>
      </c>
      <c r="E105" s="15">
        <v>9679</v>
      </c>
      <c r="F105" s="15">
        <v>6293966</v>
      </c>
      <c r="G105" s="15">
        <v>8859</v>
      </c>
      <c r="H105" s="19">
        <f t="shared" si="1"/>
        <v>17448887</v>
      </c>
    </row>
    <row r="106" spans="1:8" x14ac:dyDescent="0.75">
      <c r="A106" s="11">
        <v>44246</v>
      </c>
      <c r="B106" s="15">
        <v>166995</v>
      </c>
      <c r="C106" s="15">
        <v>13546391</v>
      </c>
      <c r="D106" s="15">
        <v>392528</v>
      </c>
      <c r="E106" s="15">
        <v>5280</v>
      </c>
      <c r="F106" s="15">
        <v>954419</v>
      </c>
      <c r="G106" s="15">
        <v>27809</v>
      </c>
      <c r="H106" s="19">
        <f t="shared" si="1"/>
        <v>15093422</v>
      </c>
    </row>
    <row r="107" spans="1:8" x14ac:dyDescent="0.75">
      <c r="A107" s="11">
        <v>44249</v>
      </c>
      <c r="B107" s="15">
        <v>163994</v>
      </c>
      <c r="C107" s="15">
        <v>8464116</v>
      </c>
      <c r="D107" s="15">
        <v>266771</v>
      </c>
      <c r="E107" s="15">
        <v>21202</v>
      </c>
      <c r="F107" s="15">
        <v>134650</v>
      </c>
      <c r="G107" s="15">
        <v>220083</v>
      </c>
      <c r="H107" s="19">
        <f t="shared" si="1"/>
        <v>9270816</v>
      </c>
    </row>
    <row r="108" spans="1:8" x14ac:dyDescent="0.75">
      <c r="A108" s="11">
        <v>44250</v>
      </c>
      <c r="B108" s="15">
        <v>626814</v>
      </c>
      <c r="C108" s="15">
        <v>12533448</v>
      </c>
      <c r="D108" s="15">
        <v>1879904</v>
      </c>
      <c r="E108" s="15">
        <v>4858</v>
      </c>
      <c r="F108" s="15">
        <v>763514</v>
      </c>
      <c r="G108" s="15">
        <v>597</v>
      </c>
      <c r="H108" s="19">
        <f t="shared" si="1"/>
        <v>15809135</v>
      </c>
    </row>
    <row r="109" spans="1:8" x14ac:dyDescent="0.75">
      <c r="A109" s="11">
        <v>44251</v>
      </c>
      <c r="B109" s="15">
        <v>32913</v>
      </c>
      <c r="C109" s="15">
        <v>7436337</v>
      </c>
      <c r="D109" s="15">
        <v>334277</v>
      </c>
      <c r="E109" s="15">
        <v>165697</v>
      </c>
      <c r="F109" s="15">
        <v>1011488</v>
      </c>
      <c r="G109" s="15">
        <v>24112</v>
      </c>
      <c r="H109" s="19">
        <f t="shared" si="1"/>
        <v>9004824</v>
      </c>
    </row>
    <row r="110" spans="1:8" x14ac:dyDescent="0.75">
      <c r="A110" s="11">
        <v>44252</v>
      </c>
      <c r="B110" s="15">
        <v>42392</v>
      </c>
      <c r="C110" s="15">
        <v>10984313</v>
      </c>
      <c r="D110" s="15">
        <v>448956</v>
      </c>
      <c r="E110" s="15">
        <v>24518</v>
      </c>
      <c r="F110" s="15">
        <v>127325</v>
      </c>
      <c r="G110" s="15">
        <v>5801</v>
      </c>
      <c r="H110" s="19">
        <f t="shared" si="1"/>
        <v>11633305</v>
      </c>
    </row>
    <row r="111" spans="1:8" x14ac:dyDescent="0.75">
      <c r="A111" s="11">
        <v>44253</v>
      </c>
      <c r="B111" s="15">
        <v>19811</v>
      </c>
      <c r="C111" s="15">
        <v>22353404</v>
      </c>
      <c r="D111" s="15">
        <v>441242</v>
      </c>
      <c r="E111" s="15">
        <v>55232</v>
      </c>
      <c r="F111" s="15">
        <v>640235</v>
      </c>
      <c r="G111" s="15">
        <v>24390</v>
      </c>
      <c r="H111" s="19">
        <f t="shared" si="1"/>
        <v>23534314</v>
      </c>
    </row>
    <row r="112" spans="1:8" x14ac:dyDescent="0.75">
      <c r="A112" s="11">
        <v>44256</v>
      </c>
      <c r="B112" s="15">
        <v>8261</v>
      </c>
      <c r="C112" s="15">
        <v>16961896</v>
      </c>
      <c r="D112" s="15">
        <v>2449919</v>
      </c>
      <c r="E112" s="15">
        <v>126594</v>
      </c>
      <c r="F112" s="15">
        <v>859653</v>
      </c>
      <c r="G112" s="15">
        <v>10195</v>
      </c>
      <c r="H112" s="19">
        <f t="shared" si="1"/>
        <v>20416518</v>
      </c>
    </row>
    <row r="113" spans="1:8" x14ac:dyDescent="0.75">
      <c r="A113" s="11">
        <v>44257</v>
      </c>
      <c r="B113" s="15">
        <v>134719</v>
      </c>
      <c r="C113" s="15">
        <v>22300584</v>
      </c>
      <c r="D113" s="15">
        <v>954657</v>
      </c>
      <c r="E113" s="15">
        <v>29463</v>
      </c>
      <c r="F113" s="15">
        <v>153687</v>
      </c>
      <c r="G113" s="15">
        <v>16782</v>
      </c>
      <c r="H113" s="19">
        <f t="shared" si="1"/>
        <v>23589892</v>
      </c>
    </row>
    <row r="114" spans="1:8" x14ac:dyDescent="0.75">
      <c r="A114" s="11">
        <v>44258</v>
      </c>
      <c r="B114" s="15">
        <v>125069</v>
      </c>
      <c r="C114" s="15">
        <v>24465492</v>
      </c>
      <c r="D114" s="15">
        <v>1606423</v>
      </c>
      <c r="E114" s="15">
        <v>52242</v>
      </c>
      <c r="F114" s="15">
        <v>115320</v>
      </c>
      <c r="G114" s="15">
        <v>3880</v>
      </c>
      <c r="H114" s="19">
        <f t="shared" si="1"/>
        <v>26368426</v>
      </c>
    </row>
    <row r="115" spans="1:8" x14ac:dyDescent="0.75">
      <c r="A115" s="11">
        <v>44259</v>
      </c>
      <c r="B115" s="15">
        <v>19364</v>
      </c>
      <c r="C115" s="15">
        <v>28530436</v>
      </c>
      <c r="D115" s="15">
        <v>880706</v>
      </c>
      <c r="E115" s="15">
        <v>220024</v>
      </c>
      <c r="F115" s="15">
        <v>7100</v>
      </c>
      <c r="G115" s="15">
        <v>3880</v>
      </c>
      <c r="H115" s="19">
        <f t="shared" si="1"/>
        <v>29661510</v>
      </c>
    </row>
    <row r="116" spans="1:8" x14ac:dyDescent="0.75">
      <c r="A116" s="11">
        <v>44260</v>
      </c>
      <c r="B116" s="15">
        <v>1727</v>
      </c>
      <c r="C116" s="15">
        <v>19054634</v>
      </c>
      <c r="D116" s="15">
        <v>385007</v>
      </c>
      <c r="E116" s="15">
        <v>215869</v>
      </c>
      <c r="F116" s="15">
        <v>1418</v>
      </c>
      <c r="G116" s="15">
        <v>3394</v>
      </c>
      <c r="H116" s="19">
        <f t="shared" si="1"/>
        <v>19662049</v>
      </c>
    </row>
    <row r="117" spans="1:8" x14ac:dyDescent="0.75">
      <c r="A117" s="11">
        <v>44263</v>
      </c>
      <c r="B117" s="15">
        <v>5201</v>
      </c>
      <c r="C117" s="15">
        <v>175000</v>
      </c>
      <c r="D117" s="15">
        <v>416</v>
      </c>
      <c r="E117" s="15">
        <v>6609</v>
      </c>
      <c r="F117" s="15">
        <v>613</v>
      </c>
      <c r="G117" s="15">
        <v>307</v>
      </c>
      <c r="H117" s="19">
        <f t="shared" si="1"/>
        <v>188146</v>
      </c>
    </row>
    <row r="118" spans="1:8" x14ac:dyDescent="0.75">
      <c r="A118" s="11">
        <v>44264</v>
      </c>
      <c r="B118" s="15">
        <v>5</v>
      </c>
      <c r="C118" s="15">
        <v>119785</v>
      </c>
      <c r="D118" s="15">
        <v>300</v>
      </c>
      <c r="E118" s="15">
        <v>13</v>
      </c>
      <c r="F118" s="15">
        <v>13</v>
      </c>
      <c r="G118" s="15">
        <v>307</v>
      </c>
      <c r="H118" s="19">
        <f t="shared" si="1"/>
        <v>120423</v>
      </c>
    </row>
    <row r="119" spans="1:8" x14ac:dyDescent="0.75">
      <c r="A119" s="11">
        <v>44265</v>
      </c>
      <c r="B119" s="15">
        <v>1</v>
      </c>
      <c r="C119" s="15">
        <v>7333</v>
      </c>
      <c r="D119" s="15">
        <v>100100</v>
      </c>
      <c r="E119" s="15">
        <v>20000</v>
      </c>
      <c r="F119" s="15">
        <v>33000</v>
      </c>
      <c r="G119" s="15">
        <v>10</v>
      </c>
      <c r="H119" s="19">
        <f t="shared" si="1"/>
        <v>160444</v>
      </c>
    </row>
    <row r="120" spans="1:8" x14ac:dyDescent="0.75">
      <c r="A120" s="11">
        <v>44266</v>
      </c>
      <c r="B120" s="15">
        <v>143133</v>
      </c>
      <c r="C120" s="15">
        <v>21882</v>
      </c>
      <c r="D120" s="15">
        <v>5482</v>
      </c>
      <c r="E120" s="15">
        <v>3000</v>
      </c>
      <c r="F120" s="15">
        <v>771</v>
      </c>
      <c r="G120" s="15">
        <v>98</v>
      </c>
      <c r="H120" s="19">
        <f t="shared" si="1"/>
        <v>174366</v>
      </c>
    </row>
    <row r="121" spans="1:8" x14ac:dyDescent="0.75">
      <c r="A121" s="11">
        <v>44267</v>
      </c>
      <c r="B121" s="15">
        <v>103922</v>
      </c>
      <c r="C121" s="15">
        <v>17852640</v>
      </c>
      <c r="D121" s="15">
        <v>865090</v>
      </c>
      <c r="E121" s="15">
        <v>221220</v>
      </c>
      <c r="F121" s="15">
        <v>50777</v>
      </c>
      <c r="G121" s="15">
        <v>313</v>
      </c>
      <c r="H121" s="19">
        <f t="shared" si="1"/>
        <v>19093962</v>
      </c>
    </row>
    <row r="122" spans="1:8" x14ac:dyDescent="0.75">
      <c r="A122" s="11">
        <v>44270</v>
      </c>
      <c r="B122" s="15">
        <v>34164</v>
      </c>
      <c r="C122" s="15">
        <v>16746339</v>
      </c>
      <c r="D122" s="15">
        <v>503477</v>
      </c>
      <c r="E122" s="15">
        <v>255361</v>
      </c>
      <c r="F122" s="15">
        <v>32751</v>
      </c>
      <c r="G122" s="15">
        <v>10937</v>
      </c>
      <c r="H122" s="19">
        <f t="shared" si="1"/>
        <v>17583029</v>
      </c>
    </row>
    <row r="123" spans="1:8" x14ac:dyDescent="0.75">
      <c r="A123" s="11">
        <v>44271</v>
      </c>
      <c r="B123" s="15">
        <v>93592</v>
      </c>
      <c r="C123" s="15">
        <v>23730432</v>
      </c>
      <c r="D123" s="15">
        <v>2865943</v>
      </c>
      <c r="E123" s="15">
        <v>179202</v>
      </c>
      <c r="F123" s="15">
        <v>54580</v>
      </c>
      <c r="G123" s="15">
        <v>14963</v>
      </c>
      <c r="H123" s="19">
        <f t="shared" si="1"/>
        <v>26938712</v>
      </c>
    </row>
    <row r="124" spans="1:8" x14ac:dyDescent="0.75">
      <c r="A124" s="11">
        <v>44272</v>
      </c>
      <c r="B124" s="15">
        <v>2279</v>
      </c>
      <c r="C124" s="15">
        <v>20868932</v>
      </c>
      <c r="D124" s="15">
        <v>3306310</v>
      </c>
      <c r="E124" s="15">
        <v>274005</v>
      </c>
      <c r="F124" s="15">
        <v>947</v>
      </c>
      <c r="G124" s="15">
        <v>970</v>
      </c>
      <c r="H124" s="19">
        <f t="shared" si="1"/>
        <v>24453443</v>
      </c>
    </row>
    <row r="125" spans="1:8" x14ac:dyDescent="0.75">
      <c r="A125" s="11">
        <v>44273</v>
      </c>
      <c r="B125" s="15">
        <v>155493</v>
      </c>
      <c r="C125" s="15">
        <v>23221848</v>
      </c>
      <c r="D125" s="15">
        <v>2713360</v>
      </c>
      <c r="E125" s="15">
        <v>133242</v>
      </c>
      <c r="F125" s="15">
        <v>2086</v>
      </c>
      <c r="G125" s="15">
        <v>8730</v>
      </c>
      <c r="H125" s="19">
        <f t="shared" si="1"/>
        <v>26234759</v>
      </c>
    </row>
    <row r="126" spans="1:8" x14ac:dyDescent="0.75">
      <c r="A126" s="11">
        <v>44274</v>
      </c>
      <c r="B126" s="15">
        <v>25674</v>
      </c>
      <c r="C126" s="15">
        <v>18951718</v>
      </c>
      <c r="D126" s="15">
        <v>1662968</v>
      </c>
      <c r="E126" s="15">
        <v>73271</v>
      </c>
      <c r="F126" s="15">
        <v>47658</v>
      </c>
      <c r="G126" s="15">
        <v>7195</v>
      </c>
      <c r="H126" s="19">
        <f t="shared" si="1"/>
        <v>20768484</v>
      </c>
    </row>
    <row r="127" spans="1:8" x14ac:dyDescent="0.75">
      <c r="A127" s="11">
        <v>44277</v>
      </c>
      <c r="B127" s="15">
        <v>374450</v>
      </c>
      <c r="C127" s="15">
        <v>13041726</v>
      </c>
      <c r="D127" s="15">
        <v>789985</v>
      </c>
      <c r="E127" s="15">
        <v>53049</v>
      </c>
      <c r="F127" s="15">
        <v>152006</v>
      </c>
      <c r="G127" s="15">
        <v>1223</v>
      </c>
      <c r="H127" s="19">
        <f t="shared" si="1"/>
        <v>14412439</v>
      </c>
    </row>
    <row r="128" spans="1:8" x14ac:dyDescent="0.75">
      <c r="A128" s="11">
        <v>44278</v>
      </c>
      <c r="B128" s="15">
        <v>78903</v>
      </c>
      <c r="C128" s="15">
        <v>20998544</v>
      </c>
      <c r="D128" s="15">
        <v>4308800</v>
      </c>
      <c r="E128" s="15">
        <v>16920</v>
      </c>
      <c r="F128" s="15">
        <v>902</v>
      </c>
      <c r="G128" s="15">
        <v>912</v>
      </c>
      <c r="H128" s="19">
        <f t="shared" si="1"/>
        <v>25404981</v>
      </c>
    </row>
    <row r="129" spans="1:8" x14ac:dyDescent="0.75">
      <c r="A129" s="11">
        <v>44280</v>
      </c>
      <c r="B129" s="15">
        <v>176</v>
      </c>
      <c r="C129" s="15">
        <v>50</v>
      </c>
      <c r="D129" s="15">
        <v>5447</v>
      </c>
      <c r="E129" s="15">
        <v>200</v>
      </c>
      <c r="F129" s="15">
        <v>4495</v>
      </c>
      <c r="G129" s="15">
        <v>1000</v>
      </c>
      <c r="H129" s="19">
        <f t="shared" si="1"/>
        <v>11368</v>
      </c>
    </row>
    <row r="130" spans="1:8" x14ac:dyDescent="0.75">
      <c r="A130" s="11">
        <v>44281</v>
      </c>
      <c r="B130" s="15">
        <v>15019</v>
      </c>
      <c r="C130" s="15">
        <v>19197696</v>
      </c>
      <c r="D130" s="15">
        <v>3330077</v>
      </c>
      <c r="E130" s="15">
        <v>16327</v>
      </c>
      <c r="F130" s="15">
        <v>23909</v>
      </c>
      <c r="G130" s="15">
        <v>6079</v>
      </c>
      <c r="H130" s="19">
        <f t="shared" si="1"/>
        <v>22589107</v>
      </c>
    </row>
    <row r="131" spans="1:8" x14ac:dyDescent="0.75">
      <c r="A131" s="11">
        <v>44284</v>
      </c>
      <c r="B131" s="15">
        <v>22834</v>
      </c>
      <c r="C131" s="15">
        <v>16681285</v>
      </c>
      <c r="D131" s="15">
        <v>3145562</v>
      </c>
      <c r="E131" s="15">
        <v>52144</v>
      </c>
      <c r="F131" s="15">
        <v>209154</v>
      </c>
      <c r="G131" s="15">
        <v>28</v>
      </c>
      <c r="H131" s="19">
        <f t="shared" ref="H131:H194" si="2">+SUM(B131:G131)</f>
        <v>20111007</v>
      </c>
    </row>
    <row r="132" spans="1:8" x14ac:dyDescent="0.75">
      <c r="A132" s="11">
        <v>44285</v>
      </c>
      <c r="B132" s="15">
        <v>85706</v>
      </c>
      <c r="C132" s="15">
        <v>18386400</v>
      </c>
      <c r="D132" s="15">
        <v>3168800</v>
      </c>
      <c r="E132" s="15">
        <v>145202</v>
      </c>
      <c r="F132" s="15">
        <v>70762</v>
      </c>
      <c r="G132" s="15">
        <v>33</v>
      </c>
      <c r="H132" s="19">
        <f t="shared" si="2"/>
        <v>21856903</v>
      </c>
    </row>
    <row r="133" spans="1:8" x14ac:dyDescent="0.75">
      <c r="A133" s="11">
        <v>44286</v>
      </c>
      <c r="B133" s="15">
        <v>28783</v>
      </c>
      <c r="C133" s="15">
        <v>18243780</v>
      </c>
      <c r="D133" s="15">
        <v>1143019</v>
      </c>
      <c r="E133" s="15">
        <v>26650</v>
      </c>
      <c r="F133" s="15">
        <v>104692</v>
      </c>
      <c r="G133" s="15">
        <v>33</v>
      </c>
      <c r="H133" s="19">
        <f t="shared" si="2"/>
        <v>19546957</v>
      </c>
    </row>
    <row r="134" spans="1:8" x14ac:dyDescent="0.75">
      <c r="A134" s="11">
        <v>44291</v>
      </c>
      <c r="B134" s="15">
        <v>15916</v>
      </c>
      <c r="C134" s="15">
        <v>15274403</v>
      </c>
      <c r="D134" s="15">
        <v>306656</v>
      </c>
      <c r="E134" s="15">
        <v>18198</v>
      </c>
      <c r="F134" s="15">
        <v>43959</v>
      </c>
      <c r="G134" s="15">
        <v>11147</v>
      </c>
      <c r="H134" s="19">
        <f t="shared" si="2"/>
        <v>15670279</v>
      </c>
    </row>
    <row r="135" spans="1:8" x14ac:dyDescent="0.75">
      <c r="A135" s="11">
        <v>44292</v>
      </c>
      <c r="B135" s="15">
        <v>690293</v>
      </c>
      <c r="C135" s="15">
        <v>19962604</v>
      </c>
      <c r="D135" s="15">
        <v>559742</v>
      </c>
      <c r="E135" s="15">
        <v>73936</v>
      </c>
      <c r="F135" s="15">
        <v>43754</v>
      </c>
      <c r="G135" s="15">
        <v>10453</v>
      </c>
      <c r="H135" s="19">
        <f t="shared" si="2"/>
        <v>21340782</v>
      </c>
    </row>
    <row r="136" spans="1:8" x14ac:dyDescent="0.75">
      <c r="A136" s="11">
        <v>44293</v>
      </c>
      <c r="B136" s="15">
        <v>29492</v>
      </c>
      <c r="C136" s="15">
        <v>16230827</v>
      </c>
      <c r="D136" s="15">
        <v>281875</v>
      </c>
      <c r="E136" s="15">
        <v>13863</v>
      </c>
      <c r="F136" s="15">
        <v>4489047</v>
      </c>
      <c r="G136" s="15">
        <v>2834</v>
      </c>
      <c r="H136" s="19">
        <f t="shared" si="2"/>
        <v>21047938</v>
      </c>
    </row>
    <row r="137" spans="1:8" x14ac:dyDescent="0.75">
      <c r="A137" s="11">
        <v>44294</v>
      </c>
      <c r="B137" s="15">
        <v>1919</v>
      </c>
      <c r="C137" s="15">
        <v>20215412</v>
      </c>
      <c r="D137" s="15">
        <v>359710</v>
      </c>
      <c r="E137" s="15">
        <v>8874</v>
      </c>
      <c r="F137" s="15">
        <v>3950</v>
      </c>
      <c r="G137" s="15">
        <v>8740</v>
      </c>
      <c r="H137" s="19">
        <f t="shared" si="2"/>
        <v>20598605</v>
      </c>
    </row>
    <row r="138" spans="1:8" x14ac:dyDescent="0.75">
      <c r="A138" s="11">
        <v>44295</v>
      </c>
      <c r="B138" s="15">
        <v>2660</v>
      </c>
      <c r="C138" s="15">
        <v>22982392</v>
      </c>
      <c r="D138" s="15">
        <v>580614</v>
      </c>
      <c r="E138" s="15">
        <v>40274</v>
      </c>
      <c r="F138" s="15">
        <v>8130</v>
      </c>
      <c r="G138" s="15">
        <v>1291</v>
      </c>
      <c r="H138" s="19">
        <f t="shared" si="2"/>
        <v>23615361</v>
      </c>
    </row>
    <row r="139" spans="1:8" x14ac:dyDescent="0.75">
      <c r="A139" s="11">
        <v>44298</v>
      </c>
      <c r="B139" s="15">
        <v>6241</v>
      </c>
      <c r="C139" s="15">
        <v>8223972</v>
      </c>
      <c r="D139" s="15">
        <v>391380</v>
      </c>
      <c r="E139" s="15">
        <v>40274</v>
      </c>
      <c r="F139" s="15">
        <v>58805</v>
      </c>
      <c r="G139" s="15">
        <v>6059</v>
      </c>
      <c r="H139" s="19">
        <f t="shared" si="2"/>
        <v>8726731</v>
      </c>
    </row>
    <row r="140" spans="1:8" x14ac:dyDescent="0.75">
      <c r="A140" s="11">
        <v>44299</v>
      </c>
      <c r="B140" s="15">
        <v>54362</v>
      </c>
      <c r="C140" s="15">
        <v>18890562</v>
      </c>
      <c r="D140" s="15">
        <v>522266</v>
      </c>
      <c r="E140" s="15">
        <v>8128</v>
      </c>
      <c r="F140" s="15">
        <v>65543</v>
      </c>
      <c r="G140" s="15">
        <v>300</v>
      </c>
      <c r="H140" s="19">
        <f t="shared" si="2"/>
        <v>19541161</v>
      </c>
    </row>
    <row r="141" spans="1:8" x14ac:dyDescent="0.75">
      <c r="A141" s="11">
        <v>44300</v>
      </c>
      <c r="B141" s="15">
        <v>78769</v>
      </c>
      <c r="C141" s="15">
        <v>14501694</v>
      </c>
      <c r="D141" s="15">
        <v>669254</v>
      </c>
      <c r="E141" s="15">
        <v>135044</v>
      </c>
      <c r="F141" s="15">
        <v>142105</v>
      </c>
      <c r="G141" s="15">
        <v>40777</v>
      </c>
      <c r="H141" s="19">
        <f t="shared" si="2"/>
        <v>15567643</v>
      </c>
    </row>
    <row r="142" spans="1:8" x14ac:dyDescent="0.75">
      <c r="A142" s="11">
        <v>44301</v>
      </c>
      <c r="B142" s="15">
        <v>147950</v>
      </c>
      <c r="C142" s="15">
        <v>12384894</v>
      </c>
      <c r="D142" s="15">
        <v>321321</v>
      </c>
      <c r="E142" s="15">
        <v>42797</v>
      </c>
      <c r="F142" s="15">
        <v>107818</v>
      </c>
      <c r="G142" s="15">
        <v>40777</v>
      </c>
      <c r="H142" s="19">
        <f t="shared" si="2"/>
        <v>13045557</v>
      </c>
    </row>
    <row r="143" spans="1:8" x14ac:dyDescent="0.75">
      <c r="A143" s="11">
        <v>44302</v>
      </c>
      <c r="B143" s="15">
        <v>5271</v>
      </c>
      <c r="C143" s="15">
        <v>15337126</v>
      </c>
      <c r="D143" s="15">
        <v>249693</v>
      </c>
      <c r="E143" s="15">
        <v>14294</v>
      </c>
      <c r="F143" s="15">
        <v>274648</v>
      </c>
      <c r="G143" s="15">
        <v>3800</v>
      </c>
      <c r="H143" s="19">
        <f t="shared" si="2"/>
        <v>15884832</v>
      </c>
    </row>
    <row r="144" spans="1:8" x14ac:dyDescent="0.75">
      <c r="A144" s="11">
        <v>44305</v>
      </c>
      <c r="B144" s="15">
        <v>9012</v>
      </c>
      <c r="C144" s="15">
        <v>8154879</v>
      </c>
      <c r="D144" s="15">
        <v>189412</v>
      </c>
      <c r="E144" s="15">
        <v>35028</v>
      </c>
      <c r="F144" s="15">
        <v>73400</v>
      </c>
      <c r="G144" s="15">
        <v>4800</v>
      </c>
      <c r="H144" s="19">
        <f t="shared" si="2"/>
        <v>8466531</v>
      </c>
    </row>
    <row r="145" spans="1:8" x14ac:dyDescent="0.75">
      <c r="A145" s="11">
        <v>44306</v>
      </c>
      <c r="B145" s="15">
        <v>21534</v>
      </c>
      <c r="C145" s="15">
        <v>9717560</v>
      </c>
      <c r="D145" s="15">
        <v>709885</v>
      </c>
      <c r="E145" s="15">
        <v>40155</v>
      </c>
      <c r="F145" s="15">
        <v>65717</v>
      </c>
      <c r="G145" s="15">
        <v>2800</v>
      </c>
      <c r="H145" s="19">
        <f t="shared" si="2"/>
        <v>10557651</v>
      </c>
    </row>
    <row r="146" spans="1:8" x14ac:dyDescent="0.75">
      <c r="A146" s="11">
        <v>44307</v>
      </c>
      <c r="B146" s="15">
        <v>14100</v>
      </c>
      <c r="C146" s="15">
        <v>12959645</v>
      </c>
      <c r="D146" s="15">
        <v>343985</v>
      </c>
      <c r="E146" s="15">
        <v>11088</v>
      </c>
      <c r="F146" s="15">
        <v>51558</v>
      </c>
      <c r="G146" s="15">
        <v>2800</v>
      </c>
      <c r="H146" s="19">
        <f t="shared" si="2"/>
        <v>13383176</v>
      </c>
    </row>
    <row r="147" spans="1:8" x14ac:dyDescent="0.75">
      <c r="A147" s="11">
        <v>44308</v>
      </c>
      <c r="B147" s="15">
        <v>33766</v>
      </c>
      <c r="C147" s="15">
        <v>18313020</v>
      </c>
      <c r="D147" s="15">
        <v>1191351</v>
      </c>
      <c r="E147" s="15">
        <v>35854</v>
      </c>
      <c r="F147" s="15">
        <v>36755</v>
      </c>
      <c r="G147" s="15">
        <v>11340</v>
      </c>
      <c r="H147" s="19">
        <f t="shared" si="2"/>
        <v>19622086</v>
      </c>
    </row>
    <row r="148" spans="1:8" x14ac:dyDescent="0.75">
      <c r="A148" s="11">
        <v>44309</v>
      </c>
      <c r="B148" s="15">
        <v>6672</v>
      </c>
      <c r="C148" s="15">
        <v>12314588</v>
      </c>
      <c r="D148" s="15">
        <v>457646</v>
      </c>
      <c r="E148" s="15">
        <v>113383</v>
      </c>
      <c r="F148" s="15">
        <v>66732</v>
      </c>
      <c r="G148" s="15">
        <v>1278</v>
      </c>
      <c r="H148" s="19">
        <f t="shared" si="2"/>
        <v>12960299</v>
      </c>
    </row>
    <row r="149" spans="1:8" x14ac:dyDescent="0.75">
      <c r="A149" s="11">
        <v>44312</v>
      </c>
      <c r="B149" s="15">
        <v>1205</v>
      </c>
      <c r="C149" s="15">
        <v>46257</v>
      </c>
      <c r="D149" s="15">
        <v>616</v>
      </c>
      <c r="E149" s="15">
        <v>3000</v>
      </c>
      <c r="F149" s="15">
        <v>100</v>
      </c>
      <c r="G149" s="15">
        <v>100</v>
      </c>
      <c r="H149" s="19">
        <f t="shared" si="2"/>
        <v>51278</v>
      </c>
    </row>
    <row r="150" spans="1:8" x14ac:dyDescent="0.75">
      <c r="A150" s="11">
        <v>44313</v>
      </c>
      <c r="B150" s="15">
        <v>5349</v>
      </c>
      <c r="C150" s="15">
        <v>22633302</v>
      </c>
      <c r="D150" s="15">
        <v>261943</v>
      </c>
      <c r="E150" s="15">
        <v>15850</v>
      </c>
      <c r="F150" s="15">
        <v>241165</v>
      </c>
      <c r="G150" s="15">
        <v>49037</v>
      </c>
      <c r="H150" s="19">
        <f t="shared" si="2"/>
        <v>23206646</v>
      </c>
    </row>
    <row r="151" spans="1:8" x14ac:dyDescent="0.75">
      <c r="A151" s="11">
        <v>44314</v>
      </c>
      <c r="B151" s="15">
        <v>5662</v>
      </c>
      <c r="C151" s="15">
        <v>28526672</v>
      </c>
      <c r="D151" s="15">
        <v>609855</v>
      </c>
      <c r="E151" s="15">
        <v>19185</v>
      </c>
      <c r="F151" s="15">
        <v>67075</v>
      </c>
      <c r="G151" s="15">
        <v>2122</v>
      </c>
      <c r="H151" s="19">
        <f t="shared" si="2"/>
        <v>29230571</v>
      </c>
    </row>
    <row r="152" spans="1:8" x14ac:dyDescent="0.75">
      <c r="A152" s="11">
        <v>44315</v>
      </c>
      <c r="B152" s="15">
        <v>1200</v>
      </c>
      <c r="C152" s="15">
        <v>22206764</v>
      </c>
      <c r="D152" s="15">
        <v>831816</v>
      </c>
      <c r="E152" s="15">
        <v>9403</v>
      </c>
      <c r="F152" s="15">
        <v>19563</v>
      </c>
      <c r="G152" s="15">
        <v>7419</v>
      </c>
      <c r="H152" s="19">
        <f t="shared" si="2"/>
        <v>23076165</v>
      </c>
    </row>
    <row r="153" spans="1:8" x14ac:dyDescent="0.75">
      <c r="A153" s="11">
        <v>44316</v>
      </c>
      <c r="B153" s="15">
        <v>83</v>
      </c>
      <c r="C153" s="15">
        <v>92888</v>
      </c>
      <c r="D153" s="15">
        <v>40</v>
      </c>
      <c r="E153" s="15">
        <v>1000</v>
      </c>
      <c r="F153" s="15">
        <v>1800</v>
      </c>
      <c r="G153" s="15">
        <v>9</v>
      </c>
      <c r="H153" s="19">
        <f t="shared" si="2"/>
        <v>95820</v>
      </c>
    </row>
    <row r="154" spans="1:8" x14ac:dyDescent="0.75">
      <c r="A154" s="11">
        <v>44319</v>
      </c>
      <c r="B154" s="15">
        <v>7990</v>
      </c>
      <c r="C154" s="15">
        <v>32393340</v>
      </c>
      <c r="D154" s="15">
        <v>214816</v>
      </c>
      <c r="E154" s="15">
        <v>5216</v>
      </c>
      <c r="F154" s="15">
        <v>95298</v>
      </c>
      <c r="G154" s="15">
        <v>1970</v>
      </c>
      <c r="H154" s="19">
        <f t="shared" si="2"/>
        <v>32718630</v>
      </c>
    </row>
    <row r="155" spans="1:8" x14ac:dyDescent="0.75">
      <c r="A155" s="11">
        <v>44320</v>
      </c>
      <c r="B155" s="15">
        <v>49341</v>
      </c>
      <c r="C155" s="15">
        <v>27498648</v>
      </c>
      <c r="D155" s="15">
        <v>226146</v>
      </c>
      <c r="E155" s="15">
        <v>4008</v>
      </c>
      <c r="F155" s="15">
        <v>89332</v>
      </c>
      <c r="G155" s="15">
        <v>6866</v>
      </c>
      <c r="H155" s="19">
        <f t="shared" si="2"/>
        <v>27874341</v>
      </c>
    </row>
    <row r="156" spans="1:8" x14ac:dyDescent="0.75">
      <c r="A156" s="11">
        <v>44321</v>
      </c>
      <c r="B156" s="15">
        <v>18532</v>
      </c>
      <c r="C156" s="15">
        <v>26021932</v>
      </c>
      <c r="D156" s="15">
        <v>303832</v>
      </c>
      <c r="E156" s="15">
        <v>107345</v>
      </c>
      <c r="F156" s="15">
        <v>402</v>
      </c>
      <c r="G156" s="15">
        <v>4001</v>
      </c>
      <c r="H156" s="19">
        <f t="shared" si="2"/>
        <v>26456044</v>
      </c>
    </row>
    <row r="157" spans="1:8" x14ac:dyDescent="0.75">
      <c r="A157" s="11">
        <v>44322</v>
      </c>
      <c r="B157" s="15">
        <v>13861</v>
      </c>
      <c r="C157" s="15">
        <v>19289056</v>
      </c>
      <c r="D157" s="15">
        <v>718401</v>
      </c>
      <c r="E157" s="15">
        <v>37699</v>
      </c>
      <c r="F157" s="15">
        <v>61199</v>
      </c>
      <c r="G157" s="15">
        <v>4001</v>
      </c>
      <c r="H157" s="19">
        <f t="shared" si="2"/>
        <v>20124217</v>
      </c>
    </row>
    <row r="158" spans="1:8" x14ac:dyDescent="0.75">
      <c r="A158" s="11">
        <v>44323</v>
      </c>
      <c r="B158" s="15">
        <v>15378</v>
      </c>
      <c r="C158" s="15">
        <v>17233756</v>
      </c>
      <c r="D158" s="15">
        <v>299158</v>
      </c>
      <c r="E158" s="15">
        <v>13863</v>
      </c>
      <c r="F158" s="15">
        <v>82033</v>
      </c>
      <c r="G158" s="15">
        <v>6470</v>
      </c>
      <c r="H158" s="19">
        <f t="shared" si="2"/>
        <v>17650658</v>
      </c>
    </row>
    <row r="159" spans="1:8" x14ac:dyDescent="0.75">
      <c r="A159" s="11">
        <v>44326</v>
      </c>
      <c r="B159" s="15">
        <v>1340</v>
      </c>
      <c r="C159" s="15">
        <v>15416687</v>
      </c>
      <c r="D159" s="15">
        <v>189465</v>
      </c>
      <c r="E159" s="15">
        <v>2058</v>
      </c>
      <c r="F159" s="15">
        <v>15886</v>
      </c>
      <c r="G159" s="15">
        <v>14715</v>
      </c>
      <c r="H159" s="19">
        <f t="shared" si="2"/>
        <v>15640151</v>
      </c>
    </row>
    <row r="160" spans="1:8" x14ac:dyDescent="0.75">
      <c r="A160" s="11">
        <v>44327</v>
      </c>
      <c r="B160" s="15">
        <v>26001</v>
      </c>
      <c r="C160" s="15">
        <v>16042499</v>
      </c>
      <c r="D160" s="15">
        <v>273509</v>
      </c>
      <c r="E160" s="15">
        <v>7202</v>
      </c>
      <c r="F160" s="15">
        <v>706290</v>
      </c>
      <c r="G160" s="15">
        <v>14715</v>
      </c>
      <c r="H160" s="19">
        <f t="shared" si="2"/>
        <v>17070216</v>
      </c>
    </row>
    <row r="161" spans="1:8" x14ac:dyDescent="0.75">
      <c r="A161" s="11">
        <v>44328</v>
      </c>
      <c r="B161" s="15">
        <v>25894</v>
      </c>
      <c r="C161" s="15">
        <v>16032205</v>
      </c>
      <c r="D161" s="15">
        <v>1105795</v>
      </c>
      <c r="E161" s="15">
        <v>111548</v>
      </c>
      <c r="F161" s="15">
        <v>102617</v>
      </c>
      <c r="G161" s="15">
        <v>2157</v>
      </c>
      <c r="H161" s="19">
        <f t="shared" si="2"/>
        <v>17380216</v>
      </c>
    </row>
    <row r="162" spans="1:8" x14ac:dyDescent="0.75">
      <c r="A162" s="11">
        <v>44329</v>
      </c>
      <c r="B162" s="15">
        <v>29085</v>
      </c>
      <c r="C162" s="15">
        <v>13142237</v>
      </c>
      <c r="D162" s="15">
        <v>714345</v>
      </c>
      <c r="E162" s="15">
        <v>50984</v>
      </c>
      <c r="F162" s="15">
        <v>133534</v>
      </c>
      <c r="G162" s="15">
        <v>10191</v>
      </c>
      <c r="H162" s="19">
        <f t="shared" si="2"/>
        <v>14080376</v>
      </c>
    </row>
    <row r="163" spans="1:8" x14ac:dyDescent="0.75">
      <c r="A163" s="11">
        <v>44330</v>
      </c>
      <c r="B163" s="15">
        <v>8635</v>
      </c>
      <c r="C163" s="15">
        <v>19502444</v>
      </c>
      <c r="D163" s="15">
        <v>624102</v>
      </c>
      <c r="E163" s="15">
        <v>78418</v>
      </c>
      <c r="F163" s="15">
        <v>1421867</v>
      </c>
      <c r="G163" s="15">
        <v>6951</v>
      </c>
      <c r="H163" s="19">
        <f t="shared" si="2"/>
        <v>21642417</v>
      </c>
    </row>
    <row r="164" spans="1:8" x14ac:dyDescent="0.75">
      <c r="A164" s="11">
        <v>44333</v>
      </c>
      <c r="B164" s="15">
        <v>9</v>
      </c>
      <c r="C164" s="15">
        <v>100</v>
      </c>
      <c r="D164" s="15">
        <v>281</v>
      </c>
      <c r="E164" s="15">
        <v>496</v>
      </c>
      <c r="F164" s="15">
        <v>6635</v>
      </c>
      <c r="G164" s="15">
        <v>2230</v>
      </c>
      <c r="H164" s="19">
        <f t="shared" si="2"/>
        <v>9751</v>
      </c>
    </row>
    <row r="165" spans="1:8" x14ac:dyDescent="0.75">
      <c r="A165" s="11">
        <v>44334</v>
      </c>
      <c r="B165" s="15">
        <v>500</v>
      </c>
      <c r="C165" s="15">
        <v>15365</v>
      </c>
      <c r="D165" s="15">
        <v>1550</v>
      </c>
      <c r="E165" s="15">
        <v>750</v>
      </c>
      <c r="F165" s="15">
        <v>2086</v>
      </c>
      <c r="G165" s="15">
        <v>970</v>
      </c>
      <c r="H165" s="19">
        <f t="shared" si="2"/>
        <v>21221</v>
      </c>
    </row>
    <row r="166" spans="1:8" x14ac:dyDescent="0.75">
      <c r="A166" s="11">
        <v>44335</v>
      </c>
      <c r="B166" s="15">
        <v>200</v>
      </c>
      <c r="C166" s="15">
        <v>184800</v>
      </c>
      <c r="D166" s="15">
        <v>200</v>
      </c>
      <c r="E166" s="15">
        <v>14</v>
      </c>
      <c r="F166" s="15">
        <v>0</v>
      </c>
      <c r="G166" s="15">
        <v>2001</v>
      </c>
      <c r="H166" s="19">
        <f t="shared" si="2"/>
        <v>187215</v>
      </c>
    </row>
    <row r="167" spans="1:8" x14ac:dyDescent="0.75">
      <c r="A167" s="11">
        <v>44336</v>
      </c>
      <c r="B167" s="15">
        <v>754</v>
      </c>
      <c r="C167" s="15">
        <v>100000</v>
      </c>
      <c r="D167" s="15">
        <v>50</v>
      </c>
      <c r="E167" s="15">
        <v>5000</v>
      </c>
      <c r="F167" s="15">
        <v>9000</v>
      </c>
      <c r="G167" s="15">
        <v>4143</v>
      </c>
      <c r="H167" s="19">
        <f t="shared" si="2"/>
        <v>118947</v>
      </c>
    </row>
    <row r="168" spans="1:8" x14ac:dyDescent="0.75">
      <c r="A168" s="11">
        <v>44337</v>
      </c>
      <c r="B168" s="15">
        <v>0</v>
      </c>
      <c r="C168" s="15">
        <v>0</v>
      </c>
      <c r="D168" s="15">
        <v>0</v>
      </c>
      <c r="E168" s="15">
        <v>0</v>
      </c>
      <c r="F168" s="15">
        <v>0</v>
      </c>
      <c r="G168" s="15">
        <v>0</v>
      </c>
      <c r="H168" s="19">
        <f t="shared" si="2"/>
        <v>0</v>
      </c>
    </row>
    <row r="169" spans="1:8" x14ac:dyDescent="0.75">
      <c r="A169" s="11">
        <v>44342</v>
      </c>
      <c r="B169" s="15">
        <v>1772</v>
      </c>
      <c r="C169" s="15">
        <v>20149600</v>
      </c>
      <c r="D169" s="15">
        <v>381835</v>
      </c>
      <c r="E169" s="15">
        <v>68383</v>
      </c>
      <c r="F169" s="15">
        <v>39499</v>
      </c>
      <c r="G169" s="15">
        <v>25337</v>
      </c>
      <c r="H169" s="19">
        <f t="shared" si="2"/>
        <v>20666426</v>
      </c>
    </row>
    <row r="170" spans="1:8" x14ac:dyDescent="0.75">
      <c r="A170" s="11">
        <v>44343</v>
      </c>
      <c r="B170" s="15">
        <v>13845</v>
      </c>
      <c r="C170" s="15">
        <v>14001386</v>
      </c>
      <c r="D170" s="15">
        <v>1789019</v>
      </c>
      <c r="E170" s="15">
        <v>3766</v>
      </c>
      <c r="F170" s="15">
        <v>15506</v>
      </c>
      <c r="G170" s="15">
        <v>16132</v>
      </c>
      <c r="H170" s="19">
        <f t="shared" si="2"/>
        <v>15839654</v>
      </c>
    </row>
    <row r="171" spans="1:8" x14ac:dyDescent="0.75">
      <c r="A171" s="11">
        <v>44344</v>
      </c>
      <c r="B171" s="15">
        <v>132</v>
      </c>
      <c r="C171" s="15">
        <v>5010</v>
      </c>
      <c r="D171" s="15">
        <v>500</v>
      </c>
      <c r="E171" s="15">
        <v>7000</v>
      </c>
      <c r="F171" s="15">
        <v>5050</v>
      </c>
      <c r="G171" s="15">
        <v>1000</v>
      </c>
      <c r="H171" s="19">
        <f t="shared" si="2"/>
        <v>18692</v>
      </c>
    </row>
    <row r="172" spans="1:8" x14ac:dyDescent="0.75">
      <c r="A172" s="11">
        <v>44347</v>
      </c>
      <c r="B172" s="15">
        <v>18671</v>
      </c>
      <c r="C172" s="15">
        <v>9908879</v>
      </c>
      <c r="D172" s="15">
        <v>84687</v>
      </c>
      <c r="E172" s="15">
        <v>71</v>
      </c>
      <c r="F172" s="15">
        <v>19704</v>
      </c>
      <c r="G172" s="15">
        <v>50720</v>
      </c>
      <c r="H172" s="19">
        <f t="shared" si="2"/>
        <v>10082732</v>
      </c>
    </row>
    <row r="173" spans="1:8" x14ac:dyDescent="0.75">
      <c r="A173" s="11">
        <v>44348</v>
      </c>
      <c r="B173" s="15">
        <v>16746</v>
      </c>
      <c r="C173" s="15">
        <v>16358005</v>
      </c>
      <c r="D173" s="15">
        <v>72298</v>
      </c>
      <c r="E173" s="15">
        <v>61885</v>
      </c>
      <c r="F173" s="15">
        <v>5755</v>
      </c>
      <c r="G173" s="15">
        <v>51839</v>
      </c>
      <c r="H173" s="19">
        <f t="shared" si="2"/>
        <v>16566528</v>
      </c>
    </row>
    <row r="174" spans="1:8" x14ac:dyDescent="0.75">
      <c r="A174" s="11">
        <v>44349</v>
      </c>
      <c r="B174" s="15">
        <v>47049</v>
      </c>
      <c r="C174" s="15">
        <v>15879027</v>
      </c>
      <c r="D174" s="15">
        <v>303922</v>
      </c>
      <c r="E174" s="15">
        <v>33946</v>
      </c>
      <c r="F174" s="15">
        <v>16384</v>
      </c>
      <c r="G174" s="15">
        <v>5864</v>
      </c>
      <c r="H174" s="19">
        <f t="shared" si="2"/>
        <v>16286192</v>
      </c>
    </row>
    <row r="175" spans="1:8" x14ac:dyDescent="0.75">
      <c r="A175" s="11">
        <v>44350</v>
      </c>
      <c r="B175" s="15">
        <v>54978</v>
      </c>
      <c r="C175" s="15">
        <v>13075311</v>
      </c>
      <c r="D175" s="15">
        <v>160876</v>
      </c>
      <c r="E175" s="15">
        <v>48495</v>
      </c>
      <c r="F175" s="15">
        <v>386001</v>
      </c>
      <c r="G175" s="15">
        <v>28747</v>
      </c>
      <c r="H175" s="19">
        <f t="shared" si="2"/>
        <v>13754408</v>
      </c>
    </row>
    <row r="176" spans="1:8" x14ac:dyDescent="0.75">
      <c r="A176" s="11">
        <v>44351</v>
      </c>
      <c r="B176" s="15">
        <v>53023</v>
      </c>
      <c r="C176" s="15">
        <v>14508203</v>
      </c>
      <c r="D176" s="15">
        <v>305755</v>
      </c>
      <c r="E176" s="15">
        <v>4626</v>
      </c>
      <c r="F176" s="15">
        <v>37298</v>
      </c>
      <c r="G176" s="15">
        <v>41021</v>
      </c>
      <c r="H176" s="19">
        <f t="shared" si="2"/>
        <v>14949926</v>
      </c>
    </row>
    <row r="177" spans="1:8" x14ac:dyDescent="0.75">
      <c r="A177" s="11">
        <v>44354</v>
      </c>
      <c r="B177" s="15">
        <v>60311</v>
      </c>
      <c r="C177" s="15">
        <v>15762377</v>
      </c>
      <c r="D177" s="15">
        <v>396094</v>
      </c>
      <c r="E177" s="15">
        <v>120190</v>
      </c>
      <c r="F177" s="15">
        <v>1772912</v>
      </c>
      <c r="G177" s="15">
        <v>67405</v>
      </c>
      <c r="H177" s="19">
        <f t="shared" si="2"/>
        <v>18179289</v>
      </c>
    </row>
    <row r="178" spans="1:8" x14ac:dyDescent="0.75">
      <c r="A178" s="11">
        <v>44355</v>
      </c>
      <c r="B178" s="15">
        <v>215709</v>
      </c>
      <c r="C178" s="15">
        <v>13593034</v>
      </c>
      <c r="D178" s="15">
        <v>235627</v>
      </c>
      <c r="E178" s="15">
        <v>35710</v>
      </c>
      <c r="F178" s="15">
        <v>24784</v>
      </c>
      <c r="G178" s="15">
        <v>100500</v>
      </c>
      <c r="H178" s="19">
        <f t="shared" si="2"/>
        <v>14205364</v>
      </c>
    </row>
    <row r="179" spans="1:8" x14ac:dyDescent="0.75">
      <c r="A179" s="11">
        <v>44356</v>
      </c>
      <c r="B179" s="15">
        <v>22822</v>
      </c>
      <c r="C179" s="15">
        <v>11006117</v>
      </c>
      <c r="D179" s="15">
        <v>777702</v>
      </c>
      <c r="E179" s="15">
        <v>58920</v>
      </c>
      <c r="F179" s="15">
        <v>383728</v>
      </c>
      <c r="G179" s="15">
        <v>3024</v>
      </c>
      <c r="H179" s="19">
        <f t="shared" si="2"/>
        <v>12252313</v>
      </c>
    </row>
    <row r="180" spans="1:8" x14ac:dyDescent="0.75">
      <c r="A180" s="11">
        <v>44357</v>
      </c>
      <c r="B180" s="15">
        <v>119383</v>
      </c>
      <c r="C180" s="15">
        <v>13474999</v>
      </c>
      <c r="D180" s="15">
        <v>271188</v>
      </c>
      <c r="E180" s="15">
        <v>39003</v>
      </c>
      <c r="F180" s="15">
        <v>5377</v>
      </c>
      <c r="G180" s="15">
        <v>5426</v>
      </c>
      <c r="H180" s="19">
        <f t="shared" si="2"/>
        <v>13915376</v>
      </c>
    </row>
    <row r="181" spans="1:8" x14ac:dyDescent="0.75">
      <c r="A181" s="11">
        <v>44358</v>
      </c>
      <c r="B181" s="15">
        <v>46573</v>
      </c>
      <c r="C181" s="15">
        <v>17996290</v>
      </c>
      <c r="D181" s="15">
        <v>418095</v>
      </c>
      <c r="E181" s="15">
        <v>4916</v>
      </c>
      <c r="F181" s="15">
        <v>84160</v>
      </c>
      <c r="G181" s="15">
        <v>100000</v>
      </c>
      <c r="H181" s="19">
        <f t="shared" si="2"/>
        <v>18650034</v>
      </c>
    </row>
    <row r="182" spans="1:8" x14ac:dyDescent="0.75">
      <c r="A182" s="11">
        <v>44361</v>
      </c>
      <c r="B182" s="15">
        <v>212618</v>
      </c>
      <c r="C182" s="15">
        <v>11590028</v>
      </c>
      <c r="D182" s="15">
        <v>391391</v>
      </c>
      <c r="E182" s="15">
        <v>58355</v>
      </c>
      <c r="F182" s="15">
        <v>55296</v>
      </c>
      <c r="G182" s="15">
        <v>251227</v>
      </c>
      <c r="H182" s="19">
        <f t="shared" si="2"/>
        <v>12558915</v>
      </c>
    </row>
    <row r="183" spans="1:8" x14ac:dyDescent="0.75">
      <c r="A183" s="11">
        <v>44362</v>
      </c>
      <c r="B183" s="15">
        <v>459738</v>
      </c>
      <c r="C183" s="15">
        <v>10286560</v>
      </c>
      <c r="D183" s="15">
        <v>582650</v>
      </c>
      <c r="E183" s="15">
        <v>39135</v>
      </c>
      <c r="F183" s="15">
        <v>19261</v>
      </c>
      <c r="G183" s="15">
        <v>200375</v>
      </c>
      <c r="H183" s="19">
        <f t="shared" si="2"/>
        <v>11587719</v>
      </c>
    </row>
    <row r="184" spans="1:8" x14ac:dyDescent="0.75">
      <c r="A184" s="11">
        <v>44363</v>
      </c>
      <c r="B184" s="15">
        <v>166007</v>
      </c>
      <c r="C184" s="15">
        <v>17311432</v>
      </c>
      <c r="D184" s="15">
        <v>255326</v>
      </c>
      <c r="E184" s="15">
        <v>252506</v>
      </c>
      <c r="F184" s="15">
        <v>35708</v>
      </c>
      <c r="G184" s="15">
        <v>310</v>
      </c>
      <c r="H184" s="19">
        <f t="shared" si="2"/>
        <v>18021289</v>
      </c>
    </row>
    <row r="185" spans="1:8" x14ac:dyDescent="0.75">
      <c r="A185" s="11">
        <v>44364</v>
      </c>
      <c r="B185" s="15">
        <v>231382</v>
      </c>
      <c r="C185" s="15">
        <v>30434476</v>
      </c>
      <c r="D185" s="15">
        <v>660136</v>
      </c>
      <c r="E185" s="15">
        <v>154312</v>
      </c>
      <c r="F185" s="15">
        <v>19613</v>
      </c>
      <c r="G185" s="15">
        <v>250000</v>
      </c>
      <c r="H185" s="19">
        <f t="shared" si="2"/>
        <v>31749919</v>
      </c>
    </row>
    <row r="186" spans="1:8" x14ac:dyDescent="0.75">
      <c r="A186" s="11">
        <v>44365</v>
      </c>
      <c r="B186" s="15">
        <v>159660</v>
      </c>
      <c r="C186" s="15">
        <v>24134628</v>
      </c>
      <c r="D186" s="15">
        <v>503362</v>
      </c>
      <c r="E186" s="15">
        <v>112700</v>
      </c>
      <c r="F186" s="15">
        <v>247712</v>
      </c>
      <c r="G186" s="15">
        <v>250000</v>
      </c>
      <c r="H186" s="19">
        <f t="shared" si="2"/>
        <v>25408062</v>
      </c>
    </row>
    <row r="187" spans="1:8" x14ac:dyDescent="0.75">
      <c r="A187" s="11">
        <v>44369</v>
      </c>
      <c r="B187" s="15">
        <v>52661</v>
      </c>
      <c r="C187" s="15">
        <v>31227680</v>
      </c>
      <c r="D187" s="15">
        <v>250723</v>
      </c>
      <c r="E187" s="15">
        <v>56589</v>
      </c>
      <c r="F187" s="15">
        <v>35001</v>
      </c>
      <c r="G187" s="15">
        <v>250000</v>
      </c>
      <c r="H187" s="19">
        <f t="shared" si="2"/>
        <v>31872654</v>
      </c>
    </row>
    <row r="188" spans="1:8" x14ac:dyDescent="0.75">
      <c r="A188" s="11">
        <v>44370</v>
      </c>
      <c r="B188" s="15">
        <v>44966</v>
      </c>
      <c r="C188" s="15">
        <v>48745176</v>
      </c>
      <c r="D188" s="15">
        <v>690627</v>
      </c>
      <c r="E188" s="15">
        <v>15484</v>
      </c>
      <c r="F188" s="15">
        <v>59000</v>
      </c>
      <c r="G188" s="15">
        <v>250000</v>
      </c>
      <c r="H188" s="19">
        <f t="shared" si="2"/>
        <v>49805253</v>
      </c>
    </row>
    <row r="189" spans="1:8" x14ac:dyDescent="0.75">
      <c r="A189" s="11">
        <v>44371</v>
      </c>
      <c r="B189" s="15">
        <v>34193</v>
      </c>
      <c r="C189" s="15">
        <v>39576232</v>
      </c>
      <c r="D189" s="15">
        <v>2110051</v>
      </c>
      <c r="E189" s="15">
        <v>5774</v>
      </c>
      <c r="F189" s="15">
        <v>2683757</v>
      </c>
      <c r="G189" s="15">
        <v>225003</v>
      </c>
      <c r="H189" s="19">
        <f t="shared" si="2"/>
        <v>44635010</v>
      </c>
    </row>
    <row r="190" spans="1:8" x14ac:dyDescent="0.75">
      <c r="A190" s="11">
        <v>44372</v>
      </c>
      <c r="B190" s="15">
        <v>32277</v>
      </c>
      <c r="C190" s="15">
        <v>43269940</v>
      </c>
      <c r="D190" s="15">
        <v>904974</v>
      </c>
      <c r="E190" s="15">
        <v>2947</v>
      </c>
      <c r="F190" s="15">
        <v>11727</v>
      </c>
      <c r="G190" s="15">
        <v>220830</v>
      </c>
      <c r="H190" s="19">
        <f t="shared" si="2"/>
        <v>44442695</v>
      </c>
    </row>
    <row r="191" spans="1:8" x14ac:dyDescent="0.75">
      <c r="A191" s="11">
        <v>44375</v>
      </c>
      <c r="B191" s="15">
        <v>72500</v>
      </c>
      <c r="C191" s="15">
        <v>49411016</v>
      </c>
      <c r="D191" s="15">
        <v>1527366</v>
      </c>
      <c r="E191" s="15">
        <v>144536</v>
      </c>
      <c r="F191" s="15">
        <v>98306</v>
      </c>
      <c r="G191" s="15">
        <v>4054</v>
      </c>
      <c r="H191" s="19">
        <f t="shared" si="2"/>
        <v>51257778</v>
      </c>
    </row>
    <row r="192" spans="1:8" x14ac:dyDescent="0.75">
      <c r="A192" s="11">
        <v>44376</v>
      </c>
      <c r="B192" s="15">
        <v>12979</v>
      </c>
      <c r="C192" s="15">
        <v>44751456</v>
      </c>
      <c r="D192" s="15">
        <v>188281</v>
      </c>
      <c r="E192" s="15">
        <v>107439</v>
      </c>
      <c r="F192" s="15">
        <v>13014</v>
      </c>
      <c r="G192" s="15">
        <v>3948</v>
      </c>
      <c r="H192" s="19">
        <f t="shared" si="2"/>
        <v>45077117</v>
      </c>
    </row>
    <row r="193" spans="1:8" x14ac:dyDescent="0.75">
      <c r="A193" s="11">
        <v>44377</v>
      </c>
      <c r="B193" s="15">
        <v>5219</v>
      </c>
      <c r="C193" s="15">
        <v>47293412</v>
      </c>
      <c r="D193" s="15">
        <v>609828</v>
      </c>
      <c r="E193" s="15">
        <v>5946</v>
      </c>
      <c r="F193" s="15">
        <v>59031</v>
      </c>
      <c r="G193" s="15">
        <v>3948</v>
      </c>
      <c r="H193" s="19">
        <f t="shared" si="2"/>
        <v>47977384</v>
      </c>
    </row>
    <row r="194" spans="1:8" x14ac:dyDescent="0.75">
      <c r="A194" s="11">
        <v>44378</v>
      </c>
      <c r="B194" s="15">
        <v>26335</v>
      </c>
      <c r="C194" s="15">
        <v>25172268</v>
      </c>
      <c r="D194" s="15">
        <v>374706</v>
      </c>
      <c r="E194" s="15">
        <v>567</v>
      </c>
      <c r="F194" s="15">
        <v>55008</v>
      </c>
      <c r="G194" s="15">
        <v>5171</v>
      </c>
      <c r="H194" s="19">
        <f t="shared" si="2"/>
        <v>25634055</v>
      </c>
    </row>
    <row r="195" spans="1:8" x14ac:dyDescent="0.75">
      <c r="A195" s="11">
        <v>44379</v>
      </c>
      <c r="B195" s="15">
        <v>24595</v>
      </c>
      <c r="C195" s="15">
        <v>25824174</v>
      </c>
      <c r="D195" s="15">
        <v>91167</v>
      </c>
      <c r="E195" s="15">
        <v>73752</v>
      </c>
      <c r="F195" s="15">
        <v>40103</v>
      </c>
      <c r="G195" s="15">
        <v>5171</v>
      </c>
      <c r="H195" s="19">
        <f t="shared" ref="H195:H258" si="3">+SUM(B195:G195)</f>
        <v>26058962</v>
      </c>
    </row>
    <row r="196" spans="1:8" x14ac:dyDescent="0.75">
      <c r="A196" s="11">
        <v>44382</v>
      </c>
      <c r="B196" s="15">
        <v>12168</v>
      </c>
      <c r="C196" s="15">
        <v>24370202</v>
      </c>
      <c r="D196" s="15">
        <v>611676</v>
      </c>
      <c r="E196" s="15">
        <v>700</v>
      </c>
      <c r="F196" s="15">
        <v>1105</v>
      </c>
      <c r="G196" s="15">
        <v>1010</v>
      </c>
      <c r="H196" s="19">
        <f t="shared" si="3"/>
        <v>24996861</v>
      </c>
    </row>
    <row r="197" spans="1:8" x14ac:dyDescent="0.75">
      <c r="A197" s="11">
        <v>44383</v>
      </c>
      <c r="B197" s="15">
        <v>29723</v>
      </c>
      <c r="C197" s="15">
        <v>41920060</v>
      </c>
      <c r="D197" s="15">
        <v>874280</v>
      </c>
      <c r="E197" s="15">
        <v>117389</v>
      </c>
      <c r="F197" s="15">
        <v>4679</v>
      </c>
      <c r="G197" s="15">
        <v>1083</v>
      </c>
      <c r="H197" s="19">
        <f t="shared" si="3"/>
        <v>42947214</v>
      </c>
    </row>
    <row r="198" spans="1:8" x14ac:dyDescent="0.75">
      <c r="A198" s="11">
        <v>44384</v>
      </c>
      <c r="B198" s="15">
        <v>272801</v>
      </c>
      <c r="C198" s="15">
        <v>30256208</v>
      </c>
      <c r="D198" s="15">
        <v>560822</v>
      </c>
      <c r="E198" s="15">
        <v>58304</v>
      </c>
      <c r="F198" s="15">
        <v>40180</v>
      </c>
      <c r="G198" s="15">
        <v>1083</v>
      </c>
      <c r="H198" s="19">
        <f t="shared" si="3"/>
        <v>31189398</v>
      </c>
    </row>
    <row r="199" spans="1:8" x14ac:dyDescent="0.75">
      <c r="A199" s="11">
        <v>44385</v>
      </c>
      <c r="B199" s="15">
        <v>87941</v>
      </c>
      <c r="C199" s="15">
        <v>28094072</v>
      </c>
      <c r="D199" s="15">
        <v>195567</v>
      </c>
      <c r="E199" s="15">
        <v>585</v>
      </c>
      <c r="F199" s="15">
        <v>44961</v>
      </c>
      <c r="G199" s="15">
        <v>3446</v>
      </c>
      <c r="H199" s="19">
        <f t="shared" si="3"/>
        <v>28426572</v>
      </c>
    </row>
    <row r="200" spans="1:8" x14ac:dyDescent="0.75">
      <c r="A200" s="11">
        <v>44389</v>
      </c>
      <c r="B200" s="15">
        <v>23938</v>
      </c>
      <c r="C200" s="15">
        <v>8372996</v>
      </c>
      <c r="D200" s="15">
        <v>1137711</v>
      </c>
      <c r="E200" s="15">
        <v>95754</v>
      </c>
      <c r="F200" s="15">
        <v>170946</v>
      </c>
      <c r="G200" s="15">
        <v>11622</v>
      </c>
      <c r="H200" s="19">
        <f t="shared" si="3"/>
        <v>9812967</v>
      </c>
    </row>
    <row r="201" spans="1:8" x14ac:dyDescent="0.75">
      <c r="A201" s="11">
        <v>44390</v>
      </c>
      <c r="B201" s="15">
        <v>41523</v>
      </c>
      <c r="C201" s="15">
        <v>15670021</v>
      </c>
      <c r="D201" s="15">
        <v>502929</v>
      </c>
      <c r="E201" s="15">
        <v>139462</v>
      </c>
      <c r="F201" s="15">
        <v>48408</v>
      </c>
      <c r="G201" s="15">
        <v>19473</v>
      </c>
      <c r="H201" s="19">
        <f t="shared" si="3"/>
        <v>16421816</v>
      </c>
    </row>
    <row r="202" spans="1:8" x14ac:dyDescent="0.75">
      <c r="A202" s="11">
        <v>44391</v>
      </c>
      <c r="B202" s="15">
        <v>21777</v>
      </c>
      <c r="C202" s="15">
        <v>10115501</v>
      </c>
      <c r="D202" s="15">
        <v>544636</v>
      </c>
      <c r="E202" s="15">
        <v>68335</v>
      </c>
      <c r="F202" s="15">
        <v>7172</v>
      </c>
      <c r="G202" s="15">
        <v>4365</v>
      </c>
      <c r="H202" s="19">
        <f t="shared" si="3"/>
        <v>10761786</v>
      </c>
    </row>
    <row r="203" spans="1:8" x14ac:dyDescent="0.75">
      <c r="A203" s="11">
        <v>44392</v>
      </c>
      <c r="B203" s="15">
        <v>4940</v>
      </c>
      <c r="C203" s="15">
        <v>14395086</v>
      </c>
      <c r="D203" s="15">
        <v>440727</v>
      </c>
      <c r="E203" s="15">
        <v>71033</v>
      </c>
      <c r="F203" s="15">
        <v>5964</v>
      </c>
      <c r="G203" s="15">
        <v>1305</v>
      </c>
      <c r="H203" s="19">
        <f t="shared" si="3"/>
        <v>14919055</v>
      </c>
    </row>
    <row r="204" spans="1:8" x14ac:dyDescent="0.75">
      <c r="A204" s="11">
        <v>44393</v>
      </c>
      <c r="B204" s="15">
        <v>20161</v>
      </c>
      <c r="C204" s="15">
        <v>19200422</v>
      </c>
      <c r="D204" s="15">
        <v>151535</v>
      </c>
      <c r="E204" s="15">
        <v>35721</v>
      </c>
      <c r="F204" s="15">
        <v>31320</v>
      </c>
      <c r="G204" s="15">
        <v>15970</v>
      </c>
      <c r="H204" s="19">
        <f t="shared" si="3"/>
        <v>19455129</v>
      </c>
    </row>
    <row r="205" spans="1:8" x14ac:dyDescent="0.75">
      <c r="A205" s="11">
        <v>44396</v>
      </c>
      <c r="B205" s="15">
        <v>24316</v>
      </c>
      <c r="C205" s="15">
        <v>23645488</v>
      </c>
      <c r="D205" s="15">
        <v>213093</v>
      </c>
      <c r="E205" s="15">
        <v>36315</v>
      </c>
      <c r="F205" s="15">
        <v>194756</v>
      </c>
      <c r="G205" s="15">
        <v>882</v>
      </c>
      <c r="H205" s="19">
        <f t="shared" si="3"/>
        <v>24114850</v>
      </c>
    </row>
    <row r="206" spans="1:8" x14ac:dyDescent="0.75">
      <c r="A206" s="11">
        <v>44397</v>
      </c>
      <c r="B206" s="15">
        <v>30370</v>
      </c>
      <c r="C206" s="15">
        <v>22741100</v>
      </c>
      <c r="D206" s="15">
        <v>498210</v>
      </c>
      <c r="E206" s="15">
        <v>12251</v>
      </c>
      <c r="F206" s="15">
        <v>18701</v>
      </c>
      <c r="G206" s="15">
        <v>36517</v>
      </c>
      <c r="H206" s="19">
        <f t="shared" si="3"/>
        <v>23337149</v>
      </c>
    </row>
    <row r="207" spans="1:8" x14ac:dyDescent="0.75">
      <c r="A207" s="11">
        <v>44398</v>
      </c>
      <c r="B207" s="15">
        <v>1959</v>
      </c>
      <c r="C207" s="15">
        <v>17669052</v>
      </c>
      <c r="D207" s="15">
        <v>142467</v>
      </c>
      <c r="E207" s="15">
        <v>19070</v>
      </c>
      <c r="F207" s="15">
        <v>26714</v>
      </c>
      <c r="G207" s="15">
        <v>36517</v>
      </c>
      <c r="H207" s="19">
        <f t="shared" si="3"/>
        <v>17895779</v>
      </c>
    </row>
    <row r="208" spans="1:8" x14ac:dyDescent="0.75">
      <c r="A208" s="11">
        <v>44399</v>
      </c>
      <c r="B208" s="15">
        <v>14757</v>
      </c>
      <c r="C208" s="15">
        <v>15302864</v>
      </c>
      <c r="D208" s="15">
        <v>120643</v>
      </c>
      <c r="E208" s="15">
        <v>38203</v>
      </c>
      <c r="F208" s="15">
        <v>32360</v>
      </c>
      <c r="G208" s="15">
        <v>1731</v>
      </c>
      <c r="H208" s="19">
        <f t="shared" si="3"/>
        <v>15510558</v>
      </c>
    </row>
    <row r="209" spans="1:8" x14ac:dyDescent="0.75">
      <c r="A209" s="11">
        <v>44400</v>
      </c>
      <c r="B209" s="15">
        <v>6832</v>
      </c>
      <c r="C209" s="15">
        <v>16193392</v>
      </c>
      <c r="D209" s="15">
        <v>186365</v>
      </c>
      <c r="E209" s="15">
        <v>30317</v>
      </c>
      <c r="F209" s="15">
        <v>704887</v>
      </c>
      <c r="G209" s="15">
        <v>3089</v>
      </c>
      <c r="H209" s="19">
        <f t="shared" si="3"/>
        <v>17124882</v>
      </c>
    </row>
    <row r="210" spans="1:8" x14ac:dyDescent="0.75">
      <c r="A210" s="11">
        <v>44403</v>
      </c>
      <c r="B210" s="15">
        <v>6609</v>
      </c>
      <c r="C210" s="15">
        <v>18720688</v>
      </c>
      <c r="D210" s="15">
        <v>157944</v>
      </c>
      <c r="E210" s="15">
        <v>37344</v>
      </c>
      <c r="F210" s="15">
        <v>29780</v>
      </c>
      <c r="G210" s="15">
        <v>2559</v>
      </c>
      <c r="H210" s="19">
        <f t="shared" si="3"/>
        <v>18954924</v>
      </c>
    </row>
    <row r="211" spans="1:8" x14ac:dyDescent="0.75">
      <c r="A211" s="11">
        <v>44404</v>
      </c>
      <c r="B211" s="15">
        <v>6491</v>
      </c>
      <c r="C211" s="15">
        <v>16381992</v>
      </c>
      <c r="D211" s="15">
        <v>606462</v>
      </c>
      <c r="E211" s="15">
        <v>140785</v>
      </c>
      <c r="F211" s="15">
        <v>186962</v>
      </c>
      <c r="G211" s="15">
        <v>2559</v>
      </c>
      <c r="H211" s="19">
        <f t="shared" si="3"/>
        <v>17325251</v>
      </c>
    </row>
    <row r="212" spans="1:8" x14ac:dyDescent="0.75">
      <c r="A212" s="11">
        <v>44405</v>
      </c>
      <c r="B212" s="15">
        <v>4196</v>
      </c>
      <c r="C212" s="15">
        <v>14539089</v>
      </c>
      <c r="D212" s="15">
        <v>811626</v>
      </c>
      <c r="E212" s="15">
        <v>37886</v>
      </c>
      <c r="F212" s="15">
        <v>27985</v>
      </c>
      <c r="G212" s="15">
        <v>38245</v>
      </c>
      <c r="H212" s="19">
        <f t="shared" si="3"/>
        <v>15459027</v>
      </c>
    </row>
    <row r="213" spans="1:8" x14ac:dyDescent="0.75">
      <c r="A213" s="11">
        <v>44406</v>
      </c>
      <c r="B213" s="15">
        <v>5208</v>
      </c>
      <c r="C213" s="15">
        <v>18257452</v>
      </c>
      <c r="D213" s="15">
        <v>39361</v>
      </c>
      <c r="E213" s="15">
        <v>11412</v>
      </c>
      <c r="F213" s="15">
        <v>342593</v>
      </c>
      <c r="G213" s="15">
        <v>2662</v>
      </c>
      <c r="H213" s="19">
        <f t="shared" si="3"/>
        <v>18658688</v>
      </c>
    </row>
    <row r="214" spans="1:8" x14ac:dyDescent="0.75">
      <c r="A214" s="11">
        <v>44407</v>
      </c>
      <c r="B214" s="15">
        <v>636</v>
      </c>
      <c r="C214" s="15">
        <v>17426700</v>
      </c>
      <c r="D214" s="15">
        <v>215034</v>
      </c>
      <c r="E214" s="15">
        <v>6318</v>
      </c>
      <c r="F214" s="15">
        <v>119886</v>
      </c>
      <c r="G214" s="15">
        <v>750</v>
      </c>
      <c r="H214" s="19">
        <f t="shared" si="3"/>
        <v>17769324</v>
      </c>
    </row>
    <row r="215" spans="1:8" x14ac:dyDescent="0.75">
      <c r="A215" s="11">
        <v>44410</v>
      </c>
      <c r="B215" s="15">
        <v>14062</v>
      </c>
      <c r="C215" s="15">
        <v>18043416</v>
      </c>
      <c r="D215" s="15">
        <v>74224</v>
      </c>
      <c r="E215" s="15">
        <v>21504</v>
      </c>
      <c r="F215" s="15">
        <v>84987</v>
      </c>
      <c r="G215" s="15">
        <v>3645</v>
      </c>
      <c r="H215" s="19">
        <f t="shared" si="3"/>
        <v>18241838</v>
      </c>
    </row>
    <row r="216" spans="1:8" x14ac:dyDescent="0.75">
      <c r="A216" s="11">
        <v>44411</v>
      </c>
      <c r="B216" s="15">
        <v>5912</v>
      </c>
      <c r="C216" s="15">
        <v>18563930</v>
      </c>
      <c r="D216" s="15">
        <v>190564</v>
      </c>
      <c r="E216" s="15">
        <v>216</v>
      </c>
      <c r="F216" s="15">
        <v>13525</v>
      </c>
      <c r="G216" s="15">
        <v>75845</v>
      </c>
      <c r="H216" s="19">
        <f t="shared" si="3"/>
        <v>18849992</v>
      </c>
    </row>
    <row r="217" spans="1:8" x14ac:dyDescent="0.75">
      <c r="A217" s="11">
        <v>44412</v>
      </c>
      <c r="B217" s="15">
        <v>21100</v>
      </c>
      <c r="C217" s="15">
        <v>9139414</v>
      </c>
      <c r="D217" s="15">
        <v>591325</v>
      </c>
      <c r="E217" s="15">
        <v>287828</v>
      </c>
      <c r="F217" s="15">
        <v>1834</v>
      </c>
      <c r="G217" s="15">
        <v>4575</v>
      </c>
      <c r="H217" s="19">
        <f t="shared" si="3"/>
        <v>10046076</v>
      </c>
    </row>
    <row r="218" spans="1:8" x14ac:dyDescent="0.75">
      <c r="A218" s="11">
        <v>44413</v>
      </c>
      <c r="B218" s="15">
        <v>36978</v>
      </c>
      <c r="C218" s="15">
        <v>8083521</v>
      </c>
      <c r="D218" s="15">
        <v>300555</v>
      </c>
      <c r="E218" s="15">
        <v>10927</v>
      </c>
      <c r="F218" s="15">
        <v>354372</v>
      </c>
      <c r="G218" s="15">
        <v>31200</v>
      </c>
      <c r="H218" s="19">
        <f t="shared" si="3"/>
        <v>8817553</v>
      </c>
    </row>
    <row r="219" spans="1:8" x14ac:dyDescent="0.75">
      <c r="A219" s="11">
        <v>44414</v>
      </c>
      <c r="B219" s="15">
        <v>6559</v>
      </c>
      <c r="C219" s="15">
        <v>7459643</v>
      </c>
      <c r="D219" s="15">
        <v>587506</v>
      </c>
      <c r="E219" s="15">
        <v>5591</v>
      </c>
      <c r="F219" s="15">
        <v>5548</v>
      </c>
      <c r="G219" s="15">
        <v>9089</v>
      </c>
      <c r="H219" s="19">
        <f t="shared" si="3"/>
        <v>8073936</v>
      </c>
    </row>
    <row r="220" spans="1:8" x14ac:dyDescent="0.75">
      <c r="A220" s="11">
        <v>44417</v>
      </c>
      <c r="B220" s="15">
        <v>2718</v>
      </c>
      <c r="C220" s="15">
        <v>9443039</v>
      </c>
      <c r="D220" s="15">
        <v>195576</v>
      </c>
      <c r="E220" s="15">
        <v>10218</v>
      </c>
      <c r="F220" s="15">
        <v>45579</v>
      </c>
      <c r="G220" s="15">
        <v>58519</v>
      </c>
      <c r="H220" s="19">
        <f t="shared" si="3"/>
        <v>9755649</v>
      </c>
    </row>
    <row r="221" spans="1:8" x14ac:dyDescent="0.75">
      <c r="A221" s="11">
        <v>44418</v>
      </c>
      <c r="B221" s="15">
        <v>1132</v>
      </c>
      <c r="C221" s="15">
        <v>6435255</v>
      </c>
      <c r="D221" s="15">
        <v>65355</v>
      </c>
      <c r="E221" s="15">
        <v>5612</v>
      </c>
      <c r="F221" s="15">
        <v>50626</v>
      </c>
      <c r="G221" s="15">
        <v>15805</v>
      </c>
      <c r="H221" s="19">
        <f t="shared" si="3"/>
        <v>6573785</v>
      </c>
    </row>
    <row r="222" spans="1:8" x14ac:dyDescent="0.75">
      <c r="A222" s="11">
        <v>44419</v>
      </c>
      <c r="B222" s="15">
        <v>17880</v>
      </c>
      <c r="C222" s="15">
        <v>5765894</v>
      </c>
      <c r="D222" s="15">
        <v>142196</v>
      </c>
      <c r="E222" s="15">
        <v>11196</v>
      </c>
      <c r="F222" s="15">
        <v>49054</v>
      </c>
      <c r="G222" s="15">
        <v>4743</v>
      </c>
      <c r="H222" s="19">
        <f t="shared" si="3"/>
        <v>5990963</v>
      </c>
    </row>
    <row r="223" spans="1:8" x14ac:dyDescent="0.75">
      <c r="A223" s="11">
        <v>44420</v>
      </c>
      <c r="B223" s="15">
        <v>1381</v>
      </c>
      <c r="C223" s="15">
        <v>7644265</v>
      </c>
      <c r="D223" s="15">
        <v>396539</v>
      </c>
      <c r="E223" s="15">
        <v>32120</v>
      </c>
      <c r="F223" s="15">
        <v>23670</v>
      </c>
      <c r="G223" s="15">
        <v>18336</v>
      </c>
      <c r="H223" s="19">
        <f t="shared" si="3"/>
        <v>8116311</v>
      </c>
    </row>
    <row r="224" spans="1:8" x14ac:dyDescent="0.75">
      <c r="A224" s="11">
        <v>44421</v>
      </c>
      <c r="B224" s="15">
        <v>1400</v>
      </c>
      <c r="C224" s="15">
        <v>6779591</v>
      </c>
      <c r="D224" s="15">
        <v>214762</v>
      </c>
      <c r="E224" s="15">
        <v>139150</v>
      </c>
      <c r="F224" s="15">
        <v>1528</v>
      </c>
      <c r="G224" s="15">
        <v>27258</v>
      </c>
      <c r="H224" s="19">
        <f t="shared" si="3"/>
        <v>7163689</v>
      </c>
    </row>
    <row r="225" spans="1:8" x14ac:dyDescent="0.75">
      <c r="A225" s="11">
        <v>44425</v>
      </c>
      <c r="B225" s="15">
        <v>1089</v>
      </c>
      <c r="C225" s="15">
        <v>3986156</v>
      </c>
      <c r="D225" s="15">
        <v>214762</v>
      </c>
      <c r="E225" s="15">
        <v>321</v>
      </c>
      <c r="F225" s="15">
        <v>1528</v>
      </c>
      <c r="G225" s="15">
        <v>27258</v>
      </c>
      <c r="H225" s="19">
        <f t="shared" si="3"/>
        <v>4231114</v>
      </c>
    </row>
    <row r="226" spans="1:8" x14ac:dyDescent="0.75">
      <c r="A226" s="11">
        <v>44426</v>
      </c>
      <c r="B226" s="15">
        <v>6042</v>
      </c>
      <c r="C226" s="15">
        <v>4517086</v>
      </c>
      <c r="D226" s="15">
        <v>234342</v>
      </c>
      <c r="E226" s="15">
        <v>321</v>
      </c>
      <c r="F226" s="15">
        <v>17346</v>
      </c>
      <c r="G226" s="15">
        <v>27258</v>
      </c>
      <c r="H226" s="19">
        <f t="shared" si="3"/>
        <v>4802395</v>
      </c>
    </row>
    <row r="227" spans="1:8" x14ac:dyDescent="0.75">
      <c r="A227" s="11">
        <v>44427</v>
      </c>
      <c r="B227" s="15">
        <v>2037</v>
      </c>
      <c r="C227" s="15">
        <v>3846897</v>
      </c>
      <c r="D227" s="15">
        <v>38613</v>
      </c>
      <c r="E227" s="15">
        <v>3</v>
      </c>
      <c r="F227" s="15">
        <v>8500</v>
      </c>
      <c r="G227" s="15">
        <v>27258</v>
      </c>
      <c r="H227" s="19">
        <f t="shared" si="3"/>
        <v>3923308</v>
      </c>
    </row>
    <row r="228" spans="1:8" x14ac:dyDescent="0.75">
      <c r="A228" s="11">
        <v>44428</v>
      </c>
      <c r="B228" s="15">
        <v>10070</v>
      </c>
      <c r="C228" s="15">
        <v>4184197</v>
      </c>
      <c r="D228" s="15">
        <v>378309</v>
      </c>
      <c r="E228" s="15">
        <v>305</v>
      </c>
      <c r="F228" s="15">
        <v>10000</v>
      </c>
      <c r="G228" s="15">
        <v>27258</v>
      </c>
      <c r="H228" s="19">
        <f t="shared" si="3"/>
        <v>4610139</v>
      </c>
    </row>
    <row r="229" spans="1:8" x14ac:dyDescent="0.75">
      <c r="A229" s="11">
        <v>44431</v>
      </c>
      <c r="B229" s="15">
        <v>29489</v>
      </c>
      <c r="C229" s="15">
        <v>4511422</v>
      </c>
      <c r="D229" s="15">
        <v>176647</v>
      </c>
      <c r="E229" s="15">
        <v>670</v>
      </c>
      <c r="F229" s="15">
        <v>62621</v>
      </c>
      <c r="G229" s="15">
        <v>27258</v>
      </c>
      <c r="H229" s="19">
        <f t="shared" si="3"/>
        <v>4808107</v>
      </c>
    </row>
    <row r="230" spans="1:8" x14ac:dyDescent="0.75">
      <c r="A230" s="11">
        <v>44432</v>
      </c>
      <c r="B230" s="15">
        <v>5424</v>
      </c>
      <c r="C230" s="15">
        <v>6840816</v>
      </c>
      <c r="D230" s="15">
        <v>75473</v>
      </c>
      <c r="E230" s="15">
        <v>62259</v>
      </c>
      <c r="F230" s="15">
        <v>76741</v>
      </c>
      <c r="G230" s="15">
        <v>27258</v>
      </c>
      <c r="H230" s="19">
        <f t="shared" si="3"/>
        <v>7087971</v>
      </c>
    </row>
    <row r="231" spans="1:8" x14ac:dyDescent="0.75">
      <c r="A231" s="11">
        <v>44433</v>
      </c>
      <c r="B231" s="15">
        <v>8906</v>
      </c>
      <c r="C231" s="15">
        <v>4811418</v>
      </c>
      <c r="D231" s="15">
        <v>201830</v>
      </c>
      <c r="E231" s="15">
        <v>3785</v>
      </c>
      <c r="F231" s="15">
        <v>3164</v>
      </c>
      <c r="G231" s="15">
        <v>18173</v>
      </c>
      <c r="H231" s="19">
        <f t="shared" si="3"/>
        <v>5047276</v>
      </c>
    </row>
    <row r="232" spans="1:8" x14ac:dyDescent="0.75">
      <c r="A232" s="11">
        <v>44434</v>
      </c>
      <c r="B232" s="15">
        <v>66227</v>
      </c>
      <c r="C232" s="15">
        <v>6142061</v>
      </c>
      <c r="D232" s="15">
        <v>504077</v>
      </c>
      <c r="E232" s="15">
        <v>1499</v>
      </c>
      <c r="F232" s="15">
        <v>1000</v>
      </c>
      <c r="G232" s="15">
        <v>70000</v>
      </c>
      <c r="H232" s="19">
        <f t="shared" si="3"/>
        <v>6784864</v>
      </c>
    </row>
    <row r="233" spans="1:8" x14ac:dyDescent="0.75">
      <c r="A233" s="11">
        <v>44435</v>
      </c>
      <c r="B233" s="15">
        <v>12941</v>
      </c>
      <c r="C233" s="15">
        <v>2726310</v>
      </c>
      <c r="D233" s="15">
        <v>668757</v>
      </c>
      <c r="E233" s="15">
        <v>8409</v>
      </c>
      <c r="F233" s="15">
        <v>4215</v>
      </c>
      <c r="G233" s="15">
        <v>85327</v>
      </c>
      <c r="H233" s="19">
        <f t="shared" si="3"/>
        <v>3505959</v>
      </c>
    </row>
    <row r="234" spans="1:8" x14ac:dyDescent="0.75">
      <c r="A234" s="11">
        <v>44438</v>
      </c>
      <c r="B234" s="15">
        <v>63623</v>
      </c>
      <c r="C234" s="15">
        <v>4355424</v>
      </c>
      <c r="D234" s="15">
        <v>776342</v>
      </c>
      <c r="E234" s="15">
        <v>124528</v>
      </c>
      <c r="F234" s="15">
        <v>78102</v>
      </c>
      <c r="G234" s="15">
        <v>55700</v>
      </c>
      <c r="H234" s="19">
        <f t="shared" si="3"/>
        <v>5453719</v>
      </c>
    </row>
    <row r="235" spans="1:8" x14ac:dyDescent="0.75">
      <c r="A235" s="11">
        <v>44439</v>
      </c>
      <c r="B235" s="15">
        <v>22889</v>
      </c>
      <c r="C235" s="15">
        <v>4728477</v>
      </c>
      <c r="D235" s="15">
        <v>122606</v>
      </c>
      <c r="E235" s="15">
        <v>2400</v>
      </c>
      <c r="F235" s="15">
        <v>3610</v>
      </c>
      <c r="G235" s="15">
        <v>50</v>
      </c>
      <c r="H235" s="19">
        <f t="shared" si="3"/>
        <v>4880032</v>
      </c>
    </row>
    <row r="236" spans="1:8" x14ac:dyDescent="0.75">
      <c r="A236" s="11">
        <v>44440</v>
      </c>
      <c r="B236" s="15">
        <v>24971</v>
      </c>
      <c r="C236" s="15">
        <v>4158821</v>
      </c>
      <c r="D236" s="15">
        <v>667712</v>
      </c>
      <c r="E236" s="15">
        <v>194609</v>
      </c>
      <c r="F236" s="15">
        <v>24181</v>
      </c>
      <c r="G236" s="15">
        <v>6205</v>
      </c>
      <c r="H236" s="19">
        <f t="shared" si="3"/>
        <v>5076499</v>
      </c>
    </row>
    <row r="237" spans="1:8" x14ac:dyDescent="0.75">
      <c r="A237" s="11">
        <v>44441</v>
      </c>
      <c r="B237" s="15">
        <v>15954</v>
      </c>
      <c r="C237" s="15">
        <v>6084640</v>
      </c>
      <c r="D237" s="15">
        <v>439530</v>
      </c>
      <c r="E237" s="15">
        <v>9513</v>
      </c>
      <c r="F237" s="15">
        <v>39894</v>
      </c>
      <c r="G237" s="15">
        <v>23370</v>
      </c>
      <c r="H237" s="19">
        <f t="shared" si="3"/>
        <v>6612901</v>
      </c>
    </row>
    <row r="238" spans="1:8" x14ac:dyDescent="0.75">
      <c r="A238" s="11">
        <v>44442</v>
      </c>
      <c r="B238" s="15">
        <v>31240</v>
      </c>
      <c r="C238" s="15">
        <v>5326799</v>
      </c>
      <c r="D238" s="15">
        <v>3778573</v>
      </c>
      <c r="E238" s="15">
        <v>10112</v>
      </c>
      <c r="F238" s="15">
        <v>1110</v>
      </c>
      <c r="G238" s="15">
        <v>13635</v>
      </c>
      <c r="H238" s="19">
        <f t="shared" si="3"/>
        <v>9161469</v>
      </c>
    </row>
    <row r="239" spans="1:8" x14ac:dyDescent="0.75">
      <c r="A239" s="11">
        <v>44445</v>
      </c>
      <c r="B239" s="15">
        <v>1105</v>
      </c>
      <c r="C239" s="15">
        <v>3317589</v>
      </c>
      <c r="D239" s="15">
        <v>67537</v>
      </c>
      <c r="E239" s="15">
        <v>116899</v>
      </c>
      <c r="F239" s="15">
        <v>129634</v>
      </c>
      <c r="G239" s="15">
        <v>1253</v>
      </c>
      <c r="H239" s="19">
        <f t="shared" si="3"/>
        <v>3634017</v>
      </c>
    </row>
    <row r="240" spans="1:8" x14ac:dyDescent="0.75">
      <c r="A240" s="11">
        <v>44446</v>
      </c>
      <c r="B240" s="15">
        <v>43261</v>
      </c>
      <c r="C240" s="15">
        <v>7863008</v>
      </c>
      <c r="D240" s="15">
        <v>1213651</v>
      </c>
      <c r="E240" s="15">
        <v>2240</v>
      </c>
      <c r="F240" s="15">
        <v>100528</v>
      </c>
      <c r="G240" s="15">
        <v>55415</v>
      </c>
      <c r="H240" s="19">
        <f t="shared" si="3"/>
        <v>9278103</v>
      </c>
    </row>
    <row r="241" spans="1:8" x14ac:dyDescent="0.75">
      <c r="A241" s="11">
        <v>44447</v>
      </c>
      <c r="B241" s="15">
        <v>4623</v>
      </c>
      <c r="C241" s="15">
        <v>8495060</v>
      </c>
      <c r="D241" s="15">
        <v>97486</v>
      </c>
      <c r="E241" s="15">
        <v>2173</v>
      </c>
      <c r="F241" s="15">
        <v>1331</v>
      </c>
      <c r="G241" s="15">
        <v>130</v>
      </c>
      <c r="H241" s="19">
        <f t="shared" si="3"/>
        <v>8600803</v>
      </c>
    </row>
    <row r="242" spans="1:8" x14ac:dyDescent="0.75">
      <c r="A242" s="11">
        <v>44448</v>
      </c>
      <c r="B242" s="15">
        <v>32547</v>
      </c>
      <c r="C242" s="15">
        <v>8258434</v>
      </c>
      <c r="D242" s="15">
        <v>195777</v>
      </c>
      <c r="E242" s="15">
        <v>11829</v>
      </c>
      <c r="F242" s="15">
        <v>9605</v>
      </c>
      <c r="G242" s="15">
        <v>1000</v>
      </c>
      <c r="H242" s="19">
        <f t="shared" si="3"/>
        <v>8509192</v>
      </c>
    </row>
    <row r="243" spans="1:8" x14ac:dyDescent="0.75">
      <c r="A243" s="11">
        <v>44449</v>
      </c>
      <c r="B243" s="15">
        <v>10286</v>
      </c>
      <c r="C243" s="15">
        <v>13756236</v>
      </c>
      <c r="D243" s="15">
        <v>115358</v>
      </c>
      <c r="E243" s="15">
        <v>20486</v>
      </c>
      <c r="F243" s="15">
        <v>33500</v>
      </c>
      <c r="G243" s="15">
        <v>0</v>
      </c>
      <c r="H243" s="19">
        <f t="shared" si="3"/>
        <v>13935866</v>
      </c>
    </row>
    <row r="244" spans="1:8" x14ac:dyDescent="0.75">
      <c r="A244" s="11">
        <v>44452</v>
      </c>
      <c r="B244" s="15">
        <v>33665</v>
      </c>
      <c r="C244" s="15">
        <v>5729744</v>
      </c>
      <c r="D244" s="15">
        <v>413476</v>
      </c>
      <c r="E244" s="15">
        <v>21174</v>
      </c>
      <c r="F244" s="15">
        <v>1068</v>
      </c>
      <c r="G244" s="15">
        <v>14629</v>
      </c>
      <c r="H244" s="19">
        <f t="shared" si="3"/>
        <v>6213756</v>
      </c>
    </row>
    <row r="245" spans="1:8" x14ac:dyDescent="0.75">
      <c r="A245" s="11">
        <v>44453</v>
      </c>
      <c r="B245" s="15">
        <v>6783</v>
      </c>
      <c r="C245" s="15">
        <v>7873181</v>
      </c>
      <c r="D245" s="15">
        <v>520293</v>
      </c>
      <c r="E245" s="15">
        <v>228</v>
      </c>
      <c r="F245" s="15">
        <v>31844</v>
      </c>
      <c r="G245" s="15">
        <v>110</v>
      </c>
      <c r="H245" s="19">
        <f t="shared" si="3"/>
        <v>8432439</v>
      </c>
    </row>
    <row r="246" spans="1:8" x14ac:dyDescent="0.75">
      <c r="A246" s="11">
        <v>44454</v>
      </c>
      <c r="B246" s="15">
        <v>3056</v>
      </c>
      <c r="C246" s="15">
        <v>7283828</v>
      </c>
      <c r="D246" s="15">
        <v>2033213</v>
      </c>
      <c r="E246" s="15">
        <v>29818</v>
      </c>
      <c r="F246" s="15">
        <v>12060</v>
      </c>
      <c r="G246" s="15">
        <v>8</v>
      </c>
      <c r="H246" s="19">
        <f t="shared" si="3"/>
        <v>9361983</v>
      </c>
    </row>
    <row r="247" spans="1:8" x14ac:dyDescent="0.75">
      <c r="A247" s="11">
        <v>44455</v>
      </c>
      <c r="B247" s="15">
        <v>5896</v>
      </c>
      <c r="C247" s="15">
        <v>6174012</v>
      </c>
      <c r="D247" s="15">
        <v>472342</v>
      </c>
      <c r="E247" s="15">
        <v>61501</v>
      </c>
      <c r="F247" s="15">
        <v>16500</v>
      </c>
      <c r="G247" s="15">
        <v>6576</v>
      </c>
      <c r="H247" s="19">
        <f t="shared" si="3"/>
        <v>6736827</v>
      </c>
    </row>
    <row r="248" spans="1:8" x14ac:dyDescent="0.75">
      <c r="A248" s="11">
        <v>44456</v>
      </c>
      <c r="B248" s="15">
        <v>11000</v>
      </c>
      <c r="C248" s="15">
        <v>6055155</v>
      </c>
      <c r="D248" s="15">
        <v>80080</v>
      </c>
      <c r="E248" s="15">
        <v>212906</v>
      </c>
      <c r="F248" s="15">
        <v>70473</v>
      </c>
      <c r="G248" s="15">
        <v>14430</v>
      </c>
      <c r="H248" s="19">
        <f t="shared" si="3"/>
        <v>6444044</v>
      </c>
    </row>
    <row r="249" spans="1:8" x14ac:dyDescent="0.75">
      <c r="A249" s="11">
        <v>44459</v>
      </c>
      <c r="B249" s="15">
        <v>11000</v>
      </c>
      <c r="C249" s="15">
        <v>7057665</v>
      </c>
      <c r="D249" s="15">
        <v>517076</v>
      </c>
      <c r="E249" s="15">
        <v>212906</v>
      </c>
      <c r="F249" s="15">
        <v>70473</v>
      </c>
      <c r="G249" s="15">
        <v>1000</v>
      </c>
      <c r="H249" s="19">
        <f t="shared" si="3"/>
        <v>7870120</v>
      </c>
    </row>
    <row r="250" spans="1:8" x14ac:dyDescent="0.75">
      <c r="A250" s="11">
        <v>44460</v>
      </c>
      <c r="B250" s="15">
        <v>111050</v>
      </c>
      <c r="C250" s="15">
        <v>8163036</v>
      </c>
      <c r="D250" s="15">
        <v>739571</v>
      </c>
      <c r="E250" s="15">
        <v>19882</v>
      </c>
      <c r="F250" s="15">
        <v>70473</v>
      </c>
      <c r="G250" s="15">
        <v>465</v>
      </c>
      <c r="H250" s="19">
        <f t="shared" si="3"/>
        <v>9104477</v>
      </c>
    </row>
    <row r="251" spans="1:8" x14ac:dyDescent="0.75">
      <c r="A251" s="11">
        <v>44461</v>
      </c>
      <c r="B251" s="15">
        <v>1889</v>
      </c>
      <c r="C251" s="15">
        <v>9819184</v>
      </c>
      <c r="D251" s="15">
        <v>86835</v>
      </c>
      <c r="E251" s="15">
        <v>258023</v>
      </c>
      <c r="F251" s="15">
        <v>4001000</v>
      </c>
      <c r="G251" s="15">
        <v>143</v>
      </c>
      <c r="H251" s="19">
        <f t="shared" si="3"/>
        <v>14167074</v>
      </c>
    </row>
    <row r="252" spans="1:8" x14ac:dyDescent="0.75">
      <c r="A252" s="11">
        <v>44462</v>
      </c>
      <c r="B252" s="15">
        <v>6873</v>
      </c>
      <c r="C252" s="15">
        <v>11029154</v>
      </c>
      <c r="D252" s="15">
        <v>323266</v>
      </c>
      <c r="E252" s="15">
        <v>130018</v>
      </c>
      <c r="F252" s="15">
        <v>103209</v>
      </c>
      <c r="G252" s="15">
        <v>20000</v>
      </c>
      <c r="H252" s="19">
        <f t="shared" si="3"/>
        <v>11612520</v>
      </c>
    </row>
    <row r="253" spans="1:8" x14ac:dyDescent="0.75">
      <c r="A253" s="11">
        <v>44463</v>
      </c>
      <c r="B253" s="15">
        <v>7036</v>
      </c>
      <c r="C253" s="15">
        <v>10541863</v>
      </c>
      <c r="D253" s="15">
        <v>373002</v>
      </c>
      <c r="E253" s="15">
        <v>3</v>
      </c>
      <c r="F253" s="15">
        <v>23000</v>
      </c>
      <c r="G253" s="15">
        <v>61382</v>
      </c>
      <c r="H253" s="19">
        <f t="shared" si="3"/>
        <v>11006286</v>
      </c>
    </row>
    <row r="254" spans="1:8" x14ac:dyDescent="0.75">
      <c r="A254" s="11">
        <v>44466</v>
      </c>
      <c r="B254" s="15">
        <v>2845</v>
      </c>
      <c r="C254" s="15">
        <v>13479305</v>
      </c>
      <c r="D254" s="15">
        <v>149628</v>
      </c>
      <c r="E254" s="15">
        <v>20888</v>
      </c>
      <c r="F254" s="15">
        <v>2602</v>
      </c>
      <c r="G254" s="15">
        <v>61791</v>
      </c>
      <c r="H254" s="19">
        <f t="shared" si="3"/>
        <v>13717059</v>
      </c>
    </row>
    <row r="255" spans="1:8" x14ac:dyDescent="0.75">
      <c r="A255" s="11">
        <v>44467</v>
      </c>
      <c r="B255" s="15">
        <v>25706</v>
      </c>
      <c r="C255" s="15">
        <v>9261719</v>
      </c>
      <c r="D255" s="15">
        <v>771124</v>
      </c>
      <c r="E255" s="15">
        <v>1946960</v>
      </c>
      <c r="F255" s="15">
        <v>3026017</v>
      </c>
      <c r="G255" s="15">
        <v>5039</v>
      </c>
      <c r="H255" s="19">
        <f t="shared" si="3"/>
        <v>15036565</v>
      </c>
    </row>
    <row r="256" spans="1:8" x14ac:dyDescent="0.75">
      <c r="A256" s="11">
        <v>44468</v>
      </c>
      <c r="B256" s="15">
        <v>6488</v>
      </c>
      <c r="C256" s="15">
        <v>10407069</v>
      </c>
      <c r="D256" s="15">
        <v>383254</v>
      </c>
      <c r="E256" s="15">
        <v>387643</v>
      </c>
      <c r="F256" s="15">
        <v>57403</v>
      </c>
      <c r="G256" s="15">
        <v>5039</v>
      </c>
      <c r="H256" s="19">
        <f t="shared" si="3"/>
        <v>11246896</v>
      </c>
    </row>
    <row r="257" spans="1:8" x14ac:dyDescent="0.75">
      <c r="A257" s="11">
        <v>44469</v>
      </c>
      <c r="B257" s="15">
        <v>5455</v>
      </c>
      <c r="C257" s="15">
        <v>11160412</v>
      </c>
      <c r="D257" s="15">
        <v>195791</v>
      </c>
      <c r="E257" s="15">
        <v>129191</v>
      </c>
      <c r="F257" s="15">
        <v>311868</v>
      </c>
      <c r="G257" s="15">
        <v>14433</v>
      </c>
      <c r="H257" s="19">
        <f t="shared" si="3"/>
        <v>11817150</v>
      </c>
    </row>
    <row r="258" spans="1:8" x14ac:dyDescent="0.75">
      <c r="A258" s="11">
        <v>44470</v>
      </c>
      <c r="B258" s="15">
        <v>22582</v>
      </c>
      <c r="C258" s="15">
        <v>11844693</v>
      </c>
      <c r="D258" s="15">
        <v>119458</v>
      </c>
      <c r="E258" s="15">
        <v>5325</v>
      </c>
      <c r="F258" s="15">
        <v>13401</v>
      </c>
      <c r="G258" s="15">
        <v>5240</v>
      </c>
      <c r="H258" s="19">
        <f t="shared" si="3"/>
        <v>12010699</v>
      </c>
    </row>
    <row r="259" spans="1:8" x14ac:dyDescent="0.75">
      <c r="A259" s="11">
        <v>44473</v>
      </c>
      <c r="B259" s="15">
        <v>8723</v>
      </c>
      <c r="C259" s="15">
        <v>6549587</v>
      </c>
      <c r="D259" s="15">
        <v>200813</v>
      </c>
      <c r="E259" s="15">
        <v>17360</v>
      </c>
      <c r="F259" s="15">
        <v>73516</v>
      </c>
      <c r="G259" s="15">
        <v>2000</v>
      </c>
      <c r="H259" s="19">
        <f t="shared" ref="H259:H322" si="4">+SUM(B259:G259)</f>
        <v>6851999</v>
      </c>
    </row>
    <row r="260" spans="1:8" x14ac:dyDescent="0.75">
      <c r="A260" s="11">
        <v>44474</v>
      </c>
      <c r="B260" s="15">
        <v>1105</v>
      </c>
      <c r="C260" s="15">
        <v>5097119</v>
      </c>
      <c r="D260" s="15">
        <v>349227</v>
      </c>
      <c r="E260" s="15">
        <v>14179</v>
      </c>
      <c r="F260" s="15">
        <v>270364</v>
      </c>
      <c r="G260" s="15">
        <v>52700</v>
      </c>
      <c r="H260" s="19">
        <f t="shared" si="4"/>
        <v>5784694</v>
      </c>
    </row>
    <row r="261" spans="1:8" x14ac:dyDescent="0.75">
      <c r="A261" s="11">
        <v>44475</v>
      </c>
      <c r="B261" s="15">
        <v>1105</v>
      </c>
      <c r="C261" s="15">
        <v>5172359</v>
      </c>
      <c r="D261" s="15">
        <v>101773</v>
      </c>
      <c r="E261" s="15">
        <v>14179</v>
      </c>
      <c r="F261" s="15">
        <v>270364</v>
      </c>
      <c r="G261" s="15">
        <v>52700</v>
      </c>
      <c r="H261" s="19">
        <f t="shared" si="4"/>
        <v>5612480</v>
      </c>
    </row>
    <row r="262" spans="1:8" x14ac:dyDescent="0.75">
      <c r="A262" s="11">
        <v>44476</v>
      </c>
      <c r="B262" s="15">
        <v>16653</v>
      </c>
      <c r="C262" s="15">
        <v>5722659</v>
      </c>
      <c r="D262" s="15">
        <v>17533</v>
      </c>
      <c r="E262" s="15">
        <v>1380200</v>
      </c>
      <c r="F262" s="15">
        <v>1215500</v>
      </c>
      <c r="G262" s="15">
        <v>52700</v>
      </c>
      <c r="H262" s="19">
        <f t="shared" si="4"/>
        <v>8405245</v>
      </c>
    </row>
    <row r="263" spans="1:8" x14ac:dyDescent="0.75">
      <c r="A263" s="11">
        <v>44481</v>
      </c>
      <c r="B263" s="15">
        <v>7154</v>
      </c>
      <c r="C263" s="15">
        <v>3185080</v>
      </c>
      <c r="D263" s="15">
        <v>367412</v>
      </c>
      <c r="E263" s="15">
        <v>58180</v>
      </c>
      <c r="F263" s="15">
        <v>1152545</v>
      </c>
      <c r="G263" s="15">
        <v>46660</v>
      </c>
      <c r="H263" s="19">
        <f t="shared" si="4"/>
        <v>4817031</v>
      </c>
    </row>
    <row r="264" spans="1:8" x14ac:dyDescent="0.75">
      <c r="A264" s="11">
        <v>44482</v>
      </c>
      <c r="B264" s="15">
        <v>10528</v>
      </c>
      <c r="C264" s="15">
        <v>6984814</v>
      </c>
      <c r="D264" s="15">
        <v>489307</v>
      </c>
      <c r="E264" s="15">
        <v>58180</v>
      </c>
      <c r="F264" s="15">
        <v>152748</v>
      </c>
      <c r="G264" s="15">
        <v>46660</v>
      </c>
      <c r="H264" s="19">
        <f t="shared" si="4"/>
        <v>7742237</v>
      </c>
    </row>
    <row r="265" spans="1:8" x14ac:dyDescent="0.75">
      <c r="A265" s="11">
        <v>44483</v>
      </c>
      <c r="B265" s="15">
        <v>33378</v>
      </c>
      <c r="C265" s="15">
        <v>3246293</v>
      </c>
      <c r="D265" s="15">
        <v>91298</v>
      </c>
      <c r="E265" s="15">
        <v>58180</v>
      </c>
      <c r="F265" s="15">
        <v>152748</v>
      </c>
      <c r="G265" s="15">
        <v>26471</v>
      </c>
      <c r="H265" s="19">
        <f t="shared" si="4"/>
        <v>3608368</v>
      </c>
    </row>
    <row r="266" spans="1:8" x14ac:dyDescent="0.75">
      <c r="A266" s="11">
        <v>44484</v>
      </c>
      <c r="B266" s="15">
        <v>33378</v>
      </c>
      <c r="C266" s="15">
        <v>4337236</v>
      </c>
      <c r="D266" s="15">
        <v>16842</v>
      </c>
      <c r="E266" s="15">
        <v>58180</v>
      </c>
      <c r="F266" s="15">
        <v>152748</v>
      </c>
      <c r="G266" s="15">
        <v>25361</v>
      </c>
      <c r="H266" s="19">
        <f t="shared" si="4"/>
        <v>4623745</v>
      </c>
    </row>
    <row r="267" spans="1:8" x14ac:dyDescent="0.75">
      <c r="A267" s="11">
        <v>44487</v>
      </c>
      <c r="B267" s="15">
        <v>10022</v>
      </c>
      <c r="C267" s="15">
        <v>3544721</v>
      </c>
      <c r="D267" s="15">
        <v>45023</v>
      </c>
      <c r="E267" s="15">
        <v>58180</v>
      </c>
      <c r="F267" s="15">
        <v>1086</v>
      </c>
      <c r="G267" s="15">
        <v>25361</v>
      </c>
      <c r="H267" s="19">
        <f t="shared" si="4"/>
        <v>3684393</v>
      </c>
    </row>
    <row r="268" spans="1:8" x14ac:dyDescent="0.75">
      <c r="A268" s="11">
        <v>44488</v>
      </c>
      <c r="B268" s="15">
        <v>12603</v>
      </c>
      <c r="C268" s="15">
        <v>3016827</v>
      </c>
      <c r="D268" s="15">
        <v>519678</v>
      </c>
      <c r="E268" s="15">
        <v>1500</v>
      </c>
      <c r="F268" s="15">
        <v>11652</v>
      </c>
      <c r="G268" s="15">
        <v>3500</v>
      </c>
      <c r="H268" s="19">
        <f t="shared" si="4"/>
        <v>3565760</v>
      </c>
    </row>
    <row r="269" spans="1:8" x14ac:dyDescent="0.75">
      <c r="A269" s="11">
        <v>44489</v>
      </c>
      <c r="B269" s="15">
        <v>500</v>
      </c>
      <c r="C269" s="15">
        <v>10462436</v>
      </c>
      <c r="D269" s="15">
        <v>481049</v>
      </c>
      <c r="E269" s="15">
        <v>1030</v>
      </c>
      <c r="F269" s="15">
        <v>89952</v>
      </c>
      <c r="G269" s="15">
        <v>29671</v>
      </c>
      <c r="H269" s="19">
        <f t="shared" si="4"/>
        <v>11064638</v>
      </c>
    </row>
    <row r="270" spans="1:8" x14ac:dyDescent="0.75">
      <c r="A270" s="11">
        <v>44490</v>
      </c>
      <c r="B270" s="15">
        <v>74</v>
      </c>
      <c r="C270" s="15">
        <v>23440372</v>
      </c>
      <c r="D270" s="15">
        <v>106255</v>
      </c>
      <c r="E270" s="15">
        <v>45255</v>
      </c>
      <c r="F270" s="15">
        <v>1000</v>
      </c>
      <c r="G270" s="15">
        <v>1738</v>
      </c>
      <c r="H270" s="19">
        <f t="shared" si="4"/>
        <v>23594694</v>
      </c>
    </row>
    <row r="271" spans="1:8" x14ac:dyDescent="0.75">
      <c r="A271" s="11">
        <v>44491</v>
      </c>
      <c r="B271" s="15">
        <v>23173</v>
      </c>
      <c r="C271" s="15">
        <v>23417528</v>
      </c>
      <c r="D271" s="15">
        <v>130795</v>
      </c>
      <c r="E271" s="15">
        <v>80457</v>
      </c>
      <c r="F271" s="15">
        <v>1000</v>
      </c>
      <c r="G271" s="15">
        <v>6000</v>
      </c>
      <c r="H271" s="19">
        <f t="shared" si="4"/>
        <v>23658953</v>
      </c>
    </row>
    <row r="272" spans="1:8" x14ac:dyDescent="0.75">
      <c r="A272" s="11">
        <v>44494</v>
      </c>
      <c r="B272" s="15">
        <v>54221</v>
      </c>
      <c r="C272" s="15">
        <v>4806733</v>
      </c>
      <c r="D272" s="15">
        <v>55000</v>
      </c>
      <c r="E272" s="15">
        <v>20020</v>
      </c>
      <c r="F272" s="15">
        <v>1000</v>
      </c>
      <c r="G272" s="15">
        <v>22290</v>
      </c>
      <c r="H272" s="19">
        <f t="shared" si="4"/>
        <v>4959264</v>
      </c>
    </row>
    <row r="273" spans="1:8" x14ac:dyDescent="0.75">
      <c r="A273" s="11">
        <v>44495</v>
      </c>
      <c r="B273" s="15">
        <v>2453</v>
      </c>
      <c r="C273" s="15">
        <v>5752599</v>
      </c>
      <c r="D273" s="15">
        <v>19914</v>
      </c>
      <c r="E273" s="15">
        <v>5000</v>
      </c>
      <c r="F273" s="15">
        <v>1000</v>
      </c>
      <c r="G273" s="15">
        <v>1510</v>
      </c>
      <c r="H273" s="19">
        <f t="shared" si="4"/>
        <v>5782476</v>
      </c>
    </row>
    <row r="274" spans="1:8" x14ac:dyDescent="0.75">
      <c r="A274" s="11">
        <v>44496</v>
      </c>
      <c r="B274" s="15">
        <v>5</v>
      </c>
      <c r="C274" s="15">
        <v>7659684</v>
      </c>
      <c r="D274" s="15">
        <v>125838</v>
      </c>
      <c r="E274" s="15">
        <v>0</v>
      </c>
      <c r="F274" s="15">
        <v>4381</v>
      </c>
      <c r="G274" s="15">
        <v>11000</v>
      </c>
      <c r="H274" s="19">
        <f t="shared" si="4"/>
        <v>7800908</v>
      </c>
    </row>
    <row r="275" spans="1:8" x14ac:dyDescent="0.75">
      <c r="A275" s="11">
        <v>44497</v>
      </c>
      <c r="B275" s="15">
        <v>7262</v>
      </c>
      <c r="C275" s="15">
        <v>12608640</v>
      </c>
      <c r="D275" s="15">
        <v>423382</v>
      </c>
      <c r="E275" s="15">
        <v>1100</v>
      </c>
      <c r="F275" s="15">
        <v>5900</v>
      </c>
      <c r="G275" s="15">
        <v>1000</v>
      </c>
      <c r="H275" s="19">
        <f t="shared" si="4"/>
        <v>13047284</v>
      </c>
    </row>
    <row r="276" spans="1:8" x14ac:dyDescent="0.75">
      <c r="A276" s="11">
        <v>44498</v>
      </c>
      <c r="B276" s="15">
        <v>92</v>
      </c>
      <c r="C276" s="15">
        <v>15734532</v>
      </c>
      <c r="D276" s="15">
        <v>68876</v>
      </c>
      <c r="E276" s="15">
        <v>4799</v>
      </c>
      <c r="F276" s="15">
        <v>7986</v>
      </c>
      <c r="G276" s="15">
        <v>1000</v>
      </c>
      <c r="H276" s="19">
        <f t="shared" si="4"/>
        <v>15817285</v>
      </c>
    </row>
    <row r="277" spans="1:8" x14ac:dyDescent="0.75">
      <c r="A277" s="11">
        <v>44501</v>
      </c>
      <c r="B277" s="15">
        <v>5916</v>
      </c>
      <c r="C277" s="15">
        <v>23527268</v>
      </c>
      <c r="D277" s="15">
        <v>8822</v>
      </c>
      <c r="E277" s="15">
        <v>52012</v>
      </c>
      <c r="F277" s="15">
        <v>26739</v>
      </c>
      <c r="G277" s="15">
        <v>1000</v>
      </c>
      <c r="H277" s="19">
        <f t="shared" si="4"/>
        <v>23621757</v>
      </c>
    </row>
    <row r="278" spans="1:8" x14ac:dyDescent="0.75">
      <c r="A278" s="11">
        <v>44502</v>
      </c>
      <c r="B278" s="15">
        <v>9193</v>
      </c>
      <c r="C278" s="15">
        <v>8402164</v>
      </c>
      <c r="D278" s="15">
        <v>358328</v>
      </c>
      <c r="E278" s="15">
        <v>2799</v>
      </c>
      <c r="F278" s="15">
        <v>35501</v>
      </c>
      <c r="G278" s="15">
        <v>4929</v>
      </c>
      <c r="H278" s="19">
        <f t="shared" si="4"/>
        <v>8812914</v>
      </c>
    </row>
    <row r="279" spans="1:8" x14ac:dyDescent="0.75">
      <c r="A279" s="11">
        <v>44503</v>
      </c>
      <c r="B279" s="15">
        <v>1102</v>
      </c>
      <c r="C279" s="15">
        <v>9013073</v>
      </c>
      <c r="D279" s="15">
        <v>74109</v>
      </c>
      <c r="E279" s="15">
        <v>3600</v>
      </c>
      <c r="F279" s="15">
        <v>1000</v>
      </c>
      <c r="G279" s="15">
        <v>1910</v>
      </c>
      <c r="H279" s="19">
        <f t="shared" si="4"/>
        <v>9094794</v>
      </c>
    </row>
    <row r="280" spans="1:8" x14ac:dyDescent="0.75">
      <c r="A280" s="11">
        <v>44504</v>
      </c>
      <c r="B280" s="15">
        <v>1823</v>
      </c>
      <c r="C280" s="15">
        <v>12995830</v>
      </c>
      <c r="D280" s="15">
        <v>31833</v>
      </c>
      <c r="E280" s="15">
        <v>19819</v>
      </c>
      <c r="F280" s="15">
        <v>1000</v>
      </c>
      <c r="G280" s="15">
        <v>0</v>
      </c>
      <c r="H280" s="19">
        <f t="shared" si="4"/>
        <v>13050305</v>
      </c>
    </row>
    <row r="281" spans="1:8" x14ac:dyDescent="0.75">
      <c r="A281" s="11">
        <v>44505</v>
      </c>
      <c r="B281" s="15">
        <v>6826</v>
      </c>
      <c r="C281" s="15">
        <v>7074989</v>
      </c>
      <c r="D281" s="15">
        <v>657954</v>
      </c>
      <c r="E281" s="15">
        <v>4450</v>
      </c>
      <c r="F281" s="15">
        <v>2143</v>
      </c>
      <c r="G281" s="15">
        <v>0</v>
      </c>
      <c r="H281" s="19">
        <f t="shared" si="4"/>
        <v>7746362</v>
      </c>
    </row>
    <row r="282" spans="1:8" x14ac:dyDescent="0.75">
      <c r="A282" s="11">
        <v>44508</v>
      </c>
      <c r="B282" s="15">
        <v>915</v>
      </c>
      <c r="C282" s="15">
        <v>6281645</v>
      </c>
      <c r="D282" s="15">
        <v>123355</v>
      </c>
      <c r="E282" s="15">
        <v>17004</v>
      </c>
      <c r="F282" s="15">
        <v>16525</v>
      </c>
      <c r="G282" s="15">
        <v>0</v>
      </c>
      <c r="H282" s="19">
        <f t="shared" si="4"/>
        <v>6439444</v>
      </c>
    </row>
    <row r="283" spans="1:8" x14ac:dyDescent="0.75">
      <c r="A283" s="11">
        <v>44509</v>
      </c>
      <c r="B283" s="15">
        <v>0</v>
      </c>
      <c r="C283" s="15">
        <v>9287193</v>
      </c>
      <c r="D283" s="15">
        <v>183689</v>
      </c>
      <c r="E283" s="15">
        <v>4830</v>
      </c>
      <c r="F283" s="15">
        <v>15526</v>
      </c>
      <c r="G283" s="15">
        <v>52650</v>
      </c>
      <c r="H283" s="19">
        <f t="shared" si="4"/>
        <v>9543888</v>
      </c>
    </row>
    <row r="284" spans="1:8" x14ac:dyDescent="0.75">
      <c r="A284" s="11">
        <v>44510</v>
      </c>
      <c r="B284" s="15">
        <v>206</v>
      </c>
      <c r="C284" s="15">
        <v>17540424</v>
      </c>
      <c r="D284" s="15">
        <v>282404</v>
      </c>
      <c r="E284" s="15">
        <v>105253</v>
      </c>
      <c r="F284" s="15">
        <v>20398</v>
      </c>
      <c r="G284" s="15">
        <v>91880</v>
      </c>
      <c r="H284" s="19">
        <f t="shared" si="4"/>
        <v>18040565</v>
      </c>
    </row>
    <row r="285" spans="1:8" x14ac:dyDescent="0.75">
      <c r="A285" s="11">
        <v>44511</v>
      </c>
      <c r="B285" s="15">
        <v>15426</v>
      </c>
      <c r="C285" s="15">
        <v>18031328</v>
      </c>
      <c r="D285" s="15">
        <v>42101</v>
      </c>
      <c r="E285" s="15">
        <v>3138</v>
      </c>
      <c r="F285" s="15">
        <v>66393</v>
      </c>
      <c r="G285" s="15">
        <v>80</v>
      </c>
      <c r="H285" s="19">
        <f t="shared" si="4"/>
        <v>18158466</v>
      </c>
    </row>
    <row r="286" spans="1:8" x14ac:dyDescent="0.75">
      <c r="A286" s="11">
        <v>44512</v>
      </c>
      <c r="B286" s="15">
        <v>25854</v>
      </c>
      <c r="C286" s="15">
        <v>31345704</v>
      </c>
      <c r="D286" s="15">
        <v>175424</v>
      </c>
      <c r="E286" s="15">
        <v>11249</v>
      </c>
      <c r="F286" s="15">
        <v>4481</v>
      </c>
      <c r="G286" s="15">
        <v>40000</v>
      </c>
      <c r="H286" s="19">
        <f t="shared" si="4"/>
        <v>31602712</v>
      </c>
    </row>
    <row r="287" spans="1:8" x14ac:dyDescent="0.75">
      <c r="A287" s="11">
        <v>44515</v>
      </c>
      <c r="B287" s="15">
        <v>11401</v>
      </c>
      <c r="C287" s="15">
        <v>3155005</v>
      </c>
      <c r="D287" s="15">
        <v>5600</v>
      </c>
      <c r="E287" s="15">
        <v>13794</v>
      </c>
      <c r="F287" s="15">
        <v>18242</v>
      </c>
      <c r="G287" s="15">
        <v>9956</v>
      </c>
      <c r="H287" s="19">
        <f t="shared" si="4"/>
        <v>3213998</v>
      </c>
    </row>
    <row r="288" spans="1:8" x14ac:dyDescent="0.75">
      <c r="A288" s="11">
        <v>44516</v>
      </c>
      <c r="B288" s="15">
        <v>705</v>
      </c>
      <c r="C288" s="15">
        <v>6476853</v>
      </c>
      <c r="D288" s="15">
        <v>271381</v>
      </c>
      <c r="E288" s="15">
        <v>7676</v>
      </c>
      <c r="F288" s="15">
        <v>34947</v>
      </c>
      <c r="G288" s="15">
        <v>0</v>
      </c>
      <c r="H288" s="19">
        <f t="shared" si="4"/>
        <v>6791562</v>
      </c>
    </row>
    <row r="289" spans="1:8" x14ac:dyDescent="0.75">
      <c r="A289" s="11">
        <v>44517</v>
      </c>
      <c r="B289" s="15">
        <v>0</v>
      </c>
      <c r="C289" s="15">
        <v>5272663</v>
      </c>
      <c r="D289" s="15">
        <v>3657</v>
      </c>
      <c r="E289" s="15">
        <v>1050</v>
      </c>
      <c r="F289" s="15">
        <v>1230</v>
      </c>
      <c r="G289" s="15">
        <v>0</v>
      </c>
      <c r="H289" s="19">
        <f t="shared" si="4"/>
        <v>5278600</v>
      </c>
    </row>
    <row r="290" spans="1:8" x14ac:dyDescent="0.75">
      <c r="A290" s="11">
        <v>44518</v>
      </c>
      <c r="B290" s="15">
        <v>2467</v>
      </c>
      <c r="C290" s="15">
        <v>2672353</v>
      </c>
      <c r="D290" s="15">
        <v>92115</v>
      </c>
      <c r="E290" s="15">
        <v>38000</v>
      </c>
      <c r="F290" s="15">
        <v>3001</v>
      </c>
      <c r="G290" s="15">
        <v>0</v>
      </c>
      <c r="H290" s="19">
        <f t="shared" si="4"/>
        <v>2807936</v>
      </c>
    </row>
    <row r="291" spans="1:8" x14ac:dyDescent="0.75">
      <c r="A291" s="11">
        <v>44519</v>
      </c>
      <c r="B291" s="15">
        <v>1730</v>
      </c>
      <c r="C291" s="15">
        <v>5148132</v>
      </c>
      <c r="D291" s="15">
        <v>66039</v>
      </c>
      <c r="E291" s="15">
        <v>0</v>
      </c>
      <c r="F291" s="15">
        <v>3000</v>
      </c>
      <c r="G291" s="15">
        <v>201</v>
      </c>
      <c r="H291" s="19">
        <f t="shared" si="4"/>
        <v>5219102</v>
      </c>
    </row>
    <row r="292" spans="1:8" x14ac:dyDescent="0.75">
      <c r="A292" s="11">
        <v>44523</v>
      </c>
      <c r="B292" s="15">
        <v>3330</v>
      </c>
      <c r="C292" s="15">
        <v>2886583</v>
      </c>
      <c r="D292" s="15">
        <v>227361</v>
      </c>
      <c r="E292" s="15">
        <v>4333</v>
      </c>
      <c r="F292" s="15">
        <v>86500</v>
      </c>
      <c r="G292" s="15">
        <v>1224</v>
      </c>
      <c r="H292" s="19">
        <f t="shared" si="4"/>
        <v>3209331</v>
      </c>
    </row>
    <row r="293" spans="1:8" x14ac:dyDescent="0.75">
      <c r="A293" s="11">
        <v>44524</v>
      </c>
      <c r="B293" s="15">
        <v>1703</v>
      </c>
      <c r="C293" s="15">
        <v>4547022</v>
      </c>
      <c r="D293" s="15">
        <v>43958</v>
      </c>
      <c r="E293" s="15">
        <v>0</v>
      </c>
      <c r="F293" s="15">
        <v>0</v>
      </c>
      <c r="G293" s="15">
        <v>0</v>
      </c>
      <c r="H293" s="19">
        <f t="shared" si="4"/>
        <v>4592683</v>
      </c>
    </row>
    <row r="294" spans="1:8" x14ac:dyDescent="0.75">
      <c r="A294" s="11">
        <v>44525</v>
      </c>
      <c r="B294" s="15">
        <v>10395</v>
      </c>
      <c r="C294" s="15">
        <v>3776657</v>
      </c>
      <c r="D294" s="15">
        <v>185883</v>
      </c>
      <c r="E294" s="15">
        <v>0</v>
      </c>
      <c r="F294" s="15">
        <v>0</v>
      </c>
      <c r="G294" s="15">
        <v>0</v>
      </c>
      <c r="H294" s="19">
        <f t="shared" si="4"/>
        <v>3972935</v>
      </c>
    </row>
    <row r="295" spans="1:8" x14ac:dyDescent="0.75">
      <c r="A295" s="11">
        <v>44526</v>
      </c>
      <c r="B295" s="15">
        <v>21096</v>
      </c>
      <c r="C295" s="15">
        <v>5401350</v>
      </c>
      <c r="D295" s="15">
        <v>42691</v>
      </c>
      <c r="E295" s="15">
        <v>62414</v>
      </c>
      <c r="F295" s="15">
        <v>0</v>
      </c>
      <c r="G295" s="15">
        <v>600</v>
      </c>
      <c r="H295" s="19">
        <f t="shared" si="4"/>
        <v>5528151</v>
      </c>
    </row>
    <row r="296" spans="1:8" x14ac:dyDescent="0.75">
      <c r="A296" s="11">
        <v>44529</v>
      </c>
      <c r="B296" s="15">
        <v>25305</v>
      </c>
      <c r="C296" s="15">
        <v>8385920</v>
      </c>
      <c r="D296" s="15">
        <v>875489</v>
      </c>
      <c r="E296" s="15">
        <v>15582</v>
      </c>
      <c r="F296" s="15">
        <v>17000</v>
      </c>
      <c r="G296" s="15">
        <v>19027</v>
      </c>
      <c r="H296" s="19">
        <f t="shared" si="4"/>
        <v>9338323</v>
      </c>
    </row>
    <row r="297" spans="1:8" x14ac:dyDescent="0.75">
      <c r="A297" s="11">
        <v>44530</v>
      </c>
      <c r="B297" s="15">
        <v>9597</v>
      </c>
      <c r="C297" s="15">
        <v>5600036</v>
      </c>
      <c r="D297" s="15">
        <v>354061</v>
      </c>
      <c r="E297" s="15">
        <v>36018</v>
      </c>
      <c r="F297" s="15">
        <v>33600</v>
      </c>
      <c r="G297" s="15">
        <v>179</v>
      </c>
      <c r="H297" s="19">
        <f t="shared" si="4"/>
        <v>6033491</v>
      </c>
    </row>
    <row r="298" spans="1:8" x14ac:dyDescent="0.75">
      <c r="A298" s="11">
        <v>44531</v>
      </c>
      <c r="B298" s="15">
        <v>20251</v>
      </c>
      <c r="C298" s="15">
        <v>7766572</v>
      </c>
      <c r="D298" s="15">
        <v>163065</v>
      </c>
      <c r="E298" s="15">
        <v>0</v>
      </c>
      <c r="F298" s="15">
        <v>47648</v>
      </c>
      <c r="G298" s="15">
        <v>16260</v>
      </c>
      <c r="H298" s="19">
        <f t="shared" si="4"/>
        <v>8013796</v>
      </c>
    </row>
    <row r="299" spans="1:8" x14ac:dyDescent="0.75">
      <c r="A299" s="11">
        <v>44532</v>
      </c>
      <c r="B299" s="15">
        <v>19418</v>
      </c>
      <c r="C299" s="15">
        <v>5585016</v>
      </c>
      <c r="D299" s="15">
        <v>15873</v>
      </c>
      <c r="E299" s="15">
        <v>1000</v>
      </c>
      <c r="F299" s="15">
        <v>213490</v>
      </c>
      <c r="G299" s="15">
        <v>620</v>
      </c>
      <c r="H299" s="19">
        <f t="shared" si="4"/>
        <v>5835417</v>
      </c>
    </row>
    <row r="300" spans="1:8" x14ac:dyDescent="0.75">
      <c r="A300" s="11">
        <v>44533</v>
      </c>
      <c r="B300" s="15">
        <v>824</v>
      </c>
      <c r="C300" s="15">
        <v>7687994</v>
      </c>
      <c r="D300" s="15">
        <v>87554</v>
      </c>
      <c r="E300" s="15">
        <v>16400</v>
      </c>
      <c r="F300" s="15">
        <v>50227</v>
      </c>
      <c r="G300" s="15">
        <v>5210</v>
      </c>
      <c r="H300" s="19">
        <f t="shared" si="4"/>
        <v>7848209</v>
      </c>
    </row>
    <row r="301" spans="1:8" x14ac:dyDescent="0.75">
      <c r="A301" s="11">
        <v>44536</v>
      </c>
      <c r="B301" s="15">
        <v>1104</v>
      </c>
      <c r="C301" s="15">
        <v>8712249</v>
      </c>
      <c r="D301" s="15">
        <v>383329</v>
      </c>
      <c r="E301" s="15">
        <v>0</v>
      </c>
      <c r="F301" s="15">
        <v>101000</v>
      </c>
      <c r="G301" s="15">
        <v>150</v>
      </c>
      <c r="H301" s="19">
        <f t="shared" si="4"/>
        <v>9197832</v>
      </c>
    </row>
    <row r="302" spans="1:8" x14ac:dyDescent="0.75">
      <c r="A302" s="11">
        <v>44537</v>
      </c>
      <c r="B302" s="15">
        <v>2034</v>
      </c>
      <c r="C302" s="15">
        <v>8964776</v>
      </c>
      <c r="D302" s="15">
        <v>267552</v>
      </c>
      <c r="E302" s="15">
        <v>1100</v>
      </c>
      <c r="F302" s="15">
        <v>324350</v>
      </c>
      <c r="G302" s="15">
        <v>0</v>
      </c>
      <c r="H302" s="19">
        <f t="shared" si="4"/>
        <v>9559812</v>
      </c>
    </row>
    <row r="303" spans="1:8" x14ac:dyDescent="0.75">
      <c r="A303" s="11">
        <v>44539</v>
      </c>
      <c r="B303" s="15">
        <v>10252</v>
      </c>
      <c r="C303" s="15">
        <v>8086938</v>
      </c>
      <c r="D303" s="15">
        <v>419063</v>
      </c>
      <c r="E303" s="15">
        <v>13728</v>
      </c>
      <c r="F303" s="15">
        <v>1001</v>
      </c>
      <c r="G303" s="15">
        <v>0</v>
      </c>
      <c r="H303" s="19">
        <f t="shared" si="4"/>
        <v>8530982</v>
      </c>
    </row>
    <row r="304" spans="1:8" x14ac:dyDescent="0.75">
      <c r="A304" s="11">
        <v>44540</v>
      </c>
      <c r="B304" s="15">
        <v>2445</v>
      </c>
      <c r="C304" s="15">
        <v>16555069</v>
      </c>
      <c r="D304" s="15">
        <v>436833</v>
      </c>
      <c r="E304" s="15">
        <v>2686</v>
      </c>
      <c r="F304" s="15">
        <v>1262</v>
      </c>
      <c r="G304" s="15">
        <v>5</v>
      </c>
      <c r="H304" s="19">
        <f t="shared" si="4"/>
        <v>16998300</v>
      </c>
    </row>
    <row r="305" spans="1:8" x14ac:dyDescent="0.75">
      <c r="A305" s="11">
        <v>44543</v>
      </c>
      <c r="B305" s="15">
        <v>0</v>
      </c>
      <c r="C305" s="15">
        <v>7154656</v>
      </c>
      <c r="D305" s="15">
        <v>153140</v>
      </c>
      <c r="E305" s="15">
        <v>100210</v>
      </c>
      <c r="F305" s="15">
        <v>0</v>
      </c>
      <c r="G305" s="15">
        <v>0</v>
      </c>
      <c r="H305" s="19">
        <f t="shared" si="4"/>
        <v>7408006</v>
      </c>
    </row>
    <row r="306" spans="1:8" x14ac:dyDescent="0.75">
      <c r="A306" s="11">
        <v>44544</v>
      </c>
      <c r="B306" s="15">
        <v>4517</v>
      </c>
      <c r="C306" s="15">
        <v>13823869</v>
      </c>
      <c r="D306" s="15">
        <v>39075</v>
      </c>
      <c r="E306" s="15">
        <v>35311</v>
      </c>
      <c r="F306" s="15">
        <v>2294</v>
      </c>
      <c r="G306" s="15">
        <v>0</v>
      </c>
      <c r="H306" s="19">
        <f t="shared" si="4"/>
        <v>13905066</v>
      </c>
    </row>
    <row r="307" spans="1:8" x14ac:dyDescent="0.75">
      <c r="A307" s="11">
        <v>44545</v>
      </c>
      <c r="B307" s="15">
        <v>2146</v>
      </c>
      <c r="C307" s="15">
        <v>11563482</v>
      </c>
      <c r="D307" s="15">
        <v>568525</v>
      </c>
      <c r="E307" s="15">
        <v>87858</v>
      </c>
      <c r="F307" s="15">
        <v>11747</v>
      </c>
      <c r="G307" s="15">
        <v>1205</v>
      </c>
      <c r="H307" s="19">
        <f t="shared" si="4"/>
        <v>12234963</v>
      </c>
    </row>
    <row r="308" spans="1:8" x14ac:dyDescent="0.75">
      <c r="A308" s="11">
        <v>44546</v>
      </c>
      <c r="B308" s="15">
        <v>1012</v>
      </c>
      <c r="C308" s="15">
        <v>4183736</v>
      </c>
      <c r="D308" s="15">
        <v>867342</v>
      </c>
      <c r="E308" s="15">
        <v>0</v>
      </c>
      <c r="F308" s="15">
        <v>75438</v>
      </c>
      <c r="G308" s="15">
        <v>5971</v>
      </c>
      <c r="H308" s="19">
        <f t="shared" si="4"/>
        <v>5133499</v>
      </c>
    </row>
    <row r="309" spans="1:8" x14ac:dyDescent="0.75">
      <c r="A309" s="11">
        <v>44547</v>
      </c>
      <c r="B309" s="15">
        <v>6523</v>
      </c>
      <c r="C309" s="15">
        <v>6860454</v>
      </c>
      <c r="D309" s="15">
        <v>263308</v>
      </c>
      <c r="E309" s="15">
        <v>24268</v>
      </c>
      <c r="F309" s="15">
        <v>10682</v>
      </c>
      <c r="G309" s="15">
        <v>42000</v>
      </c>
      <c r="H309" s="19">
        <f t="shared" si="4"/>
        <v>7207235</v>
      </c>
    </row>
    <row r="310" spans="1:8" x14ac:dyDescent="0.75">
      <c r="A310" s="11">
        <v>44550</v>
      </c>
      <c r="B310" s="15">
        <v>3078</v>
      </c>
      <c r="C310" s="15">
        <v>6663116</v>
      </c>
      <c r="D310" s="15">
        <v>168324</v>
      </c>
      <c r="E310" s="15">
        <v>0</v>
      </c>
      <c r="F310" s="15">
        <v>0</v>
      </c>
      <c r="G310" s="15">
        <v>4314</v>
      </c>
      <c r="H310" s="19">
        <f t="shared" si="4"/>
        <v>6838832</v>
      </c>
    </row>
    <row r="311" spans="1:8" x14ac:dyDescent="0.75">
      <c r="A311" s="11">
        <v>44551</v>
      </c>
      <c r="B311" s="15">
        <v>26827</v>
      </c>
      <c r="C311" s="15">
        <v>8404136</v>
      </c>
      <c r="D311" s="15">
        <v>47748</v>
      </c>
      <c r="E311" s="15">
        <v>554</v>
      </c>
      <c r="F311" s="15">
        <v>39352</v>
      </c>
      <c r="G311" s="15">
        <v>36709</v>
      </c>
      <c r="H311" s="19">
        <f t="shared" si="4"/>
        <v>8555326</v>
      </c>
    </row>
    <row r="312" spans="1:8" x14ac:dyDescent="0.75">
      <c r="A312" s="11">
        <v>44552</v>
      </c>
      <c r="B312" s="15">
        <v>26827</v>
      </c>
      <c r="C312" s="15">
        <v>8404136</v>
      </c>
      <c r="D312" s="15">
        <v>47748</v>
      </c>
      <c r="E312" s="15">
        <v>554</v>
      </c>
      <c r="F312" s="15">
        <v>39352</v>
      </c>
      <c r="G312" s="15">
        <v>36709</v>
      </c>
      <c r="H312" s="19">
        <f t="shared" si="4"/>
        <v>8555326</v>
      </c>
    </row>
    <row r="313" spans="1:8" x14ac:dyDescent="0.75">
      <c r="A313" s="11">
        <v>44553</v>
      </c>
      <c r="B313" s="15">
        <v>8979</v>
      </c>
      <c r="C313" s="15">
        <v>7467377</v>
      </c>
      <c r="D313" s="15">
        <v>414302</v>
      </c>
      <c r="E313" s="15">
        <v>2101</v>
      </c>
      <c r="F313" s="15">
        <v>25000</v>
      </c>
      <c r="G313" s="15">
        <v>81148</v>
      </c>
      <c r="H313" s="19">
        <f t="shared" si="4"/>
        <v>7998907</v>
      </c>
    </row>
    <row r="314" spans="1:8" x14ac:dyDescent="0.75">
      <c r="A314" s="11">
        <v>44557</v>
      </c>
      <c r="B314" s="15">
        <v>8979</v>
      </c>
      <c r="C314" s="15">
        <v>9797847</v>
      </c>
      <c r="D314" s="15">
        <v>137063</v>
      </c>
      <c r="E314" s="15">
        <v>67059</v>
      </c>
      <c r="F314" s="15">
        <v>35259</v>
      </c>
      <c r="G314" s="15">
        <v>81148</v>
      </c>
      <c r="H314" s="19">
        <f t="shared" si="4"/>
        <v>10127355</v>
      </c>
    </row>
    <row r="315" spans="1:8" x14ac:dyDescent="0.75">
      <c r="A315" s="11">
        <v>44558</v>
      </c>
      <c r="B315" s="15">
        <v>15528</v>
      </c>
      <c r="C315" s="15">
        <v>9197678</v>
      </c>
      <c r="D315" s="15">
        <v>360076</v>
      </c>
      <c r="E315" s="15">
        <v>0</v>
      </c>
      <c r="F315" s="15">
        <v>53600</v>
      </c>
      <c r="G315" s="15">
        <v>14059</v>
      </c>
      <c r="H315" s="19">
        <f t="shared" si="4"/>
        <v>9640941</v>
      </c>
    </row>
    <row r="316" spans="1:8" x14ac:dyDescent="0.75">
      <c r="A316" s="11">
        <v>44559</v>
      </c>
      <c r="B316" s="15">
        <v>7501</v>
      </c>
      <c r="C316" s="15">
        <v>5723446</v>
      </c>
      <c r="D316" s="15">
        <v>240589</v>
      </c>
      <c r="E316" s="15">
        <v>2000</v>
      </c>
      <c r="F316" s="15">
        <v>6800</v>
      </c>
      <c r="G316" s="15">
        <v>13143</v>
      </c>
      <c r="H316" s="19">
        <f t="shared" si="4"/>
        <v>5993479</v>
      </c>
    </row>
    <row r="317" spans="1:8" x14ac:dyDescent="0.75">
      <c r="A317" s="11">
        <v>44560</v>
      </c>
      <c r="B317" s="15">
        <v>12786</v>
      </c>
      <c r="C317" s="15">
        <v>12541729</v>
      </c>
      <c r="D317" s="15">
        <v>350776</v>
      </c>
      <c r="E317" s="15">
        <v>2902</v>
      </c>
      <c r="F317" s="15">
        <v>0</v>
      </c>
      <c r="G317" s="15">
        <v>1</v>
      </c>
      <c r="H317" s="19">
        <f t="shared" si="4"/>
        <v>12908194</v>
      </c>
    </row>
    <row r="318" spans="1:8" x14ac:dyDescent="0.75">
      <c r="A318" s="11">
        <v>44564</v>
      </c>
      <c r="B318" s="15">
        <v>24782</v>
      </c>
      <c r="C318" s="15">
        <v>8054066</v>
      </c>
      <c r="D318" s="15">
        <v>125023</v>
      </c>
      <c r="E318" s="15">
        <v>0</v>
      </c>
      <c r="F318" s="15">
        <v>0</v>
      </c>
      <c r="G318" s="15">
        <v>30050</v>
      </c>
      <c r="H318" s="19">
        <f t="shared" si="4"/>
        <v>8233921</v>
      </c>
    </row>
    <row r="319" spans="1:8" x14ac:dyDescent="0.75">
      <c r="A319" s="11">
        <v>44565</v>
      </c>
      <c r="B319" s="15">
        <v>7793</v>
      </c>
      <c r="C319" s="15">
        <v>5397740</v>
      </c>
      <c r="D319" s="15">
        <v>145895</v>
      </c>
      <c r="E319" s="15">
        <v>9964</v>
      </c>
      <c r="F319" s="15">
        <v>0</v>
      </c>
      <c r="G319" s="15">
        <v>0</v>
      </c>
      <c r="H319" s="19">
        <f t="shared" si="4"/>
        <v>5561392</v>
      </c>
    </row>
    <row r="320" spans="1:8" x14ac:dyDescent="0.75">
      <c r="A320" s="11">
        <v>44566</v>
      </c>
      <c r="B320" s="15">
        <v>26864</v>
      </c>
      <c r="C320" s="15">
        <v>5780028</v>
      </c>
      <c r="D320" s="15">
        <v>48494</v>
      </c>
      <c r="E320" s="15">
        <v>790</v>
      </c>
      <c r="F320" s="15">
        <v>60301</v>
      </c>
      <c r="G320" s="15">
        <v>0</v>
      </c>
      <c r="H320" s="19">
        <f t="shared" si="4"/>
        <v>5916477</v>
      </c>
    </row>
    <row r="321" spans="1:8" x14ac:dyDescent="0.75">
      <c r="A321" s="11">
        <v>44567</v>
      </c>
      <c r="B321" s="15">
        <v>0</v>
      </c>
      <c r="C321" s="15">
        <v>6442940</v>
      </c>
      <c r="D321" s="15">
        <v>477014</v>
      </c>
      <c r="E321" s="15">
        <v>6090</v>
      </c>
      <c r="F321" s="15">
        <v>11376</v>
      </c>
      <c r="G321" s="15">
        <v>0</v>
      </c>
      <c r="H321" s="19">
        <f t="shared" si="4"/>
        <v>6937420</v>
      </c>
    </row>
    <row r="322" spans="1:8" x14ac:dyDescent="0.75">
      <c r="A322" s="11">
        <v>44568</v>
      </c>
      <c r="B322" s="15">
        <v>20424</v>
      </c>
      <c r="C322" s="15">
        <v>4559741</v>
      </c>
      <c r="D322" s="15">
        <v>149529</v>
      </c>
      <c r="E322" s="15">
        <v>18409</v>
      </c>
      <c r="F322" s="15">
        <v>0</v>
      </c>
      <c r="G322" s="15">
        <v>39026</v>
      </c>
      <c r="H322" s="19">
        <f t="shared" si="4"/>
        <v>4787129</v>
      </c>
    </row>
    <row r="323" spans="1:8" x14ac:dyDescent="0.75">
      <c r="A323" s="11">
        <v>44571</v>
      </c>
      <c r="B323" s="15">
        <v>0</v>
      </c>
      <c r="C323" s="15">
        <v>5942534</v>
      </c>
      <c r="D323" s="15">
        <v>45710</v>
      </c>
      <c r="E323" s="15">
        <v>4061</v>
      </c>
      <c r="F323" s="15">
        <v>41169</v>
      </c>
      <c r="G323" s="15">
        <v>10179</v>
      </c>
      <c r="H323" s="19">
        <f t="shared" ref="H323:H386" si="5">+SUM(B323:G323)</f>
        <v>6043653</v>
      </c>
    </row>
    <row r="324" spans="1:8" x14ac:dyDescent="0.75">
      <c r="A324" s="11">
        <v>44572</v>
      </c>
      <c r="B324" s="15">
        <v>3105</v>
      </c>
      <c r="C324" s="15">
        <v>5704210</v>
      </c>
      <c r="D324" s="15">
        <v>69315</v>
      </c>
      <c r="E324" s="15">
        <v>6090</v>
      </c>
      <c r="F324" s="15">
        <v>0</v>
      </c>
      <c r="G324" s="15">
        <v>3750</v>
      </c>
      <c r="H324" s="19">
        <f t="shared" si="5"/>
        <v>5786470</v>
      </c>
    </row>
    <row r="325" spans="1:8" x14ac:dyDescent="0.75">
      <c r="A325" s="11">
        <v>44573</v>
      </c>
      <c r="B325" s="15">
        <v>3371</v>
      </c>
      <c r="C325" s="15">
        <v>6551688</v>
      </c>
      <c r="D325" s="15">
        <v>89592</v>
      </c>
      <c r="E325" s="15">
        <v>2427</v>
      </c>
      <c r="F325" s="15">
        <v>0</v>
      </c>
      <c r="G325" s="15">
        <v>24313</v>
      </c>
      <c r="H325" s="19">
        <f t="shared" si="5"/>
        <v>6671391</v>
      </c>
    </row>
    <row r="326" spans="1:8" x14ac:dyDescent="0.75">
      <c r="A326" s="11">
        <v>44574</v>
      </c>
      <c r="B326" s="15">
        <v>37249</v>
      </c>
      <c r="C326" s="15">
        <v>6684676</v>
      </c>
      <c r="D326" s="15">
        <v>772922</v>
      </c>
      <c r="E326" s="15">
        <v>7001</v>
      </c>
      <c r="F326" s="15">
        <v>10957</v>
      </c>
      <c r="G326" s="15">
        <v>12203</v>
      </c>
      <c r="H326" s="19">
        <f t="shared" si="5"/>
        <v>7525008</v>
      </c>
    </row>
    <row r="327" spans="1:8" x14ac:dyDescent="0.75">
      <c r="A327" s="11">
        <v>44575</v>
      </c>
      <c r="B327" s="15">
        <v>4514</v>
      </c>
      <c r="C327" s="15">
        <v>8738919</v>
      </c>
      <c r="D327" s="15">
        <v>318979</v>
      </c>
      <c r="E327" s="15">
        <v>8137</v>
      </c>
      <c r="F327" s="15">
        <v>3758</v>
      </c>
      <c r="G327" s="15">
        <v>0</v>
      </c>
      <c r="H327" s="19">
        <f t="shared" si="5"/>
        <v>9074307</v>
      </c>
    </row>
    <row r="328" spans="1:8" x14ac:dyDescent="0.75">
      <c r="A328" s="11">
        <v>44578</v>
      </c>
      <c r="B328" s="15">
        <v>3489</v>
      </c>
      <c r="C328" s="15">
        <v>7229884</v>
      </c>
      <c r="D328" s="15">
        <v>90108</v>
      </c>
      <c r="E328" s="15">
        <v>2500</v>
      </c>
      <c r="F328" s="15">
        <v>5000</v>
      </c>
      <c r="G328" s="15">
        <v>3405</v>
      </c>
      <c r="H328" s="19">
        <f t="shared" si="5"/>
        <v>7334386</v>
      </c>
    </row>
    <row r="329" spans="1:8" x14ac:dyDescent="0.75">
      <c r="A329" s="11">
        <v>44579</v>
      </c>
      <c r="B329" s="15">
        <v>25484</v>
      </c>
      <c r="C329" s="15">
        <v>10357897</v>
      </c>
      <c r="D329" s="15">
        <v>259267</v>
      </c>
      <c r="E329" s="15">
        <v>8300</v>
      </c>
      <c r="F329" s="15">
        <v>2000</v>
      </c>
      <c r="G329" s="15">
        <v>55099</v>
      </c>
      <c r="H329" s="19">
        <f t="shared" si="5"/>
        <v>10708047</v>
      </c>
    </row>
    <row r="330" spans="1:8" x14ac:dyDescent="0.75">
      <c r="A330" s="11">
        <v>44580</v>
      </c>
      <c r="B330" s="15">
        <v>19935</v>
      </c>
      <c r="C330" s="15">
        <v>6980862</v>
      </c>
      <c r="D330" s="15">
        <v>536354</v>
      </c>
      <c r="E330" s="15">
        <v>0</v>
      </c>
      <c r="F330" s="15">
        <v>300</v>
      </c>
      <c r="G330" s="15">
        <v>1502</v>
      </c>
      <c r="H330" s="19">
        <f t="shared" si="5"/>
        <v>7538953</v>
      </c>
    </row>
    <row r="331" spans="1:8" x14ac:dyDescent="0.75">
      <c r="A331" s="11">
        <v>44581</v>
      </c>
      <c r="B331" s="15">
        <v>10671</v>
      </c>
      <c r="C331" s="15">
        <v>8950838</v>
      </c>
      <c r="D331" s="15">
        <v>94923</v>
      </c>
      <c r="E331" s="15">
        <v>4800</v>
      </c>
      <c r="F331" s="15">
        <v>15</v>
      </c>
      <c r="G331" s="15">
        <v>2200</v>
      </c>
      <c r="H331" s="19">
        <f t="shared" si="5"/>
        <v>9063447</v>
      </c>
    </row>
    <row r="332" spans="1:8" x14ac:dyDescent="0.75">
      <c r="A332" s="11">
        <v>44582</v>
      </c>
      <c r="B332" s="15">
        <v>4200</v>
      </c>
      <c r="C332" s="15">
        <v>10045180</v>
      </c>
      <c r="D332" s="15">
        <v>195555</v>
      </c>
      <c r="E332" s="15">
        <v>7704</v>
      </c>
      <c r="F332" s="15">
        <v>7220</v>
      </c>
      <c r="G332" s="15">
        <v>529</v>
      </c>
      <c r="H332" s="19">
        <f t="shared" si="5"/>
        <v>10260388</v>
      </c>
    </row>
    <row r="333" spans="1:8" x14ac:dyDescent="0.75">
      <c r="A333" s="11">
        <v>44585</v>
      </c>
      <c r="B333" s="15">
        <v>1847</v>
      </c>
      <c r="C333" s="15">
        <v>8434239</v>
      </c>
      <c r="D333" s="15">
        <v>193890</v>
      </c>
      <c r="E333" s="15">
        <v>15147</v>
      </c>
      <c r="F333" s="15">
        <v>5114</v>
      </c>
      <c r="G333" s="15">
        <v>5200</v>
      </c>
      <c r="H333" s="19">
        <f t="shared" si="5"/>
        <v>8655437</v>
      </c>
    </row>
    <row r="334" spans="1:8" x14ac:dyDescent="0.75">
      <c r="A334" s="11">
        <v>44586</v>
      </c>
      <c r="B334" s="15">
        <v>14217</v>
      </c>
      <c r="C334" s="15">
        <v>7233386</v>
      </c>
      <c r="D334" s="15">
        <v>347666</v>
      </c>
      <c r="E334" s="15">
        <v>15147</v>
      </c>
      <c r="F334" s="15">
        <v>0</v>
      </c>
      <c r="G334" s="15">
        <v>1858</v>
      </c>
      <c r="H334" s="19">
        <f t="shared" si="5"/>
        <v>7612274</v>
      </c>
    </row>
    <row r="335" spans="1:8" x14ac:dyDescent="0.75">
      <c r="A335" s="11">
        <v>44587</v>
      </c>
      <c r="B335" s="15">
        <v>12564</v>
      </c>
      <c r="C335" s="15">
        <v>8298821</v>
      </c>
      <c r="D335" s="15">
        <v>191159</v>
      </c>
      <c r="E335" s="15">
        <v>76959</v>
      </c>
      <c r="F335" s="15">
        <v>39900</v>
      </c>
      <c r="G335" s="15">
        <v>1235</v>
      </c>
      <c r="H335" s="19">
        <f t="shared" si="5"/>
        <v>8620638</v>
      </c>
    </row>
    <row r="336" spans="1:8" x14ac:dyDescent="0.75">
      <c r="A336" s="11">
        <v>44588</v>
      </c>
      <c r="B336" s="15">
        <v>2572</v>
      </c>
      <c r="C336" s="15">
        <v>12817787</v>
      </c>
      <c r="D336" s="15">
        <v>259359</v>
      </c>
      <c r="E336" s="15">
        <v>76959</v>
      </c>
      <c r="F336" s="15">
        <v>127451</v>
      </c>
      <c r="G336" s="15">
        <v>0</v>
      </c>
      <c r="H336" s="19">
        <f t="shared" si="5"/>
        <v>13284128</v>
      </c>
    </row>
    <row r="337" spans="1:8" x14ac:dyDescent="0.75">
      <c r="A337" s="11">
        <v>44589</v>
      </c>
      <c r="B337" s="15">
        <v>15369</v>
      </c>
      <c r="C337" s="15">
        <v>12038687</v>
      </c>
      <c r="D337" s="15">
        <v>404742</v>
      </c>
      <c r="E337" s="15">
        <v>35517</v>
      </c>
      <c r="F337" s="15">
        <v>20603</v>
      </c>
      <c r="G337" s="15">
        <v>20385</v>
      </c>
      <c r="H337" s="19">
        <f t="shared" si="5"/>
        <v>12535303</v>
      </c>
    </row>
    <row r="338" spans="1:8" x14ac:dyDescent="0.75">
      <c r="A338" s="11">
        <v>44592</v>
      </c>
      <c r="B338" s="15">
        <v>1896</v>
      </c>
      <c r="C338" s="15">
        <v>4836413</v>
      </c>
      <c r="D338" s="15">
        <v>411200</v>
      </c>
      <c r="E338" s="15">
        <v>90351</v>
      </c>
      <c r="F338" s="15">
        <v>0</v>
      </c>
      <c r="G338" s="15">
        <v>0</v>
      </c>
      <c r="H338" s="19">
        <f t="shared" si="5"/>
        <v>5339860</v>
      </c>
    </row>
    <row r="339" spans="1:8" x14ac:dyDescent="0.75">
      <c r="A339" s="11">
        <v>44593</v>
      </c>
      <c r="B339" s="15">
        <v>30535</v>
      </c>
      <c r="C339" s="15">
        <v>6234389</v>
      </c>
      <c r="D339" s="15">
        <v>179699</v>
      </c>
      <c r="E339" s="15">
        <v>5316</v>
      </c>
      <c r="F339" s="15">
        <v>2000</v>
      </c>
      <c r="G339" s="15">
        <v>0</v>
      </c>
      <c r="H339" s="19">
        <f t="shared" si="5"/>
        <v>6451939</v>
      </c>
    </row>
    <row r="340" spans="1:8" x14ac:dyDescent="0.75">
      <c r="A340" s="11">
        <v>44594</v>
      </c>
      <c r="B340" s="15">
        <v>27560</v>
      </c>
      <c r="C340" s="15">
        <v>6473332</v>
      </c>
      <c r="D340" s="15">
        <v>551842</v>
      </c>
      <c r="E340" s="15">
        <v>22035</v>
      </c>
      <c r="F340" s="15">
        <v>10000</v>
      </c>
      <c r="G340" s="15">
        <v>0</v>
      </c>
      <c r="H340" s="19">
        <f t="shared" si="5"/>
        <v>7084769</v>
      </c>
    </row>
    <row r="341" spans="1:8" x14ac:dyDescent="0.75">
      <c r="A341" s="11">
        <v>44595</v>
      </c>
      <c r="B341" s="15">
        <v>612</v>
      </c>
      <c r="C341" s="15">
        <v>6960067</v>
      </c>
      <c r="D341" s="15">
        <v>80462</v>
      </c>
      <c r="E341" s="15">
        <v>1450</v>
      </c>
      <c r="F341" s="15">
        <v>701</v>
      </c>
      <c r="G341" s="15">
        <v>1601</v>
      </c>
      <c r="H341" s="19">
        <f t="shared" si="5"/>
        <v>7044893</v>
      </c>
    </row>
    <row r="342" spans="1:8" x14ac:dyDescent="0.75">
      <c r="A342" s="11">
        <v>44596</v>
      </c>
      <c r="B342" s="15">
        <v>1472</v>
      </c>
      <c r="C342" s="15">
        <v>10339118</v>
      </c>
      <c r="D342" s="15">
        <v>22434</v>
      </c>
      <c r="E342" s="15">
        <v>69722</v>
      </c>
      <c r="F342" s="15">
        <v>231</v>
      </c>
      <c r="G342" s="15">
        <v>0</v>
      </c>
      <c r="H342" s="19">
        <f t="shared" si="5"/>
        <v>10432977</v>
      </c>
    </row>
    <row r="343" spans="1:8" x14ac:dyDescent="0.75">
      <c r="A343" s="11">
        <v>44599</v>
      </c>
      <c r="B343" s="15">
        <v>2547</v>
      </c>
      <c r="C343" s="15">
        <v>5254065</v>
      </c>
      <c r="D343" s="15">
        <v>55881</v>
      </c>
      <c r="E343" s="15">
        <v>95830</v>
      </c>
      <c r="F343" s="15">
        <v>3614</v>
      </c>
      <c r="G343" s="15">
        <v>5400</v>
      </c>
      <c r="H343" s="19">
        <f t="shared" si="5"/>
        <v>5417337</v>
      </c>
    </row>
    <row r="344" spans="1:8" x14ac:dyDescent="0.75">
      <c r="A344" s="11">
        <v>44600</v>
      </c>
      <c r="B344" s="15">
        <v>2633</v>
      </c>
      <c r="C344" s="15">
        <v>8489364</v>
      </c>
      <c r="D344" s="15">
        <v>660622</v>
      </c>
      <c r="E344" s="15">
        <v>382952</v>
      </c>
      <c r="F344" s="15">
        <v>20615</v>
      </c>
      <c r="G344" s="15">
        <v>130</v>
      </c>
      <c r="H344" s="19">
        <f t="shared" si="5"/>
        <v>9556316</v>
      </c>
    </row>
    <row r="345" spans="1:8" x14ac:dyDescent="0.75">
      <c r="A345" s="11">
        <v>44601</v>
      </c>
      <c r="B345" s="15">
        <v>2023</v>
      </c>
      <c r="C345" s="15">
        <v>6287146</v>
      </c>
      <c r="D345" s="15">
        <v>436655</v>
      </c>
      <c r="E345" s="15">
        <v>390583</v>
      </c>
      <c r="F345" s="15">
        <v>0</v>
      </c>
      <c r="G345" s="15">
        <v>19859</v>
      </c>
      <c r="H345" s="19">
        <f t="shared" si="5"/>
        <v>7136266</v>
      </c>
    </row>
    <row r="346" spans="1:8" x14ac:dyDescent="0.75">
      <c r="A346" s="11">
        <v>44602</v>
      </c>
      <c r="B346" s="15">
        <v>4897</v>
      </c>
      <c r="C346" s="15">
        <v>7812205</v>
      </c>
      <c r="D346" s="15">
        <v>40666</v>
      </c>
      <c r="E346" s="15">
        <v>127634</v>
      </c>
      <c r="F346" s="15">
        <v>4748</v>
      </c>
      <c r="G346" s="15">
        <v>8196</v>
      </c>
      <c r="H346" s="19">
        <f t="shared" si="5"/>
        <v>7998346</v>
      </c>
    </row>
    <row r="347" spans="1:8" x14ac:dyDescent="0.75">
      <c r="A347" s="11">
        <v>44603</v>
      </c>
      <c r="B347" s="15">
        <v>1451</v>
      </c>
      <c r="C347" s="15">
        <v>8547993</v>
      </c>
      <c r="D347" s="15">
        <v>606236</v>
      </c>
      <c r="E347" s="15">
        <v>390583</v>
      </c>
      <c r="F347" s="15">
        <v>0</v>
      </c>
      <c r="G347" s="15">
        <v>0</v>
      </c>
      <c r="H347" s="19">
        <f t="shared" si="5"/>
        <v>9546263</v>
      </c>
    </row>
    <row r="348" spans="1:8" x14ac:dyDescent="0.75">
      <c r="A348" s="11">
        <v>44606</v>
      </c>
      <c r="B348" s="15">
        <v>3351</v>
      </c>
      <c r="C348" s="15">
        <v>8306812</v>
      </c>
      <c r="D348" s="15">
        <v>348500</v>
      </c>
      <c r="E348" s="15">
        <v>390583</v>
      </c>
      <c r="F348" s="15">
        <v>2</v>
      </c>
      <c r="G348" s="15">
        <v>1530</v>
      </c>
      <c r="H348" s="19">
        <f t="shared" si="5"/>
        <v>9050778</v>
      </c>
    </row>
    <row r="349" spans="1:8" x14ac:dyDescent="0.75">
      <c r="A349" s="11">
        <v>44607</v>
      </c>
      <c r="B349" s="15">
        <v>48</v>
      </c>
      <c r="C349" s="15">
        <v>6626216</v>
      </c>
      <c r="D349" s="15">
        <v>691283</v>
      </c>
      <c r="E349" s="15">
        <v>390583</v>
      </c>
      <c r="F349" s="15">
        <v>110</v>
      </c>
      <c r="G349" s="15">
        <v>2570</v>
      </c>
      <c r="H349" s="19">
        <f t="shared" si="5"/>
        <v>7710810</v>
      </c>
    </row>
    <row r="350" spans="1:8" x14ac:dyDescent="0.75">
      <c r="A350" s="11">
        <v>44608</v>
      </c>
      <c r="B350" s="15">
        <v>700</v>
      </c>
      <c r="C350" s="15">
        <v>10581465</v>
      </c>
      <c r="D350" s="15">
        <v>896400</v>
      </c>
      <c r="E350" s="15">
        <v>390583</v>
      </c>
      <c r="F350" s="15">
        <v>52505</v>
      </c>
      <c r="G350" s="15">
        <v>970</v>
      </c>
      <c r="H350" s="19">
        <f t="shared" si="5"/>
        <v>11922623</v>
      </c>
    </row>
    <row r="351" spans="1:8" x14ac:dyDescent="0.75">
      <c r="A351" s="11">
        <v>44609</v>
      </c>
      <c r="B351" s="15">
        <v>0</v>
      </c>
      <c r="C351" s="15">
        <v>7905680</v>
      </c>
      <c r="D351" s="15">
        <v>81743</v>
      </c>
      <c r="E351" s="15">
        <v>10005</v>
      </c>
      <c r="F351" s="15">
        <v>33168</v>
      </c>
      <c r="G351" s="15">
        <v>4000</v>
      </c>
      <c r="H351" s="19">
        <f t="shared" si="5"/>
        <v>8034596</v>
      </c>
    </row>
    <row r="352" spans="1:8" x14ac:dyDescent="0.75">
      <c r="A352" s="11">
        <v>44610</v>
      </c>
      <c r="B352" s="15">
        <v>8843</v>
      </c>
      <c r="C352" s="15">
        <v>5962984</v>
      </c>
      <c r="D352" s="15">
        <v>265463</v>
      </c>
      <c r="E352" s="15">
        <v>15543</v>
      </c>
      <c r="F352" s="15">
        <v>0</v>
      </c>
      <c r="G352" s="15">
        <v>0</v>
      </c>
      <c r="H352" s="19">
        <f t="shared" si="5"/>
        <v>6252833</v>
      </c>
    </row>
    <row r="353" spans="1:8" x14ac:dyDescent="0.75">
      <c r="A353" s="11">
        <v>44613</v>
      </c>
      <c r="B353" s="15">
        <v>3500</v>
      </c>
      <c r="C353" s="15">
        <v>5322921</v>
      </c>
      <c r="D353" s="15">
        <v>28250</v>
      </c>
      <c r="E353" s="15">
        <v>196</v>
      </c>
      <c r="F353" s="15">
        <v>6791</v>
      </c>
      <c r="G353" s="15">
        <v>8146</v>
      </c>
      <c r="H353" s="19">
        <f t="shared" si="5"/>
        <v>5369804</v>
      </c>
    </row>
    <row r="354" spans="1:8" x14ac:dyDescent="0.75">
      <c r="A354" s="11">
        <v>44614</v>
      </c>
      <c r="B354" s="15">
        <v>5133</v>
      </c>
      <c r="C354" s="15">
        <v>8897666</v>
      </c>
      <c r="D354" s="15">
        <v>4290765</v>
      </c>
      <c r="E354" s="15">
        <v>261346</v>
      </c>
      <c r="F354" s="15">
        <v>274124</v>
      </c>
      <c r="G354" s="15">
        <v>0</v>
      </c>
      <c r="H354" s="19">
        <f t="shared" si="5"/>
        <v>13729034</v>
      </c>
    </row>
    <row r="355" spans="1:8" x14ac:dyDescent="0.75">
      <c r="A355" s="11">
        <v>44615</v>
      </c>
      <c r="B355" s="15">
        <v>9721</v>
      </c>
      <c r="C355" s="15">
        <v>6583962</v>
      </c>
      <c r="D355" s="15">
        <v>344993</v>
      </c>
      <c r="E355" s="15">
        <v>221823</v>
      </c>
      <c r="F355" s="15">
        <v>3513</v>
      </c>
      <c r="G355" s="15">
        <v>0</v>
      </c>
      <c r="H355" s="19">
        <f t="shared" si="5"/>
        <v>7164012</v>
      </c>
    </row>
    <row r="356" spans="1:8" x14ac:dyDescent="0.75">
      <c r="A356" s="11">
        <v>44616</v>
      </c>
      <c r="B356" s="15">
        <v>3429</v>
      </c>
      <c r="C356" s="15">
        <v>8383380</v>
      </c>
      <c r="D356" s="15">
        <v>267125</v>
      </c>
      <c r="E356" s="15">
        <v>0</v>
      </c>
      <c r="F356" s="15">
        <v>1000</v>
      </c>
      <c r="G356" s="15">
        <v>0</v>
      </c>
      <c r="H356" s="19">
        <f t="shared" si="5"/>
        <v>8654934</v>
      </c>
    </row>
    <row r="357" spans="1:8" x14ac:dyDescent="0.75">
      <c r="A357" s="11">
        <v>44617</v>
      </c>
      <c r="B357" s="15">
        <v>8249</v>
      </c>
      <c r="C357" s="15">
        <v>13447453</v>
      </c>
      <c r="D357" s="15">
        <v>230559</v>
      </c>
      <c r="E357" s="15">
        <v>13500</v>
      </c>
      <c r="F357" s="15">
        <v>30100</v>
      </c>
      <c r="G357" s="15">
        <v>0</v>
      </c>
      <c r="H357" s="19">
        <f t="shared" si="5"/>
        <v>13729861</v>
      </c>
    </row>
    <row r="358" spans="1:8" x14ac:dyDescent="0.75">
      <c r="A358" s="11">
        <v>44622</v>
      </c>
      <c r="B358" s="15">
        <v>614</v>
      </c>
      <c r="C358" s="15">
        <v>9089555</v>
      </c>
      <c r="D358" s="15">
        <v>253943</v>
      </c>
      <c r="E358" s="15">
        <v>21448</v>
      </c>
      <c r="F358" s="15">
        <v>19477</v>
      </c>
      <c r="G358" s="15">
        <v>25</v>
      </c>
      <c r="H358" s="19">
        <f t="shared" si="5"/>
        <v>9385062</v>
      </c>
    </row>
    <row r="359" spans="1:8" x14ac:dyDescent="0.75">
      <c r="A359" s="11">
        <v>44623</v>
      </c>
      <c r="B359" s="15">
        <v>5200</v>
      </c>
      <c r="C359" s="15">
        <v>16092916</v>
      </c>
      <c r="D359" s="15">
        <v>197033</v>
      </c>
      <c r="E359" s="15">
        <v>195149</v>
      </c>
      <c r="F359" s="15">
        <v>21408</v>
      </c>
      <c r="G359" s="15">
        <v>0</v>
      </c>
      <c r="H359" s="19">
        <f t="shared" si="5"/>
        <v>16511706</v>
      </c>
    </row>
    <row r="360" spans="1:8" x14ac:dyDescent="0.75">
      <c r="A360" s="11">
        <v>44624</v>
      </c>
      <c r="B360" s="15">
        <v>563</v>
      </c>
      <c r="C360" s="15">
        <v>10428367</v>
      </c>
      <c r="D360" s="15">
        <v>251059</v>
      </c>
      <c r="E360" s="15">
        <v>330274</v>
      </c>
      <c r="F360" s="15">
        <v>5358</v>
      </c>
      <c r="G360" s="15">
        <v>0</v>
      </c>
      <c r="H360" s="19">
        <f t="shared" si="5"/>
        <v>11015621</v>
      </c>
    </row>
    <row r="361" spans="1:8" x14ac:dyDescent="0.75">
      <c r="A361" s="11">
        <v>44627</v>
      </c>
      <c r="B361" s="15">
        <v>629</v>
      </c>
      <c r="C361" s="15">
        <v>10322339</v>
      </c>
      <c r="D361" s="15">
        <v>101948</v>
      </c>
      <c r="E361" s="15">
        <v>203545</v>
      </c>
      <c r="F361" s="15">
        <v>90806</v>
      </c>
      <c r="G361" s="15">
        <v>1923</v>
      </c>
      <c r="H361" s="19">
        <f t="shared" si="5"/>
        <v>10721190</v>
      </c>
    </row>
    <row r="362" spans="1:8" x14ac:dyDescent="0.75">
      <c r="A362" s="11">
        <v>44628</v>
      </c>
      <c r="B362" s="15">
        <v>5450</v>
      </c>
      <c r="C362" s="15">
        <v>12162137</v>
      </c>
      <c r="D362" s="15">
        <v>520945</v>
      </c>
      <c r="E362" s="15">
        <v>40614</v>
      </c>
      <c r="F362" s="15">
        <v>531540</v>
      </c>
      <c r="G362" s="15">
        <v>1000</v>
      </c>
      <c r="H362" s="19">
        <f t="shared" si="5"/>
        <v>13261686</v>
      </c>
    </row>
    <row r="363" spans="1:8" x14ac:dyDescent="0.75">
      <c r="A363" s="11">
        <v>44629</v>
      </c>
      <c r="B363" s="15">
        <v>15694</v>
      </c>
      <c r="C363" s="15">
        <v>17342872</v>
      </c>
      <c r="D363" s="15">
        <v>247531</v>
      </c>
      <c r="E363" s="15">
        <v>16043</v>
      </c>
      <c r="F363" s="15">
        <v>7640</v>
      </c>
      <c r="G363" s="15">
        <v>1000</v>
      </c>
      <c r="H363" s="19">
        <f t="shared" si="5"/>
        <v>17630780</v>
      </c>
    </row>
    <row r="364" spans="1:8" x14ac:dyDescent="0.75">
      <c r="A364" s="11">
        <v>44630</v>
      </c>
      <c r="B364" s="15">
        <v>11197</v>
      </c>
      <c r="C364" s="15">
        <v>14293445</v>
      </c>
      <c r="D364" s="15">
        <v>377255</v>
      </c>
      <c r="E364" s="15">
        <v>11035</v>
      </c>
      <c r="F364" s="15">
        <v>1898</v>
      </c>
      <c r="G364" s="15">
        <v>1000</v>
      </c>
      <c r="H364" s="19">
        <f t="shared" si="5"/>
        <v>14695830</v>
      </c>
    </row>
    <row r="365" spans="1:8" x14ac:dyDescent="0.75">
      <c r="A365" s="11">
        <v>44631</v>
      </c>
      <c r="B365" s="15">
        <v>13505</v>
      </c>
      <c r="C365" s="15">
        <v>17315898</v>
      </c>
      <c r="D365" s="15">
        <v>4324493</v>
      </c>
      <c r="E365" s="15">
        <v>0</v>
      </c>
      <c r="F365" s="15">
        <v>9774</v>
      </c>
      <c r="G365" s="15">
        <v>0</v>
      </c>
      <c r="H365" s="19">
        <f t="shared" si="5"/>
        <v>21663670</v>
      </c>
    </row>
    <row r="366" spans="1:8" x14ac:dyDescent="0.75">
      <c r="A366" s="11">
        <v>44634</v>
      </c>
      <c r="B366" s="15">
        <v>1232</v>
      </c>
      <c r="C366" s="15">
        <v>11392059</v>
      </c>
      <c r="D366" s="15">
        <v>191517</v>
      </c>
      <c r="E366" s="15">
        <v>2000</v>
      </c>
      <c r="F366" s="15">
        <v>12300</v>
      </c>
      <c r="G366" s="15">
        <v>112</v>
      </c>
      <c r="H366" s="19">
        <f t="shared" si="5"/>
        <v>11599220</v>
      </c>
    </row>
    <row r="367" spans="1:8" x14ac:dyDescent="0.75">
      <c r="A367" s="11">
        <v>44635</v>
      </c>
      <c r="B367" s="15">
        <v>454</v>
      </c>
      <c r="C367" s="15">
        <v>15589258</v>
      </c>
      <c r="D367" s="15">
        <v>357381</v>
      </c>
      <c r="E367" s="15">
        <v>16647</v>
      </c>
      <c r="F367" s="15">
        <v>55140</v>
      </c>
      <c r="G367" s="15">
        <v>11030</v>
      </c>
      <c r="H367" s="19">
        <f t="shared" si="5"/>
        <v>16029910</v>
      </c>
    </row>
    <row r="368" spans="1:8" x14ac:dyDescent="0.75">
      <c r="A368" s="11">
        <v>44636</v>
      </c>
      <c r="B368" s="15">
        <v>0</v>
      </c>
      <c r="C368" s="15">
        <v>15911538</v>
      </c>
      <c r="D368" s="15">
        <v>473366</v>
      </c>
      <c r="E368" s="15">
        <v>0</v>
      </c>
      <c r="F368" s="15">
        <v>12849</v>
      </c>
      <c r="G368" s="15">
        <v>0</v>
      </c>
      <c r="H368" s="19">
        <f t="shared" si="5"/>
        <v>16397753</v>
      </c>
    </row>
    <row r="369" spans="1:8" x14ac:dyDescent="0.75">
      <c r="A369" s="11">
        <v>44637</v>
      </c>
      <c r="B369" s="15">
        <v>8145</v>
      </c>
      <c r="C369" s="15">
        <v>16834280</v>
      </c>
      <c r="D369" s="15">
        <v>71560</v>
      </c>
      <c r="E369" s="15">
        <v>89000</v>
      </c>
      <c r="F369" s="15">
        <v>100296</v>
      </c>
      <c r="G369" s="15">
        <v>7528</v>
      </c>
      <c r="H369" s="19">
        <f t="shared" si="5"/>
        <v>17110809</v>
      </c>
    </row>
    <row r="370" spans="1:8" x14ac:dyDescent="0.75">
      <c r="A370" s="11">
        <v>44638</v>
      </c>
      <c r="B370" s="15">
        <v>45062</v>
      </c>
      <c r="C370" s="15">
        <v>10874251</v>
      </c>
      <c r="D370" s="15">
        <v>1152633</v>
      </c>
      <c r="E370" s="15">
        <v>53</v>
      </c>
      <c r="F370" s="15">
        <v>100296</v>
      </c>
      <c r="G370" s="15">
        <v>0</v>
      </c>
      <c r="H370" s="19">
        <f t="shared" si="5"/>
        <v>12172295</v>
      </c>
    </row>
    <row r="371" spans="1:8" x14ac:dyDescent="0.75">
      <c r="A371" s="11">
        <v>44641</v>
      </c>
      <c r="B371" s="15">
        <v>3958</v>
      </c>
      <c r="C371" s="15">
        <v>10860849</v>
      </c>
      <c r="D371" s="15">
        <v>5201957</v>
      </c>
      <c r="E371" s="15">
        <v>2651</v>
      </c>
      <c r="F371" s="15">
        <v>125867</v>
      </c>
      <c r="G371" s="15">
        <v>0</v>
      </c>
      <c r="H371" s="19">
        <f t="shared" si="5"/>
        <v>16195282</v>
      </c>
    </row>
    <row r="372" spans="1:8" x14ac:dyDescent="0.75">
      <c r="A372" s="11">
        <v>44642</v>
      </c>
      <c r="B372" s="15">
        <v>0</v>
      </c>
      <c r="C372" s="15">
        <v>14712824</v>
      </c>
      <c r="D372" s="15">
        <v>172336</v>
      </c>
      <c r="E372" s="15">
        <v>13609</v>
      </c>
      <c r="F372" s="15">
        <v>20693</v>
      </c>
      <c r="G372" s="15">
        <v>0</v>
      </c>
      <c r="H372" s="19">
        <f t="shared" si="5"/>
        <v>14919462</v>
      </c>
    </row>
    <row r="373" spans="1:8" x14ac:dyDescent="0.75">
      <c r="A373" s="11">
        <v>44643</v>
      </c>
      <c r="B373" s="15">
        <v>1002</v>
      </c>
      <c r="C373" s="15">
        <v>11511363</v>
      </c>
      <c r="D373" s="15">
        <v>195593</v>
      </c>
      <c r="E373" s="15">
        <v>62783</v>
      </c>
      <c r="F373" s="15">
        <v>23800</v>
      </c>
      <c r="G373" s="15">
        <v>337</v>
      </c>
      <c r="H373" s="19">
        <f t="shared" si="5"/>
        <v>11794878</v>
      </c>
    </row>
    <row r="374" spans="1:8" x14ac:dyDescent="0.75">
      <c r="A374" s="11">
        <v>44645</v>
      </c>
      <c r="B374" s="15">
        <v>3758</v>
      </c>
      <c r="C374" s="15">
        <v>15455397</v>
      </c>
      <c r="D374" s="15">
        <v>1296536</v>
      </c>
      <c r="E374" s="15">
        <v>60728</v>
      </c>
      <c r="F374" s="15">
        <v>133431</v>
      </c>
      <c r="G374" s="15">
        <v>897</v>
      </c>
      <c r="H374" s="19">
        <f t="shared" si="5"/>
        <v>16950747</v>
      </c>
    </row>
    <row r="375" spans="1:8" x14ac:dyDescent="0.75">
      <c r="A375" s="11">
        <v>44648</v>
      </c>
      <c r="B375" s="15">
        <v>1026</v>
      </c>
      <c r="C375" s="15">
        <v>11536230</v>
      </c>
      <c r="D375" s="15">
        <v>808072</v>
      </c>
      <c r="E375" s="15">
        <v>153243</v>
      </c>
      <c r="F375" s="15">
        <v>33078</v>
      </c>
      <c r="G375" s="15">
        <v>0</v>
      </c>
      <c r="H375" s="19">
        <f t="shared" si="5"/>
        <v>12531649</v>
      </c>
    </row>
    <row r="376" spans="1:8" x14ac:dyDescent="0.75">
      <c r="A376" s="11">
        <v>44649</v>
      </c>
      <c r="B376" s="15">
        <v>14774</v>
      </c>
      <c r="C376" s="15">
        <v>13290871</v>
      </c>
      <c r="D376" s="15">
        <v>298161</v>
      </c>
      <c r="E376" s="15">
        <v>140434</v>
      </c>
      <c r="F376" s="15">
        <v>161968</v>
      </c>
      <c r="G376" s="15">
        <v>495</v>
      </c>
      <c r="H376" s="19">
        <f t="shared" si="5"/>
        <v>13906703</v>
      </c>
    </row>
    <row r="377" spans="1:8" x14ac:dyDescent="0.75">
      <c r="A377" s="11">
        <v>44650</v>
      </c>
      <c r="B377" s="15">
        <v>1050</v>
      </c>
      <c r="C377" s="15">
        <v>10746584</v>
      </c>
      <c r="D377" s="15">
        <v>2941137</v>
      </c>
      <c r="E377" s="15">
        <v>72002</v>
      </c>
      <c r="F377" s="15">
        <v>15619</v>
      </c>
      <c r="G377" s="15">
        <v>9000</v>
      </c>
      <c r="H377" s="19">
        <f t="shared" si="5"/>
        <v>13785392</v>
      </c>
    </row>
    <row r="378" spans="1:8" x14ac:dyDescent="0.75">
      <c r="A378" s="11">
        <v>44651</v>
      </c>
      <c r="B378" s="15">
        <v>1168</v>
      </c>
      <c r="C378" s="15">
        <v>15359216</v>
      </c>
      <c r="D378" s="15">
        <v>389331</v>
      </c>
      <c r="E378" s="15">
        <v>154785</v>
      </c>
      <c r="F378" s="15">
        <v>66116</v>
      </c>
      <c r="G378" s="15">
        <v>0</v>
      </c>
      <c r="H378" s="19">
        <f t="shared" si="5"/>
        <v>15970616</v>
      </c>
    </row>
    <row r="379" spans="1:8" x14ac:dyDescent="0.75">
      <c r="A379" s="11">
        <v>44652</v>
      </c>
      <c r="B379" s="15">
        <v>11959</v>
      </c>
      <c r="C379" s="15">
        <v>13301780</v>
      </c>
      <c r="D379" s="15">
        <v>354378</v>
      </c>
      <c r="E379" s="15">
        <v>36657</v>
      </c>
      <c r="F379" s="15">
        <v>1122</v>
      </c>
      <c r="G379" s="15">
        <v>0</v>
      </c>
      <c r="H379" s="19">
        <f t="shared" si="5"/>
        <v>13705896</v>
      </c>
    </row>
    <row r="380" spans="1:8" x14ac:dyDescent="0.75">
      <c r="A380" s="11">
        <v>44655</v>
      </c>
      <c r="B380" s="15">
        <v>14451</v>
      </c>
      <c r="C380" s="15">
        <v>19070912</v>
      </c>
      <c r="D380" s="15">
        <v>469664</v>
      </c>
      <c r="E380" s="15">
        <v>3501</v>
      </c>
      <c r="F380" s="15">
        <v>100037</v>
      </c>
      <c r="G380" s="15">
        <v>4600</v>
      </c>
      <c r="H380" s="19">
        <f t="shared" si="5"/>
        <v>19663165</v>
      </c>
    </row>
    <row r="381" spans="1:8" x14ac:dyDescent="0.75">
      <c r="A381" s="11">
        <v>44656</v>
      </c>
      <c r="B381" s="15">
        <v>39292</v>
      </c>
      <c r="C381" s="15">
        <v>23204758</v>
      </c>
      <c r="D381" s="15">
        <v>67795</v>
      </c>
      <c r="E381" s="15">
        <v>4060</v>
      </c>
      <c r="F381" s="15">
        <v>52610</v>
      </c>
      <c r="G381" s="15">
        <v>13280</v>
      </c>
      <c r="H381" s="19">
        <f t="shared" si="5"/>
        <v>23381795</v>
      </c>
    </row>
    <row r="382" spans="1:8" x14ac:dyDescent="0.75">
      <c r="A382" s="11">
        <v>44657</v>
      </c>
      <c r="B382" s="15">
        <v>538</v>
      </c>
      <c r="C382" s="15">
        <v>25608012</v>
      </c>
      <c r="D382" s="15">
        <v>708646</v>
      </c>
      <c r="E382" s="15">
        <v>22506</v>
      </c>
      <c r="F382" s="15">
        <v>11334</v>
      </c>
      <c r="G382" s="15">
        <v>0</v>
      </c>
      <c r="H382" s="19">
        <f t="shared" si="5"/>
        <v>26351036</v>
      </c>
    </row>
    <row r="383" spans="1:8" x14ac:dyDescent="0.75">
      <c r="A383" s="11">
        <v>44658</v>
      </c>
      <c r="B383" s="15">
        <v>36106</v>
      </c>
      <c r="C383" s="15">
        <v>22034656</v>
      </c>
      <c r="D383" s="15">
        <v>860126</v>
      </c>
      <c r="E383" s="15">
        <v>76832</v>
      </c>
      <c r="F383" s="15">
        <v>41333</v>
      </c>
      <c r="G383" s="15">
        <v>0</v>
      </c>
      <c r="H383" s="19">
        <f t="shared" si="5"/>
        <v>23049053</v>
      </c>
    </row>
    <row r="384" spans="1:8" x14ac:dyDescent="0.75">
      <c r="A384" s="11">
        <v>44659</v>
      </c>
      <c r="B384" s="15">
        <v>10099</v>
      </c>
      <c r="C384" s="15">
        <v>15761085</v>
      </c>
      <c r="D384" s="15">
        <v>303210</v>
      </c>
      <c r="E384" s="15">
        <v>83165</v>
      </c>
      <c r="F384" s="15">
        <v>91</v>
      </c>
      <c r="G384" s="15">
        <v>0</v>
      </c>
      <c r="H384" s="19">
        <f t="shared" si="5"/>
        <v>16157650</v>
      </c>
    </row>
    <row r="385" spans="1:8" x14ac:dyDescent="0.75">
      <c r="A385" s="11">
        <v>44662</v>
      </c>
      <c r="B385" s="15">
        <v>25794</v>
      </c>
      <c r="C385" s="15">
        <v>18762938</v>
      </c>
      <c r="D385" s="15">
        <v>298213</v>
      </c>
      <c r="E385" s="15">
        <v>1146</v>
      </c>
      <c r="F385" s="15">
        <v>0</v>
      </c>
      <c r="G385" s="15">
        <v>0</v>
      </c>
      <c r="H385" s="19">
        <f t="shared" si="5"/>
        <v>19088091</v>
      </c>
    </row>
    <row r="386" spans="1:8" x14ac:dyDescent="0.75">
      <c r="A386" s="11">
        <v>44663</v>
      </c>
      <c r="B386" s="15">
        <v>12539</v>
      </c>
      <c r="C386" s="15">
        <v>17995214</v>
      </c>
      <c r="D386" s="15">
        <v>409575</v>
      </c>
      <c r="E386" s="15">
        <v>5156</v>
      </c>
      <c r="F386" s="15">
        <v>0</v>
      </c>
      <c r="G386" s="15">
        <v>3416</v>
      </c>
      <c r="H386" s="19">
        <f t="shared" si="5"/>
        <v>18425900</v>
      </c>
    </row>
    <row r="387" spans="1:8" x14ac:dyDescent="0.75">
      <c r="A387" s="11">
        <v>44664</v>
      </c>
      <c r="B387" s="15">
        <v>16000</v>
      </c>
      <c r="C387" s="15">
        <v>14450675</v>
      </c>
      <c r="D387" s="15">
        <v>1265904</v>
      </c>
      <c r="E387" s="15">
        <v>725</v>
      </c>
      <c r="F387" s="15">
        <v>8667</v>
      </c>
      <c r="G387" s="15">
        <v>8346</v>
      </c>
      <c r="H387" s="19">
        <f t="shared" ref="H387:H450" si="6">+SUM(B387:G387)</f>
        <v>15750317</v>
      </c>
    </row>
    <row r="388" spans="1:8" x14ac:dyDescent="0.75">
      <c r="A388" s="11">
        <v>44669</v>
      </c>
      <c r="B388" s="15">
        <v>24292</v>
      </c>
      <c r="C388" s="15">
        <v>16392379</v>
      </c>
      <c r="D388" s="15">
        <v>615186</v>
      </c>
      <c r="E388" s="15">
        <v>21008</v>
      </c>
      <c r="F388" s="15">
        <v>26303</v>
      </c>
      <c r="G388" s="15">
        <v>20214</v>
      </c>
      <c r="H388" s="19">
        <f t="shared" si="6"/>
        <v>17099382</v>
      </c>
    </row>
    <row r="389" spans="1:8" x14ac:dyDescent="0.75">
      <c r="A389" s="11">
        <v>44670</v>
      </c>
      <c r="B389" s="15">
        <v>4963</v>
      </c>
      <c r="C389" s="15">
        <v>19779514</v>
      </c>
      <c r="D389" s="15">
        <v>484726</v>
      </c>
      <c r="E389" s="15">
        <v>30468</v>
      </c>
      <c r="F389" s="15">
        <v>14977</v>
      </c>
      <c r="G389" s="15">
        <v>0</v>
      </c>
      <c r="H389" s="19">
        <f t="shared" si="6"/>
        <v>20314648</v>
      </c>
    </row>
    <row r="390" spans="1:8" x14ac:dyDescent="0.75">
      <c r="A390" s="11">
        <v>44671</v>
      </c>
      <c r="B390" s="15">
        <v>14239</v>
      </c>
      <c r="C390" s="15">
        <v>15184497</v>
      </c>
      <c r="D390" s="15">
        <v>116588</v>
      </c>
      <c r="E390" s="15">
        <v>124381</v>
      </c>
      <c r="F390" s="15">
        <v>1157</v>
      </c>
      <c r="G390" s="15">
        <v>13736</v>
      </c>
      <c r="H390" s="19">
        <f t="shared" si="6"/>
        <v>15454598</v>
      </c>
    </row>
    <row r="391" spans="1:8" x14ac:dyDescent="0.75">
      <c r="A391" s="11">
        <v>44672</v>
      </c>
      <c r="B391" s="15">
        <v>11423</v>
      </c>
      <c r="C391" s="15">
        <v>18165360</v>
      </c>
      <c r="D391" s="15">
        <v>114709</v>
      </c>
      <c r="E391" s="15">
        <v>1325</v>
      </c>
      <c r="F391" s="15">
        <v>5577</v>
      </c>
      <c r="G391" s="15">
        <v>0</v>
      </c>
      <c r="H391" s="19">
        <f t="shared" si="6"/>
        <v>18298394</v>
      </c>
    </row>
    <row r="392" spans="1:8" x14ac:dyDescent="0.75">
      <c r="A392" s="11">
        <v>44673</v>
      </c>
      <c r="B392" s="15">
        <v>0</v>
      </c>
      <c r="C392" s="15">
        <v>16265643</v>
      </c>
      <c r="D392" s="15">
        <v>23977</v>
      </c>
      <c r="E392" s="15">
        <v>17980</v>
      </c>
      <c r="F392" s="15">
        <v>1686</v>
      </c>
      <c r="G392" s="15">
        <v>0</v>
      </c>
      <c r="H392" s="19">
        <f t="shared" si="6"/>
        <v>16309286</v>
      </c>
    </row>
    <row r="393" spans="1:8" x14ac:dyDescent="0.75">
      <c r="A393" s="11">
        <v>44676</v>
      </c>
      <c r="B393" s="15">
        <v>383088</v>
      </c>
      <c r="C393" s="15">
        <v>12736846</v>
      </c>
      <c r="D393" s="15">
        <v>583094</v>
      </c>
      <c r="E393" s="15">
        <v>2056</v>
      </c>
      <c r="F393" s="15">
        <v>95022</v>
      </c>
      <c r="G393" s="15">
        <v>0</v>
      </c>
      <c r="H393" s="19">
        <f t="shared" si="6"/>
        <v>13800106</v>
      </c>
    </row>
    <row r="394" spans="1:8" x14ac:dyDescent="0.75">
      <c r="A394" s="11">
        <v>44677</v>
      </c>
      <c r="B394" s="15">
        <v>68972</v>
      </c>
      <c r="C394" s="15">
        <v>18298440</v>
      </c>
      <c r="D394" s="15">
        <v>448987</v>
      </c>
      <c r="E394" s="15">
        <v>3076</v>
      </c>
      <c r="F394" s="15">
        <v>6025</v>
      </c>
      <c r="G394" s="15">
        <v>13093</v>
      </c>
      <c r="H394" s="19">
        <f t="shared" si="6"/>
        <v>18838593</v>
      </c>
    </row>
    <row r="395" spans="1:8" x14ac:dyDescent="0.75">
      <c r="A395" s="11">
        <v>44678</v>
      </c>
      <c r="B395" s="15">
        <v>5755</v>
      </c>
      <c r="C395" s="15">
        <v>13551155</v>
      </c>
      <c r="D395" s="15">
        <v>362693</v>
      </c>
      <c r="E395" s="15">
        <v>17758</v>
      </c>
      <c r="F395" s="15">
        <v>158219</v>
      </c>
      <c r="G395" s="15">
        <v>3689</v>
      </c>
      <c r="H395" s="19">
        <f t="shared" si="6"/>
        <v>14099269</v>
      </c>
    </row>
    <row r="396" spans="1:8" x14ac:dyDescent="0.75">
      <c r="A396" s="11">
        <v>44679</v>
      </c>
      <c r="B396" s="15">
        <v>5405</v>
      </c>
      <c r="C396" s="15">
        <v>11630356</v>
      </c>
      <c r="D396" s="15">
        <v>42037</v>
      </c>
      <c r="E396" s="15">
        <v>15235</v>
      </c>
      <c r="F396" s="15">
        <v>0</v>
      </c>
      <c r="G396" s="15">
        <v>0</v>
      </c>
      <c r="H396" s="19">
        <f t="shared" si="6"/>
        <v>11693033</v>
      </c>
    </row>
    <row r="397" spans="1:8" x14ac:dyDescent="0.75">
      <c r="A397" s="11">
        <v>44680</v>
      </c>
      <c r="B397" s="15">
        <v>10139</v>
      </c>
      <c r="C397" s="15">
        <v>11274376</v>
      </c>
      <c r="D397" s="15">
        <v>45544</v>
      </c>
      <c r="E397" s="15">
        <v>10000</v>
      </c>
      <c r="F397" s="15">
        <v>0</v>
      </c>
      <c r="G397" s="15">
        <v>0</v>
      </c>
      <c r="H397" s="19">
        <f t="shared" si="6"/>
        <v>11340059</v>
      </c>
    </row>
    <row r="398" spans="1:8" x14ac:dyDescent="0.75">
      <c r="A398" s="11">
        <v>44683</v>
      </c>
      <c r="B398" s="15">
        <v>14737</v>
      </c>
      <c r="C398" s="15">
        <v>17308110</v>
      </c>
      <c r="D398" s="15">
        <v>1219669</v>
      </c>
      <c r="E398" s="15">
        <v>2317</v>
      </c>
      <c r="F398" s="15">
        <v>0</v>
      </c>
      <c r="G398" s="15">
        <v>0</v>
      </c>
      <c r="H398" s="19">
        <f t="shared" si="6"/>
        <v>18544833</v>
      </c>
    </row>
    <row r="399" spans="1:8" x14ac:dyDescent="0.75">
      <c r="A399" s="11">
        <v>44684</v>
      </c>
      <c r="B399" s="15">
        <v>7588</v>
      </c>
      <c r="C399" s="15">
        <v>12752520</v>
      </c>
      <c r="D399" s="15">
        <v>138072</v>
      </c>
      <c r="E399" s="15">
        <v>957</v>
      </c>
      <c r="F399" s="15">
        <v>73271</v>
      </c>
      <c r="G399" s="15">
        <v>0</v>
      </c>
      <c r="H399" s="19">
        <f t="shared" si="6"/>
        <v>12972408</v>
      </c>
    </row>
    <row r="400" spans="1:8" x14ac:dyDescent="0.75">
      <c r="A400" s="11">
        <v>44685</v>
      </c>
      <c r="B400" s="15">
        <v>4166</v>
      </c>
      <c r="C400" s="15">
        <v>16653569</v>
      </c>
      <c r="D400" s="15">
        <v>93473</v>
      </c>
      <c r="E400" s="15">
        <v>6692</v>
      </c>
      <c r="F400" s="15">
        <v>0</v>
      </c>
      <c r="G400" s="15">
        <v>0</v>
      </c>
      <c r="H400" s="19">
        <f t="shared" si="6"/>
        <v>16757900</v>
      </c>
    </row>
    <row r="401" spans="1:8" x14ac:dyDescent="0.75">
      <c r="A401" s="11">
        <v>44686</v>
      </c>
      <c r="B401" s="15">
        <v>56598</v>
      </c>
      <c r="C401" s="15">
        <v>7608006</v>
      </c>
      <c r="D401" s="15">
        <v>455868</v>
      </c>
      <c r="E401" s="15">
        <v>0</v>
      </c>
      <c r="F401" s="15">
        <v>15129</v>
      </c>
      <c r="G401" s="15">
        <v>0</v>
      </c>
      <c r="H401" s="19">
        <f t="shared" si="6"/>
        <v>8135601</v>
      </c>
    </row>
    <row r="402" spans="1:8" x14ac:dyDescent="0.75">
      <c r="A402" s="11">
        <v>44687</v>
      </c>
      <c r="B402" s="15">
        <v>40</v>
      </c>
      <c r="C402" s="15">
        <v>10983050</v>
      </c>
      <c r="D402" s="15">
        <v>464458</v>
      </c>
      <c r="E402" s="15">
        <v>10930</v>
      </c>
      <c r="F402" s="15">
        <v>59488</v>
      </c>
      <c r="G402" s="15">
        <v>0</v>
      </c>
      <c r="H402" s="19">
        <f t="shared" si="6"/>
        <v>11517966</v>
      </c>
    </row>
    <row r="403" spans="1:8" x14ac:dyDescent="0.75">
      <c r="A403" s="11">
        <v>44690</v>
      </c>
      <c r="B403" s="15">
        <v>0</v>
      </c>
      <c r="C403" s="15">
        <v>9243810</v>
      </c>
      <c r="D403" s="15">
        <v>49875</v>
      </c>
      <c r="E403" s="15">
        <v>11500</v>
      </c>
      <c r="F403" s="15">
        <v>27282</v>
      </c>
      <c r="G403" s="15">
        <v>0</v>
      </c>
      <c r="H403" s="19">
        <f t="shared" si="6"/>
        <v>9332467</v>
      </c>
    </row>
    <row r="404" spans="1:8" x14ac:dyDescent="0.75">
      <c r="A404" s="11">
        <v>44691</v>
      </c>
      <c r="B404" s="15">
        <v>3777</v>
      </c>
      <c r="C404" s="15">
        <v>12861045</v>
      </c>
      <c r="D404" s="15">
        <v>935368</v>
      </c>
      <c r="E404" s="15">
        <v>2162</v>
      </c>
      <c r="F404" s="15">
        <v>84909</v>
      </c>
      <c r="G404" s="15">
        <v>0</v>
      </c>
      <c r="H404" s="19">
        <f t="shared" si="6"/>
        <v>13887261</v>
      </c>
    </row>
    <row r="405" spans="1:8" x14ac:dyDescent="0.75">
      <c r="A405" s="11">
        <v>44692</v>
      </c>
      <c r="B405" s="15">
        <v>12771</v>
      </c>
      <c r="C405" s="15">
        <v>13680576</v>
      </c>
      <c r="D405" s="15">
        <v>137290</v>
      </c>
      <c r="E405" s="15">
        <v>3097</v>
      </c>
      <c r="F405" s="15">
        <v>33000</v>
      </c>
      <c r="G405" s="15">
        <v>171</v>
      </c>
      <c r="H405" s="19">
        <f t="shared" si="6"/>
        <v>13866905</v>
      </c>
    </row>
    <row r="406" spans="1:8" x14ac:dyDescent="0.75">
      <c r="A406" s="11">
        <v>44693</v>
      </c>
      <c r="B406" s="15">
        <v>1</v>
      </c>
      <c r="C406" s="15">
        <v>11318612</v>
      </c>
      <c r="D406" s="15">
        <v>269743</v>
      </c>
      <c r="E406" s="15">
        <v>24926</v>
      </c>
      <c r="F406" s="15">
        <v>0</v>
      </c>
      <c r="G406" s="15">
        <v>4055</v>
      </c>
      <c r="H406" s="19">
        <f t="shared" si="6"/>
        <v>11617337</v>
      </c>
    </row>
    <row r="407" spans="1:8" x14ac:dyDescent="0.75">
      <c r="A407" s="11">
        <v>44694</v>
      </c>
      <c r="B407" s="15">
        <v>56140</v>
      </c>
      <c r="C407" s="15">
        <v>12868141</v>
      </c>
      <c r="D407" s="15">
        <v>7232</v>
      </c>
      <c r="E407" s="15">
        <v>2</v>
      </c>
      <c r="F407" s="15">
        <v>0</v>
      </c>
      <c r="G407" s="15">
        <v>5711</v>
      </c>
      <c r="H407" s="19">
        <f t="shared" si="6"/>
        <v>12937226</v>
      </c>
    </row>
    <row r="408" spans="1:8" x14ac:dyDescent="0.75">
      <c r="A408" s="11">
        <v>44697</v>
      </c>
      <c r="B408" s="15">
        <v>1099</v>
      </c>
      <c r="C408" s="15">
        <v>8481218</v>
      </c>
      <c r="D408" s="15">
        <v>1125483</v>
      </c>
      <c r="E408" s="15">
        <v>74212</v>
      </c>
      <c r="F408" s="15">
        <v>0</v>
      </c>
      <c r="G408" s="15">
        <v>6820</v>
      </c>
      <c r="H408" s="19">
        <f t="shared" si="6"/>
        <v>9688832</v>
      </c>
    </row>
    <row r="409" spans="1:8" x14ac:dyDescent="0.75">
      <c r="A409" s="11">
        <v>44698</v>
      </c>
      <c r="B409" s="15">
        <v>357</v>
      </c>
      <c r="C409" s="15">
        <v>11806326</v>
      </c>
      <c r="D409" s="15">
        <v>206480</v>
      </c>
      <c r="E409" s="15">
        <v>3000</v>
      </c>
      <c r="F409" s="15">
        <v>17150</v>
      </c>
      <c r="G409" s="15">
        <v>0</v>
      </c>
      <c r="H409" s="19">
        <f t="shared" si="6"/>
        <v>12033313</v>
      </c>
    </row>
    <row r="410" spans="1:8" x14ac:dyDescent="0.75">
      <c r="A410" s="11">
        <v>44700</v>
      </c>
      <c r="B410" s="15">
        <v>23924</v>
      </c>
      <c r="C410" s="15">
        <v>10998444</v>
      </c>
      <c r="D410" s="15">
        <v>84457</v>
      </c>
      <c r="E410" s="15">
        <v>14931</v>
      </c>
      <c r="F410" s="15">
        <v>3030</v>
      </c>
      <c r="G410" s="15">
        <v>4366</v>
      </c>
      <c r="H410" s="19">
        <f t="shared" si="6"/>
        <v>11129152</v>
      </c>
    </row>
    <row r="411" spans="1:8" x14ac:dyDescent="0.75">
      <c r="A411" s="11">
        <v>44701</v>
      </c>
      <c r="B411" s="15">
        <v>11691</v>
      </c>
      <c r="C411" s="15">
        <v>13995379</v>
      </c>
      <c r="D411" s="15">
        <v>346134</v>
      </c>
      <c r="E411" s="15">
        <v>12466</v>
      </c>
      <c r="F411" s="15">
        <v>29427</v>
      </c>
      <c r="G411" s="15">
        <v>651</v>
      </c>
      <c r="H411" s="19">
        <f t="shared" si="6"/>
        <v>14395748</v>
      </c>
    </row>
    <row r="412" spans="1:8" x14ac:dyDescent="0.75">
      <c r="A412" s="11">
        <v>44704</v>
      </c>
      <c r="B412" s="15">
        <v>12579</v>
      </c>
      <c r="C412" s="15">
        <v>13821175</v>
      </c>
      <c r="D412" s="15">
        <v>739216</v>
      </c>
      <c r="E412" s="15">
        <v>149511</v>
      </c>
      <c r="F412" s="15">
        <v>21453</v>
      </c>
      <c r="G412" s="15">
        <v>0</v>
      </c>
      <c r="H412" s="19">
        <f t="shared" si="6"/>
        <v>14743934</v>
      </c>
    </row>
    <row r="413" spans="1:8" x14ac:dyDescent="0.75">
      <c r="A413" s="11">
        <v>44705</v>
      </c>
      <c r="B413" s="15">
        <v>133</v>
      </c>
      <c r="C413" s="15">
        <v>11948184</v>
      </c>
      <c r="D413" s="15">
        <v>93161</v>
      </c>
      <c r="E413" s="15">
        <v>10004</v>
      </c>
      <c r="F413" s="15">
        <v>10724</v>
      </c>
      <c r="G413" s="15">
        <v>2639</v>
      </c>
      <c r="H413" s="19">
        <f t="shared" si="6"/>
        <v>12064845</v>
      </c>
    </row>
    <row r="414" spans="1:8" x14ac:dyDescent="0.75">
      <c r="A414" s="11">
        <v>44707</v>
      </c>
      <c r="B414" s="15">
        <v>15152</v>
      </c>
      <c r="C414" s="15">
        <v>8290357</v>
      </c>
      <c r="D414" s="15">
        <v>341523</v>
      </c>
      <c r="E414" s="15">
        <v>0</v>
      </c>
      <c r="F414" s="15">
        <v>106</v>
      </c>
      <c r="G414" s="15">
        <v>42</v>
      </c>
      <c r="H414" s="19">
        <f t="shared" si="6"/>
        <v>8647180</v>
      </c>
    </row>
    <row r="415" spans="1:8" x14ac:dyDescent="0.75">
      <c r="A415" s="11">
        <v>44708</v>
      </c>
      <c r="B415" s="15">
        <v>50</v>
      </c>
      <c r="C415" s="15">
        <v>7488127</v>
      </c>
      <c r="D415" s="15">
        <v>22177</v>
      </c>
      <c r="E415" s="15">
        <v>0</v>
      </c>
      <c r="F415" s="15">
        <v>994</v>
      </c>
      <c r="G415" s="15">
        <v>50</v>
      </c>
      <c r="H415" s="19">
        <f t="shared" si="6"/>
        <v>7511398</v>
      </c>
    </row>
    <row r="416" spans="1:8" x14ac:dyDescent="0.75">
      <c r="A416" s="11">
        <v>44711</v>
      </c>
      <c r="B416" s="15">
        <v>3165</v>
      </c>
      <c r="C416" s="15">
        <v>18435772</v>
      </c>
      <c r="D416" s="15">
        <v>320710</v>
      </c>
      <c r="E416" s="15">
        <v>1938</v>
      </c>
      <c r="F416" s="15">
        <v>4312</v>
      </c>
      <c r="G416" s="15">
        <v>1070</v>
      </c>
      <c r="H416" s="19">
        <f t="shared" si="6"/>
        <v>18766967</v>
      </c>
    </row>
    <row r="417" spans="1:8" x14ac:dyDescent="0.75">
      <c r="A417" s="11">
        <v>44712</v>
      </c>
      <c r="B417" s="15">
        <v>3334</v>
      </c>
      <c r="C417" s="15">
        <v>15865923</v>
      </c>
      <c r="D417" s="15">
        <v>121053</v>
      </c>
      <c r="E417" s="15">
        <v>250</v>
      </c>
      <c r="F417" s="15">
        <v>0</v>
      </c>
      <c r="G417" s="15">
        <v>585</v>
      </c>
      <c r="H417" s="19">
        <f t="shared" si="6"/>
        <v>15991145</v>
      </c>
    </row>
    <row r="418" spans="1:8" x14ac:dyDescent="0.75">
      <c r="A418" s="11">
        <v>44713</v>
      </c>
      <c r="B418" s="15">
        <v>923</v>
      </c>
      <c r="C418" s="15">
        <v>9019052</v>
      </c>
      <c r="D418" s="15">
        <v>51516</v>
      </c>
      <c r="E418" s="15">
        <v>1321</v>
      </c>
      <c r="F418" s="15">
        <v>1000</v>
      </c>
      <c r="G418" s="15">
        <v>0</v>
      </c>
      <c r="H418" s="19">
        <f t="shared" si="6"/>
        <v>9073812</v>
      </c>
    </row>
    <row r="419" spans="1:8" x14ac:dyDescent="0.75">
      <c r="A419" s="11">
        <v>44714</v>
      </c>
      <c r="B419" s="15">
        <v>3197</v>
      </c>
      <c r="C419" s="15">
        <v>12418511</v>
      </c>
      <c r="D419" s="15">
        <v>111577</v>
      </c>
      <c r="E419" s="15">
        <v>2860</v>
      </c>
      <c r="F419" s="15">
        <v>2000</v>
      </c>
      <c r="G419" s="15">
        <v>0</v>
      </c>
      <c r="H419" s="19">
        <f t="shared" si="6"/>
        <v>12538145</v>
      </c>
    </row>
    <row r="420" spans="1:8" x14ac:dyDescent="0.75">
      <c r="A420" s="11">
        <v>44715</v>
      </c>
      <c r="B420" s="15">
        <v>1600</v>
      </c>
      <c r="C420" s="15">
        <v>8571325</v>
      </c>
      <c r="D420" s="15">
        <v>216859</v>
      </c>
      <c r="E420" s="15">
        <v>0</v>
      </c>
      <c r="F420" s="15">
        <v>0</v>
      </c>
      <c r="G420" s="15">
        <v>0</v>
      </c>
      <c r="H420" s="19">
        <f t="shared" si="6"/>
        <v>8789784</v>
      </c>
    </row>
    <row r="421" spans="1:8" x14ac:dyDescent="0.75">
      <c r="A421" s="11">
        <v>44718</v>
      </c>
      <c r="B421" s="15">
        <v>456</v>
      </c>
      <c r="C421" s="15">
        <v>8676316</v>
      </c>
      <c r="D421" s="15">
        <v>150713</v>
      </c>
      <c r="E421" s="15">
        <v>1</v>
      </c>
      <c r="F421" s="15">
        <v>50</v>
      </c>
      <c r="G421" s="15">
        <v>0</v>
      </c>
      <c r="H421" s="19">
        <f t="shared" si="6"/>
        <v>8827536</v>
      </c>
    </row>
    <row r="422" spans="1:8" x14ac:dyDescent="0.75">
      <c r="A422" s="11">
        <v>44719</v>
      </c>
      <c r="B422" s="15">
        <v>0</v>
      </c>
      <c r="C422" s="15">
        <v>19181612</v>
      </c>
      <c r="D422" s="15">
        <v>120534</v>
      </c>
      <c r="E422" s="15">
        <v>125</v>
      </c>
      <c r="F422" s="15">
        <v>0</v>
      </c>
      <c r="G422" s="15">
        <v>0</v>
      </c>
      <c r="H422" s="19">
        <f t="shared" si="6"/>
        <v>19302271</v>
      </c>
    </row>
    <row r="423" spans="1:8" x14ac:dyDescent="0.75">
      <c r="A423" s="11">
        <v>44720</v>
      </c>
      <c r="B423" s="15">
        <v>80</v>
      </c>
      <c r="C423" s="15">
        <v>11261990</v>
      </c>
      <c r="D423" s="15">
        <v>228903</v>
      </c>
      <c r="E423" s="15">
        <v>23765</v>
      </c>
      <c r="F423" s="15">
        <v>0</v>
      </c>
      <c r="G423" s="15">
        <v>0</v>
      </c>
      <c r="H423" s="19">
        <f t="shared" si="6"/>
        <v>11514738</v>
      </c>
    </row>
    <row r="424" spans="1:8" x14ac:dyDescent="0.75">
      <c r="A424" s="11">
        <v>44721</v>
      </c>
      <c r="B424" s="15">
        <v>53</v>
      </c>
      <c r="C424" s="15">
        <v>16701198</v>
      </c>
      <c r="D424" s="15">
        <v>167376</v>
      </c>
      <c r="E424" s="15">
        <v>2100</v>
      </c>
      <c r="F424" s="15">
        <v>7268</v>
      </c>
      <c r="G424" s="15">
        <v>1729</v>
      </c>
      <c r="H424" s="19">
        <f t="shared" si="6"/>
        <v>16879724</v>
      </c>
    </row>
    <row r="425" spans="1:8" x14ac:dyDescent="0.75">
      <c r="A425" s="11">
        <v>44722</v>
      </c>
      <c r="B425" s="15">
        <v>6503</v>
      </c>
      <c r="C425" s="15">
        <v>35194388</v>
      </c>
      <c r="D425" s="15">
        <v>595354</v>
      </c>
      <c r="E425" s="15">
        <v>0</v>
      </c>
      <c r="F425" s="15">
        <v>51161</v>
      </c>
      <c r="G425" s="15">
        <v>7296</v>
      </c>
      <c r="H425" s="19">
        <f t="shared" si="6"/>
        <v>35854702</v>
      </c>
    </row>
    <row r="426" spans="1:8" x14ac:dyDescent="0.75">
      <c r="A426" s="11">
        <v>44725</v>
      </c>
      <c r="B426" s="15">
        <v>2087</v>
      </c>
      <c r="C426" s="15">
        <v>29298724</v>
      </c>
      <c r="D426" s="15">
        <v>255103</v>
      </c>
      <c r="E426" s="15">
        <v>7253</v>
      </c>
      <c r="F426" s="15">
        <v>0</v>
      </c>
      <c r="G426" s="15">
        <v>2366</v>
      </c>
      <c r="H426" s="19">
        <f t="shared" si="6"/>
        <v>29565533</v>
      </c>
    </row>
    <row r="427" spans="1:8" x14ac:dyDescent="0.75">
      <c r="A427" s="11">
        <v>44726</v>
      </c>
      <c r="B427" s="15">
        <v>822</v>
      </c>
      <c r="C427" s="15">
        <v>33600356</v>
      </c>
      <c r="D427" s="15">
        <v>98567</v>
      </c>
      <c r="E427" s="15">
        <v>1176</v>
      </c>
      <c r="F427" s="15">
        <v>165721</v>
      </c>
      <c r="G427" s="15">
        <v>2469</v>
      </c>
      <c r="H427" s="19">
        <f t="shared" si="6"/>
        <v>33869111</v>
      </c>
    </row>
    <row r="428" spans="1:8" x14ac:dyDescent="0.75">
      <c r="A428" s="11">
        <v>44727</v>
      </c>
      <c r="B428" s="15">
        <v>39413</v>
      </c>
      <c r="C428" s="15">
        <v>16433867</v>
      </c>
      <c r="D428" s="15">
        <v>2862173</v>
      </c>
      <c r="E428" s="15">
        <v>527933</v>
      </c>
      <c r="F428" s="15">
        <v>15383</v>
      </c>
      <c r="G428" s="15">
        <v>0</v>
      </c>
      <c r="H428" s="19">
        <f t="shared" si="6"/>
        <v>19878769</v>
      </c>
    </row>
    <row r="429" spans="1:8" x14ac:dyDescent="0.75">
      <c r="A429" s="11">
        <v>44728</v>
      </c>
      <c r="B429" s="15">
        <v>6535</v>
      </c>
      <c r="C429" s="15">
        <v>18046884</v>
      </c>
      <c r="D429" s="15">
        <v>326460</v>
      </c>
      <c r="E429" s="15">
        <v>3198</v>
      </c>
      <c r="F429" s="15">
        <v>0</v>
      </c>
      <c r="G429" s="15">
        <v>2739</v>
      </c>
      <c r="H429" s="19">
        <f t="shared" si="6"/>
        <v>18385816</v>
      </c>
    </row>
    <row r="430" spans="1:8" x14ac:dyDescent="0.75">
      <c r="A430" s="11">
        <v>44733</v>
      </c>
      <c r="B430" s="15">
        <v>86282</v>
      </c>
      <c r="C430" s="15">
        <v>12976087</v>
      </c>
      <c r="D430" s="15">
        <v>129953</v>
      </c>
      <c r="E430" s="15">
        <v>61530</v>
      </c>
      <c r="F430" s="15">
        <v>10730</v>
      </c>
      <c r="G430" s="15">
        <v>3550</v>
      </c>
      <c r="H430" s="19">
        <f t="shared" si="6"/>
        <v>13268132</v>
      </c>
    </row>
    <row r="431" spans="1:8" x14ac:dyDescent="0.75">
      <c r="A431" s="11">
        <v>44734</v>
      </c>
      <c r="B431" s="15">
        <v>663</v>
      </c>
      <c r="C431" s="15">
        <v>16670933</v>
      </c>
      <c r="D431" s="15">
        <v>92607</v>
      </c>
      <c r="E431" s="15">
        <v>3232</v>
      </c>
      <c r="F431" s="15">
        <v>4106</v>
      </c>
      <c r="G431" s="15">
        <v>0</v>
      </c>
      <c r="H431" s="19">
        <f t="shared" si="6"/>
        <v>16771541</v>
      </c>
    </row>
    <row r="432" spans="1:8" x14ac:dyDescent="0.75">
      <c r="A432" s="11">
        <v>44735</v>
      </c>
      <c r="B432" s="15">
        <v>5021</v>
      </c>
      <c r="C432" s="15">
        <v>17222028</v>
      </c>
      <c r="D432" s="15">
        <v>183550</v>
      </c>
      <c r="E432" s="15">
        <v>0</v>
      </c>
      <c r="F432" s="15">
        <v>22286</v>
      </c>
      <c r="G432" s="15">
        <v>0</v>
      </c>
      <c r="H432" s="19">
        <f t="shared" si="6"/>
        <v>17432885</v>
      </c>
    </row>
    <row r="433" spans="1:8" x14ac:dyDescent="0.75">
      <c r="A433" s="11">
        <v>44736</v>
      </c>
      <c r="B433" s="15">
        <v>2106</v>
      </c>
      <c r="C433" s="15">
        <v>15741078</v>
      </c>
      <c r="D433" s="15">
        <v>95800</v>
      </c>
      <c r="E433" s="15">
        <v>86125</v>
      </c>
      <c r="F433" s="15">
        <v>5401</v>
      </c>
      <c r="G433" s="15">
        <v>52103</v>
      </c>
      <c r="H433" s="19">
        <f t="shared" si="6"/>
        <v>15982613</v>
      </c>
    </row>
    <row r="434" spans="1:8" x14ac:dyDescent="0.75">
      <c r="A434" s="11">
        <v>44739</v>
      </c>
      <c r="B434" s="15">
        <v>119</v>
      </c>
      <c r="C434" s="15">
        <v>13958244</v>
      </c>
      <c r="D434" s="15">
        <v>109049</v>
      </c>
      <c r="E434" s="15">
        <v>113459</v>
      </c>
      <c r="F434" s="15">
        <v>700</v>
      </c>
      <c r="G434" s="15">
        <v>16047</v>
      </c>
      <c r="H434" s="19">
        <f t="shared" si="6"/>
        <v>14197618</v>
      </c>
    </row>
    <row r="435" spans="1:8" x14ac:dyDescent="0.75">
      <c r="A435" s="11">
        <v>44740</v>
      </c>
      <c r="B435" s="15">
        <v>24131</v>
      </c>
      <c r="C435" s="15">
        <v>19599260</v>
      </c>
      <c r="D435" s="15">
        <v>838868</v>
      </c>
      <c r="E435" s="15">
        <v>113459</v>
      </c>
      <c r="F435" s="15">
        <v>316000</v>
      </c>
      <c r="G435" s="15">
        <v>1384</v>
      </c>
      <c r="H435" s="19">
        <f t="shared" si="6"/>
        <v>20893102</v>
      </c>
    </row>
    <row r="436" spans="1:8" x14ac:dyDescent="0.75">
      <c r="A436" s="11">
        <v>44741</v>
      </c>
      <c r="B436" s="15">
        <v>4989</v>
      </c>
      <c r="C436" s="15">
        <v>16378591</v>
      </c>
      <c r="D436" s="15">
        <v>445250</v>
      </c>
      <c r="E436" s="15">
        <v>1557</v>
      </c>
      <c r="F436" s="15">
        <v>270219</v>
      </c>
      <c r="G436" s="15">
        <v>0</v>
      </c>
      <c r="H436" s="19">
        <f t="shared" si="6"/>
        <v>17100606</v>
      </c>
    </row>
    <row r="437" spans="1:8" x14ac:dyDescent="0.75">
      <c r="A437" s="11">
        <v>44742</v>
      </c>
      <c r="B437" s="15">
        <v>13018</v>
      </c>
      <c r="C437" s="15">
        <v>18847886</v>
      </c>
      <c r="D437" s="15">
        <v>78749</v>
      </c>
      <c r="E437" s="15">
        <v>0</v>
      </c>
      <c r="F437" s="15">
        <v>43213</v>
      </c>
      <c r="G437" s="15">
        <v>0</v>
      </c>
      <c r="H437" s="19">
        <f t="shared" si="6"/>
        <v>18982866</v>
      </c>
    </row>
    <row r="438" spans="1:8" x14ac:dyDescent="0.75">
      <c r="A438" s="11">
        <v>44743</v>
      </c>
      <c r="B438" s="15">
        <v>6410</v>
      </c>
      <c r="C438" s="15">
        <v>16955836</v>
      </c>
      <c r="D438" s="15">
        <v>79287</v>
      </c>
      <c r="E438" s="15">
        <v>5700</v>
      </c>
      <c r="F438" s="15">
        <v>507</v>
      </c>
      <c r="G438" s="15">
        <v>2017</v>
      </c>
      <c r="H438" s="19">
        <f t="shared" si="6"/>
        <v>17049757</v>
      </c>
    </row>
    <row r="439" spans="1:8" x14ac:dyDescent="0.75">
      <c r="A439" s="11">
        <v>44746</v>
      </c>
      <c r="B439" s="15">
        <v>753</v>
      </c>
      <c r="C439" s="15">
        <v>26046074</v>
      </c>
      <c r="D439" s="15">
        <v>1239422</v>
      </c>
      <c r="E439" s="15">
        <v>3600</v>
      </c>
      <c r="F439" s="15">
        <v>6542</v>
      </c>
      <c r="G439" s="15">
        <v>3178</v>
      </c>
      <c r="H439" s="19">
        <f t="shared" si="6"/>
        <v>27299569</v>
      </c>
    </row>
    <row r="440" spans="1:8" x14ac:dyDescent="0.75">
      <c r="A440" s="11">
        <v>44747</v>
      </c>
      <c r="B440" s="15">
        <v>81797</v>
      </c>
      <c r="C440" s="15">
        <v>32819296</v>
      </c>
      <c r="D440" s="15">
        <v>798256</v>
      </c>
      <c r="E440" s="15">
        <v>25417</v>
      </c>
      <c r="F440" s="15">
        <v>181528</v>
      </c>
      <c r="G440" s="15">
        <v>1086</v>
      </c>
      <c r="H440" s="19">
        <f t="shared" si="6"/>
        <v>33907380</v>
      </c>
    </row>
    <row r="441" spans="1:8" x14ac:dyDescent="0.75">
      <c r="A441" s="11">
        <v>44748</v>
      </c>
      <c r="B441" s="15">
        <v>19321</v>
      </c>
      <c r="C441" s="15">
        <v>22233710</v>
      </c>
      <c r="D441" s="15">
        <v>320701</v>
      </c>
      <c r="E441" s="15">
        <v>109104</v>
      </c>
      <c r="F441" s="15">
        <v>1810404</v>
      </c>
      <c r="G441" s="15">
        <v>259</v>
      </c>
      <c r="H441" s="19">
        <f t="shared" si="6"/>
        <v>24493499</v>
      </c>
    </row>
    <row r="442" spans="1:8" x14ac:dyDescent="0.75">
      <c r="A442" s="11">
        <v>44749</v>
      </c>
      <c r="B442" s="15">
        <v>7691</v>
      </c>
      <c r="C442" s="15">
        <v>22046188</v>
      </c>
      <c r="D442" s="15">
        <v>133414</v>
      </c>
      <c r="E442" s="15">
        <v>9419</v>
      </c>
      <c r="F442" s="15">
        <v>156000</v>
      </c>
      <c r="G442" s="15">
        <v>0</v>
      </c>
      <c r="H442" s="19">
        <f t="shared" si="6"/>
        <v>22352712</v>
      </c>
    </row>
    <row r="443" spans="1:8" x14ac:dyDescent="0.75">
      <c r="A443" s="11">
        <v>44750</v>
      </c>
      <c r="B443" s="15">
        <v>8253</v>
      </c>
      <c r="C443" s="15">
        <v>22196912</v>
      </c>
      <c r="D443" s="15">
        <v>125066</v>
      </c>
      <c r="E443" s="15">
        <v>48305</v>
      </c>
      <c r="F443" s="15">
        <v>8236</v>
      </c>
      <c r="G443" s="15">
        <v>7310</v>
      </c>
      <c r="H443" s="19">
        <f t="shared" si="6"/>
        <v>22394082</v>
      </c>
    </row>
    <row r="444" spans="1:8" x14ac:dyDescent="0.75">
      <c r="A444" s="11">
        <v>44753</v>
      </c>
      <c r="B444" s="15">
        <v>731</v>
      </c>
      <c r="C444" s="15">
        <v>14630898</v>
      </c>
      <c r="D444" s="15">
        <v>133571</v>
      </c>
      <c r="E444" s="15">
        <v>65519</v>
      </c>
      <c r="F444" s="15">
        <v>871</v>
      </c>
      <c r="G444" s="15">
        <v>0</v>
      </c>
      <c r="H444" s="19">
        <f t="shared" si="6"/>
        <v>14831590</v>
      </c>
    </row>
    <row r="445" spans="1:8" x14ac:dyDescent="0.75">
      <c r="A445" s="11">
        <v>44754</v>
      </c>
      <c r="B445" s="15">
        <v>8575</v>
      </c>
      <c r="C445" s="15">
        <v>21678388</v>
      </c>
      <c r="D445" s="15">
        <v>316531</v>
      </c>
      <c r="E445" s="15">
        <v>48568</v>
      </c>
      <c r="F445" s="15">
        <v>12214</v>
      </c>
      <c r="G445" s="15">
        <v>0</v>
      </c>
      <c r="H445" s="19">
        <f t="shared" si="6"/>
        <v>22064276</v>
      </c>
    </row>
    <row r="446" spans="1:8" x14ac:dyDescent="0.75">
      <c r="A446" s="11">
        <v>44755</v>
      </c>
      <c r="B446" s="15">
        <v>19535</v>
      </c>
      <c r="C446" s="15">
        <v>18424918</v>
      </c>
      <c r="D446" s="15">
        <v>143734</v>
      </c>
      <c r="E446" s="15">
        <v>13501</v>
      </c>
      <c r="F446" s="15">
        <v>22876</v>
      </c>
      <c r="G446" s="15">
        <v>0</v>
      </c>
      <c r="H446" s="19">
        <f t="shared" si="6"/>
        <v>18624564</v>
      </c>
    </row>
    <row r="447" spans="1:8" x14ac:dyDescent="0.75">
      <c r="A447" s="11">
        <v>44756</v>
      </c>
      <c r="B447" s="15">
        <v>8007</v>
      </c>
      <c r="C447" s="15">
        <v>18333402</v>
      </c>
      <c r="D447" s="15">
        <v>221481</v>
      </c>
      <c r="E447" s="15">
        <v>269307</v>
      </c>
      <c r="F447" s="15">
        <v>25415</v>
      </c>
      <c r="G447" s="15">
        <v>7251</v>
      </c>
      <c r="H447" s="19">
        <f t="shared" si="6"/>
        <v>18864863</v>
      </c>
    </row>
    <row r="448" spans="1:8" x14ac:dyDescent="0.75">
      <c r="A448" s="11">
        <v>44757</v>
      </c>
      <c r="B448" s="15">
        <v>11807</v>
      </c>
      <c r="C448" s="15">
        <v>19095048</v>
      </c>
      <c r="D448" s="15">
        <v>371750</v>
      </c>
      <c r="E448" s="15">
        <v>435684</v>
      </c>
      <c r="F448" s="15">
        <v>2066</v>
      </c>
      <c r="G448" s="15">
        <v>100</v>
      </c>
      <c r="H448" s="19">
        <f t="shared" si="6"/>
        <v>19916455</v>
      </c>
    </row>
    <row r="449" spans="1:8" x14ac:dyDescent="0.75">
      <c r="A449" s="11">
        <v>44760</v>
      </c>
      <c r="B449" s="15">
        <v>37155</v>
      </c>
      <c r="C449" s="15">
        <v>16574565</v>
      </c>
      <c r="D449" s="15">
        <v>341662</v>
      </c>
      <c r="E449" s="15">
        <v>609804</v>
      </c>
      <c r="F449" s="15">
        <v>42091</v>
      </c>
      <c r="G449" s="15">
        <v>17890</v>
      </c>
      <c r="H449" s="19">
        <f t="shared" si="6"/>
        <v>17623167</v>
      </c>
    </row>
    <row r="450" spans="1:8" x14ac:dyDescent="0.75">
      <c r="A450" s="11">
        <v>44761</v>
      </c>
      <c r="B450" s="15">
        <v>14255</v>
      </c>
      <c r="C450" s="15">
        <v>13190443</v>
      </c>
      <c r="D450" s="15">
        <v>425433</v>
      </c>
      <c r="E450" s="15">
        <v>35877</v>
      </c>
      <c r="F450" s="15">
        <v>31462</v>
      </c>
      <c r="G450" s="15">
        <v>35033</v>
      </c>
      <c r="H450" s="19">
        <f t="shared" si="6"/>
        <v>13732503</v>
      </c>
    </row>
    <row r="451" spans="1:8" x14ac:dyDescent="0.75">
      <c r="A451" s="11">
        <v>44762</v>
      </c>
      <c r="B451" s="15">
        <v>81961</v>
      </c>
      <c r="C451" s="15">
        <v>25928974</v>
      </c>
      <c r="D451" s="15">
        <v>5670923</v>
      </c>
      <c r="E451" s="15">
        <v>22971</v>
      </c>
      <c r="F451" s="15">
        <v>0</v>
      </c>
      <c r="G451" s="15">
        <v>162238</v>
      </c>
      <c r="H451" s="19">
        <f t="shared" ref="H451:H514" si="7">+SUM(B451:G451)</f>
        <v>31867067</v>
      </c>
    </row>
    <row r="452" spans="1:8" x14ac:dyDescent="0.75">
      <c r="A452" s="11">
        <v>44763</v>
      </c>
      <c r="B452" s="15">
        <v>7307</v>
      </c>
      <c r="C452" s="15">
        <v>21172388</v>
      </c>
      <c r="D452" s="15">
        <v>425993</v>
      </c>
      <c r="E452" s="15">
        <v>32650</v>
      </c>
      <c r="F452" s="15">
        <v>4285</v>
      </c>
      <c r="G452" s="15">
        <v>31713</v>
      </c>
      <c r="H452" s="19">
        <f t="shared" si="7"/>
        <v>21674336</v>
      </c>
    </row>
    <row r="453" spans="1:8" x14ac:dyDescent="0.75">
      <c r="A453" s="11">
        <v>44764</v>
      </c>
      <c r="B453" s="15">
        <v>115993</v>
      </c>
      <c r="C453" s="15">
        <v>17967380</v>
      </c>
      <c r="D453" s="15">
        <v>670748</v>
      </c>
      <c r="E453" s="15">
        <v>64557</v>
      </c>
      <c r="F453" s="15">
        <v>7934</v>
      </c>
      <c r="G453" s="15">
        <v>24701</v>
      </c>
      <c r="H453" s="19">
        <f t="shared" si="7"/>
        <v>18851313</v>
      </c>
    </row>
    <row r="454" spans="1:8" x14ac:dyDescent="0.75">
      <c r="A454" s="11">
        <v>44767</v>
      </c>
      <c r="B454" s="15">
        <v>33940</v>
      </c>
      <c r="C454" s="15">
        <v>14828727</v>
      </c>
      <c r="D454" s="15">
        <v>360285</v>
      </c>
      <c r="E454" s="15">
        <v>41023</v>
      </c>
      <c r="F454" s="15">
        <v>22739</v>
      </c>
      <c r="G454" s="15">
        <v>40378</v>
      </c>
      <c r="H454" s="19">
        <f t="shared" si="7"/>
        <v>15327092</v>
      </c>
    </row>
    <row r="455" spans="1:8" x14ac:dyDescent="0.75">
      <c r="A455" s="11">
        <v>44768</v>
      </c>
      <c r="B455" s="15">
        <v>7868</v>
      </c>
      <c r="C455" s="15">
        <v>20814056</v>
      </c>
      <c r="D455" s="15">
        <v>1490407</v>
      </c>
      <c r="E455" s="15">
        <v>63383</v>
      </c>
      <c r="F455" s="15">
        <v>6118</v>
      </c>
      <c r="G455" s="15">
        <v>11953</v>
      </c>
      <c r="H455" s="19">
        <f t="shared" si="7"/>
        <v>22393785</v>
      </c>
    </row>
    <row r="456" spans="1:8" x14ac:dyDescent="0.75">
      <c r="A456" s="11">
        <v>44769</v>
      </c>
      <c r="B456" s="15">
        <v>20984</v>
      </c>
      <c r="C456" s="15">
        <v>18947244</v>
      </c>
      <c r="D456" s="15">
        <v>1106275</v>
      </c>
      <c r="E456" s="15">
        <v>75689</v>
      </c>
      <c r="F456" s="15">
        <v>14527</v>
      </c>
      <c r="G456" s="15">
        <v>5255</v>
      </c>
      <c r="H456" s="19">
        <f t="shared" si="7"/>
        <v>20169974</v>
      </c>
    </row>
    <row r="457" spans="1:8" x14ac:dyDescent="0.75">
      <c r="A457" s="11">
        <v>44770</v>
      </c>
      <c r="B457" s="15">
        <v>130772</v>
      </c>
      <c r="C457" s="15">
        <v>35913252</v>
      </c>
      <c r="D457" s="15">
        <v>558855</v>
      </c>
      <c r="E457" s="15">
        <v>116545</v>
      </c>
      <c r="F457" s="15">
        <v>15687</v>
      </c>
      <c r="G457" s="15">
        <v>14368</v>
      </c>
      <c r="H457" s="19">
        <f t="shared" si="7"/>
        <v>36749479</v>
      </c>
    </row>
    <row r="458" spans="1:8" x14ac:dyDescent="0.75">
      <c r="A458" s="11">
        <v>44771</v>
      </c>
      <c r="B458" s="15">
        <v>147398</v>
      </c>
      <c r="C458" s="15">
        <v>43163576</v>
      </c>
      <c r="D458" s="15">
        <v>1204197</v>
      </c>
      <c r="E458" s="15">
        <v>91943</v>
      </c>
      <c r="F458" s="15">
        <v>200595</v>
      </c>
      <c r="G458" s="15">
        <v>419208</v>
      </c>
      <c r="H458" s="19">
        <f t="shared" si="7"/>
        <v>45226917</v>
      </c>
    </row>
    <row r="459" spans="1:8" x14ac:dyDescent="0.75">
      <c r="A459" s="11">
        <v>44774</v>
      </c>
      <c r="B459" s="15">
        <v>8302</v>
      </c>
      <c r="C459" s="15">
        <v>32746920</v>
      </c>
      <c r="D459" s="15">
        <v>1392028</v>
      </c>
      <c r="E459" s="15">
        <v>150995</v>
      </c>
      <c r="F459" s="15">
        <v>39924</v>
      </c>
      <c r="G459" s="15">
        <v>8750</v>
      </c>
      <c r="H459" s="19">
        <f t="shared" si="7"/>
        <v>34346919</v>
      </c>
    </row>
    <row r="460" spans="1:8" x14ac:dyDescent="0.75">
      <c r="A460" s="11">
        <v>44775</v>
      </c>
      <c r="B460" s="15">
        <v>29127</v>
      </c>
      <c r="C460" s="15">
        <v>113134032</v>
      </c>
      <c r="D460" s="15">
        <v>439865</v>
      </c>
      <c r="E460" s="15">
        <v>10590</v>
      </c>
      <c r="F460" s="15">
        <v>2000</v>
      </c>
      <c r="G460" s="15">
        <v>164535</v>
      </c>
      <c r="H460" s="19">
        <f t="shared" si="7"/>
        <v>113780149</v>
      </c>
    </row>
    <row r="461" spans="1:8" x14ac:dyDescent="0.75">
      <c r="A461" s="11">
        <v>44776</v>
      </c>
      <c r="B461" s="15">
        <v>36919</v>
      </c>
      <c r="C461" s="15">
        <v>52119340</v>
      </c>
      <c r="D461" s="15">
        <v>390002</v>
      </c>
      <c r="E461" s="15">
        <v>51590</v>
      </c>
      <c r="F461" s="15">
        <v>46650</v>
      </c>
      <c r="G461" s="15">
        <v>0</v>
      </c>
      <c r="H461" s="19">
        <f t="shared" si="7"/>
        <v>52644501</v>
      </c>
    </row>
    <row r="462" spans="1:8" x14ac:dyDescent="0.75">
      <c r="A462" s="11">
        <v>44777</v>
      </c>
      <c r="B462" s="15">
        <v>90158</v>
      </c>
      <c r="C462" s="15">
        <v>103147296</v>
      </c>
      <c r="D462" s="15">
        <v>1028476</v>
      </c>
      <c r="E462" s="15">
        <v>62729</v>
      </c>
      <c r="F462" s="15">
        <v>4023</v>
      </c>
      <c r="G462" s="15">
        <v>4300</v>
      </c>
      <c r="H462" s="19">
        <f t="shared" si="7"/>
        <v>104336982</v>
      </c>
    </row>
    <row r="463" spans="1:8" x14ac:dyDescent="0.75">
      <c r="A463" s="11">
        <v>44778</v>
      </c>
      <c r="B463" s="15">
        <v>99631</v>
      </c>
      <c r="C463" s="15">
        <v>77626256</v>
      </c>
      <c r="D463" s="15">
        <v>968859</v>
      </c>
      <c r="E463" s="15">
        <v>42290</v>
      </c>
      <c r="F463" s="15">
        <v>19052</v>
      </c>
      <c r="G463" s="15">
        <v>941</v>
      </c>
      <c r="H463" s="19">
        <f t="shared" si="7"/>
        <v>78757029</v>
      </c>
    </row>
    <row r="464" spans="1:8" x14ac:dyDescent="0.75">
      <c r="A464" s="11">
        <v>44781</v>
      </c>
      <c r="B464" s="15">
        <v>14019</v>
      </c>
      <c r="C464" s="15">
        <v>12960295</v>
      </c>
      <c r="D464" s="15">
        <v>376649</v>
      </c>
      <c r="E464" s="15">
        <v>24078</v>
      </c>
      <c r="F464" s="15">
        <v>11234</v>
      </c>
      <c r="G464" s="15">
        <v>0</v>
      </c>
      <c r="H464" s="19">
        <f t="shared" si="7"/>
        <v>13386275</v>
      </c>
    </row>
    <row r="465" spans="1:8" x14ac:dyDescent="0.75">
      <c r="A465" s="11">
        <v>44782</v>
      </c>
      <c r="B465" s="15">
        <v>16224</v>
      </c>
      <c r="C465" s="15">
        <v>45617784</v>
      </c>
      <c r="D465" s="15">
        <v>519436</v>
      </c>
      <c r="E465" s="15">
        <v>27447</v>
      </c>
      <c r="F465" s="15">
        <v>2020</v>
      </c>
      <c r="G465" s="15">
        <v>0</v>
      </c>
      <c r="H465" s="19">
        <f t="shared" si="7"/>
        <v>46182911</v>
      </c>
    </row>
    <row r="466" spans="1:8" x14ac:dyDescent="0.75">
      <c r="A466" s="11">
        <v>44783</v>
      </c>
      <c r="B466" s="15">
        <v>5692</v>
      </c>
      <c r="C466" s="15">
        <v>20909698</v>
      </c>
      <c r="D466" s="15">
        <v>970793</v>
      </c>
      <c r="E466" s="15">
        <v>72289</v>
      </c>
      <c r="F466" s="15">
        <v>1580</v>
      </c>
      <c r="G466" s="15">
        <v>0</v>
      </c>
      <c r="H466" s="19">
        <f t="shared" si="7"/>
        <v>21960052</v>
      </c>
    </row>
    <row r="467" spans="1:8" x14ac:dyDescent="0.75">
      <c r="A467" s="11">
        <v>44784</v>
      </c>
      <c r="B467" s="15">
        <v>58023</v>
      </c>
      <c r="C467" s="15">
        <v>25680192</v>
      </c>
      <c r="D467" s="15">
        <v>69532</v>
      </c>
      <c r="E467" s="15">
        <v>73403</v>
      </c>
      <c r="F467" s="15">
        <v>35406</v>
      </c>
      <c r="G467" s="15">
        <v>14200</v>
      </c>
      <c r="H467" s="19">
        <f t="shared" si="7"/>
        <v>25930756</v>
      </c>
    </row>
    <row r="468" spans="1:8" x14ac:dyDescent="0.75">
      <c r="A468" s="11">
        <v>44785</v>
      </c>
      <c r="B468" s="15">
        <v>7940</v>
      </c>
      <c r="C468" s="15">
        <v>55959728</v>
      </c>
      <c r="D468" s="15">
        <v>254814</v>
      </c>
      <c r="E468" s="15">
        <v>5012</v>
      </c>
      <c r="F468" s="15">
        <v>72461</v>
      </c>
      <c r="G468" s="15">
        <v>0</v>
      </c>
      <c r="H468" s="19">
        <f t="shared" si="7"/>
        <v>56299955</v>
      </c>
    </row>
    <row r="469" spans="1:8" x14ac:dyDescent="0.75">
      <c r="A469" s="11">
        <v>44789</v>
      </c>
      <c r="B469" s="15">
        <v>33862</v>
      </c>
      <c r="C469" s="15">
        <v>22524448</v>
      </c>
      <c r="D469" s="15">
        <v>471912</v>
      </c>
      <c r="E469" s="15">
        <v>59939</v>
      </c>
      <c r="F469" s="15">
        <v>158804</v>
      </c>
      <c r="G469" s="15">
        <v>7822</v>
      </c>
      <c r="H469" s="19">
        <f t="shared" si="7"/>
        <v>23256787</v>
      </c>
    </row>
    <row r="470" spans="1:8" x14ac:dyDescent="0.75">
      <c r="A470" s="11">
        <v>44790</v>
      </c>
      <c r="B470" s="15">
        <v>0</v>
      </c>
      <c r="C470" s="15">
        <v>23733628</v>
      </c>
      <c r="D470" s="15">
        <v>1009433</v>
      </c>
      <c r="E470" s="15">
        <v>72489</v>
      </c>
      <c r="F470" s="15">
        <v>6375</v>
      </c>
      <c r="G470" s="15">
        <v>184789</v>
      </c>
      <c r="H470" s="19">
        <f t="shared" si="7"/>
        <v>25006714</v>
      </c>
    </row>
    <row r="471" spans="1:8" x14ac:dyDescent="0.75">
      <c r="A471" s="11">
        <v>44791</v>
      </c>
      <c r="B471" s="15">
        <v>17684</v>
      </c>
      <c r="C471" s="15">
        <v>33227252</v>
      </c>
      <c r="D471" s="15">
        <v>130415</v>
      </c>
      <c r="E471" s="15">
        <v>3649</v>
      </c>
      <c r="F471" s="15">
        <v>7709</v>
      </c>
      <c r="G471" s="15">
        <v>12269</v>
      </c>
      <c r="H471" s="19">
        <f t="shared" si="7"/>
        <v>33398978</v>
      </c>
    </row>
    <row r="472" spans="1:8" x14ac:dyDescent="0.75">
      <c r="A472" s="11">
        <v>44792</v>
      </c>
      <c r="B472" s="15">
        <v>21261</v>
      </c>
      <c r="C472" s="15">
        <v>34279428</v>
      </c>
      <c r="D472" s="15">
        <v>1305882</v>
      </c>
      <c r="E472" s="15">
        <v>145651</v>
      </c>
      <c r="F472" s="15">
        <v>0</v>
      </c>
      <c r="G472" s="15">
        <v>314897</v>
      </c>
      <c r="H472" s="19">
        <f t="shared" si="7"/>
        <v>36067119</v>
      </c>
    </row>
    <row r="473" spans="1:8" x14ac:dyDescent="0.75">
      <c r="A473" s="11">
        <v>44795</v>
      </c>
      <c r="B473" s="15">
        <v>102424</v>
      </c>
      <c r="C473" s="15">
        <v>63775856</v>
      </c>
      <c r="D473" s="15">
        <v>79108</v>
      </c>
      <c r="E473" s="15">
        <v>87863</v>
      </c>
      <c r="F473" s="15">
        <v>0</v>
      </c>
      <c r="G473" s="15">
        <v>0</v>
      </c>
      <c r="H473" s="19">
        <f t="shared" si="7"/>
        <v>64045251</v>
      </c>
    </row>
    <row r="474" spans="1:8" x14ac:dyDescent="0.75">
      <c r="A474" s="11">
        <v>44796</v>
      </c>
      <c r="B474" s="15">
        <v>7372</v>
      </c>
      <c r="C474" s="15">
        <v>70655480</v>
      </c>
      <c r="D474" s="15">
        <v>1773934</v>
      </c>
      <c r="E474" s="15">
        <v>57751</v>
      </c>
      <c r="F474" s="15">
        <v>6337</v>
      </c>
      <c r="G474" s="15">
        <v>2521</v>
      </c>
      <c r="H474" s="19">
        <f t="shared" si="7"/>
        <v>72503395</v>
      </c>
    </row>
    <row r="475" spans="1:8" x14ac:dyDescent="0.75">
      <c r="A475" s="11">
        <v>44797</v>
      </c>
      <c r="B475" s="15">
        <v>11856</v>
      </c>
      <c r="C475" s="15">
        <v>86508048</v>
      </c>
      <c r="D475" s="15">
        <v>102129</v>
      </c>
      <c r="E475" s="15">
        <v>695128</v>
      </c>
      <c r="F475" s="15">
        <v>120283</v>
      </c>
      <c r="G475" s="15">
        <v>67402</v>
      </c>
      <c r="H475" s="19">
        <f t="shared" si="7"/>
        <v>87504846</v>
      </c>
    </row>
    <row r="476" spans="1:8" x14ac:dyDescent="0.75">
      <c r="A476" s="11">
        <v>44798</v>
      </c>
      <c r="B476" s="15">
        <v>14105</v>
      </c>
      <c r="C476" s="15">
        <v>18339198</v>
      </c>
      <c r="D476" s="15">
        <v>918990</v>
      </c>
      <c r="E476" s="15">
        <v>28056</v>
      </c>
      <c r="F476" s="15">
        <v>1656851</v>
      </c>
      <c r="G476" s="15">
        <v>712498</v>
      </c>
      <c r="H476" s="19">
        <f t="shared" si="7"/>
        <v>21669698</v>
      </c>
    </row>
    <row r="477" spans="1:8" x14ac:dyDescent="0.75">
      <c r="A477" s="11">
        <v>44799</v>
      </c>
      <c r="B477" s="15">
        <v>4229</v>
      </c>
      <c r="C477" s="15">
        <v>22034638</v>
      </c>
      <c r="D477" s="15">
        <v>176579</v>
      </c>
      <c r="E477" s="15">
        <v>714395</v>
      </c>
      <c r="F477" s="15">
        <v>381588</v>
      </c>
      <c r="G477" s="15">
        <v>303546</v>
      </c>
      <c r="H477" s="19">
        <f t="shared" si="7"/>
        <v>23614975</v>
      </c>
    </row>
    <row r="478" spans="1:8" x14ac:dyDescent="0.75">
      <c r="A478" s="11">
        <v>44802</v>
      </c>
      <c r="B478" s="15">
        <v>828</v>
      </c>
      <c r="C478" s="15">
        <v>44110152</v>
      </c>
      <c r="D478" s="15">
        <v>1007764</v>
      </c>
      <c r="E478" s="15">
        <v>705968</v>
      </c>
      <c r="F478" s="15">
        <v>30127</v>
      </c>
      <c r="G478" s="15">
        <v>0</v>
      </c>
      <c r="H478" s="19">
        <f t="shared" si="7"/>
        <v>45854839</v>
      </c>
    </row>
    <row r="479" spans="1:8" x14ac:dyDescent="0.75">
      <c r="A479" s="11">
        <v>44803</v>
      </c>
      <c r="B479" s="15">
        <v>3254</v>
      </c>
      <c r="C479" s="15">
        <v>54969564</v>
      </c>
      <c r="D479" s="15">
        <v>3612968</v>
      </c>
      <c r="E479" s="15">
        <v>204269</v>
      </c>
      <c r="F479" s="15">
        <v>57818</v>
      </c>
      <c r="G479" s="15">
        <v>0</v>
      </c>
      <c r="H479" s="19">
        <f t="shared" si="7"/>
        <v>58847873</v>
      </c>
    </row>
    <row r="480" spans="1:8" x14ac:dyDescent="0.75">
      <c r="A480" s="11">
        <v>44804</v>
      </c>
      <c r="B480" s="15">
        <v>12595</v>
      </c>
      <c r="C480" s="15">
        <v>51829980</v>
      </c>
      <c r="D480" s="15">
        <v>579428</v>
      </c>
      <c r="E480" s="15">
        <v>19512</v>
      </c>
      <c r="F480" s="15">
        <v>13534</v>
      </c>
      <c r="G480" s="15">
        <v>1091963</v>
      </c>
      <c r="H480" s="19">
        <f t="shared" si="7"/>
        <v>53547012</v>
      </c>
    </row>
    <row r="481" spans="1:8" x14ac:dyDescent="0.75">
      <c r="A481" s="11">
        <v>44805</v>
      </c>
      <c r="B481" s="15">
        <v>88721</v>
      </c>
      <c r="C481" s="15">
        <v>70304096</v>
      </c>
      <c r="D481" s="15">
        <v>2119401</v>
      </c>
      <c r="E481" s="15">
        <v>0</v>
      </c>
      <c r="F481" s="15">
        <v>0</v>
      </c>
      <c r="G481" s="15">
        <v>176827</v>
      </c>
      <c r="H481" s="19">
        <f t="shared" si="7"/>
        <v>72689045</v>
      </c>
    </row>
    <row r="482" spans="1:8" x14ac:dyDescent="0.75">
      <c r="A482" s="11">
        <v>44809</v>
      </c>
      <c r="B482" s="15">
        <v>98130</v>
      </c>
      <c r="C482" s="15">
        <v>41281636</v>
      </c>
      <c r="D482" s="15">
        <v>281779</v>
      </c>
      <c r="E482" s="15">
        <v>15652</v>
      </c>
      <c r="F482" s="15">
        <v>1034</v>
      </c>
      <c r="G482" s="15">
        <v>14021</v>
      </c>
      <c r="H482" s="19">
        <f t="shared" si="7"/>
        <v>41692252</v>
      </c>
    </row>
    <row r="483" spans="1:8" x14ac:dyDescent="0.75">
      <c r="A483" s="11">
        <v>44810</v>
      </c>
      <c r="B483" s="15">
        <v>11400</v>
      </c>
      <c r="C483" s="15">
        <v>90660880</v>
      </c>
      <c r="D483" s="15">
        <v>2467607</v>
      </c>
      <c r="E483" s="15">
        <v>15000</v>
      </c>
      <c r="F483" s="15">
        <v>432863</v>
      </c>
      <c r="G483" s="15">
        <v>56928</v>
      </c>
      <c r="H483" s="19">
        <f t="shared" si="7"/>
        <v>93644678</v>
      </c>
    </row>
    <row r="484" spans="1:8" x14ac:dyDescent="0.75">
      <c r="A484" s="11">
        <v>44811</v>
      </c>
      <c r="B484" s="15">
        <v>32323</v>
      </c>
      <c r="C484" s="15">
        <v>29828650</v>
      </c>
      <c r="D484" s="15">
        <v>2473939</v>
      </c>
      <c r="E484" s="15">
        <v>22215</v>
      </c>
      <c r="F484" s="15">
        <v>8400</v>
      </c>
      <c r="G484" s="15">
        <v>12894</v>
      </c>
      <c r="H484" s="19">
        <f t="shared" si="7"/>
        <v>32378421</v>
      </c>
    </row>
    <row r="485" spans="1:8" x14ac:dyDescent="0.75">
      <c r="A485" s="11">
        <v>44812</v>
      </c>
      <c r="B485" s="15">
        <v>45198</v>
      </c>
      <c r="C485" s="15">
        <v>50142872</v>
      </c>
      <c r="D485" s="15">
        <v>651798</v>
      </c>
      <c r="E485" s="15">
        <v>9614</v>
      </c>
      <c r="F485" s="15">
        <v>40172</v>
      </c>
      <c r="G485" s="15">
        <v>13229</v>
      </c>
      <c r="H485" s="19">
        <f t="shared" si="7"/>
        <v>50902883</v>
      </c>
    </row>
    <row r="486" spans="1:8" x14ac:dyDescent="0.75">
      <c r="A486" s="11">
        <v>44813</v>
      </c>
      <c r="B486" s="15">
        <v>7569</v>
      </c>
      <c r="C486" s="15">
        <v>62429336</v>
      </c>
      <c r="D486" s="15">
        <v>409739</v>
      </c>
      <c r="E486" s="15">
        <v>76629</v>
      </c>
      <c r="F486" s="15">
        <v>1304</v>
      </c>
      <c r="G486" s="15">
        <v>56681</v>
      </c>
      <c r="H486" s="19">
        <f t="shared" si="7"/>
        <v>62981258</v>
      </c>
    </row>
    <row r="487" spans="1:8" x14ac:dyDescent="0.75">
      <c r="A487" s="11">
        <v>44816</v>
      </c>
      <c r="B487" s="15">
        <v>33024</v>
      </c>
      <c r="C487" s="15">
        <v>43222240</v>
      </c>
      <c r="D487" s="15">
        <v>326775</v>
      </c>
      <c r="E487" s="15">
        <v>14000</v>
      </c>
      <c r="F487" s="15">
        <v>6601</v>
      </c>
      <c r="G487" s="15">
        <v>1557</v>
      </c>
      <c r="H487" s="19">
        <f t="shared" si="7"/>
        <v>43604197</v>
      </c>
    </row>
    <row r="488" spans="1:8" x14ac:dyDescent="0.75">
      <c r="A488" s="11">
        <v>44817</v>
      </c>
      <c r="B488" s="15">
        <v>3961</v>
      </c>
      <c r="C488" s="15">
        <v>110141616</v>
      </c>
      <c r="D488" s="15">
        <v>109736</v>
      </c>
      <c r="E488" s="15">
        <v>47374</v>
      </c>
      <c r="F488" s="15">
        <v>13</v>
      </c>
      <c r="G488" s="15">
        <v>0</v>
      </c>
      <c r="H488" s="19">
        <f t="shared" si="7"/>
        <v>110302700</v>
      </c>
    </row>
    <row r="489" spans="1:8" x14ac:dyDescent="0.75">
      <c r="A489" s="11">
        <v>44818</v>
      </c>
      <c r="B489" s="15">
        <v>21723</v>
      </c>
      <c r="C489" s="15">
        <v>50366780</v>
      </c>
      <c r="D489" s="15">
        <v>553528</v>
      </c>
      <c r="E489" s="15">
        <v>56198</v>
      </c>
      <c r="F489" s="15">
        <v>10200</v>
      </c>
      <c r="G489" s="15">
        <v>1550</v>
      </c>
      <c r="H489" s="19">
        <f t="shared" si="7"/>
        <v>51009979</v>
      </c>
    </row>
    <row r="490" spans="1:8" x14ac:dyDescent="0.75">
      <c r="A490" s="11">
        <v>44819</v>
      </c>
      <c r="B490" s="15">
        <v>6577</v>
      </c>
      <c r="C490" s="15">
        <v>37185504</v>
      </c>
      <c r="D490" s="15">
        <v>220106</v>
      </c>
      <c r="E490" s="15">
        <v>15235</v>
      </c>
      <c r="F490" s="15">
        <v>37293</v>
      </c>
      <c r="G490" s="15">
        <v>0</v>
      </c>
      <c r="H490" s="19">
        <f t="shared" si="7"/>
        <v>37464715</v>
      </c>
    </row>
    <row r="491" spans="1:8" x14ac:dyDescent="0.75">
      <c r="A491" s="11">
        <v>44820</v>
      </c>
      <c r="B491" s="15">
        <v>0</v>
      </c>
      <c r="C491" s="15">
        <v>53411396</v>
      </c>
      <c r="D491" s="15">
        <v>84089</v>
      </c>
      <c r="E491" s="15">
        <v>20673</v>
      </c>
      <c r="F491" s="15">
        <v>20043</v>
      </c>
      <c r="G491" s="15">
        <v>12506</v>
      </c>
      <c r="H491" s="19">
        <f t="shared" si="7"/>
        <v>53548707</v>
      </c>
    </row>
    <row r="492" spans="1:8" x14ac:dyDescent="0.75">
      <c r="A492" s="11">
        <v>44823</v>
      </c>
      <c r="B492" s="15">
        <v>18406</v>
      </c>
      <c r="C492" s="15">
        <v>29605880</v>
      </c>
      <c r="D492" s="15">
        <v>115024</v>
      </c>
      <c r="E492" s="15">
        <v>207189</v>
      </c>
      <c r="F492" s="15">
        <v>15642</v>
      </c>
      <c r="G492" s="15">
        <v>14870</v>
      </c>
      <c r="H492" s="19">
        <f t="shared" si="7"/>
        <v>29977011</v>
      </c>
    </row>
    <row r="493" spans="1:8" x14ac:dyDescent="0.75">
      <c r="A493" s="11">
        <v>44824</v>
      </c>
      <c r="B493" s="15">
        <v>17135</v>
      </c>
      <c r="C493" s="15">
        <v>22191236</v>
      </c>
      <c r="D493" s="15">
        <v>297908</v>
      </c>
      <c r="E493" s="15">
        <v>55634</v>
      </c>
      <c r="F493" s="15">
        <v>4512</v>
      </c>
      <c r="G493" s="15">
        <v>14870</v>
      </c>
      <c r="H493" s="19">
        <f t="shared" si="7"/>
        <v>22581295</v>
      </c>
    </row>
    <row r="494" spans="1:8" x14ac:dyDescent="0.75">
      <c r="A494" s="11">
        <v>44825</v>
      </c>
      <c r="B494" s="15">
        <v>6431</v>
      </c>
      <c r="C494" s="15">
        <v>31850172</v>
      </c>
      <c r="D494" s="15">
        <v>428000</v>
      </c>
      <c r="E494" s="15">
        <v>218743</v>
      </c>
      <c r="F494" s="15">
        <v>0</v>
      </c>
      <c r="G494" s="15">
        <v>41423</v>
      </c>
      <c r="H494" s="19">
        <f t="shared" si="7"/>
        <v>32544769</v>
      </c>
    </row>
    <row r="495" spans="1:8" x14ac:dyDescent="0.75">
      <c r="A495" s="11">
        <v>44826</v>
      </c>
      <c r="B495" s="15">
        <v>6231</v>
      </c>
      <c r="C495" s="15">
        <v>75066304</v>
      </c>
      <c r="D495" s="15">
        <v>58622</v>
      </c>
      <c r="E495" s="15">
        <v>56446</v>
      </c>
      <c r="F495" s="15">
        <v>19278</v>
      </c>
      <c r="G495" s="15">
        <v>10</v>
      </c>
      <c r="H495" s="19">
        <f t="shared" si="7"/>
        <v>75206891</v>
      </c>
    </row>
    <row r="496" spans="1:8" x14ac:dyDescent="0.75">
      <c r="A496" s="11">
        <v>44827</v>
      </c>
      <c r="B496" s="15">
        <v>48291</v>
      </c>
      <c r="C496" s="15">
        <v>64011744</v>
      </c>
      <c r="D496" s="15">
        <v>4297386</v>
      </c>
      <c r="E496" s="15">
        <v>3343</v>
      </c>
      <c r="F496" s="15">
        <v>35048</v>
      </c>
      <c r="G496" s="15">
        <v>722</v>
      </c>
      <c r="H496" s="19">
        <f t="shared" si="7"/>
        <v>68396534</v>
      </c>
    </row>
    <row r="497" spans="1:8" x14ac:dyDescent="0.75">
      <c r="A497" s="11">
        <v>44830</v>
      </c>
      <c r="B497" s="15">
        <v>12020</v>
      </c>
      <c r="C497" s="15">
        <v>29235948</v>
      </c>
      <c r="D497" s="15">
        <v>46657</v>
      </c>
      <c r="E497" s="15">
        <v>8581</v>
      </c>
      <c r="F497" s="15">
        <v>163</v>
      </c>
      <c r="G497" s="15">
        <v>0</v>
      </c>
      <c r="H497" s="19">
        <f t="shared" si="7"/>
        <v>29303369</v>
      </c>
    </row>
    <row r="498" spans="1:8" x14ac:dyDescent="0.75">
      <c r="A498" s="11">
        <v>44831</v>
      </c>
      <c r="B498" s="15">
        <v>2644</v>
      </c>
      <c r="C498" s="15">
        <v>23903906</v>
      </c>
      <c r="D498" s="15">
        <v>180248</v>
      </c>
      <c r="E498" s="15">
        <v>33577</v>
      </c>
      <c r="F498" s="15">
        <v>43050</v>
      </c>
      <c r="G498" s="15">
        <v>3371</v>
      </c>
      <c r="H498" s="19">
        <f t="shared" si="7"/>
        <v>24166796</v>
      </c>
    </row>
    <row r="499" spans="1:8" x14ac:dyDescent="0.75">
      <c r="A499" s="11">
        <v>44832</v>
      </c>
      <c r="B499" s="15">
        <v>38152</v>
      </c>
      <c r="C499" s="15">
        <v>18216492</v>
      </c>
      <c r="D499" s="15">
        <v>812030</v>
      </c>
      <c r="E499" s="15">
        <v>62353</v>
      </c>
      <c r="F499" s="15">
        <v>40000</v>
      </c>
      <c r="G499" s="15">
        <v>5000</v>
      </c>
      <c r="H499" s="19">
        <f t="shared" si="7"/>
        <v>19174027</v>
      </c>
    </row>
    <row r="500" spans="1:8" x14ac:dyDescent="0.75">
      <c r="A500" s="11">
        <v>44833</v>
      </c>
      <c r="B500" s="15">
        <v>4193</v>
      </c>
      <c r="C500" s="15">
        <v>26878212</v>
      </c>
      <c r="D500" s="15">
        <v>579488</v>
      </c>
      <c r="E500" s="15">
        <v>30714</v>
      </c>
      <c r="F500" s="15">
        <v>8000</v>
      </c>
      <c r="G500" s="15">
        <v>0</v>
      </c>
      <c r="H500" s="19">
        <f t="shared" si="7"/>
        <v>27500607</v>
      </c>
    </row>
    <row r="501" spans="1:8" x14ac:dyDescent="0.75">
      <c r="A501" s="11">
        <v>44834</v>
      </c>
      <c r="B501" s="15">
        <v>50662</v>
      </c>
      <c r="C501" s="15">
        <v>27480382</v>
      </c>
      <c r="D501" s="15">
        <v>906163</v>
      </c>
      <c r="E501" s="15">
        <v>48049</v>
      </c>
      <c r="F501" s="15">
        <v>12481</v>
      </c>
      <c r="G501" s="15">
        <v>0</v>
      </c>
      <c r="H501" s="19">
        <f t="shared" si="7"/>
        <v>28497737</v>
      </c>
    </row>
    <row r="502" spans="1:8" x14ac:dyDescent="0.75">
      <c r="A502" s="11">
        <v>44837</v>
      </c>
      <c r="B502" s="15">
        <v>41792</v>
      </c>
      <c r="C502" s="15">
        <v>29437516</v>
      </c>
      <c r="D502" s="15">
        <v>281023</v>
      </c>
      <c r="E502" s="15">
        <v>86422</v>
      </c>
      <c r="F502" s="15">
        <v>203000</v>
      </c>
      <c r="G502" s="15">
        <v>0</v>
      </c>
      <c r="H502" s="19">
        <f t="shared" si="7"/>
        <v>30049753</v>
      </c>
    </row>
    <row r="503" spans="1:8" x14ac:dyDescent="0.75">
      <c r="A503" s="11">
        <v>44838</v>
      </c>
      <c r="B503" s="15">
        <v>8772</v>
      </c>
      <c r="C503" s="15">
        <v>26211060</v>
      </c>
      <c r="D503" s="15">
        <v>516510</v>
      </c>
      <c r="E503" s="15">
        <v>7681</v>
      </c>
      <c r="F503" s="15">
        <v>5290</v>
      </c>
      <c r="G503" s="15">
        <v>600</v>
      </c>
      <c r="H503" s="19">
        <f t="shared" si="7"/>
        <v>26749913</v>
      </c>
    </row>
    <row r="504" spans="1:8" x14ac:dyDescent="0.75">
      <c r="A504" s="11">
        <v>44839</v>
      </c>
      <c r="B504" s="15">
        <v>3008</v>
      </c>
      <c r="C504" s="15">
        <v>22590166</v>
      </c>
      <c r="D504" s="15">
        <v>412394</v>
      </c>
      <c r="E504" s="15">
        <v>79307</v>
      </c>
      <c r="F504" s="15">
        <v>9502</v>
      </c>
      <c r="G504" s="15">
        <v>0</v>
      </c>
      <c r="H504" s="19">
        <f t="shared" si="7"/>
        <v>23094377</v>
      </c>
    </row>
    <row r="505" spans="1:8" x14ac:dyDescent="0.75">
      <c r="A505" s="11">
        <v>44840</v>
      </c>
      <c r="B505" s="15">
        <v>8973</v>
      </c>
      <c r="C505" s="15">
        <v>26066336</v>
      </c>
      <c r="D505" s="15">
        <v>131528</v>
      </c>
      <c r="E505" s="15">
        <v>20396</v>
      </c>
      <c r="F505" s="15">
        <v>64</v>
      </c>
      <c r="G505" s="15">
        <v>0</v>
      </c>
      <c r="H505" s="19">
        <f t="shared" si="7"/>
        <v>26227297</v>
      </c>
    </row>
    <row r="506" spans="1:8" x14ac:dyDescent="0.75">
      <c r="A506" s="11">
        <v>44845</v>
      </c>
      <c r="B506" s="15">
        <v>7324</v>
      </c>
      <c r="C506" s="15">
        <v>24837204</v>
      </c>
      <c r="D506" s="15">
        <v>600481</v>
      </c>
      <c r="E506" s="15">
        <v>20473</v>
      </c>
      <c r="F506" s="15">
        <v>1078</v>
      </c>
      <c r="G506" s="15">
        <v>101</v>
      </c>
      <c r="H506" s="19">
        <f t="shared" si="7"/>
        <v>25466661</v>
      </c>
    </row>
    <row r="507" spans="1:8" x14ac:dyDescent="0.75">
      <c r="A507" s="11">
        <v>44846</v>
      </c>
      <c r="B507" s="15">
        <v>29342</v>
      </c>
      <c r="C507" s="15">
        <v>28292956</v>
      </c>
      <c r="D507" s="15">
        <v>690789</v>
      </c>
      <c r="E507" s="15">
        <v>211288</v>
      </c>
      <c r="F507" s="15">
        <v>151855</v>
      </c>
      <c r="G507" s="15">
        <v>13178</v>
      </c>
      <c r="H507" s="19">
        <f t="shared" si="7"/>
        <v>29389408</v>
      </c>
    </row>
    <row r="508" spans="1:8" x14ac:dyDescent="0.75">
      <c r="A508" s="11">
        <v>44847</v>
      </c>
      <c r="B508" s="15">
        <v>14641</v>
      </c>
      <c r="C508" s="15">
        <v>26922048</v>
      </c>
      <c r="D508" s="15">
        <v>13221</v>
      </c>
      <c r="E508" s="15">
        <v>0</v>
      </c>
      <c r="F508" s="15">
        <v>11833</v>
      </c>
      <c r="G508" s="15">
        <v>8141</v>
      </c>
      <c r="H508" s="19">
        <f t="shared" si="7"/>
        <v>26969884</v>
      </c>
    </row>
    <row r="509" spans="1:8" x14ac:dyDescent="0.75">
      <c r="A509" s="11">
        <v>44848</v>
      </c>
      <c r="B509" s="15">
        <v>6125</v>
      </c>
      <c r="C509" s="15">
        <v>21482164</v>
      </c>
      <c r="D509" s="15">
        <v>261400</v>
      </c>
      <c r="E509" s="15">
        <v>371413</v>
      </c>
      <c r="F509" s="15">
        <v>103842</v>
      </c>
      <c r="G509" s="15">
        <v>11428</v>
      </c>
      <c r="H509" s="19">
        <f t="shared" si="7"/>
        <v>22236372</v>
      </c>
    </row>
    <row r="510" spans="1:8" x14ac:dyDescent="0.75">
      <c r="A510" s="11">
        <v>44851</v>
      </c>
      <c r="B510" s="15">
        <v>16498</v>
      </c>
      <c r="C510" s="15">
        <v>30121870</v>
      </c>
      <c r="D510" s="15">
        <v>144466</v>
      </c>
      <c r="E510" s="15">
        <v>15902</v>
      </c>
      <c r="F510" s="15">
        <v>0</v>
      </c>
      <c r="G510" s="15">
        <v>0</v>
      </c>
      <c r="H510" s="19">
        <f t="shared" si="7"/>
        <v>30298736</v>
      </c>
    </row>
    <row r="511" spans="1:8" x14ac:dyDescent="0.75">
      <c r="A511" s="11">
        <v>44852</v>
      </c>
      <c r="B511" s="15">
        <v>7505</v>
      </c>
      <c r="C511" s="15">
        <v>21415636</v>
      </c>
      <c r="D511" s="15">
        <v>186033</v>
      </c>
      <c r="E511" s="15">
        <v>21318</v>
      </c>
      <c r="F511" s="15">
        <v>70954</v>
      </c>
      <c r="G511" s="15">
        <v>0</v>
      </c>
      <c r="H511" s="19">
        <f t="shared" si="7"/>
        <v>21701446</v>
      </c>
    </row>
    <row r="512" spans="1:8" x14ac:dyDescent="0.75">
      <c r="A512" s="11">
        <v>44853</v>
      </c>
      <c r="B512" s="15">
        <v>993</v>
      </c>
      <c r="C512" s="15">
        <v>27771352</v>
      </c>
      <c r="D512" s="15">
        <v>461234</v>
      </c>
      <c r="E512" s="15">
        <v>21318</v>
      </c>
      <c r="F512" s="15">
        <v>21797</v>
      </c>
      <c r="G512" s="15">
        <v>0</v>
      </c>
      <c r="H512" s="19">
        <f t="shared" si="7"/>
        <v>28276694</v>
      </c>
    </row>
    <row r="513" spans="1:8" x14ac:dyDescent="0.75">
      <c r="A513" s="11">
        <v>44854</v>
      </c>
      <c r="B513" s="15">
        <v>10482</v>
      </c>
      <c r="C513" s="15">
        <v>18963516</v>
      </c>
      <c r="D513" s="15">
        <v>293856</v>
      </c>
      <c r="E513" s="15">
        <v>8305</v>
      </c>
      <c r="F513" s="15">
        <v>62244</v>
      </c>
      <c r="G513" s="15">
        <v>0</v>
      </c>
      <c r="H513" s="19">
        <f t="shared" si="7"/>
        <v>19338403</v>
      </c>
    </row>
    <row r="514" spans="1:8" x14ac:dyDescent="0.75">
      <c r="A514" s="11">
        <v>44855</v>
      </c>
      <c r="B514" s="15">
        <v>36755</v>
      </c>
      <c r="C514" s="15">
        <v>24461748</v>
      </c>
      <c r="D514" s="15">
        <v>508340</v>
      </c>
      <c r="E514" s="15">
        <v>8305</v>
      </c>
      <c r="F514" s="15">
        <v>39976</v>
      </c>
      <c r="G514" s="15">
        <v>0</v>
      </c>
      <c r="H514" s="19">
        <f t="shared" si="7"/>
        <v>25055124</v>
      </c>
    </row>
    <row r="515" spans="1:8" x14ac:dyDescent="0.75">
      <c r="A515" s="11">
        <v>44858</v>
      </c>
      <c r="B515" s="15">
        <v>201525</v>
      </c>
      <c r="C515" s="15">
        <v>20562968</v>
      </c>
      <c r="D515" s="15">
        <v>716431</v>
      </c>
      <c r="E515" s="15">
        <v>173569</v>
      </c>
      <c r="F515" s="15">
        <v>28924</v>
      </c>
      <c r="G515" s="15">
        <v>0</v>
      </c>
      <c r="H515" s="19">
        <f t="shared" ref="H515:H578" si="8">+SUM(B515:G515)</f>
        <v>21683417</v>
      </c>
    </row>
    <row r="516" spans="1:8" x14ac:dyDescent="0.75">
      <c r="A516" s="11">
        <v>44859</v>
      </c>
      <c r="B516" s="15">
        <v>3585</v>
      </c>
      <c r="C516" s="15">
        <v>27231084</v>
      </c>
      <c r="D516" s="15">
        <v>961697</v>
      </c>
      <c r="E516" s="15">
        <v>81275</v>
      </c>
      <c r="F516" s="15">
        <v>88963</v>
      </c>
      <c r="G516" s="15">
        <v>6691</v>
      </c>
      <c r="H516" s="19">
        <f t="shared" si="8"/>
        <v>28373295</v>
      </c>
    </row>
    <row r="517" spans="1:8" x14ac:dyDescent="0.75">
      <c r="A517" s="11">
        <v>44860</v>
      </c>
      <c r="B517" s="15">
        <v>26502</v>
      </c>
      <c r="C517" s="15">
        <v>19951132</v>
      </c>
      <c r="D517" s="15">
        <v>260198</v>
      </c>
      <c r="E517" s="15">
        <v>42338</v>
      </c>
      <c r="F517" s="15">
        <v>5175</v>
      </c>
      <c r="G517" s="15">
        <v>6691</v>
      </c>
      <c r="H517" s="19">
        <f t="shared" si="8"/>
        <v>20292036</v>
      </c>
    </row>
    <row r="518" spans="1:8" x14ac:dyDescent="0.75">
      <c r="A518" s="11">
        <v>44861</v>
      </c>
      <c r="B518" s="15">
        <v>1204</v>
      </c>
      <c r="C518" s="15">
        <v>19355284</v>
      </c>
      <c r="D518" s="15">
        <v>337733</v>
      </c>
      <c r="E518" s="15">
        <v>40758</v>
      </c>
      <c r="F518" s="15">
        <v>3000</v>
      </c>
      <c r="G518" s="15">
        <v>0</v>
      </c>
      <c r="H518" s="19">
        <f t="shared" si="8"/>
        <v>19737979</v>
      </c>
    </row>
    <row r="519" spans="1:8" x14ac:dyDescent="0.75">
      <c r="A519" s="11">
        <v>44862</v>
      </c>
      <c r="B519" s="15">
        <v>10621</v>
      </c>
      <c r="C519" s="15">
        <v>15949075</v>
      </c>
      <c r="D519" s="15">
        <v>297250</v>
      </c>
      <c r="E519" s="15">
        <v>5050</v>
      </c>
      <c r="F519" s="15">
        <v>4829</v>
      </c>
      <c r="G519" s="15">
        <v>0</v>
      </c>
      <c r="H519" s="19">
        <f t="shared" si="8"/>
        <v>16266825</v>
      </c>
    </row>
    <row r="520" spans="1:8" x14ac:dyDescent="0.75">
      <c r="A520" s="11">
        <v>44865</v>
      </c>
      <c r="B520" s="15">
        <v>7673</v>
      </c>
      <c r="C520" s="15">
        <v>19011100</v>
      </c>
      <c r="D520" s="15">
        <v>1751151</v>
      </c>
      <c r="E520" s="15">
        <v>15856</v>
      </c>
      <c r="F520" s="15">
        <v>20</v>
      </c>
      <c r="G520" s="15">
        <v>8165</v>
      </c>
      <c r="H520" s="19">
        <f t="shared" si="8"/>
        <v>20793965</v>
      </c>
    </row>
    <row r="521" spans="1:8" x14ac:dyDescent="0.75">
      <c r="A521" s="11">
        <v>44866</v>
      </c>
      <c r="B521" s="15">
        <v>25070</v>
      </c>
      <c r="C521" s="15">
        <v>21179274</v>
      </c>
      <c r="D521" s="15">
        <v>264329</v>
      </c>
      <c r="E521" s="15">
        <v>305</v>
      </c>
      <c r="F521" s="15">
        <v>21</v>
      </c>
      <c r="G521" s="15">
        <v>10100</v>
      </c>
      <c r="H521" s="19">
        <f t="shared" si="8"/>
        <v>21479099</v>
      </c>
    </row>
    <row r="522" spans="1:8" x14ac:dyDescent="0.75">
      <c r="A522" s="11">
        <v>44867</v>
      </c>
      <c r="B522" s="15">
        <v>24064</v>
      </c>
      <c r="C522" s="15">
        <v>19011500</v>
      </c>
      <c r="D522" s="15">
        <v>542188</v>
      </c>
      <c r="E522" s="15">
        <v>52938</v>
      </c>
      <c r="F522" s="15">
        <v>20459</v>
      </c>
      <c r="G522" s="15">
        <v>7592</v>
      </c>
      <c r="H522" s="19">
        <f t="shared" si="8"/>
        <v>19658741</v>
      </c>
    </row>
    <row r="523" spans="1:8" x14ac:dyDescent="0.75">
      <c r="A523" s="11">
        <v>44868</v>
      </c>
      <c r="B523" s="15">
        <v>1855</v>
      </c>
      <c r="C523" s="15">
        <v>13950343</v>
      </c>
      <c r="D523" s="15">
        <v>666697</v>
      </c>
      <c r="E523" s="15">
        <v>38763</v>
      </c>
      <c r="F523" s="15">
        <v>54215</v>
      </c>
      <c r="G523" s="15">
        <v>2240</v>
      </c>
      <c r="H523" s="19">
        <f t="shared" si="8"/>
        <v>14714113</v>
      </c>
    </row>
    <row r="524" spans="1:8" x14ac:dyDescent="0.75">
      <c r="A524" s="11">
        <v>44869</v>
      </c>
      <c r="B524" s="15">
        <v>37694</v>
      </c>
      <c r="C524" s="15">
        <v>18094716</v>
      </c>
      <c r="D524" s="15">
        <v>63798</v>
      </c>
      <c r="E524" s="15">
        <v>72288</v>
      </c>
      <c r="F524" s="15">
        <v>3435</v>
      </c>
      <c r="G524" s="15">
        <v>6000</v>
      </c>
      <c r="H524" s="19">
        <f t="shared" si="8"/>
        <v>18277931</v>
      </c>
    </row>
    <row r="525" spans="1:8" x14ac:dyDescent="0.75">
      <c r="A525" s="11">
        <v>44872</v>
      </c>
      <c r="B525" s="15">
        <v>119464</v>
      </c>
      <c r="C525" s="15">
        <v>17169570</v>
      </c>
      <c r="D525" s="15">
        <v>1402713</v>
      </c>
      <c r="E525" s="15">
        <v>38035</v>
      </c>
      <c r="F525" s="15">
        <v>3855</v>
      </c>
      <c r="G525" s="15">
        <v>0</v>
      </c>
      <c r="H525" s="19">
        <f t="shared" si="8"/>
        <v>18733637</v>
      </c>
    </row>
    <row r="526" spans="1:8" x14ac:dyDescent="0.75">
      <c r="A526" s="11">
        <v>44873</v>
      </c>
      <c r="B526" s="15">
        <v>23553</v>
      </c>
      <c r="C526" s="15">
        <v>26774708</v>
      </c>
      <c r="D526" s="15">
        <v>1044826</v>
      </c>
      <c r="E526" s="15">
        <v>2912</v>
      </c>
      <c r="F526" s="15">
        <v>25925</v>
      </c>
      <c r="G526" s="15">
        <v>15040</v>
      </c>
      <c r="H526" s="19">
        <f t="shared" si="8"/>
        <v>27886964</v>
      </c>
    </row>
    <row r="527" spans="1:8" x14ac:dyDescent="0.75">
      <c r="A527" s="11">
        <v>44874</v>
      </c>
      <c r="B527" s="15">
        <v>26879</v>
      </c>
      <c r="C527" s="15">
        <v>17632732</v>
      </c>
      <c r="D527" s="15">
        <v>324868</v>
      </c>
      <c r="E527" s="15">
        <v>19604</v>
      </c>
      <c r="F527" s="15">
        <v>26581</v>
      </c>
      <c r="G527" s="15">
        <v>20122</v>
      </c>
      <c r="H527" s="19">
        <f t="shared" si="8"/>
        <v>18050786</v>
      </c>
    </row>
    <row r="528" spans="1:8" x14ac:dyDescent="0.75">
      <c r="A528" s="11">
        <v>44875</v>
      </c>
      <c r="B528" s="15">
        <v>1532</v>
      </c>
      <c r="C528" s="15">
        <v>28873104</v>
      </c>
      <c r="D528" s="15">
        <v>1023191</v>
      </c>
      <c r="E528" s="15">
        <v>30752</v>
      </c>
      <c r="F528" s="15">
        <v>32873</v>
      </c>
      <c r="G528" s="15">
        <v>20122</v>
      </c>
      <c r="H528" s="19">
        <f t="shared" si="8"/>
        <v>29981574</v>
      </c>
    </row>
    <row r="529" spans="1:8" x14ac:dyDescent="0.75">
      <c r="A529" s="11">
        <v>44876</v>
      </c>
      <c r="B529" s="15">
        <v>11642</v>
      </c>
      <c r="C529" s="15">
        <v>34777264</v>
      </c>
      <c r="D529" s="15">
        <v>773616</v>
      </c>
      <c r="E529" s="15">
        <v>5238</v>
      </c>
      <c r="F529" s="15">
        <v>39838</v>
      </c>
      <c r="G529" s="15">
        <v>20122</v>
      </c>
      <c r="H529" s="19">
        <f t="shared" si="8"/>
        <v>35627720</v>
      </c>
    </row>
    <row r="530" spans="1:8" x14ac:dyDescent="0.75">
      <c r="A530" s="11">
        <v>44879</v>
      </c>
      <c r="B530" s="15">
        <v>125774</v>
      </c>
      <c r="C530" s="15">
        <v>28203982</v>
      </c>
      <c r="D530" s="15">
        <v>523687</v>
      </c>
      <c r="E530" s="15">
        <v>31591</v>
      </c>
      <c r="F530" s="15">
        <v>31312</v>
      </c>
      <c r="G530" s="15">
        <v>1000</v>
      </c>
      <c r="H530" s="19">
        <f t="shared" si="8"/>
        <v>28917346</v>
      </c>
    </row>
    <row r="531" spans="1:8" x14ac:dyDescent="0.75">
      <c r="A531" s="11">
        <v>44880</v>
      </c>
      <c r="B531" s="15">
        <v>275664</v>
      </c>
      <c r="C531" s="15">
        <v>93195928</v>
      </c>
      <c r="D531" s="15">
        <v>1274458</v>
      </c>
      <c r="E531" s="15">
        <v>31782</v>
      </c>
      <c r="F531" s="15">
        <v>107408</v>
      </c>
      <c r="G531" s="15">
        <v>1415</v>
      </c>
      <c r="H531" s="19">
        <f t="shared" si="8"/>
        <v>94886655</v>
      </c>
    </row>
    <row r="532" spans="1:8" x14ac:dyDescent="0.75">
      <c r="A532" s="11">
        <v>44881</v>
      </c>
      <c r="B532" s="15">
        <v>105532</v>
      </c>
      <c r="C532" s="15">
        <v>99714160</v>
      </c>
      <c r="D532" s="15">
        <v>1345119</v>
      </c>
      <c r="E532" s="15">
        <v>126411</v>
      </c>
      <c r="F532" s="15">
        <v>7128</v>
      </c>
      <c r="G532" s="15">
        <v>13290</v>
      </c>
      <c r="H532" s="19">
        <f t="shared" si="8"/>
        <v>101311640</v>
      </c>
    </row>
    <row r="533" spans="1:8" x14ac:dyDescent="0.75">
      <c r="A533" s="11">
        <v>44882</v>
      </c>
      <c r="B533" s="15">
        <v>43033</v>
      </c>
      <c r="C533" s="15">
        <v>124372480</v>
      </c>
      <c r="D533" s="15">
        <v>226876</v>
      </c>
      <c r="E533" s="15">
        <v>31815</v>
      </c>
      <c r="F533" s="15">
        <v>0</v>
      </c>
      <c r="G533" s="15">
        <v>86</v>
      </c>
      <c r="H533" s="19">
        <f t="shared" si="8"/>
        <v>124674290</v>
      </c>
    </row>
    <row r="534" spans="1:8" x14ac:dyDescent="0.75">
      <c r="A534" s="11">
        <v>44883</v>
      </c>
      <c r="B534" s="15">
        <v>2972</v>
      </c>
      <c r="C534" s="15">
        <v>48953564</v>
      </c>
      <c r="D534" s="15">
        <v>270042</v>
      </c>
      <c r="E534" s="15">
        <v>33230</v>
      </c>
      <c r="F534" s="15">
        <v>300</v>
      </c>
      <c r="G534" s="15">
        <v>100012</v>
      </c>
      <c r="H534" s="19">
        <f t="shared" si="8"/>
        <v>49360120</v>
      </c>
    </row>
    <row r="535" spans="1:8" x14ac:dyDescent="0.75">
      <c r="A535" s="11">
        <v>44887</v>
      </c>
      <c r="B535" s="15">
        <v>5160</v>
      </c>
      <c r="C535" s="15">
        <v>30371966</v>
      </c>
      <c r="D535" s="15">
        <v>337019</v>
      </c>
      <c r="E535" s="15">
        <v>26513</v>
      </c>
      <c r="F535" s="15">
        <v>12</v>
      </c>
      <c r="G535" s="15">
        <v>0</v>
      </c>
      <c r="H535" s="19">
        <f t="shared" si="8"/>
        <v>30740670</v>
      </c>
    </row>
    <row r="536" spans="1:8" x14ac:dyDescent="0.75">
      <c r="A536" s="11">
        <v>44888</v>
      </c>
      <c r="B536" s="15">
        <v>3909</v>
      </c>
      <c r="C536" s="15">
        <v>62433136</v>
      </c>
      <c r="D536" s="15">
        <v>56873</v>
      </c>
      <c r="E536" s="15">
        <v>2489</v>
      </c>
      <c r="F536" s="15">
        <v>0</v>
      </c>
      <c r="G536" s="15">
        <v>75</v>
      </c>
      <c r="H536" s="19">
        <f t="shared" si="8"/>
        <v>62496482</v>
      </c>
    </row>
    <row r="537" spans="1:8" x14ac:dyDescent="0.75">
      <c r="A537" s="11">
        <v>44889</v>
      </c>
      <c r="B537" s="15">
        <v>12357</v>
      </c>
      <c r="C537" s="15">
        <v>29572020</v>
      </c>
      <c r="D537" s="15">
        <v>78523</v>
      </c>
      <c r="E537" s="15">
        <v>14985</v>
      </c>
      <c r="F537" s="15">
        <v>34195</v>
      </c>
      <c r="G537" s="15">
        <v>175</v>
      </c>
      <c r="H537" s="19">
        <f t="shared" si="8"/>
        <v>29712255</v>
      </c>
    </row>
    <row r="538" spans="1:8" x14ac:dyDescent="0.75">
      <c r="A538" s="11">
        <v>44890</v>
      </c>
      <c r="B538" s="15">
        <v>0</v>
      </c>
      <c r="C538" s="15">
        <v>29574872</v>
      </c>
      <c r="D538" s="15">
        <v>482853</v>
      </c>
      <c r="E538" s="15">
        <v>0</v>
      </c>
      <c r="F538" s="15">
        <v>833</v>
      </c>
      <c r="G538" s="15">
        <v>0</v>
      </c>
      <c r="H538" s="19">
        <f t="shared" si="8"/>
        <v>30058558</v>
      </c>
    </row>
    <row r="539" spans="1:8" x14ac:dyDescent="0.75">
      <c r="A539" s="11">
        <v>44893</v>
      </c>
      <c r="B539" s="15">
        <v>45</v>
      </c>
      <c r="C539" s="15">
        <v>19594192</v>
      </c>
      <c r="D539" s="15">
        <v>1284665</v>
      </c>
      <c r="E539" s="15">
        <v>308936</v>
      </c>
      <c r="F539" s="15">
        <v>8952</v>
      </c>
      <c r="G539" s="15">
        <v>1</v>
      </c>
      <c r="H539" s="19">
        <f t="shared" si="8"/>
        <v>21196791</v>
      </c>
    </row>
    <row r="540" spans="1:8" x14ac:dyDescent="0.75">
      <c r="A540" s="11">
        <v>44894</v>
      </c>
      <c r="B540" s="15">
        <v>3375</v>
      </c>
      <c r="C540" s="15">
        <v>41808972</v>
      </c>
      <c r="D540" s="15">
        <v>84968</v>
      </c>
      <c r="E540" s="15">
        <v>31828</v>
      </c>
      <c r="F540" s="15">
        <v>105</v>
      </c>
      <c r="G540" s="15">
        <v>56802</v>
      </c>
      <c r="H540" s="19">
        <f t="shared" si="8"/>
        <v>41986050</v>
      </c>
    </row>
    <row r="541" spans="1:8" x14ac:dyDescent="0.75">
      <c r="A541" s="11">
        <v>44895</v>
      </c>
      <c r="B541" s="15">
        <v>11855</v>
      </c>
      <c r="C541" s="15">
        <v>26977156</v>
      </c>
      <c r="D541" s="15">
        <v>201881</v>
      </c>
      <c r="E541" s="15">
        <v>12304</v>
      </c>
      <c r="F541" s="15">
        <v>1187</v>
      </c>
      <c r="G541" s="15">
        <v>40</v>
      </c>
      <c r="H541" s="19">
        <f t="shared" si="8"/>
        <v>27204423</v>
      </c>
    </row>
    <row r="542" spans="1:8" x14ac:dyDescent="0.75">
      <c r="A542" s="11">
        <v>44896</v>
      </c>
      <c r="B542" s="15">
        <v>25915</v>
      </c>
      <c r="C542" s="15">
        <v>11945130</v>
      </c>
      <c r="D542" s="15">
        <v>205438</v>
      </c>
      <c r="E542" s="15">
        <v>2079</v>
      </c>
      <c r="F542" s="15">
        <v>35</v>
      </c>
      <c r="G542" s="15">
        <v>1</v>
      </c>
      <c r="H542" s="19">
        <f t="shared" si="8"/>
        <v>12178598</v>
      </c>
    </row>
    <row r="543" spans="1:8" x14ac:dyDescent="0.75">
      <c r="A543" s="11">
        <v>44897</v>
      </c>
      <c r="B543" s="15">
        <v>2473</v>
      </c>
      <c r="C543" s="15">
        <v>17351390</v>
      </c>
      <c r="D543" s="15">
        <v>626236</v>
      </c>
      <c r="E543" s="15">
        <v>4456</v>
      </c>
      <c r="F543" s="15">
        <v>4189</v>
      </c>
      <c r="G543" s="15">
        <v>141</v>
      </c>
      <c r="H543" s="19">
        <f t="shared" si="8"/>
        <v>17988885</v>
      </c>
    </row>
    <row r="544" spans="1:8" x14ac:dyDescent="0.75">
      <c r="A544" s="11">
        <v>44900</v>
      </c>
      <c r="B544" s="15">
        <v>11905</v>
      </c>
      <c r="C544" s="15">
        <v>24624124</v>
      </c>
      <c r="D544" s="15">
        <v>880222</v>
      </c>
      <c r="E544" s="15">
        <v>12860</v>
      </c>
      <c r="F544" s="15">
        <v>0</v>
      </c>
      <c r="G544" s="15">
        <v>0</v>
      </c>
      <c r="H544" s="19">
        <f t="shared" si="8"/>
        <v>25529111</v>
      </c>
    </row>
    <row r="545" spans="1:8" x14ac:dyDescent="0.75">
      <c r="A545" s="11">
        <v>44901</v>
      </c>
      <c r="B545" s="15">
        <v>3645</v>
      </c>
      <c r="C545" s="15">
        <v>16358217</v>
      </c>
      <c r="D545" s="15">
        <v>369312</v>
      </c>
      <c r="E545" s="15">
        <v>69266</v>
      </c>
      <c r="F545" s="15">
        <v>0</v>
      </c>
      <c r="G545" s="15">
        <v>0</v>
      </c>
      <c r="H545" s="19">
        <f t="shared" si="8"/>
        <v>16800440</v>
      </c>
    </row>
    <row r="546" spans="1:8" x14ac:dyDescent="0.75">
      <c r="A546" s="11">
        <v>44902</v>
      </c>
      <c r="B546" s="15">
        <v>19203</v>
      </c>
      <c r="C546" s="15">
        <v>23131060</v>
      </c>
      <c r="D546" s="15">
        <v>376058</v>
      </c>
      <c r="E546" s="15">
        <v>69266</v>
      </c>
      <c r="F546" s="15">
        <v>53251</v>
      </c>
      <c r="G546" s="15">
        <v>0</v>
      </c>
      <c r="H546" s="19">
        <f t="shared" si="8"/>
        <v>23648838</v>
      </c>
    </row>
    <row r="547" spans="1:8" x14ac:dyDescent="0.75">
      <c r="A547" s="11">
        <v>44907</v>
      </c>
      <c r="B547" s="15">
        <v>11812</v>
      </c>
      <c r="C547" s="15">
        <v>19646664</v>
      </c>
      <c r="D547" s="15">
        <v>1300807</v>
      </c>
      <c r="E547" s="15">
        <v>69266</v>
      </c>
      <c r="F547" s="15">
        <v>0</v>
      </c>
      <c r="G547" s="15">
        <v>0</v>
      </c>
      <c r="H547" s="19">
        <f t="shared" si="8"/>
        <v>21028549</v>
      </c>
    </row>
    <row r="548" spans="1:8" x14ac:dyDescent="0.75">
      <c r="A548" s="11">
        <v>44908</v>
      </c>
      <c r="B548" s="15">
        <v>132478</v>
      </c>
      <c r="C548" s="15">
        <v>19595440</v>
      </c>
      <c r="D548" s="15">
        <v>96187</v>
      </c>
      <c r="E548" s="15">
        <v>124861</v>
      </c>
      <c r="F548" s="15">
        <v>0</v>
      </c>
      <c r="G548" s="15">
        <v>40</v>
      </c>
      <c r="H548" s="19">
        <f t="shared" si="8"/>
        <v>19949006</v>
      </c>
    </row>
    <row r="549" spans="1:8" x14ac:dyDescent="0.75">
      <c r="A549" s="11">
        <v>44909</v>
      </c>
      <c r="B549" s="15">
        <v>8375</v>
      </c>
      <c r="C549" s="15">
        <v>16772052</v>
      </c>
      <c r="D549" s="15">
        <v>145968</v>
      </c>
      <c r="E549" s="15">
        <v>8847</v>
      </c>
      <c r="F549" s="15">
        <v>535</v>
      </c>
      <c r="G549" s="15">
        <v>6151</v>
      </c>
      <c r="H549" s="19">
        <f t="shared" si="8"/>
        <v>16941928</v>
      </c>
    </row>
    <row r="550" spans="1:8" x14ac:dyDescent="0.75">
      <c r="A550" s="11">
        <v>44910</v>
      </c>
      <c r="B550" s="15">
        <v>14436</v>
      </c>
      <c r="C550" s="15">
        <v>41483960</v>
      </c>
      <c r="D550" s="15">
        <v>76468</v>
      </c>
      <c r="E550" s="15">
        <v>1773</v>
      </c>
      <c r="F550" s="15">
        <v>58907</v>
      </c>
      <c r="G550" s="15">
        <v>365</v>
      </c>
      <c r="H550" s="19">
        <f t="shared" si="8"/>
        <v>41635909</v>
      </c>
    </row>
    <row r="551" spans="1:8" x14ac:dyDescent="0.75">
      <c r="A551" s="11">
        <v>44911</v>
      </c>
      <c r="B551" s="15">
        <v>12588</v>
      </c>
      <c r="C551" s="15">
        <v>36662976</v>
      </c>
      <c r="D551" s="15">
        <v>138180</v>
      </c>
      <c r="E551" s="15">
        <v>47062</v>
      </c>
      <c r="F551" s="15">
        <v>1000</v>
      </c>
      <c r="G551" s="15">
        <v>3958</v>
      </c>
      <c r="H551" s="19">
        <f t="shared" si="8"/>
        <v>36865764</v>
      </c>
    </row>
    <row r="552" spans="1:8" x14ac:dyDescent="0.75">
      <c r="A552" s="11">
        <v>44914</v>
      </c>
      <c r="B552" s="15">
        <v>10532</v>
      </c>
      <c r="C552" s="15">
        <v>52600464</v>
      </c>
      <c r="D552" s="15">
        <v>642034</v>
      </c>
      <c r="E552" s="15">
        <v>174622</v>
      </c>
      <c r="F552" s="15">
        <v>0</v>
      </c>
      <c r="G552" s="15">
        <v>167</v>
      </c>
      <c r="H552" s="19">
        <f t="shared" si="8"/>
        <v>53427819</v>
      </c>
    </row>
    <row r="553" spans="1:8" x14ac:dyDescent="0.75">
      <c r="A553" s="11">
        <v>44915</v>
      </c>
      <c r="B553" s="15">
        <v>4000</v>
      </c>
      <c r="C553" s="15">
        <v>38083340</v>
      </c>
      <c r="D553" s="15">
        <v>6444</v>
      </c>
      <c r="E553" s="15">
        <v>49440</v>
      </c>
      <c r="F553" s="15">
        <v>5</v>
      </c>
      <c r="G553" s="15">
        <v>143</v>
      </c>
      <c r="H553" s="19">
        <f t="shared" si="8"/>
        <v>38143372</v>
      </c>
    </row>
    <row r="554" spans="1:8" x14ac:dyDescent="0.75">
      <c r="A554" s="11">
        <v>44916</v>
      </c>
      <c r="B554" s="15">
        <v>33664</v>
      </c>
      <c r="C554" s="15">
        <v>34209840</v>
      </c>
      <c r="D554" s="15">
        <v>1565387</v>
      </c>
      <c r="E554" s="15">
        <v>460102</v>
      </c>
      <c r="F554" s="15">
        <v>1810</v>
      </c>
      <c r="G554" s="15">
        <v>7886</v>
      </c>
      <c r="H554" s="19">
        <f t="shared" si="8"/>
        <v>36278689</v>
      </c>
    </row>
    <row r="555" spans="1:8" x14ac:dyDescent="0.75">
      <c r="A555" s="11">
        <v>44917</v>
      </c>
      <c r="B555" s="15">
        <v>30779</v>
      </c>
      <c r="C555" s="15">
        <v>25837782</v>
      </c>
      <c r="D555" s="15">
        <v>576190</v>
      </c>
      <c r="E555" s="15">
        <v>80170</v>
      </c>
      <c r="F555" s="15">
        <v>263611</v>
      </c>
      <c r="G555" s="15">
        <v>6</v>
      </c>
      <c r="H555" s="19">
        <f t="shared" si="8"/>
        <v>26788538</v>
      </c>
    </row>
    <row r="556" spans="1:8" x14ac:dyDescent="0.75">
      <c r="A556" s="11">
        <v>44918</v>
      </c>
      <c r="B556" s="15">
        <v>25603</v>
      </c>
      <c r="C556" s="15">
        <v>103620000</v>
      </c>
      <c r="D556" s="15">
        <v>710934</v>
      </c>
      <c r="E556" s="15">
        <v>35584</v>
      </c>
      <c r="F556" s="15">
        <v>16000</v>
      </c>
      <c r="G556" s="15">
        <v>0</v>
      </c>
      <c r="H556" s="19">
        <f t="shared" si="8"/>
        <v>104408121</v>
      </c>
    </row>
    <row r="557" spans="1:8" x14ac:dyDescent="0.75">
      <c r="A557" s="11">
        <v>44921</v>
      </c>
      <c r="B557" s="15">
        <v>6563</v>
      </c>
      <c r="C557" s="15">
        <v>50794768</v>
      </c>
      <c r="D557" s="15">
        <v>476176</v>
      </c>
      <c r="E557" s="15">
        <v>32250</v>
      </c>
      <c r="F557" s="15">
        <v>0</v>
      </c>
      <c r="G557" s="15">
        <v>0</v>
      </c>
      <c r="H557" s="19">
        <f t="shared" si="8"/>
        <v>51309757</v>
      </c>
    </row>
    <row r="558" spans="1:8" x14ac:dyDescent="0.75">
      <c r="A558" s="11">
        <v>44922</v>
      </c>
      <c r="B558" s="15">
        <v>29421</v>
      </c>
      <c r="C558" s="15">
        <v>70930240</v>
      </c>
      <c r="D558" s="15">
        <v>918194</v>
      </c>
      <c r="E558" s="15">
        <v>220751</v>
      </c>
      <c r="F558" s="15">
        <v>1900</v>
      </c>
      <c r="G558" s="15">
        <v>0</v>
      </c>
      <c r="H558" s="19">
        <f t="shared" si="8"/>
        <v>72100506</v>
      </c>
    </row>
    <row r="559" spans="1:8" x14ac:dyDescent="0.75">
      <c r="A559" s="11">
        <v>44923</v>
      </c>
      <c r="B559" s="15">
        <v>70306</v>
      </c>
      <c r="C559" s="15">
        <v>91224144</v>
      </c>
      <c r="D559" s="15">
        <v>1503448</v>
      </c>
      <c r="E559" s="15">
        <v>119412</v>
      </c>
      <c r="F559" s="15">
        <v>2610</v>
      </c>
      <c r="G559" s="15">
        <v>0</v>
      </c>
      <c r="H559" s="19">
        <f t="shared" si="8"/>
        <v>92919920</v>
      </c>
    </row>
    <row r="560" spans="1:8" x14ac:dyDescent="0.75">
      <c r="A560" s="11">
        <v>44924</v>
      </c>
      <c r="B560" s="15">
        <v>3729</v>
      </c>
      <c r="C560" s="15">
        <v>21894108</v>
      </c>
      <c r="D560" s="15">
        <v>69117</v>
      </c>
      <c r="E560" s="15">
        <v>16153</v>
      </c>
      <c r="F560" s="15">
        <v>44149</v>
      </c>
      <c r="G560" s="15">
        <v>500</v>
      </c>
      <c r="H560" s="19">
        <f t="shared" si="8"/>
        <v>22027756</v>
      </c>
    </row>
    <row r="561" spans="1:8" x14ac:dyDescent="0.75">
      <c r="A561" s="11">
        <v>44925</v>
      </c>
      <c r="B561" s="15">
        <v>32518</v>
      </c>
      <c r="C561" s="15">
        <v>53836308</v>
      </c>
      <c r="D561" s="15">
        <v>34875</v>
      </c>
      <c r="E561" s="15">
        <v>36605</v>
      </c>
      <c r="F561" s="15">
        <v>948</v>
      </c>
      <c r="G561" s="15">
        <v>5</v>
      </c>
      <c r="H561" s="19">
        <f t="shared" si="8"/>
        <v>53941259</v>
      </c>
    </row>
    <row r="562" spans="1:8" x14ac:dyDescent="0.75">
      <c r="A562" s="11">
        <v>44928</v>
      </c>
      <c r="B562" s="15">
        <v>43065</v>
      </c>
      <c r="C562" s="15">
        <v>48515300</v>
      </c>
      <c r="D562" s="15">
        <v>146834</v>
      </c>
      <c r="E562" s="15">
        <v>62537</v>
      </c>
      <c r="F562" s="15">
        <v>162524</v>
      </c>
      <c r="G562" s="15">
        <v>5</v>
      </c>
      <c r="H562" s="19">
        <f t="shared" si="8"/>
        <v>48930265</v>
      </c>
    </row>
    <row r="563" spans="1:8" x14ac:dyDescent="0.75">
      <c r="A563" s="11">
        <v>44929</v>
      </c>
      <c r="B563" s="15">
        <v>45255</v>
      </c>
      <c r="C563" s="15">
        <v>36663172</v>
      </c>
      <c r="D563" s="15">
        <v>612017</v>
      </c>
      <c r="E563" s="15">
        <v>29675</v>
      </c>
      <c r="F563" s="15">
        <v>18324</v>
      </c>
      <c r="G563" s="15">
        <v>6070</v>
      </c>
      <c r="H563" s="19">
        <f t="shared" si="8"/>
        <v>37374513</v>
      </c>
    </row>
    <row r="564" spans="1:8" x14ac:dyDescent="0.75">
      <c r="A564" s="11">
        <v>44930</v>
      </c>
      <c r="B564" s="15">
        <v>192121</v>
      </c>
      <c r="C564" s="15">
        <v>42502588</v>
      </c>
      <c r="D564" s="15">
        <v>120201</v>
      </c>
      <c r="E564" s="15">
        <v>381862</v>
      </c>
      <c r="F564" s="15">
        <v>4470</v>
      </c>
      <c r="G564" s="15">
        <v>0</v>
      </c>
      <c r="H564" s="19">
        <f t="shared" si="8"/>
        <v>43201242</v>
      </c>
    </row>
    <row r="565" spans="1:8" x14ac:dyDescent="0.75">
      <c r="A565" s="11">
        <v>44931</v>
      </c>
      <c r="B565" s="15">
        <v>4570</v>
      </c>
      <c r="C565" s="15">
        <v>15862387</v>
      </c>
      <c r="D565" s="15">
        <v>252937</v>
      </c>
      <c r="E565" s="15">
        <v>9787</v>
      </c>
      <c r="F565" s="15">
        <v>11875</v>
      </c>
      <c r="G565" s="15">
        <v>2587</v>
      </c>
      <c r="H565" s="19">
        <f t="shared" si="8"/>
        <v>16144143</v>
      </c>
    </row>
    <row r="566" spans="1:8" x14ac:dyDescent="0.75">
      <c r="A566" s="11">
        <v>44932</v>
      </c>
      <c r="B566" s="15">
        <v>3086</v>
      </c>
      <c r="C566" s="15">
        <v>37171168</v>
      </c>
      <c r="D566" s="15">
        <v>73169</v>
      </c>
      <c r="E566" s="15">
        <v>17934</v>
      </c>
      <c r="F566" s="15">
        <v>4262</v>
      </c>
      <c r="G566" s="15">
        <v>6063</v>
      </c>
      <c r="H566" s="19">
        <f t="shared" si="8"/>
        <v>37275682</v>
      </c>
    </row>
    <row r="567" spans="1:8" x14ac:dyDescent="0.75">
      <c r="A567" s="11">
        <v>44935</v>
      </c>
      <c r="B567" s="15">
        <v>16955</v>
      </c>
      <c r="C567" s="15">
        <v>33994152</v>
      </c>
      <c r="D567" s="15">
        <v>117555</v>
      </c>
      <c r="E567" s="15">
        <v>37929</v>
      </c>
      <c r="F567" s="15">
        <v>6257</v>
      </c>
      <c r="G567" s="15">
        <v>8018</v>
      </c>
      <c r="H567" s="19">
        <f t="shared" si="8"/>
        <v>34180866</v>
      </c>
    </row>
    <row r="568" spans="1:8" x14ac:dyDescent="0.75">
      <c r="A568" s="11">
        <v>44936</v>
      </c>
      <c r="B568" s="15">
        <v>13049</v>
      </c>
      <c r="C568" s="15">
        <v>37127040</v>
      </c>
      <c r="D568" s="15">
        <v>418385</v>
      </c>
      <c r="E568" s="15">
        <v>51721</v>
      </c>
      <c r="F568" s="15">
        <v>53406</v>
      </c>
      <c r="G568" s="15">
        <v>34378</v>
      </c>
      <c r="H568" s="19">
        <f t="shared" si="8"/>
        <v>37697979</v>
      </c>
    </row>
    <row r="569" spans="1:8" x14ac:dyDescent="0.75">
      <c r="A569" s="11">
        <v>44937</v>
      </c>
      <c r="B569" s="15">
        <v>48929</v>
      </c>
      <c r="C569" s="15">
        <v>52872232</v>
      </c>
      <c r="D569" s="15">
        <v>884397</v>
      </c>
      <c r="E569" s="15">
        <v>233322</v>
      </c>
      <c r="F569" s="15">
        <v>102600</v>
      </c>
      <c r="G569" s="15">
        <v>11049</v>
      </c>
      <c r="H569" s="19">
        <f t="shared" si="8"/>
        <v>54152529</v>
      </c>
    </row>
    <row r="570" spans="1:8" x14ac:dyDescent="0.75">
      <c r="A570" s="11">
        <v>44938</v>
      </c>
      <c r="B570" s="15">
        <v>64108</v>
      </c>
      <c r="C570" s="15">
        <v>85553216</v>
      </c>
      <c r="D570" s="15">
        <v>1025955</v>
      </c>
      <c r="E570" s="15">
        <v>51106</v>
      </c>
      <c r="F570" s="15">
        <v>110922</v>
      </c>
      <c r="G570" s="15">
        <v>43474</v>
      </c>
      <c r="H570" s="19">
        <f t="shared" si="8"/>
        <v>86848781</v>
      </c>
    </row>
    <row r="571" spans="1:8" x14ac:dyDescent="0.75">
      <c r="A571" s="11">
        <v>44939</v>
      </c>
      <c r="B571" s="15">
        <v>20556</v>
      </c>
      <c r="C571" s="15">
        <v>55106640</v>
      </c>
      <c r="D571" s="15">
        <v>601543</v>
      </c>
      <c r="E571" s="15">
        <v>33184</v>
      </c>
      <c r="F571" s="15">
        <v>22094</v>
      </c>
      <c r="G571" s="15">
        <v>24267</v>
      </c>
      <c r="H571" s="19">
        <f t="shared" si="8"/>
        <v>55808284</v>
      </c>
    </row>
    <row r="572" spans="1:8" x14ac:dyDescent="0.75">
      <c r="A572" s="11">
        <v>44942</v>
      </c>
      <c r="B572" s="15">
        <v>47182</v>
      </c>
      <c r="C572" s="15">
        <v>101548432</v>
      </c>
      <c r="D572" s="15">
        <v>1061792</v>
      </c>
      <c r="E572" s="15">
        <v>154859</v>
      </c>
      <c r="F572" s="15">
        <v>105585</v>
      </c>
      <c r="G572" s="15">
        <v>22444</v>
      </c>
      <c r="H572" s="19">
        <f t="shared" si="8"/>
        <v>102940294</v>
      </c>
    </row>
    <row r="573" spans="1:8" x14ac:dyDescent="0.75">
      <c r="A573" s="11">
        <v>44943</v>
      </c>
      <c r="B573" s="15">
        <v>159689</v>
      </c>
      <c r="C573" s="15">
        <v>148647536</v>
      </c>
      <c r="D573" s="15">
        <v>3840234</v>
      </c>
      <c r="E573" s="15">
        <v>233635</v>
      </c>
      <c r="F573" s="15">
        <v>302911</v>
      </c>
      <c r="G573" s="15">
        <v>84621</v>
      </c>
      <c r="H573" s="19">
        <f t="shared" si="8"/>
        <v>153268626</v>
      </c>
    </row>
    <row r="574" spans="1:8" x14ac:dyDescent="0.75">
      <c r="A574" s="11">
        <v>44944</v>
      </c>
      <c r="B574" s="15">
        <v>353255</v>
      </c>
      <c r="C574" s="15">
        <v>71689288</v>
      </c>
      <c r="D574" s="15">
        <v>1256584</v>
      </c>
      <c r="E574" s="15">
        <v>411489</v>
      </c>
      <c r="F574" s="15">
        <v>202804</v>
      </c>
      <c r="G574" s="15">
        <v>33026</v>
      </c>
      <c r="H574" s="19">
        <f t="shared" si="8"/>
        <v>73946446</v>
      </c>
    </row>
    <row r="575" spans="1:8" x14ac:dyDescent="0.75">
      <c r="A575" s="11">
        <v>44945</v>
      </c>
      <c r="B575" s="15">
        <v>3837700</v>
      </c>
      <c r="C575" s="15">
        <v>64294092</v>
      </c>
      <c r="D575" s="15">
        <v>2316306</v>
      </c>
      <c r="E575" s="15">
        <v>325057</v>
      </c>
      <c r="F575" s="15">
        <v>93042</v>
      </c>
      <c r="G575" s="15">
        <v>469</v>
      </c>
      <c r="H575" s="19">
        <f t="shared" si="8"/>
        <v>70866666</v>
      </c>
    </row>
    <row r="576" spans="1:8" x14ac:dyDescent="0.75">
      <c r="A576" s="11">
        <v>44946</v>
      </c>
      <c r="B576" s="15">
        <v>42003</v>
      </c>
      <c r="C576" s="15">
        <v>95879896</v>
      </c>
      <c r="D576" s="15">
        <v>3956698</v>
      </c>
      <c r="E576" s="15">
        <v>619747</v>
      </c>
      <c r="F576" s="15">
        <v>130422</v>
      </c>
      <c r="G576" s="15">
        <v>32187</v>
      </c>
      <c r="H576" s="19">
        <f t="shared" si="8"/>
        <v>100660953</v>
      </c>
    </row>
    <row r="577" spans="1:8" x14ac:dyDescent="0.75">
      <c r="A577" s="11">
        <v>44949</v>
      </c>
      <c r="B577" s="15">
        <v>11035</v>
      </c>
      <c r="C577" s="15">
        <v>78602072</v>
      </c>
      <c r="D577" s="15">
        <v>2306025</v>
      </c>
      <c r="E577" s="15">
        <v>271752</v>
      </c>
      <c r="F577" s="15">
        <v>75357</v>
      </c>
      <c r="G577" s="15">
        <v>38344</v>
      </c>
      <c r="H577" s="19">
        <f t="shared" si="8"/>
        <v>81304585</v>
      </c>
    </row>
    <row r="578" spans="1:8" x14ac:dyDescent="0.75">
      <c r="A578" s="11">
        <v>44950</v>
      </c>
      <c r="B578" s="15">
        <v>1317</v>
      </c>
      <c r="C578" s="15">
        <v>25379348</v>
      </c>
      <c r="D578" s="15">
        <v>446194</v>
      </c>
      <c r="E578" s="15">
        <v>195677</v>
      </c>
      <c r="F578" s="15">
        <v>91624</v>
      </c>
      <c r="G578" s="15">
        <v>206</v>
      </c>
      <c r="H578" s="19">
        <f t="shared" si="8"/>
        <v>26114366</v>
      </c>
    </row>
    <row r="579" spans="1:8" x14ac:dyDescent="0.75">
      <c r="A579" s="11">
        <v>44951</v>
      </c>
      <c r="B579" s="15">
        <v>91653</v>
      </c>
      <c r="C579" s="15">
        <v>118904304</v>
      </c>
      <c r="D579" s="15">
        <v>836725</v>
      </c>
      <c r="E579" s="15">
        <v>207588</v>
      </c>
      <c r="F579" s="15">
        <v>418075</v>
      </c>
      <c r="G579" s="15">
        <v>0</v>
      </c>
      <c r="H579" s="19">
        <f t="shared" ref="H579:H642" si="9">+SUM(B579:G579)</f>
        <v>120458345</v>
      </c>
    </row>
    <row r="580" spans="1:8" x14ac:dyDescent="0.75">
      <c r="A580" s="11">
        <v>44952</v>
      </c>
      <c r="B580" s="15">
        <v>9346</v>
      </c>
      <c r="C580" s="15">
        <v>160141664</v>
      </c>
      <c r="D580" s="15">
        <v>4044715</v>
      </c>
      <c r="E580" s="15">
        <v>71966</v>
      </c>
      <c r="F580" s="15">
        <v>71040</v>
      </c>
      <c r="G580" s="15">
        <v>29074</v>
      </c>
      <c r="H580" s="19">
        <f t="shared" si="9"/>
        <v>164367805</v>
      </c>
    </row>
    <row r="581" spans="1:8" x14ac:dyDescent="0.75">
      <c r="A581" s="11">
        <v>44953</v>
      </c>
      <c r="B581" s="15">
        <v>36459</v>
      </c>
      <c r="C581" s="15">
        <v>97389616</v>
      </c>
      <c r="D581" s="15">
        <v>618063</v>
      </c>
      <c r="E581" s="15">
        <v>304291</v>
      </c>
      <c r="F581" s="15">
        <v>66267</v>
      </c>
      <c r="G581" s="15">
        <v>5865</v>
      </c>
      <c r="H581" s="19">
        <f t="shared" si="9"/>
        <v>98420561</v>
      </c>
    </row>
    <row r="582" spans="1:8" x14ac:dyDescent="0.75">
      <c r="A582" s="11">
        <v>44956</v>
      </c>
      <c r="B582" s="15">
        <v>158557</v>
      </c>
      <c r="C582" s="15">
        <v>118853680</v>
      </c>
      <c r="D582" s="15">
        <v>1600919</v>
      </c>
      <c r="E582" s="15">
        <v>55774</v>
      </c>
      <c r="F582" s="15">
        <v>18698</v>
      </c>
      <c r="G582" s="15">
        <v>16693</v>
      </c>
      <c r="H582" s="19">
        <f t="shared" si="9"/>
        <v>120704321</v>
      </c>
    </row>
    <row r="583" spans="1:8" x14ac:dyDescent="0.75">
      <c r="A583" s="11">
        <v>44957</v>
      </c>
      <c r="B583" s="15">
        <v>33606</v>
      </c>
      <c r="C583" s="15">
        <v>95033584</v>
      </c>
      <c r="D583" s="15">
        <v>924770</v>
      </c>
      <c r="E583" s="15">
        <v>672081</v>
      </c>
      <c r="F583" s="15">
        <v>15120</v>
      </c>
      <c r="G583" s="15">
        <v>6031</v>
      </c>
      <c r="H583" s="19">
        <f t="shared" si="9"/>
        <v>96685192</v>
      </c>
    </row>
    <row r="584" spans="1:8" x14ac:dyDescent="0.75">
      <c r="A584" s="11">
        <v>44958</v>
      </c>
      <c r="B584" s="15">
        <v>14440</v>
      </c>
      <c r="C584" s="15">
        <v>58929200</v>
      </c>
      <c r="D584" s="15">
        <v>783836</v>
      </c>
      <c r="E584" s="15">
        <v>1359616</v>
      </c>
      <c r="F584" s="15">
        <v>65109</v>
      </c>
      <c r="G584" s="15">
        <v>1471</v>
      </c>
      <c r="H584" s="19">
        <f t="shared" si="9"/>
        <v>61153672</v>
      </c>
    </row>
    <row r="585" spans="1:8" x14ac:dyDescent="0.75">
      <c r="A585" s="11">
        <v>44959</v>
      </c>
      <c r="B585" s="15">
        <v>19632</v>
      </c>
      <c r="C585" s="15">
        <v>56687296</v>
      </c>
      <c r="D585" s="15">
        <v>699513</v>
      </c>
      <c r="E585" s="15">
        <v>44489</v>
      </c>
      <c r="F585" s="15">
        <v>46129</v>
      </c>
      <c r="G585" s="15">
        <v>6457</v>
      </c>
      <c r="H585" s="19">
        <f t="shared" si="9"/>
        <v>57503516</v>
      </c>
    </row>
    <row r="586" spans="1:8" x14ac:dyDescent="0.75">
      <c r="A586" s="11">
        <v>44960</v>
      </c>
      <c r="B586" s="15">
        <v>347778</v>
      </c>
      <c r="C586" s="15">
        <v>69352056</v>
      </c>
      <c r="D586" s="15">
        <v>3274748</v>
      </c>
      <c r="E586" s="15">
        <v>49048</v>
      </c>
      <c r="F586" s="15">
        <v>2086</v>
      </c>
      <c r="G586" s="15">
        <v>14155</v>
      </c>
      <c r="H586" s="19">
        <f t="shared" si="9"/>
        <v>73039871</v>
      </c>
    </row>
    <row r="587" spans="1:8" x14ac:dyDescent="0.75">
      <c r="A587" s="11">
        <v>44963</v>
      </c>
      <c r="B587" s="15">
        <v>122950</v>
      </c>
      <c r="C587" s="15">
        <v>58597976</v>
      </c>
      <c r="D587" s="15">
        <v>2112141</v>
      </c>
      <c r="E587" s="15">
        <v>861950</v>
      </c>
      <c r="F587" s="15">
        <v>6678</v>
      </c>
      <c r="G587" s="15">
        <v>6655</v>
      </c>
      <c r="H587" s="19">
        <f t="shared" si="9"/>
        <v>61708350</v>
      </c>
    </row>
    <row r="588" spans="1:8" x14ac:dyDescent="0.75">
      <c r="A588" s="11">
        <v>44964</v>
      </c>
      <c r="B588" s="15">
        <v>85121</v>
      </c>
      <c r="C588" s="15">
        <v>89223744</v>
      </c>
      <c r="D588" s="15">
        <v>794199</v>
      </c>
      <c r="E588" s="15">
        <v>4439400</v>
      </c>
      <c r="F588" s="15">
        <v>2517823</v>
      </c>
      <c r="G588" s="15">
        <v>1096</v>
      </c>
      <c r="H588" s="19">
        <f t="shared" si="9"/>
        <v>97061383</v>
      </c>
    </row>
    <row r="589" spans="1:8" x14ac:dyDescent="0.75">
      <c r="A589" s="11">
        <v>44965</v>
      </c>
      <c r="B589" s="15">
        <v>677872</v>
      </c>
      <c r="C589" s="15">
        <v>81783440</v>
      </c>
      <c r="D589" s="15">
        <v>1038600</v>
      </c>
      <c r="E589" s="15">
        <v>6290288</v>
      </c>
      <c r="F589" s="15">
        <v>37346</v>
      </c>
      <c r="G589" s="15">
        <v>3826</v>
      </c>
      <c r="H589" s="19">
        <f t="shared" si="9"/>
        <v>89831372</v>
      </c>
    </row>
    <row r="590" spans="1:8" x14ac:dyDescent="0.75">
      <c r="A590" s="11">
        <v>44966</v>
      </c>
      <c r="B590" s="15">
        <v>142076</v>
      </c>
      <c r="C590" s="15">
        <v>120644328</v>
      </c>
      <c r="D590" s="15">
        <v>709419</v>
      </c>
      <c r="E590" s="15">
        <v>16804</v>
      </c>
      <c r="F590" s="15">
        <v>42261</v>
      </c>
      <c r="G590" s="15">
        <v>4634</v>
      </c>
      <c r="H590" s="19">
        <f t="shared" si="9"/>
        <v>121559522</v>
      </c>
    </row>
    <row r="591" spans="1:8" x14ac:dyDescent="0.75">
      <c r="A591" s="11">
        <v>44967</v>
      </c>
      <c r="B591" s="15">
        <v>20927</v>
      </c>
      <c r="C591" s="15">
        <v>114219560</v>
      </c>
      <c r="D591" s="15">
        <v>587460</v>
      </c>
      <c r="E591" s="15">
        <v>9650</v>
      </c>
      <c r="F591" s="15">
        <v>3967</v>
      </c>
      <c r="G591" s="15">
        <v>21956</v>
      </c>
      <c r="H591" s="19">
        <f t="shared" si="9"/>
        <v>114863520</v>
      </c>
    </row>
    <row r="592" spans="1:8" x14ac:dyDescent="0.75">
      <c r="A592" s="11">
        <v>44970</v>
      </c>
      <c r="B592" s="15">
        <v>24074</v>
      </c>
      <c r="C592" s="15">
        <v>49114700</v>
      </c>
      <c r="D592" s="15">
        <v>707353</v>
      </c>
      <c r="E592" s="15">
        <v>29136</v>
      </c>
      <c r="F592" s="15">
        <v>6588</v>
      </c>
      <c r="G592" s="15">
        <v>152797</v>
      </c>
      <c r="H592" s="19">
        <f t="shared" si="9"/>
        <v>50034648</v>
      </c>
    </row>
    <row r="593" spans="1:8" x14ac:dyDescent="0.75">
      <c r="A593" s="11">
        <v>44971</v>
      </c>
      <c r="B593" s="15">
        <v>115737</v>
      </c>
      <c r="C593" s="15">
        <v>69811832</v>
      </c>
      <c r="D593" s="15">
        <v>632043</v>
      </c>
      <c r="E593" s="15">
        <v>33732</v>
      </c>
      <c r="F593" s="15">
        <v>5439</v>
      </c>
      <c r="G593" s="15">
        <v>1040</v>
      </c>
      <c r="H593" s="19">
        <f t="shared" si="9"/>
        <v>70599823</v>
      </c>
    </row>
    <row r="594" spans="1:8" x14ac:dyDescent="0.75">
      <c r="A594" s="11">
        <v>44972</v>
      </c>
      <c r="B594" s="15">
        <v>64270</v>
      </c>
      <c r="C594" s="15">
        <v>53240244</v>
      </c>
      <c r="D594" s="15">
        <v>585562</v>
      </c>
      <c r="E594" s="15">
        <v>108811</v>
      </c>
      <c r="F594" s="15">
        <v>2353</v>
      </c>
      <c r="G594" s="15">
        <v>3095</v>
      </c>
      <c r="H594" s="19">
        <f t="shared" si="9"/>
        <v>54004335</v>
      </c>
    </row>
    <row r="595" spans="1:8" x14ac:dyDescent="0.75">
      <c r="A595" s="11">
        <v>44973</v>
      </c>
      <c r="B595" s="15">
        <v>15227</v>
      </c>
      <c r="C595" s="15">
        <v>47899376</v>
      </c>
      <c r="D595" s="15">
        <v>552287</v>
      </c>
      <c r="E595" s="15">
        <v>46829</v>
      </c>
      <c r="F595" s="15">
        <v>0</v>
      </c>
      <c r="G595" s="15">
        <v>5902</v>
      </c>
      <c r="H595" s="19">
        <f t="shared" si="9"/>
        <v>48519621</v>
      </c>
    </row>
    <row r="596" spans="1:8" x14ac:dyDescent="0.75">
      <c r="A596" s="11">
        <v>44974</v>
      </c>
      <c r="B596" s="15">
        <v>73544</v>
      </c>
      <c r="C596" s="15">
        <v>83378216</v>
      </c>
      <c r="D596" s="15">
        <v>10353015</v>
      </c>
      <c r="E596" s="15">
        <v>360025</v>
      </c>
      <c r="F596" s="15">
        <v>0</v>
      </c>
      <c r="G596" s="15">
        <v>7310</v>
      </c>
      <c r="H596" s="19">
        <f t="shared" si="9"/>
        <v>94172110</v>
      </c>
    </row>
    <row r="597" spans="1:8" x14ac:dyDescent="0.75">
      <c r="A597" s="11">
        <v>44979</v>
      </c>
      <c r="B597" s="15">
        <v>14753</v>
      </c>
      <c r="C597" s="15">
        <v>29132024</v>
      </c>
      <c r="D597" s="15">
        <v>324507</v>
      </c>
      <c r="E597" s="15">
        <v>15034</v>
      </c>
      <c r="F597" s="15">
        <v>100</v>
      </c>
      <c r="G597" s="15">
        <v>1427</v>
      </c>
      <c r="H597" s="19">
        <f t="shared" si="9"/>
        <v>29487845</v>
      </c>
    </row>
    <row r="598" spans="1:8" x14ac:dyDescent="0.75">
      <c r="A598" s="11">
        <v>44980</v>
      </c>
      <c r="B598" s="15">
        <v>10785</v>
      </c>
      <c r="C598" s="15">
        <v>35340096</v>
      </c>
      <c r="D598" s="15">
        <v>428799</v>
      </c>
      <c r="E598" s="15">
        <v>166002</v>
      </c>
      <c r="F598" s="15">
        <v>23279</v>
      </c>
      <c r="G598" s="15">
        <v>14715</v>
      </c>
      <c r="H598" s="19">
        <f t="shared" si="9"/>
        <v>35983676</v>
      </c>
    </row>
    <row r="599" spans="1:8" x14ac:dyDescent="0.75">
      <c r="A599" s="11">
        <v>44981</v>
      </c>
      <c r="B599" s="15">
        <v>3327</v>
      </c>
      <c r="C599" s="15">
        <v>35793972</v>
      </c>
      <c r="D599" s="15">
        <v>5852419</v>
      </c>
      <c r="E599" s="15">
        <v>387017</v>
      </c>
      <c r="F599" s="15">
        <v>0</v>
      </c>
      <c r="G599" s="15">
        <v>2970</v>
      </c>
      <c r="H599" s="19">
        <f t="shared" si="9"/>
        <v>42039705</v>
      </c>
    </row>
    <row r="600" spans="1:8" x14ac:dyDescent="0.75">
      <c r="A600" s="11">
        <v>44984</v>
      </c>
      <c r="B600" s="15">
        <v>21457</v>
      </c>
      <c r="C600" s="15">
        <v>38389140</v>
      </c>
      <c r="D600" s="15">
        <v>103211</v>
      </c>
      <c r="E600" s="15">
        <v>28607</v>
      </c>
      <c r="F600" s="15">
        <v>87688</v>
      </c>
      <c r="G600" s="15">
        <v>2268</v>
      </c>
      <c r="H600" s="19">
        <f t="shared" si="9"/>
        <v>38632371</v>
      </c>
    </row>
    <row r="601" spans="1:8" x14ac:dyDescent="0.75">
      <c r="A601" s="11">
        <v>44985</v>
      </c>
      <c r="B601" s="15">
        <v>28217</v>
      </c>
      <c r="C601" s="15">
        <v>39756044</v>
      </c>
      <c r="D601" s="15">
        <v>2845079</v>
      </c>
      <c r="E601" s="15">
        <v>27804</v>
      </c>
      <c r="F601" s="15">
        <v>308</v>
      </c>
      <c r="G601" s="15">
        <v>3640</v>
      </c>
      <c r="H601" s="19">
        <f t="shared" si="9"/>
        <v>42661092</v>
      </c>
    </row>
    <row r="602" spans="1:8" x14ac:dyDescent="0.75">
      <c r="A602" s="11">
        <v>44986</v>
      </c>
      <c r="B602" s="15">
        <v>54127</v>
      </c>
      <c r="C602" s="15">
        <v>37257480</v>
      </c>
      <c r="D602" s="15">
        <v>557099</v>
      </c>
      <c r="E602" s="15">
        <v>1026</v>
      </c>
      <c r="F602" s="15">
        <v>39376</v>
      </c>
      <c r="G602" s="15">
        <v>1238</v>
      </c>
      <c r="H602" s="19">
        <f t="shared" si="9"/>
        <v>37910346</v>
      </c>
    </row>
    <row r="603" spans="1:8" x14ac:dyDescent="0.75">
      <c r="A603" s="11">
        <v>44987</v>
      </c>
      <c r="B603" s="15">
        <v>39151</v>
      </c>
      <c r="C603" s="15">
        <v>32982488</v>
      </c>
      <c r="D603" s="15">
        <v>308478</v>
      </c>
      <c r="E603" s="15">
        <v>59034</v>
      </c>
      <c r="F603" s="15">
        <v>19619</v>
      </c>
      <c r="G603" s="15">
        <v>310</v>
      </c>
      <c r="H603" s="19">
        <f t="shared" si="9"/>
        <v>33409080</v>
      </c>
    </row>
    <row r="604" spans="1:8" x14ac:dyDescent="0.75">
      <c r="A604" s="11">
        <v>44988</v>
      </c>
      <c r="B604" s="15">
        <v>5562</v>
      </c>
      <c r="C604" s="15">
        <v>34798816</v>
      </c>
      <c r="D604" s="15">
        <v>156530</v>
      </c>
      <c r="E604" s="15">
        <v>59638</v>
      </c>
      <c r="F604" s="15">
        <v>54945</v>
      </c>
      <c r="G604" s="15">
        <v>2591</v>
      </c>
      <c r="H604" s="19">
        <f t="shared" si="9"/>
        <v>35078082</v>
      </c>
    </row>
    <row r="605" spans="1:8" x14ac:dyDescent="0.75">
      <c r="A605" s="11">
        <v>44991</v>
      </c>
      <c r="B605" s="15">
        <v>12506</v>
      </c>
      <c r="C605" s="15">
        <v>36322880</v>
      </c>
      <c r="D605" s="15">
        <v>391322</v>
      </c>
      <c r="E605" s="15">
        <v>39157</v>
      </c>
      <c r="F605" s="15">
        <v>2538</v>
      </c>
      <c r="G605" s="15">
        <v>7248</v>
      </c>
      <c r="H605" s="19">
        <f t="shared" si="9"/>
        <v>36775651</v>
      </c>
    </row>
    <row r="606" spans="1:8" x14ac:dyDescent="0.75">
      <c r="A606" s="11">
        <v>44992</v>
      </c>
      <c r="B606" s="15">
        <v>60875</v>
      </c>
      <c r="C606" s="15">
        <v>39534732</v>
      </c>
      <c r="D606" s="15">
        <v>1160384</v>
      </c>
      <c r="E606" s="15">
        <v>11100</v>
      </c>
      <c r="F606" s="15">
        <v>28319</v>
      </c>
      <c r="G606" s="15">
        <v>500</v>
      </c>
      <c r="H606" s="19">
        <f t="shared" si="9"/>
        <v>40795910</v>
      </c>
    </row>
    <row r="607" spans="1:8" x14ac:dyDescent="0.75">
      <c r="A607" s="11">
        <v>44993</v>
      </c>
      <c r="B607" s="15">
        <v>13438</v>
      </c>
      <c r="C607" s="15">
        <v>30260704</v>
      </c>
      <c r="D607" s="15">
        <v>483311</v>
      </c>
      <c r="E607" s="15">
        <v>683673</v>
      </c>
      <c r="F607" s="15">
        <v>206355</v>
      </c>
      <c r="G607" s="15">
        <v>500</v>
      </c>
      <c r="H607" s="19">
        <f t="shared" si="9"/>
        <v>31647981</v>
      </c>
    </row>
    <row r="608" spans="1:8" x14ac:dyDescent="0.75">
      <c r="A608" s="11">
        <v>44994</v>
      </c>
      <c r="B608" s="15">
        <v>11520</v>
      </c>
      <c r="C608" s="15">
        <v>39174048</v>
      </c>
      <c r="D608" s="15">
        <v>284393</v>
      </c>
      <c r="E608" s="15">
        <v>134277</v>
      </c>
      <c r="F608" s="15">
        <v>9134</v>
      </c>
      <c r="G608" s="15">
        <v>748</v>
      </c>
      <c r="H608" s="19">
        <f t="shared" si="9"/>
        <v>39614120</v>
      </c>
    </row>
    <row r="609" spans="1:8" x14ac:dyDescent="0.75">
      <c r="A609" s="11">
        <v>44995</v>
      </c>
      <c r="B609" s="15">
        <v>2765</v>
      </c>
      <c r="C609" s="15">
        <v>19309968</v>
      </c>
      <c r="D609" s="15">
        <v>254050</v>
      </c>
      <c r="E609" s="15">
        <v>185165</v>
      </c>
      <c r="F609" s="15">
        <v>18415</v>
      </c>
      <c r="G609" s="15">
        <v>6489</v>
      </c>
      <c r="H609" s="19">
        <f t="shared" si="9"/>
        <v>19776852</v>
      </c>
    </row>
    <row r="610" spans="1:8" x14ac:dyDescent="0.75">
      <c r="A610" s="11">
        <v>44998</v>
      </c>
      <c r="B610" s="15">
        <v>15712</v>
      </c>
      <c r="C610" s="15">
        <v>34317752</v>
      </c>
      <c r="D610" s="15">
        <v>418893</v>
      </c>
      <c r="E610" s="15">
        <v>19786</v>
      </c>
      <c r="F610" s="15">
        <v>16999</v>
      </c>
      <c r="G610" s="15">
        <v>7996</v>
      </c>
      <c r="H610" s="19">
        <f t="shared" si="9"/>
        <v>34797138</v>
      </c>
    </row>
    <row r="611" spans="1:8" x14ac:dyDescent="0.75">
      <c r="A611" s="11">
        <v>44999</v>
      </c>
      <c r="B611" s="15">
        <v>20832</v>
      </c>
      <c r="C611" s="15">
        <v>25722996</v>
      </c>
      <c r="D611" s="15">
        <v>287726</v>
      </c>
      <c r="E611" s="15">
        <v>1403</v>
      </c>
      <c r="F611" s="15">
        <v>1486471</v>
      </c>
      <c r="G611" s="15">
        <v>10867</v>
      </c>
      <c r="H611" s="19">
        <f t="shared" si="9"/>
        <v>27530295</v>
      </c>
    </row>
    <row r="612" spans="1:8" x14ac:dyDescent="0.75">
      <c r="A612" s="11">
        <v>45000</v>
      </c>
      <c r="B612" s="15">
        <v>17004</v>
      </c>
      <c r="C612" s="15">
        <v>28562972</v>
      </c>
      <c r="D612" s="15">
        <v>952413</v>
      </c>
      <c r="E612" s="15">
        <v>44107</v>
      </c>
      <c r="F612" s="15">
        <v>39294</v>
      </c>
      <c r="G612" s="15">
        <v>32418</v>
      </c>
      <c r="H612" s="19">
        <f t="shared" si="9"/>
        <v>29648208</v>
      </c>
    </row>
    <row r="613" spans="1:8" x14ac:dyDescent="0.75">
      <c r="A613" s="11">
        <v>45001</v>
      </c>
      <c r="B613" s="15">
        <v>24450</v>
      </c>
      <c r="C613" s="15">
        <v>19738120</v>
      </c>
      <c r="D613" s="15">
        <v>1262262</v>
      </c>
      <c r="E613" s="15">
        <v>72962</v>
      </c>
      <c r="F613" s="15">
        <v>6408</v>
      </c>
      <c r="G613" s="15">
        <v>12481</v>
      </c>
      <c r="H613" s="19">
        <f t="shared" si="9"/>
        <v>21116683</v>
      </c>
    </row>
    <row r="614" spans="1:8" x14ac:dyDescent="0.75">
      <c r="A614" s="11">
        <v>45002</v>
      </c>
      <c r="B614" s="15">
        <v>18715</v>
      </c>
      <c r="C614" s="15">
        <v>50635272</v>
      </c>
      <c r="D614" s="15">
        <v>115990</v>
      </c>
      <c r="E614" s="15">
        <v>443168</v>
      </c>
      <c r="F614" s="15">
        <v>46571</v>
      </c>
      <c r="G614" s="15">
        <v>3143</v>
      </c>
      <c r="H614" s="19">
        <f t="shared" si="9"/>
        <v>51262859</v>
      </c>
    </row>
    <row r="615" spans="1:8" x14ac:dyDescent="0.75">
      <c r="A615" s="11">
        <v>45005</v>
      </c>
      <c r="B615" s="15">
        <v>87309</v>
      </c>
      <c r="C615" s="15">
        <v>33071372</v>
      </c>
      <c r="D615" s="15">
        <v>585434</v>
      </c>
      <c r="E615" s="15">
        <v>48929</v>
      </c>
      <c r="F615" s="15">
        <v>33788</v>
      </c>
      <c r="G615" s="15">
        <v>3330</v>
      </c>
      <c r="H615" s="19">
        <f t="shared" si="9"/>
        <v>33830162</v>
      </c>
    </row>
    <row r="616" spans="1:8" x14ac:dyDescent="0.75">
      <c r="A616" s="11">
        <v>45006</v>
      </c>
      <c r="B616" s="15">
        <v>12995</v>
      </c>
      <c r="C616" s="15">
        <v>37638436</v>
      </c>
      <c r="D616" s="15">
        <v>359559</v>
      </c>
      <c r="E616" s="15">
        <v>45521</v>
      </c>
      <c r="F616" s="15">
        <v>10000</v>
      </c>
      <c r="G616" s="15">
        <v>3907</v>
      </c>
      <c r="H616" s="19">
        <f t="shared" si="9"/>
        <v>38070418</v>
      </c>
    </row>
    <row r="617" spans="1:8" x14ac:dyDescent="0.75">
      <c r="A617" s="11">
        <v>45007</v>
      </c>
      <c r="B617" s="15">
        <v>45039</v>
      </c>
      <c r="C617" s="15">
        <v>33895768</v>
      </c>
      <c r="D617" s="15">
        <v>823856</v>
      </c>
      <c r="E617" s="15">
        <v>242339</v>
      </c>
      <c r="F617" s="15">
        <v>98573</v>
      </c>
      <c r="G617" s="15">
        <v>456</v>
      </c>
      <c r="H617" s="19">
        <f t="shared" si="9"/>
        <v>35106031</v>
      </c>
    </row>
    <row r="618" spans="1:8" x14ac:dyDescent="0.75">
      <c r="A618" s="11">
        <v>45008</v>
      </c>
      <c r="B618" s="15">
        <v>65187</v>
      </c>
      <c r="C618" s="15">
        <v>43762160</v>
      </c>
      <c r="D618" s="15">
        <v>236603</v>
      </c>
      <c r="E618" s="15">
        <v>43575</v>
      </c>
      <c r="F618" s="15">
        <v>61689</v>
      </c>
      <c r="G618" s="15">
        <v>47712</v>
      </c>
      <c r="H618" s="19">
        <f t="shared" si="9"/>
        <v>44216926</v>
      </c>
    </row>
    <row r="619" spans="1:8" x14ac:dyDescent="0.75">
      <c r="A619" s="11">
        <v>45012</v>
      </c>
      <c r="B619" s="15">
        <v>34103</v>
      </c>
      <c r="C619" s="15">
        <v>25916228</v>
      </c>
      <c r="D619" s="15">
        <v>640150</v>
      </c>
      <c r="E619" s="15">
        <v>4009</v>
      </c>
      <c r="F619" s="15">
        <v>22309</v>
      </c>
      <c r="G619" s="15">
        <v>1456</v>
      </c>
      <c r="H619" s="19">
        <f t="shared" si="9"/>
        <v>26618255</v>
      </c>
    </row>
    <row r="620" spans="1:8" x14ac:dyDescent="0.75">
      <c r="A620" s="11">
        <v>45013</v>
      </c>
      <c r="B620" s="15">
        <v>276164</v>
      </c>
      <c r="C620" s="15">
        <v>35898668</v>
      </c>
      <c r="D620" s="15">
        <v>113591</v>
      </c>
      <c r="E620" s="15">
        <v>121135</v>
      </c>
      <c r="F620" s="15">
        <v>51975</v>
      </c>
      <c r="G620" s="15">
        <v>3638</v>
      </c>
      <c r="H620" s="19">
        <f t="shared" si="9"/>
        <v>36465171</v>
      </c>
    </row>
    <row r="621" spans="1:8" x14ac:dyDescent="0.75">
      <c r="A621" s="11">
        <v>45014</v>
      </c>
      <c r="B621" s="15">
        <v>46847</v>
      </c>
      <c r="C621" s="15">
        <v>25571648</v>
      </c>
      <c r="D621" s="15">
        <v>1304672</v>
      </c>
      <c r="E621" s="15">
        <v>252243</v>
      </c>
      <c r="F621" s="15">
        <v>97802</v>
      </c>
      <c r="G621" s="15">
        <v>1524</v>
      </c>
      <c r="H621" s="19">
        <f t="shared" si="9"/>
        <v>27274736</v>
      </c>
    </row>
    <row r="622" spans="1:8" x14ac:dyDescent="0.75">
      <c r="A622" s="11">
        <v>45015</v>
      </c>
      <c r="B622" s="15">
        <v>18624</v>
      </c>
      <c r="C622" s="15">
        <v>47288624</v>
      </c>
      <c r="D622" s="15">
        <v>254975</v>
      </c>
      <c r="E622" s="15">
        <v>12820</v>
      </c>
      <c r="F622" s="15">
        <v>21631</v>
      </c>
      <c r="G622" s="15">
        <v>77172</v>
      </c>
      <c r="H622" s="19">
        <f t="shared" si="9"/>
        <v>47673846</v>
      </c>
    </row>
    <row r="623" spans="1:8" x14ac:dyDescent="0.75">
      <c r="A623" s="11">
        <v>45016</v>
      </c>
      <c r="B623" s="15">
        <v>111237</v>
      </c>
      <c r="C623" s="15">
        <v>26377194</v>
      </c>
      <c r="D623" s="15">
        <v>260520</v>
      </c>
      <c r="E623" s="15">
        <v>160323</v>
      </c>
      <c r="F623" s="15">
        <v>23408</v>
      </c>
      <c r="G623" s="15">
        <v>40</v>
      </c>
      <c r="H623" s="19">
        <f t="shared" si="9"/>
        <v>26932722</v>
      </c>
    </row>
    <row r="624" spans="1:8" x14ac:dyDescent="0.75">
      <c r="A624" s="11">
        <v>45019</v>
      </c>
      <c r="B624" s="15">
        <v>103355</v>
      </c>
      <c r="C624" s="15">
        <v>32770368</v>
      </c>
      <c r="D624" s="15">
        <v>293985</v>
      </c>
      <c r="E624" s="15">
        <v>27267</v>
      </c>
      <c r="F624" s="15">
        <v>123095</v>
      </c>
      <c r="G624" s="15">
        <v>1996</v>
      </c>
      <c r="H624" s="19">
        <f t="shared" si="9"/>
        <v>33320066</v>
      </c>
    </row>
    <row r="625" spans="1:8" x14ac:dyDescent="0.75">
      <c r="A625" s="11">
        <v>45020</v>
      </c>
      <c r="B625" s="15">
        <v>28915</v>
      </c>
      <c r="C625" s="15">
        <v>18344166</v>
      </c>
      <c r="D625" s="15">
        <v>255387</v>
      </c>
      <c r="E625" s="15">
        <v>68172</v>
      </c>
      <c r="F625" s="15">
        <v>66345</v>
      </c>
      <c r="G625" s="15">
        <v>486</v>
      </c>
      <c r="H625" s="19">
        <f t="shared" si="9"/>
        <v>18763471</v>
      </c>
    </row>
    <row r="626" spans="1:8" x14ac:dyDescent="0.75">
      <c r="A626" s="11">
        <v>45021</v>
      </c>
      <c r="B626" s="15">
        <v>5419</v>
      </c>
      <c r="C626" s="15">
        <v>40561936</v>
      </c>
      <c r="D626" s="15">
        <v>842506</v>
      </c>
      <c r="E626" s="15">
        <v>101851</v>
      </c>
      <c r="F626" s="15">
        <v>5835</v>
      </c>
      <c r="G626" s="15">
        <v>3690</v>
      </c>
      <c r="H626" s="19">
        <f t="shared" si="9"/>
        <v>41521237</v>
      </c>
    </row>
    <row r="627" spans="1:8" x14ac:dyDescent="0.75">
      <c r="A627" s="11">
        <v>45026</v>
      </c>
      <c r="B627" s="15">
        <v>2956</v>
      </c>
      <c r="C627" s="15">
        <v>27685356</v>
      </c>
      <c r="D627" s="15">
        <v>161634</v>
      </c>
      <c r="E627" s="15">
        <v>43335</v>
      </c>
      <c r="F627" s="15">
        <v>1058</v>
      </c>
      <c r="G627" s="15">
        <v>100</v>
      </c>
      <c r="H627" s="19">
        <f t="shared" si="9"/>
        <v>27894439</v>
      </c>
    </row>
    <row r="628" spans="1:8" x14ac:dyDescent="0.75">
      <c r="A628" s="11">
        <v>45027</v>
      </c>
      <c r="B628" s="15">
        <v>9219</v>
      </c>
      <c r="C628" s="15">
        <v>37304392</v>
      </c>
      <c r="D628" s="15">
        <v>182980</v>
      </c>
      <c r="E628" s="15">
        <v>18018</v>
      </c>
      <c r="F628" s="15">
        <v>100265</v>
      </c>
      <c r="G628" s="15">
        <v>4215</v>
      </c>
      <c r="H628" s="19">
        <f t="shared" si="9"/>
        <v>37619089</v>
      </c>
    </row>
    <row r="629" spans="1:8" x14ac:dyDescent="0.75">
      <c r="A629" s="11">
        <v>45028</v>
      </c>
      <c r="B629" s="15">
        <v>17726</v>
      </c>
      <c r="C629" s="15">
        <v>19424464</v>
      </c>
      <c r="D629" s="15">
        <v>260406</v>
      </c>
      <c r="E629" s="15">
        <v>8820</v>
      </c>
      <c r="F629" s="15">
        <v>32674</v>
      </c>
      <c r="G629" s="15">
        <v>19068</v>
      </c>
      <c r="H629" s="19">
        <f t="shared" si="9"/>
        <v>19763158</v>
      </c>
    </row>
    <row r="630" spans="1:8" x14ac:dyDescent="0.75">
      <c r="A630" s="11">
        <v>45029</v>
      </c>
      <c r="B630" s="15">
        <v>24449</v>
      </c>
      <c r="C630" s="15">
        <v>25228948</v>
      </c>
      <c r="D630" s="15">
        <v>117439</v>
      </c>
      <c r="E630" s="15">
        <v>15312</v>
      </c>
      <c r="F630" s="15">
        <v>102159</v>
      </c>
      <c r="G630" s="15">
        <v>685</v>
      </c>
      <c r="H630" s="19">
        <f t="shared" si="9"/>
        <v>25488992</v>
      </c>
    </row>
    <row r="631" spans="1:8" x14ac:dyDescent="0.75">
      <c r="A631" s="11">
        <v>45030</v>
      </c>
      <c r="B631" s="15">
        <v>207530</v>
      </c>
      <c r="C631" s="15">
        <v>26751128</v>
      </c>
      <c r="D631" s="15">
        <v>648575</v>
      </c>
      <c r="E631" s="15">
        <v>296459</v>
      </c>
      <c r="F631" s="15">
        <v>107834</v>
      </c>
      <c r="G631" s="15">
        <v>4218</v>
      </c>
      <c r="H631" s="19">
        <f t="shared" si="9"/>
        <v>28015744</v>
      </c>
    </row>
    <row r="632" spans="1:8" x14ac:dyDescent="0.75">
      <c r="A632" s="11">
        <v>45033</v>
      </c>
      <c r="B632" s="15">
        <v>53863</v>
      </c>
      <c r="C632" s="15">
        <v>30779908</v>
      </c>
      <c r="D632" s="15">
        <v>94112</v>
      </c>
      <c r="E632" s="15">
        <v>11426</v>
      </c>
      <c r="F632" s="15">
        <v>35582</v>
      </c>
      <c r="G632" s="15">
        <v>0</v>
      </c>
      <c r="H632" s="19">
        <f t="shared" si="9"/>
        <v>30974891</v>
      </c>
    </row>
    <row r="633" spans="1:8" x14ac:dyDescent="0.75">
      <c r="A633" s="11">
        <v>45034</v>
      </c>
      <c r="B633" s="15">
        <v>78158</v>
      </c>
      <c r="C633" s="15">
        <v>46148228</v>
      </c>
      <c r="D633" s="15">
        <v>2044256</v>
      </c>
      <c r="E633" s="15">
        <v>445450</v>
      </c>
      <c r="F633" s="15">
        <v>5035</v>
      </c>
      <c r="G633" s="15">
        <v>1096</v>
      </c>
      <c r="H633" s="19">
        <f t="shared" si="9"/>
        <v>48722223</v>
      </c>
    </row>
    <row r="634" spans="1:8" x14ac:dyDescent="0.75">
      <c r="A634" s="11">
        <v>45035</v>
      </c>
      <c r="B634" s="15">
        <v>179375</v>
      </c>
      <c r="C634" s="15">
        <v>45223500</v>
      </c>
      <c r="D634" s="15">
        <v>1644769</v>
      </c>
      <c r="E634" s="15">
        <v>533982</v>
      </c>
      <c r="F634" s="15">
        <v>293075</v>
      </c>
      <c r="G634" s="15">
        <v>4110</v>
      </c>
      <c r="H634" s="19">
        <f t="shared" si="9"/>
        <v>47878811</v>
      </c>
    </row>
    <row r="635" spans="1:8" x14ac:dyDescent="0.75">
      <c r="A635" s="11">
        <v>45036</v>
      </c>
      <c r="B635" s="15">
        <v>132331</v>
      </c>
      <c r="C635" s="15">
        <v>33392108</v>
      </c>
      <c r="D635" s="15">
        <v>636351</v>
      </c>
      <c r="E635" s="15">
        <v>178494</v>
      </c>
      <c r="F635" s="15">
        <v>28552</v>
      </c>
      <c r="G635" s="15">
        <v>5462</v>
      </c>
      <c r="H635" s="19">
        <f t="shared" si="9"/>
        <v>34373298</v>
      </c>
    </row>
    <row r="636" spans="1:8" x14ac:dyDescent="0.75">
      <c r="A636" s="11">
        <v>45037</v>
      </c>
      <c r="B636" s="15">
        <v>14979</v>
      </c>
      <c r="C636" s="15">
        <v>36757384</v>
      </c>
      <c r="D636" s="15">
        <v>692452</v>
      </c>
      <c r="E636" s="15">
        <v>31379</v>
      </c>
      <c r="F636" s="15">
        <v>146948</v>
      </c>
      <c r="G636" s="15">
        <v>125</v>
      </c>
      <c r="H636" s="19">
        <f t="shared" si="9"/>
        <v>37643267</v>
      </c>
    </row>
    <row r="637" spans="1:8" x14ac:dyDescent="0.75">
      <c r="A637" s="11">
        <v>45040</v>
      </c>
      <c r="B637" s="15">
        <v>37778</v>
      </c>
      <c r="C637" s="15">
        <v>29781512</v>
      </c>
      <c r="D637" s="15">
        <v>350592</v>
      </c>
      <c r="E637" s="15">
        <v>69496</v>
      </c>
      <c r="F637" s="15">
        <v>51061</v>
      </c>
      <c r="G637" s="15">
        <v>7273</v>
      </c>
      <c r="H637" s="19">
        <f t="shared" si="9"/>
        <v>30297712</v>
      </c>
    </row>
    <row r="638" spans="1:8" x14ac:dyDescent="0.75">
      <c r="A638" s="11">
        <v>45041</v>
      </c>
      <c r="B638" s="15">
        <v>39246</v>
      </c>
      <c r="C638" s="15">
        <v>97537736</v>
      </c>
      <c r="D638" s="15">
        <v>570285</v>
      </c>
      <c r="E638" s="15">
        <v>58438</v>
      </c>
      <c r="F638" s="15">
        <v>19235</v>
      </c>
      <c r="G638" s="15">
        <v>10287</v>
      </c>
      <c r="H638" s="19">
        <f t="shared" si="9"/>
        <v>98235227</v>
      </c>
    </row>
    <row r="639" spans="1:8" x14ac:dyDescent="0.75">
      <c r="A639" s="11">
        <v>45042</v>
      </c>
      <c r="B639" s="15">
        <v>222499</v>
      </c>
      <c r="C639" s="15">
        <v>69117856</v>
      </c>
      <c r="D639" s="15">
        <v>242189</v>
      </c>
      <c r="E639" s="15">
        <v>220604</v>
      </c>
      <c r="F639" s="15">
        <v>2860</v>
      </c>
      <c r="G639" s="15">
        <v>8876</v>
      </c>
      <c r="H639" s="19">
        <f t="shared" si="9"/>
        <v>69814884</v>
      </c>
    </row>
    <row r="640" spans="1:8" x14ac:dyDescent="0.75">
      <c r="A640" s="11">
        <v>45043</v>
      </c>
      <c r="B640" s="15">
        <v>32413</v>
      </c>
      <c r="C640" s="15">
        <v>57399388</v>
      </c>
      <c r="D640" s="15">
        <v>269251</v>
      </c>
      <c r="E640" s="15">
        <v>38934</v>
      </c>
      <c r="F640" s="15">
        <v>1858</v>
      </c>
      <c r="G640" s="15">
        <v>1900</v>
      </c>
      <c r="H640" s="19">
        <f t="shared" si="9"/>
        <v>57743744</v>
      </c>
    </row>
    <row r="641" spans="1:8" x14ac:dyDescent="0.75">
      <c r="A641" s="11">
        <v>45044</v>
      </c>
      <c r="B641" s="15">
        <v>99352</v>
      </c>
      <c r="C641" s="15">
        <v>79327912</v>
      </c>
      <c r="D641" s="15">
        <v>854624</v>
      </c>
      <c r="E641" s="15">
        <v>52126</v>
      </c>
      <c r="F641" s="15">
        <v>15312</v>
      </c>
      <c r="G641" s="15">
        <v>1900</v>
      </c>
      <c r="H641" s="19">
        <f t="shared" si="9"/>
        <v>80351226</v>
      </c>
    </row>
    <row r="642" spans="1:8" x14ac:dyDescent="0.75">
      <c r="A642" s="11">
        <v>45048</v>
      </c>
      <c r="B642" s="15">
        <v>17306</v>
      </c>
      <c r="C642" s="15">
        <v>52601552</v>
      </c>
      <c r="D642" s="15">
        <v>201024</v>
      </c>
      <c r="E642" s="15">
        <v>25730</v>
      </c>
      <c r="F642" s="15">
        <v>21971</v>
      </c>
      <c r="G642" s="15">
        <v>1299</v>
      </c>
      <c r="H642" s="19">
        <f t="shared" si="9"/>
        <v>52868882</v>
      </c>
    </row>
    <row r="643" spans="1:8" x14ac:dyDescent="0.75">
      <c r="A643" s="11">
        <v>45049</v>
      </c>
      <c r="B643" s="15">
        <v>11877</v>
      </c>
      <c r="C643" s="15">
        <v>83644640</v>
      </c>
      <c r="D643" s="15">
        <v>6519903</v>
      </c>
      <c r="E643" s="15">
        <v>26062</v>
      </c>
      <c r="F643" s="15">
        <v>480295</v>
      </c>
      <c r="G643" s="15">
        <v>57</v>
      </c>
      <c r="H643" s="19">
        <f t="shared" ref="H643:H706" si="10">+SUM(B643:G643)</f>
        <v>90682834</v>
      </c>
    </row>
    <row r="644" spans="1:8" x14ac:dyDescent="0.75">
      <c r="A644" s="11">
        <v>45050</v>
      </c>
      <c r="B644" s="15">
        <v>44196</v>
      </c>
      <c r="C644" s="15">
        <v>102601688</v>
      </c>
      <c r="D644" s="15">
        <v>664258</v>
      </c>
      <c r="E644" s="15">
        <v>99866</v>
      </c>
      <c r="F644" s="15">
        <v>75823</v>
      </c>
      <c r="G644" s="15">
        <v>24191</v>
      </c>
      <c r="H644" s="19">
        <f t="shared" si="10"/>
        <v>103510022</v>
      </c>
    </row>
    <row r="645" spans="1:8" x14ac:dyDescent="0.75">
      <c r="A645" s="11">
        <v>45051</v>
      </c>
      <c r="B645" s="15">
        <v>19693</v>
      </c>
      <c r="C645" s="15">
        <v>3753541</v>
      </c>
      <c r="D645" s="15">
        <v>313499</v>
      </c>
      <c r="E645" s="15">
        <v>2669835</v>
      </c>
      <c r="F645" s="15">
        <v>6381622</v>
      </c>
      <c r="G645" s="15">
        <v>2092</v>
      </c>
      <c r="H645" s="19">
        <f t="shared" si="10"/>
        <v>13140282</v>
      </c>
    </row>
    <row r="646" spans="1:8" x14ac:dyDescent="0.75">
      <c r="A646" s="11">
        <v>45054</v>
      </c>
      <c r="B646" s="15">
        <v>47917</v>
      </c>
      <c r="C646" s="15">
        <v>12061800</v>
      </c>
      <c r="D646" s="15">
        <v>380316</v>
      </c>
      <c r="E646" s="15">
        <v>135333</v>
      </c>
      <c r="F646" s="15">
        <v>161842</v>
      </c>
      <c r="G646" s="15">
        <v>4281</v>
      </c>
      <c r="H646" s="19">
        <f t="shared" si="10"/>
        <v>12791489</v>
      </c>
    </row>
    <row r="647" spans="1:8" x14ac:dyDescent="0.75">
      <c r="A647" s="11">
        <v>45055</v>
      </c>
      <c r="B647" s="15">
        <v>22600</v>
      </c>
      <c r="C647" s="15">
        <v>920000</v>
      </c>
      <c r="D647" s="15">
        <v>376106</v>
      </c>
      <c r="E647" s="15">
        <v>2348259</v>
      </c>
      <c r="F647" s="15">
        <v>140443</v>
      </c>
      <c r="G647" s="15">
        <v>2980</v>
      </c>
      <c r="H647" s="19">
        <f t="shared" si="10"/>
        <v>3810388</v>
      </c>
    </row>
    <row r="648" spans="1:8" x14ac:dyDescent="0.75">
      <c r="A648" s="11">
        <v>45056</v>
      </c>
      <c r="B648" s="15">
        <v>48967</v>
      </c>
      <c r="C648" s="15">
        <v>50000</v>
      </c>
      <c r="D648" s="15">
        <v>356768</v>
      </c>
      <c r="E648" s="15">
        <v>128003</v>
      </c>
      <c r="F648" s="15">
        <v>291546</v>
      </c>
      <c r="G648" s="15">
        <v>101</v>
      </c>
      <c r="H648" s="19">
        <f t="shared" si="10"/>
        <v>875385</v>
      </c>
    </row>
    <row r="649" spans="1:8" x14ac:dyDescent="0.75">
      <c r="A649" s="11">
        <v>45057</v>
      </c>
      <c r="B649" s="15">
        <v>6558</v>
      </c>
      <c r="C649" s="15">
        <v>63024324</v>
      </c>
      <c r="D649" s="15">
        <v>86073</v>
      </c>
      <c r="E649" s="15">
        <v>102130</v>
      </c>
      <c r="F649" s="15">
        <v>3214358</v>
      </c>
      <c r="G649" s="15">
        <v>188</v>
      </c>
      <c r="H649" s="19">
        <f t="shared" si="10"/>
        <v>66433631</v>
      </c>
    </row>
    <row r="650" spans="1:8" x14ac:dyDescent="0.75">
      <c r="A650" s="11">
        <v>45058</v>
      </c>
      <c r="B650" s="15">
        <v>17201</v>
      </c>
      <c r="C650" s="15">
        <v>229509</v>
      </c>
      <c r="D650" s="15">
        <v>262509</v>
      </c>
      <c r="E650" s="15">
        <v>66977</v>
      </c>
      <c r="F650" s="15">
        <v>7114</v>
      </c>
      <c r="G650" s="15">
        <v>6663</v>
      </c>
      <c r="H650" s="19">
        <f t="shared" si="10"/>
        <v>589973</v>
      </c>
    </row>
    <row r="651" spans="1:8" x14ac:dyDescent="0.75">
      <c r="A651" s="11">
        <v>45061</v>
      </c>
      <c r="B651" s="15">
        <v>10457</v>
      </c>
      <c r="C651" s="15">
        <v>0</v>
      </c>
      <c r="D651" s="15">
        <v>142396</v>
      </c>
      <c r="E651" s="15">
        <v>31370</v>
      </c>
      <c r="F651" s="15">
        <v>51500</v>
      </c>
      <c r="G651" s="15">
        <v>1709</v>
      </c>
      <c r="H651" s="19">
        <f t="shared" si="10"/>
        <v>237432</v>
      </c>
    </row>
    <row r="652" spans="1:8" x14ac:dyDescent="0.75">
      <c r="A652" s="11">
        <v>45062</v>
      </c>
      <c r="B652" s="15">
        <v>33456</v>
      </c>
      <c r="C652" s="15">
        <v>81889512</v>
      </c>
      <c r="D652" s="15">
        <v>458946</v>
      </c>
      <c r="E652" s="15">
        <v>233128</v>
      </c>
      <c r="F652" s="15">
        <v>190573</v>
      </c>
      <c r="G652" s="15">
        <v>50</v>
      </c>
      <c r="H652" s="19">
        <f t="shared" si="10"/>
        <v>82805665</v>
      </c>
    </row>
    <row r="653" spans="1:8" x14ac:dyDescent="0.75">
      <c r="A653" s="11">
        <v>45063</v>
      </c>
      <c r="B653" s="15">
        <v>26864</v>
      </c>
      <c r="C653" s="15">
        <v>0</v>
      </c>
      <c r="D653" s="15">
        <v>328071</v>
      </c>
      <c r="E653" s="15">
        <v>190259</v>
      </c>
      <c r="F653" s="15">
        <v>48745</v>
      </c>
      <c r="G653" s="15">
        <v>1210</v>
      </c>
      <c r="H653" s="19">
        <f t="shared" si="10"/>
        <v>595149</v>
      </c>
    </row>
    <row r="654" spans="1:8" x14ac:dyDescent="0.75">
      <c r="A654" s="11">
        <v>45064</v>
      </c>
      <c r="B654" s="15">
        <v>7310</v>
      </c>
      <c r="C654" s="15">
        <v>34408032</v>
      </c>
      <c r="D654" s="15">
        <v>230439</v>
      </c>
      <c r="E654" s="15">
        <v>138941</v>
      </c>
      <c r="F654" s="15">
        <v>209610</v>
      </c>
      <c r="G654" s="15">
        <v>1200</v>
      </c>
      <c r="H654" s="19">
        <f t="shared" si="10"/>
        <v>34995532</v>
      </c>
    </row>
    <row r="655" spans="1:8" x14ac:dyDescent="0.75">
      <c r="A655" s="11">
        <v>45065</v>
      </c>
      <c r="B655" s="15">
        <v>45020</v>
      </c>
      <c r="C655" s="15">
        <v>23070348</v>
      </c>
      <c r="D655" s="15">
        <v>216045</v>
      </c>
      <c r="E655" s="15">
        <v>42595</v>
      </c>
      <c r="F655" s="15">
        <v>59941</v>
      </c>
      <c r="G655" s="15">
        <v>18924</v>
      </c>
      <c r="H655" s="19">
        <f t="shared" si="10"/>
        <v>23452873</v>
      </c>
    </row>
    <row r="656" spans="1:8" x14ac:dyDescent="0.75">
      <c r="A656" s="11">
        <v>45068</v>
      </c>
      <c r="B656" s="15">
        <v>27461</v>
      </c>
      <c r="C656" s="15">
        <v>630000</v>
      </c>
      <c r="D656" s="15">
        <v>42185</v>
      </c>
      <c r="E656" s="15">
        <v>33915</v>
      </c>
      <c r="F656" s="15">
        <v>27185</v>
      </c>
      <c r="G656" s="15">
        <v>6735</v>
      </c>
      <c r="H656" s="19">
        <f t="shared" si="10"/>
        <v>767481</v>
      </c>
    </row>
    <row r="657" spans="1:8" x14ac:dyDescent="0.75">
      <c r="A657" s="11">
        <v>45069</v>
      </c>
      <c r="B657" s="15">
        <v>21594</v>
      </c>
      <c r="C657" s="15">
        <v>2570000</v>
      </c>
      <c r="D657" s="15">
        <v>63232</v>
      </c>
      <c r="E657" s="15">
        <v>67274</v>
      </c>
      <c r="F657" s="15">
        <v>44795</v>
      </c>
      <c r="G657" s="15">
        <v>353</v>
      </c>
      <c r="H657" s="19">
        <f t="shared" si="10"/>
        <v>2767248</v>
      </c>
    </row>
    <row r="658" spans="1:8" x14ac:dyDescent="0.75">
      <c r="A658" s="11">
        <v>45070</v>
      </c>
      <c r="B658" s="15">
        <v>2349</v>
      </c>
      <c r="C658" s="15">
        <v>4865000</v>
      </c>
      <c r="D658" s="15">
        <v>54935</v>
      </c>
      <c r="E658" s="15">
        <v>11642</v>
      </c>
      <c r="F658" s="15">
        <v>21868</v>
      </c>
      <c r="G658" s="15">
        <v>26407</v>
      </c>
      <c r="H658" s="19">
        <f t="shared" si="10"/>
        <v>4982201</v>
      </c>
    </row>
    <row r="659" spans="1:8" x14ac:dyDescent="0.75">
      <c r="A659" s="11">
        <v>45075</v>
      </c>
      <c r="B659" s="15">
        <v>30052</v>
      </c>
      <c r="C659" s="15">
        <v>20161382</v>
      </c>
      <c r="D659" s="15">
        <v>57993</v>
      </c>
      <c r="E659" s="15">
        <v>331149</v>
      </c>
      <c r="F659" s="15">
        <v>6032</v>
      </c>
      <c r="G659" s="15">
        <v>10125</v>
      </c>
      <c r="H659" s="19">
        <f t="shared" si="10"/>
        <v>20596733</v>
      </c>
    </row>
    <row r="660" spans="1:8" x14ac:dyDescent="0.75">
      <c r="A660" s="11">
        <v>45076</v>
      </c>
      <c r="B660" s="15">
        <v>2524</v>
      </c>
      <c r="C660" s="15">
        <v>246045</v>
      </c>
      <c r="D660" s="15">
        <v>80390</v>
      </c>
      <c r="E660" s="15">
        <v>35251</v>
      </c>
      <c r="F660" s="15">
        <v>223050</v>
      </c>
      <c r="G660" s="15">
        <v>0</v>
      </c>
      <c r="H660" s="19">
        <f t="shared" si="10"/>
        <v>587260</v>
      </c>
    </row>
    <row r="661" spans="1:8" x14ac:dyDescent="0.75">
      <c r="A661" s="11">
        <v>45077</v>
      </c>
      <c r="B661" s="15">
        <v>2409</v>
      </c>
      <c r="C661" s="15">
        <v>296428</v>
      </c>
      <c r="D661" s="15">
        <v>55298</v>
      </c>
      <c r="E661" s="15">
        <v>27732</v>
      </c>
      <c r="F661" s="15">
        <v>9546</v>
      </c>
      <c r="G661" s="15">
        <v>0</v>
      </c>
      <c r="H661" s="19">
        <f t="shared" si="10"/>
        <v>391413</v>
      </c>
    </row>
    <row r="662" spans="1:8" x14ac:dyDescent="0.75">
      <c r="A662" s="11">
        <v>45078</v>
      </c>
      <c r="B662" s="15">
        <v>57732</v>
      </c>
      <c r="C662" s="15">
        <v>1045000</v>
      </c>
      <c r="D662" s="15">
        <v>278975</v>
      </c>
      <c r="E662" s="15">
        <v>45807</v>
      </c>
      <c r="F662" s="15">
        <v>70860</v>
      </c>
      <c r="G662" s="15">
        <v>2912</v>
      </c>
      <c r="H662" s="19">
        <f t="shared" si="10"/>
        <v>1501286</v>
      </c>
    </row>
    <row r="663" spans="1:8" x14ac:dyDescent="0.75">
      <c r="A663" s="11">
        <v>45079</v>
      </c>
      <c r="B663" s="15">
        <v>59884</v>
      </c>
      <c r="C663" s="15">
        <v>230000</v>
      </c>
      <c r="D663" s="15">
        <v>146375</v>
      </c>
      <c r="E663" s="15">
        <v>4858</v>
      </c>
      <c r="F663" s="15">
        <v>8437</v>
      </c>
      <c r="G663" s="15">
        <v>780</v>
      </c>
      <c r="H663" s="19">
        <f t="shared" si="10"/>
        <v>450334</v>
      </c>
    </row>
    <row r="664" spans="1:8" x14ac:dyDescent="0.75">
      <c r="A664" s="11">
        <v>45082</v>
      </c>
      <c r="B664" s="15">
        <v>76477</v>
      </c>
      <c r="C664" s="15">
        <v>699000</v>
      </c>
      <c r="D664" s="15">
        <v>158333</v>
      </c>
      <c r="E664" s="15">
        <v>46958</v>
      </c>
      <c r="F664" s="15">
        <v>14113</v>
      </c>
      <c r="G664" s="15">
        <v>2300</v>
      </c>
      <c r="H664" s="19">
        <f t="shared" si="10"/>
        <v>997181</v>
      </c>
    </row>
    <row r="665" spans="1:8" x14ac:dyDescent="0.75">
      <c r="A665" s="11">
        <v>45083</v>
      </c>
      <c r="B665" s="15">
        <v>70493</v>
      </c>
      <c r="C665" s="15">
        <v>4378560</v>
      </c>
      <c r="D665" s="15">
        <v>559461</v>
      </c>
      <c r="E665" s="15">
        <v>57043</v>
      </c>
      <c r="F665" s="15">
        <v>1943</v>
      </c>
      <c r="G665" s="15">
        <v>14392</v>
      </c>
      <c r="H665" s="19">
        <f t="shared" si="10"/>
        <v>5081892</v>
      </c>
    </row>
    <row r="666" spans="1:8" x14ac:dyDescent="0.75">
      <c r="A666" s="11">
        <v>45084</v>
      </c>
      <c r="B666" s="15">
        <v>43469</v>
      </c>
      <c r="C666" s="15">
        <v>10808080</v>
      </c>
      <c r="D666" s="15">
        <v>690505</v>
      </c>
      <c r="E666" s="15">
        <v>51891</v>
      </c>
      <c r="F666" s="15">
        <v>490208</v>
      </c>
      <c r="G666" s="15">
        <v>23271</v>
      </c>
      <c r="H666" s="19">
        <f t="shared" si="10"/>
        <v>12107424</v>
      </c>
    </row>
    <row r="667" spans="1:8" x14ac:dyDescent="0.75">
      <c r="A667" s="11">
        <v>45085</v>
      </c>
      <c r="B667" s="15">
        <v>17322</v>
      </c>
      <c r="C667" s="15">
        <v>9400771</v>
      </c>
      <c r="D667" s="15">
        <v>183576</v>
      </c>
      <c r="E667" s="15">
        <v>15292</v>
      </c>
      <c r="F667" s="15">
        <v>9298</v>
      </c>
      <c r="G667" s="15">
        <v>8553</v>
      </c>
      <c r="H667" s="19">
        <f t="shared" si="10"/>
        <v>9634812</v>
      </c>
    </row>
    <row r="668" spans="1:8" x14ac:dyDescent="0.75">
      <c r="A668" s="11">
        <v>45086</v>
      </c>
      <c r="B668" s="15">
        <v>20015</v>
      </c>
      <c r="C668" s="15">
        <v>18783846</v>
      </c>
      <c r="D668" s="15">
        <v>175148</v>
      </c>
      <c r="E668" s="15">
        <v>50618</v>
      </c>
      <c r="F668" s="15">
        <v>3646</v>
      </c>
      <c r="G668" s="15">
        <v>3200</v>
      </c>
      <c r="H668" s="19">
        <f t="shared" si="10"/>
        <v>19036473</v>
      </c>
    </row>
    <row r="669" spans="1:8" x14ac:dyDescent="0.75">
      <c r="A669" s="11">
        <v>45089</v>
      </c>
      <c r="B669" s="15">
        <v>68887</v>
      </c>
      <c r="C669" s="15">
        <v>1255096</v>
      </c>
      <c r="D669" s="15">
        <v>154209</v>
      </c>
      <c r="E669" s="15">
        <v>148328</v>
      </c>
      <c r="F669" s="15">
        <v>26684</v>
      </c>
      <c r="G669" s="15">
        <v>4633</v>
      </c>
      <c r="H669" s="19">
        <f t="shared" si="10"/>
        <v>1657837</v>
      </c>
    </row>
    <row r="670" spans="1:8" x14ac:dyDescent="0.75">
      <c r="A670" s="11">
        <v>45090</v>
      </c>
      <c r="B670" s="15">
        <v>25829</v>
      </c>
      <c r="C670" s="15">
        <v>20918204</v>
      </c>
      <c r="D670" s="15">
        <v>506102</v>
      </c>
      <c r="E670" s="15">
        <v>26134</v>
      </c>
      <c r="F670" s="15">
        <v>491</v>
      </c>
      <c r="G670" s="15">
        <v>1731</v>
      </c>
      <c r="H670" s="19">
        <f t="shared" si="10"/>
        <v>21478491</v>
      </c>
    </row>
    <row r="671" spans="1:8" x14ac:dyDescent="0.75">
      <c r="A671" s="11">
        <v>45091</v>
      </c>
      <c r="B671" s="15">
        <v>26573</v>
      </c>
      <c r="C671" s="15">
        <v>20981280</v>
      </c>
      <c r="D671" s="15">
        <v>451776</v>
      </c>
      <c r="E671" s="15">
        <v>22755</v>
      </c>
      <c r="F671" s="15">
        <v>113007</v>
      </c>
      <c r="G671" s="15">
        <v>180</v>
      </c>
      <c r="H671" s="19">
        <f t="shared" si="10"/>
        <v>21595571</v>
      </c>
    </row>
    <row r="672" spans="1:8" x14ac:dyDescent="0.75">
      <c r="A672" s="11">
        <v>45092</v>
      </c>
      <c r="B672" s="15">
        <v>21426</v>
      </c>
      <c r="C672" s="15">
        <v>1882000</v>
      </c>
      <c r="D672" s="15">
        <v>821657</v>
      </c>
      <c r="E672" s="15">
        <v>14728</v>
      </c>
      <c r="F672" s="15">
        <v>10040</v>
      </c>
      <c r="G672" s="15">
        <v>132</v>
      </c>
      <c r="H672" s="19">
        <f t="shared" si="10"/>
        <v>2749983</v>
      </c>
    </row>
    <row r="673" spans="1:8" x14ac:dyDescent="0.75">
      <c r="A673" s="11">
        <v>45093</v>
      </c>
      <c r="B673" s="15">
        <v>71</v>
      </c>
      <c r="C673" s="15">
        <v>2375258</v>
      </c>
      <c r="D673" s="15">
        <v>142360</v>
      </c>
      <c r="E673" s="15">
        <v>41117</v>
      </c>
      <c r="F673" s="15">
        <v>22051</v>
      </c>
      <c r="G673" s="15">
        <v>1141</v>
      </c>
      <c r="H673" s="19">
        <f t="shared" si="10"/>
        <v>2581998</v>
      </c>
    </row>
    <row r="674" spans="1:8" x14ac:dyDescent="0.75">
      <c r="A674" s="11">
        <v>45098</v>
      </c>
      <c r="B674" s="15">
        <v>54177</v>
      </c>
      <c r="C674" s="15">
        <v>1024575</v>
      </c>
      <c r="D674" s="15">
        <v>141690</v>
      </c>
      <c r="E674" s="15">
        <v>30154</v>
      </c>
      <c r="F674" s="15">
        <v>61487</v>
      </c>
      <c r="G674" s="15">
        <v>44779</v>
      </c>
      <c r="H674" s="19">
        <f t="shared" si="10"/>
        <v>1356862</v>
      </c>
    </row>
    <row r="675" spans="1:8" x14ac:dyDescent="0.75">
      <c r="A675" s="11">
        <v>45099</v>
      </c>
      <c r="B675" s="15">
        <v>13982</v>
      </c>
      <c r="C675" s="15">
        <v>12396521</v>
      </c>
      <c r="D675" s="15">
        <v>165215</v>
      </c>
      <c r="E675" s="15">
        <v>181341</v>
      </c>
      <c r="F675" s="15">
        <v>34875</v>
      </c>
      <c r="G675" s="15">
        <v>31023</v>
      </c>
      <c r="H675" s="19">
        <f t="shared" si="10"/>
        <v>12822957</v>
      </c>
    </row>
    <row r="676" spans="1:8" x14ac:dyDescent="0.75">
      <c r="A676" s="11">
        <v>45100</v>
      </c>
      <c r="B676" s="15">
        <v>15992</v>
      </c>
      <c r="C676" s="15">
        <v>22011388</v>
      </c>
      <c r="D676" s="15">
        <v>368835</v>
      </c>
      <c r="E676" s="15">
        <v>20250</v>
      </c>
      <c r="F676" s="15">
        <v>67358</v>
      </c>
      <c r="G676" s="15">
        <v>0</v>
      </c>
      <c r="H676" s="19">
        <f t="shared" si="10"/>
        <v>22483823</v>
      </c>
    </row>
    <row r="677" spans="1:8" x14ac:dyDescent="0.75">
      <c r="A677" s="11">
        <v>45103</v>
      </c>
      <c r="B677" s="15">
        <v>33281</v>
      </c>
      <c r="C677" s="15">
        <v>0</v>
      </c>
      <c r="D677" s="15">
        <v>168771</v>
      </c>
      <c r="E677" s="15">
        <v>307619</v>
      </c>
      <c r="F677" s="15">
        <v>51352</v>
      </c>
      <c r="G677" s="15">
        <v>45</v>
      </c>
      <c r="H677" s="19">
        <f t="shared" si="10"/>
        <v>561068</v>
      </c>
    </row>
    <row r="678" spans="1:8" x14ac:dyDescent="0.75">
      <c r="A678" s="11">
        <v>45104</v>
      </c>
      <c r="B678" s="15">
        <v>8487</v>
      </c>
      <c r="C678" s="15">
        <v>1082084</v>
      </c>
      <c r="D678" s="15">
        <v>87139</v>
      </c>
      <c r="E678" s="15">
        <v>234921</v>
      </c>
      <c r="F678" s="15">
        <v>245433</v>
      </c>
      <c r="G678" s="15">
        <v>759</v>
      </c>
      <c r="H678" s="19">
        <f t="shared" si="10"/>
        <v>1658823</v>
      </c>
    </row>
    <row r="679" spans="1:8" x14ac:dyDescent="0.75">
      <c r="A679" s="11">
        <v>45105</v>
      </c>
      <c r="B679" s="15">
        <v>63333</v>
      </c>
      <c r="C679" s="15">
        <v>115704</v>
      </c>
      <c r="D679" s="15">
        <v>577663</v>
      </c>
      <c r="E679" s="15">
        <v>37077</v>
      </c>
      <c r="F679" s="15">
        <v>113654</v>
      </c>
      <c r="G679" s="15">
        <v>9577</v>
      </c>
      <c r="H679" s="19">
        <f t="shared" si="10"/>
        <v>917008</v>
      </c>
    </row>
    <row r="680" spans="1:8" x14ac:dyDescent="0.75">
      <c r="A680" s="11">
        <v>45106</v>
      </c>
      <c r="B680" s="15">
        <v>22441</v>
      </c>
      <c r="C680" s="15">
        <v>0</v>
      </c>
      <c r="D680" s="15">
        <v>76032</v>
      </c>
      <c r="E680" s="15">
        <v>164157</v>
      </c>
      <c r="F680" s="15">
        <v>26978</v>
      </c>
      <c r="G680" s="15">
        <v>517</v>
      </c>
      <c r="H680" s="19">
        <f t="shared" si="10"/>
        <v>290125</v>
      </c>
    </row>
    <row r="681" spans="1:8" x14ac:dyDescent="0.75">
      <c r="A681" s="11">
        <v>45107</v>
      </c>
      <c r="B681" s="15">
        <v>39345</v>
      </c>
      <c r="C681" s="15">
        <v>1928813</v>
      </c>
      <c r="D681" s="15">
        <v>155342</v>
      </c>
      <c r="E681" s="15">
        <v>50828</v>
      </c>
      <c r="F681" s="15">
        <v>39493</v>
      </c>
      <c r="G681" s="15">
        <v>16809</v>
      </c>
      <c r="H681" s="19">
        <f t="shared" si="10"/>
        <v>2230630</v>
      </c>
    </row>
    <row r="682" spans="1:8" x14ac:dyDescent="0.75">
      <c r="A682" s="11">
        <v>45110</v>
      </c>
      <c r="B682" s="15">
        <v>65412</v>
      </c>
      <c r="C682" s="15">
        <v>94027</v>
      </c>
      <c r="D682" s="15">
        <v>461909</v>
      </c>
      <c r="E682" s="15">
        <v>116881</v>
      </c>
      <c r="F682" s="15">
        <v>11711</v>
      </c>
      <c r="G682" s="15">
        <v>5286</v>
      </c>
      <c r="H682" s="19">
        <f t="shared" si="10"/>
        <v>755226</v>
      </c>
    </row>
    <row r="683" spans="1:8" x14ac:dyDescent="0.75">
      <c r="A683" s="11">
        <v>45111</v>
      </c>
      <c r="B683" s="15">
        <v>34486</v>
      </c>
      <c r="C683" s="15">
        <v>856168</v>
      </c>
      <c r="D683" s="15">
        <v>350736</v>
      </c>
      <c r="E683" s="15">
        <v>41138</v>
      </c>
      <c r="F683" s="15">
        <v>36322</v>
      </c>
      <c r="G683" s="15">
        <v>51434</v>
      </c>
      <c r="H683" s="19">
        <f t="shared" si="10"/>
        <v>1370284</v>
      </c>
    </row>
    <row r="684" spans="1:8" x14ac:dyDescent="0.75">
      <c r="A684" s="11">
        <v>45112</v>
      </c>
      <c r="B684" s="15">
        <v>18702</v>
      </c>
      <c r="C684" s="15">
        <v>1996885</v>
      </c>
      <c r="D684" s="15">
        <v>46824</v>
      </c>
      <c r="E684" s="15">
        <v>23351</v>
      </c>
      <c r="F684" s="15">
        <v>91911</v>
      </c>
      <c r="G684" s="15">
        <v>7418</v>
      </c>
      <c r="H684" s="19">
        <f t="shared" si="10"/>
        <v>2185091</v>
      </c>
    </row>
    <row r="685" spans="1:8" x14ac:dyDescent="0.75">
      <c r="A685" s="11">
        <v>45113</v>
      </c>
      <c r="B685" s="15">
        <v>10959</v>
      </c>
      <c r="C685" s="15">
        <v>12930853</v>
      </c>
      <c r="D685" s="15">
        <v>336133</v>
      </c>
      <c r="E685" s="15">
        <v>23739</v>
      </c>
      <c r="F685" s="15">
        <v>140150</v>
      </c>
      <c r="G685" s="15">
        <v>4</v>
      </c>
      <c r="H685" s="19">
        <f t="shared" si="10"/>
        <v>13441838</v>
      </c>
    </row>
    <row r="686" spans="1:8" x14ac:dyDescent="0.75">
      <c r="A686" s="11">
        <v>45114</v>
      </c>
      <c r="B686" s="15">
        <v>38774</v>
      </c>
      <c r="C686" s="15">
        <v>1526884</v>
      </c>
      <c r="D686" s="15">
        <v>87429</v>
      </c>
      <c r="E686" s="15">
        <v>35968</v>
      </c>
      <c r="F686" s="15">
        <v>50735</v>
      </c>
      <c r="G686" s="15">
        <v>3277</v>
      </c>
      <c r="H686" s="19">
        <f t="shared" si="10"/>
        <v>1743067</v>
      </c>
    </row>
    <row r="687" spans="1:8" x14ac:dyDescent="0.75">
      <c r="A687" s="11">
        <v>45117</v>
      </c>
      <c r="B687" s="15">
        <v>34431</v>
      </c>
      <c r="C687" s="15">
        <v>10688642</v>
      </c>
      <c r="D687" s="15">
        <v>771209</v>
      </c>
      <c r="E687" s="15">
        <v>26424</v>
      </c>
      <c r="F687" s="15">
        <v>17915</v>
      </c>
      <c r="G687" s="15">
        <v>9701</v>
      </c>
      <c r="H687" s="19">
        <f t="shared" si="10"/>
        <v>11548322</v>
      </c>
    </row>
    <row r="688" spans="1:8" x14ac:dyDescent="0.75">
      <c r="A688" s="11">
        <v>45118</v>
      </c>
      <c r="B688" s="15">
        <v>6021</v>
      </c>
      <c r="C688" s="15">
        <v>1547565</v>
      </c>
      <c r="D688" s="15">
        <v>290916</v>
      </c>
      <c r="E688" s="15">
        <v>84767</v>
      </c>
      <c r="F688" s="15">
        <v>39709</v>
      </c>
      <c r="G688" s="15">
        <v>15986</v>
      </c>
      <c r="H688" s="19">
        <f t="shared" si="10"/>
        <v>1984964</v>
      </c>
    </row>
    <row r="689" spans="1:8" x14ac:dyDescent="0.75">
      <c r="A689" s="11">
        <v>45119</v>
      </c>
      <c r="B689" s="15">
        <v>16477</v>
      </c>
      <c r="C689" s="15">
        <v>398000</v>
      </c>
      <c r="D689" s="15">
        <v>886636</v>
      </c>
      <c r="E689" s="15">
        <v>69830</v>
      </c>
      <c r="F689" s="15">
        <v>35756</v>
      </c>
      <c r="G689" s="15">
        <v>6046</v>
      </c>
      <c r="H689" s="19">
        <f t="shared" si="10"/>
        <v>1412745</v>
      </c>
    </row>
    <row r="690" spans="1:8" x14ac:dyDescent="0.75">
      <c r="A690" s="11">
        <v>45120</v>
      </c>
      <c r="B690" s="15">
        <v>34482</v>
      </c>
      <c r="C690" s="15">
        <v>27972038</v>
      </c>
      <c r="D690" s="15">
        <v>597444</v>
      </c>
      <c r="E690" s="15">
        <v>40202</v>
      </c>
      <c r="F690" s="15">
        <v>39127</v>
      </c>
      <c r="G690" s="15">
        <v>28727</v>
      </c>
      <c r="H690" s="19">
        <f t="shared" si="10"/>
        <v>28712020</v>
      </c>
    </row>
    <row r="691" spans="1:8" x14ac:dyDescent="0.75">
      <c r="A691" s="11">
        <v>45121</v>
      </c>
      <c r="B691" s="15">
        <v>43294</v>
      </c>
      <c r="C691" s="15">
        <v>3633530</v>
      </c>
      <c r="D691" s="15">
        <v>304723</v>
      </c>
      <c r="E691" s="15">
        <v>82361</v>
      </c>
      <c r="F691" s="15">
        <v>112709</v>
      </c>
      <c r="G691" s="15">
        <v>337204</v>
      </c>
      <c r="H691" s="19">
        <f t="shared" si="10"/>
        <v>4513821</v>
      </c>
    </row>
    <row r="692" spans="1:8" x14ac:dyDescent="0.75">
      <c r="A692" s="11">
        <v>45124</v>
      </c>
      <c r="B692" s="15">
        <v>27385</v>
      </c>
      <c r="C692" s="15">
        <v>6072410</v>
      </c>
      <c r="D692" s="15">
        <v>405081</v>
      </c>
      <c r="E692" s="15">
        <v>96425</v>
      </c>
      <c r="F692" s="15">
        <v>1437791</v>
      </c>
      <c r="G692" s="15">
        <v>59719</v>
      </c>
      <c r="H692" s="19">
        <f t="shared" si="10"/>
        <v>8098811</v>
      </c>
    </row>
    <row r="693" spans="1:8" x14ac:dyDescent="0.75">
      <c r="A693" s="11">
        <v>45125</v>
      </c>
      <c r="B693" s="15">
        <v>25419</v>
      </c>
      <c r="C693" s="15">
        <v>34030544</v>
      </c>
      <c r="D693" s="15">
        <v>202834</v>
      </c>
      <c r="E693" s="15">
        <v>92909</v>
      </c>
      <c r="F693" s="15">
        <v>20437</v>
      </c>
      <c r="G693" s="15">
        <v>61876</v>
      </c>
      <c r="H693" s="19">
        <f t="shared" si="10"/>
        <v>34434019</v>
      </c>
    </row>
    <row r="694" spans="1:8" x14ac:dyDescent="0.75">
      <c r="A694" s="11">
        <v>45126</v>
      </c>
      <c r="B694" s="15">
        <v>29229</v>
      </c>
      <c r="C694" s="15">
        <v>36917884</v>
      </c>
      <c r="D694" s="15">
        <v>216073</v>
      </c>
      <c r="E694" s="15">
        <v>34314</v>
      </c>
      <c r="F694" s="15">
        <v>105705</v>
      </c>
      <c r="G694" s="15">
        <v>129468</v>
      </c>
      <c r="H694" s="19">
        <f t="shared" si="10"/>
        <v>37432673</v>
      </c>
    </row>
    <row r="695" spans="1:8" x14ac:dyDescent="0.75">
      <c r="A695" s="11">
        <v>45127</v>
      </c>
      <c r="B695" s="15">
        <v>113053</v>
      </c>
      <c r="C695" s="15">
        <v>848623</v>
      </c>
      <c r="D695" s="15">
        <v>77389</v>
      </c>
      <c r="E695" s="15">
        <v>29959</v>
      </c>
      <c r="F695" s="15">
        <v>11775</v>
      </c>
      <c r="G695" s="15">
        <v>30932</v>
      </c>
      <c r="H695" s="19">
        <f t="shared" si="10"/>
        <v>1111731</v>
      </c>
    </row>
    <row r="696" spans="1:8" x14ac:dyDescent="0.75">
      <c r="A696" s="11">
        <v>45128</v>
      </c>
      <c r="B696" s="15">
        <v>52430</v>
      </c>
      <c r="C696" s="15">
        <v>997270</v>
      </c>
      <c r="D696" s="15">
        <v>121575</v>
      </c>
      <c r="E696" s="15">
        <v>242717</v>
      </c>
      <c r="F696" s="15">
        <v>32859</v>
      </c>
      <c r="G696" s="15">
        <v>40354</v>
      </c>
      <c r="H696" s="19">
        <f t="shared" si="10"/>
        <v>1487205</v>
      </c>
    </row>
    <row r="697" spans="1:8" x14ac:dyDescent="0.75">
      <c r="A697" s="11">
        <v>45131</v>
      </c>
      <c r="B697" s="15">
        <v>26906</v>
      </c>
      <c r="C697" s="15">
        <v>24042176</v>
      </c>
      <c r="D697" s="15">
        <v>298238</v>
      </c>
      <c r="E697" s="15">
        <v>163391</v>
      </c>
      <c r="F697" s="15">
        <v>47378</v>
      </c>
      <c r="G697" s="15">
        <v>105884</v>
      </c>
      <c r="H697" s="19">
        <f t="shared" si="10"/>
        <v>24683973</v>
      </c>
    </row>
    <row r="698" spans="1:8" x14ac:dyDescent="0.75">
      <c r="A698" s="11">
        <v>45132</v>
      </c>
      <c r="B698" s="15">
        <v>15923</v>
      </c>
      <c r="C698" s="15">
        <v>620000</v>
      </c>
      <c r="D698" s="15">
        <v>340928</v>
      </c>
      <c r="E698" s="15">
        <v>73058</v>
      </c>
      <c r="F698" s="15">
        <v>16390</v>
      </c>
      <c r="G698" s="15">
        <v>141985</v>
      </c>
      <c r="H698" s="19">
        <f t="shared" si="10"/>
        <v>1208284</v>
      </c>
    </row>
    <row r="699" spans="1:8" x14ac:dyDescent="0.75">
      <c r="A699" s="11">
        <v>45133</v>
      </c>
      <c r="B699" s="15">
        <v>33681</v>
      </c>
      <c r="C699" s="15">
        <v>2632213</v>
      </c>
      <c r="D699" s="15">
        <v>175989</v>
      </c>
      <c r="E699" s="15">
        <v>1226443</v>
      </c>
      <c r="F699" s="15">
        <v>1242512</v>
      </c>
      <c r="G699" s="15">
        <v>15631</v>
      </c>
      <c r="H699" s="19">
        <f t="shared" si="10"/>
        <v>5326469</v>
      </c>
    </row>
    <row r="700" spans="1:8" x14ac:dyDescent="0.75">
      <c r="A700" s="11">
        <v>45134</v>
      </c>
      <c r="B700" s="15">
        <v>9244</v>
      </c>
      <c r="C700" s="15">
        <v>44335468</v>
      </c>
      <c r="D700" s="15">
        <v>132049</v>
      </c>
      <c r="E700" s="15">
        <v>205506</v>
      </c>
      <c r="F700" s="15">
        <v>9137</v>
      </c>
      <c r="G700" s="15">
        <v>5080</v>
      </c>
      <c r="H700" s="19">
        <f t="shared" si="10"/>
        <v>44696484</v>
      </c>
    </row>
    <row r="701" spans="1:8" x14ac:dyDescent="0.75">
      <c r="A701" s="11">
        <v>45135</v>
      </c>
      <c r="B701" s="15">
        <v>585954</v>
      </c>
      <c r="C701" s="15">
        <v>19184704</v>
      </c>
      <c r="D701" s="15">
        <v>95799</v>
      </c>
      <c r="E701" s="15">
        <v>91499</v>
      </c>
      <c r="F701" s="15">
        <v>26403</v>
      </c>
      <c r="G701" s="15">
        <v>50577</v>
      </c>
      <c r="H701" s="19">
        <f t="shared" si="10"/>
        <v>20034936</v>
      </c>
    </row>
    <row r="702" spans="1:8" x14ac:dyDescent="0.75">
      <c r="A702" s="11">
        <v>45138</v>
      </c>
      <c r="B702" s="15">
        <v>10024</v>
      </c>
      <c r="C702" s="15">
        <v>433368</v>
      </c>
      <c r="D702" s="15">
        <v>448907</v>
      </c>
      <c r="E702" s="15">
        <v>30355</v>
      </c>
      <c r="F702" s="15">
        <v>50705</v>
      </c>
      <c r="G702" s="15">
        <v>2681</v>
      </c>
      <c r="H702" s="19">
        <f t="shared" si="10"/>
        <v>976040</v>
      </c>
    </row>
    <row r="703" spans="1:8" x14ac:dyDescent="0.75">
      <c r="A703" s="11">
        <v>45139</v>
      </c>
      <c r="B703" s="15">
        <v>12883</v>
      </c>
      <c r="C703" s="15">
        <v>37108980</v>
      </c>
      <c r="D703" s="15">
        <v>175308</v>
      </c>
      <c r="E703" s="15">
        <v>36025</v>
      </c>
      <c r="F703" s="15">
        <v>39041</v>
      </c>
      <c r="G703" s="15">
        <v>41615</v>
      </c>
      <c r="H703" s="19">
        <f t="shared" si="10"/>
        <v>37413852</v>
      </c>
    </row>
    <row r="704" spans="1:8" x14ac:dyDescent="0.75">
      <c r="A704" s="11">
        <v>45140</v>
      </c>
      <c r="B704" s="15">
        <v>92553</v>
      </c>
      <c r="C704" s="15">
        <v>838330</v>
      </c>
      <c r="D704" s="15">
        <v>562117</v>
      </c>
      <c r="E704" s="15">
        <v>110235</v>
      </c>
      <c r="F704" s="15">
        <v>35012</v>
      </c>
      <c r="G704" s="15">
        <v>93379</v>
      </c>
      <c r="H704" s="19">
        <f t="shared" si="10"/>
        <v>1731626</v>
      </c>
    </row>
    <row r="705" spans="1:8" x14ac:dyDescent="0.75">
      <c r="A705" s="11">
        <v>45141</v>
      </c>
      <c r="B705" s="15">
        <v>651039</v>
      </c>
      <c r="C705" s="15">
        <v>5334282</v>
      </c>
      <c r="D705" s="15">
        <v>124372</v>
      </c>
      <c r="E705" s="15">
        <v>40847</v>
      </c>
      <c r="F705" s="15">
        <v>166136</v>
      </c>
      <c r="G705" s="15">
        <v>111358</v>
      </c>
      <c r="H705" s="19">
        <f t="shared" si="10"/>
        <v>6428034</v>
      </c>
    </row>
    <row r="706" spans="1:8" x14ac:dyDescent="0.75">
      <c r="A706" s="11">
        <v>45142</v>
      </c>
      <c r="B706" s="15">
        <v>61972</v>
      </c>
      <c r="C706" s="15">
        <v>1991925</v>
      </c>
      <c r="D706" s="15">
        <v>510136</v>
      </c>
      <c r="E706" s="15">
        <v>102118</v>
      </c>
      <c r="F706" s="15">
        <v>110691</v>
      </c>
      <c r="G706" s="15">
        <v>7484</v>
      </c>
      <c r="H706" s="19">
        <f t="shared" si="10"/>
        <v>2784326</v>
      </c>
    </row>
    <row r="707" spans="1:8" x14ac:dyDescent="0.75">
      <c r="A707" s="11">
        <v>45145</v>
      </c>
      <c r="B707" s="15">
        <v>75336</v>
      </c>
      <c r="C707" s="15">
        <v>47276212</v>
      </c>
      <c r="D707" s="15">
        <v>646344</v>
      </c>
      <c r="E707" s="15">
        <v>136957</v>
      </c>
      <c r="F707" s="15">
        <v>34460</v>
      </c>
      <c r="G707" s="15">
        <v>14084</v>
      </c>
      <c r="H707" s="19">
        <f t="shared" ref="H707:H762" si="11">+SUM(B707:G707)</f>
        <v>48183393</v>
      </c>
    </row>
    <row r="708" spans="1:8" x14ac:dyDescent="0.75">
      <c r="A708" s="11">
        <v>45146</v>
      </c>
      <c r="B708" s="15">
        <v>99767</v>
      </c>
      <c r="C708" s="15">
        <v>3855000</v>
      </c>
      <c r="D708" s="15">
        <v>1453941</v>
      </c>
      <c r="E708" s="15">
        <v>229263</v>
      </c>
      <c r="F708" s="15">
        <v>165685</v>
      </c>
      <c r="G708" s="15">
        <v>9735</v>
      </c>
      <c r="H708" s="19">
        <f t="shared" si="11"/>
        <v>5813391</v>
      </c>
    </row>
    <row r="709" spans="1:8" x14ac:dyDescent="0.75">
      <c r="A709" s="11">
        <v>45147</v>
      </c>
      <c r="B709" s="15">
        <v>240607</v>
      </c>
      <c r="C709" s="15">
        <v>1802893</v>
      </c>
      <c r="D709" s="15">
        <v>982282</v>
      </c>
      <c r="E709" s="15">
        <v>31023</v>
      </c>
      <c r="F709" s="15">
        <v>144688</v>
      </c>
      <c r="G709" s="15">
        <v>37562</v>
      </c>
      <c r="H709" s="19">
        <f t="shared" si="11"/>
        <v>3239055</v>
      </c>
    </row>
    <row r="710" spans="1:8" x14ac:dyDescent="0.75">
      <c r="A710" s="11">
        <v>45148</v>
      </c>
      <c r="B710" s="15">
        <v>87563</v>
      </c>
      <c r="C710" s="15">
        <v>16636073</v>
      </c>
      <c r="D710" s="15">
        <v>695929</v>
      </c>
      <c r="E710" s="15">
        <v>314195</v>
      </c>
      <c r="F710" s="15">
        <v>567448</v>
      </c>
      <c r="G710" s="15">
        <v>37345</v>
      </c>
      <c r="H710" s="19">
        <f t="shared" si="11"/>
        <v>18338553</v>
      </c>
    </row>
    <row r="711" spans="1:8" x14ac:dyDescent="0.75">
      <c r="A711" s="11">
        <v>45149</v>
      </c>
      <c r="B711" s="15">
        <v>40190</v>
      </c>
      <c r="C711" s="15">
        <v>26710000</v>
      </c>
      <c r="D711" s="15">
        <v>989774</v>
      </c>
      <c r="E711" s="15">
        <v>125969</v>
      </c>
      <c r="F711" s="15">
        <v>13517</v>
      </c>
      <c r="G711" s="15">
        <v>8614</v>
      </c>
      <c r="H711" s="19">
        <f t="shared" si="11"/>
        <v>27888064</v>
      </c>
    </row>
    <row r="712" spans="1:8" x14ac:dyDescent="0.75">
      <c r="A712" s="11">
        <v>45152</v>
      </c>
      <c r="B712" s="15">
        <v>24131</v>
      </c>
      <c r="C712" s="15">
        <v>5550000</v>
      </c>
      <c r="D712" s="15">
        <v>226989</v>
      </c>
      <c r="E712" s="15">
        <v>228369</v>
      </c>
      <c r="F712" s="15">
        <v>16782</v>
      </c>
      <c r="G712" s="15">
        <v>5003</v>
      </c>
      <c r="H712" s="19">
        <f t="shared" si="11"/>
        <v>6051274</v>
      </c>
    </row>
    <row r="713" spans="1:8" x14ac:dyDescent="0.75">
      <c r="A713" s="11">
        <v>45153</v>
      </c>
      <c r="B713" s="15">
        <v>4200</v>
      </c>
      <c r="C713" s="15">
        <v>60894</v>
      </c>
      <c r="D713" s="15">
        <v>376655</v>
      </c>
      <c r="E713" s="15">
        <v>21426</v>
      </c>
      <c r="F713" s="15">
        <v>40100</v>
      </c>
      <c r="G713" s="15">
        <v>1339</v>
      </c>
      <c r="H713" s="19">
        <f t="shared" si="11"/>
        <v>504614</v>
      </c>
    </row>
    <row r="714" spans="1:8" x14ac:dyDescent="0.75">
      <c r="A714" s="11">
        <v>45154</v>
      </c>
      <c r="B714" s="15">
        <v>19572</v>
      </c>
      <c r="C714" s="15">
        <v>12278935</v>
      </c>
      <c r="D714" s="15">
        <v>246304</v>
      </c>
      <c r="E714" s="15">
        <v>84135</v>
      </c>
      <c r="F714" s="15">
        <v>67624</v>
      </c>
      <c r="G714" s="15">
        <v>967</v>
      </c>
      <c r="H714" s="19">
        <f t="shared" si="11"/>
        <v>12697537</v>
      </c>
    </row>
    <row r="715" spans="1:8" x14ac:dyDescent="0.75">
      <c r="A715" s="11">
        <v>45155</v>
      </c>
      <c r="B715" s="15">
        <v>34147</v>
      </c>
      <c r="C715" s="15">
        <v>7168064</v>
      </c>
      <c r="D715" s="15">
        <v>200715</v>
      </c>
      <c r="E715" s="15">
        <v>17400</v>
      </c>
      <c r="F715" s="15">
        <v>14643</v>
      </c>
      <c r="G715" s="15">
        <v>42926</v>
      </c>
      <c r="H715" s="19">
        <f t="shared" si="11"/>
        <v>7477895</v>
      </c>
    </row>
    <row r="716" spans="1:8" x14ac:dyDescent="0.75">
      <c r="A716" s="11">
        <v>45156</v>
      </c>
      <c r="B716" s="15">
        <v>47902</v>
      </c>
      <c r="C716" s="15">
        <v>32398084</v>
      </c>
      <c r="D716" s="15">
        <v>85790</v>
      </c>
      <c r="E716" s="15">
        <v>22763</v>
      </c>
      <c r="F716" s="15">
        <v>26729</v>
      </c>
      <c r="G716" s="15">
        <v>36089</v>
      </c>
      <c r="H716" s="19">
        <f t="shared" si="11"/>
        <v>32617357</v>
      </c>
    </row>
    <row r="717" spans="1:8" x14ac:dyDescent="0.75">
      <c r="A717" s="11">
        <v>45160</v>
      </c>
      <c r="B717" s="15">
        <v>29830</v>
      </c>
      <c r="C717" s="15">
        <v>4100000</v>
      </c>
      <c r="D717" s="15">
        <v>193764</v>
      </c>
      <c r="E717" s="15">
        <v>34521</v>
      </c>
      <c r="F717" s="15">
        <v>13513</v>
      </c>
      <c r="G717" s="15">
        <v>14853</v>
      </c>
      <c r="H717" s="19">
        <f t="shared" si="11"/>
        <v>4386481</v>
      </c>
    </row>
    <row r="718" spans="1:8" x14ac:dyDescent="0.75">
      <c r="A718" s="11">
        <v>45161</v>
      </c>
      <c r="B718" s="15">
        <v>26872</v>
      </c>
      <c r="C718" s="15">
        <v>8311407</v>
      </c>
      <c r="D718" s="15">
        <v>333351</v>
      </c>
      <c r="E718" s="15">
        <v>55177</v>
      </c>
      <c r="F718" s="15">
        <v>9860</v>
      </c>
      <c r="G718" s="15">
        <v>12744</v>
      </c>
      <c r="H718" s="19">
        <f t="shared" si="11"/>
        <v>8749411</v>
      </c>
    </row>
    <row r="719" spans="1:8" x14ac:dyDescent="0.75">
      <c r="A719" s="11">
        <v>45162</v>
      </c>
      <c r="B719" s="15">
        <v>36195</v>
      </c>
      <c r="C719" s="15">
        <v>2356006</v>
      </c>
      <c r="D719" s="15">
        <v>142436</v>
      </c>
      <c r="E719" s="15">
        <v>26665</v>
      </c>
      <c r="F719" s="15">
        <v>2169</v>
      </c>
      <c r="G719" s="15">
        <v>7940</v>
      </c>
      <c r="H719" s="19">
        <f t="shared" si="11"/>
        <v>2571411</v>
      </c>
    </row>
    <row r="720" spans="1:8" x14ac:dyDescent="0.75">
      <c r="A720" s="11">
        <v>45163</v>
      </c>
      <c r="B720" s="15">
        <v>23941</v>
      </c>
      <c r="C720" s="15">
        <v>434211</v>
      </c>
      <c r="D720" s="15">
        <v>230667</v>
      </c>
      <c r="E720" s="15">
        <v>53717</v>
      </c>
      <c r="F720" s="15">
        <v>9712</v>
      </c>
      <c r="G720" s="15">
        <v>15206</v>
      </c>
      <c r="H720" s="19">
        <f t="shared" si="11"/>
        <v>767454</v>
      </c>
    </row>
    <row r="721" spans="1:8" x14ac:dyDescent="0.75">
      <c r="A721" s="11">
        <v>45166</v>
      </c>
      <c r="B721" s="15">
        <v>34244</v>
      </c>
      <c r="C721" s="15">
        <v>758356</v>
      </c>
      <c r="D721" s="15">
        <v>472124</v>
      </c>
      <c r="E721" s="15">
        <v>75624</v>
      </c>
      <c r="F721" s="15">
        <v>84000</v>
      </c>
      <c r="G721" s="15">
        <v>21908</v>
      </c>
      <c r="H721" s="19">
        <f t="shared" si="11"/>
        <v>1446256</v>
      </c>
    </row>
    <row r="722" spans="1:8" x14ac:dyDescent="0.75">
      <c r="A722" s="11">
        <v>45167</v>
      </c>
      <c r="B722" s="15">
        <v>46962</v>
      </c>
      <c r="C722" s="15">
        <v>23675804</v>
      </c>
      <c r="D722" s="15">
        <v>641472</v>
      </c>
      <c r="E722" s="15">
        <v>102668</v>
      </c>
      <c r="F722" s="15">
        <v>84079</v>
      </c>
      <c r="G722" s="15">
        <v>28707</v>
      </c>
      <c r="H722" s="19">
        <f t="shared" si="11"/>
        <v>24579692</v>
      </c>
    </row>
    <row r="723" spans="1:8" x14ac:dyDescent="0.75">
      <c r="A723" s="11">
        <v>45168</v>
      </c>
      <c r="B723" s="15">
        <v>56033</v>
      </c>
      <c r="C723" s="15">
        <v>352523</v>
      </c>
      <c r="D723" s="15">
        <v>261460</v>
      </c>
      <c r="E723" s="15">
        <v>53798</v>
      </c>
      <c r="F723" s="15">
        <v>104185</v>
      </c>
      <c r="G723" s="15">
        <v>7531</v>
      </c>
      <c r="H723" s="19">
        <f t="shared" si="11"/>
        <v>835530</v>
      </c>
    </row>
    <row r="724" spans="1:8" x14ac:dyDescent="0.75">
      <c r="A724" s="11">
        <v>45169</v>
      </c>
      <c r="B724" s="15">
        <v>54109</v>
      </c>
      <c r="C724" s="15">
        <v>4025500</v>
      </c>
      <c r="D724" s="15">
        <v>168188</v>
      </c>
      <c r="E724" s="15">
        <v>25760</v>
      </c>
      <c r="F724" s="15">
        <v>38734</v>
      </c>
      <c r="G724" s="15">
        <v>3004</v>
      </c>
      <c r="H724" s="19">
        <f t="shared" si="11"/>
        <v>4315295</v>
      </c>
    </row>
    <row r="725" spans="1:8" x14ac:dyDescent="0.75">
      <c r="A725" s="11">
        <v>45170</v>
      </c>
      <c r="B725" s="15">
        <v>51858</v>
      </c>
      <c r="C725" s="15">
        <v>1631228</v>
      </c>
      <c r="D725" s="15">
        <v>163616</v>
      </c>
      <c r="E725" s="15">
        <v>47749</v>
      </c>
      <c r="F725" s="15">
        <v>6190</v>
      </c>
      <c r="G725" s="15">
        <v>3012</v>
      </c>
      <c r="H725" s="19">
        <f t="shared" si="11"/>
        <v>1903653</v>
      </c>
    </row>
    <row r="726" spans="1:8" x14ac:dyDescent="0.75">
      <c r="A726" s="11">
        <v>45173</v>
      </c>
      <c r="B726" s="15">
        <v>21056</v>
      </c>
      <c r="C726" s="15">
        <v>0</v>
      </c>
      <c r="D726" s="15">
        <v>93467</v>
      </c>
      <c r="E726" s="15">
        <v>9192</v>
      </c>
      <c r="F726" s="15">
        <v>1663</v>
      </c>
      <c r="G726" s="15">
        <v>5159</v>
      </c>
      <c r="H726" s="19">
        <f t="shared" si="11"/>
        <v>130537</v>
      </c>
    </row>
    <row r="727" spans="1:8" x14ac:dyDescent="0.75">
      <c r="A727" s="11">
        <v>45174</v>
      </c>
      <c r="B727" s="15">
        <v>25015</v>
      </c>
      <c r="C727" s="15">
        <v>480000</v>
      </c>
      <c r="D727" s="15">
        <v>196610</v>
      </c>
      <c r="E727" s="15">
        <v>8308</v>
      </c>
      <c r="F727" s="15">
        <v>7178</v>
      </c>
      <c r="G727" s="15">
        <v>1198</v>
      </c>
      <c r="H727" s="19">
        <f t="shared" si="11"/>
        <v>718309</v>
      </c>
    </row>
    <row r="728" spans="1:8" x14ac:dyDescent="0.75">
      <c r="A728" s="11">
        <v>45175</v>
      </c>
      <c r="B728" s="15">
        <v>29773</v>
      </c>
      <c r="C728" s="15">
        <v>526520</v>
      </c>
      <c r="D728" s="15">
        <v>120676</v>
      </c>
      <c r="E728" s="15">
        <v>74372</v>
      </c>
      <c r="F728" s="15">
        <v>16188</v>
      </c>
      <c r="G728" s="15">
        <v>370</v>
      </c>
      <c r="H728" s="19">
        <f t="shared" si="11"/>
        <v>767899</v>
      </c>
    </row>
    <row r="729" spans="1:8" x14ac:dyDescent="0.75">
      <c r="A729" s="11">
        <v>45176</v>
      </c>
      <c r="B729" s="15">
        <v>6965</v>
      </c>
      <c r="C729" s="15">
        <v>562982</v>
      </c>
      <c r="D729" s="15">
        <v>317117</v>
      </c>
      <c r="E729" s="15">
        <v>140363</v>
      </c>
      <c r="F729" s="15">
        <v>9597</v>
      </c>
      <c r="G729" s="15">
        <v>89</v>
      </c>
      <c r="H729" s="19">
        <f t="shared" si="11"/>
        <v>1037113</v>
      </c>
    </row>
    <row r="730" spans="1:8" x14ac:dyDescent="0.75">
      <c r="A730" s="11">
        <v>45177</v>
      </c>
      <c r="B730" s="15">
        <v>4359</v>
      </c>
      <c r="C730" s="15">
        <v>4280000</v>
      </c>
      <c r="D730" s="15">
        <v>147629</v>
      </c>
      <c r="E730" s="15">
        <v>20012</v>
      </c>
      <c r="F730" s="15">
        <v>10700</v>
      </c>
      <c r="G730" s="15">
        <v>14590</v>
      </c>
      <c r="H730" s="19">
        <f t="shared" si="11"/>
        <v>4477290</v>
      </c>
    </row>
    <row r="731" spans="1:8" x14ac:dyDescent="0.75">
      <c r="A731" s="11">
        <v>45180</v>
      </c>
      <c r="B731" s="15">
        <v>27557</v>
      </c>
      <c r="C731" s="15">
        <v>948429</v>
      </c>
      <c r="D731" s="15">
        <v>221786</v>
      </c>
      <c r="E731" s="15">
        <v>25890</v>
      </c>
      <c r="F731" s="15">
        <v>21860</v>
      </c>
      <c r="G731" s="15">
        <v>4175</v>
      </c>
      <c r="H731" s="19">
        <f t="shared" si="11"/>
        <v>1249697</v>
      </c>
    </row>
    <row r="732" spans="1:8" x14ac:dyDescent="0.75">
      <c r="A732" s="11">
        <v>45181</v>
      </c>
      <c r="B732" s="15">
        <v>29642</v>
      </c>
      <c r="C732" s="15">
        <v>19335288</v>
      </c>
      <c r="D732" s="15">
        <v>33664</v>
      </c>
      <c r="E732" s="15">
        <v>46277</v>
      </c>
      <c r="F732" s="15">
        <v>34840</v>
      </c>
      <c r="G732" s="15">
        <v>159</v>
      </c>
      <c r="H732" s="19">
        <f t="shared" si="11"/>
        <v>19479870</v>
      </c>
    </row>
    <row r="733" spans="1:8" x14ac:dyDescent="0.75">
      <c r="A733" s="11">
        <v>45182</v>
      </c>
      <c r="B733" s="15">
        <v>12081</v>
      </c>
      <c r="C733" s="15">
        <v>19514640</v>
      </c>
      <c r="D733" s="15">
        <v>75959</v>
      </c>
      <c r="E733" s="15">
        <v>116119</v>
      </c>
      <c r="F733" s="15">
        <v>18616</v>
      </c>
      <c r="G733" s="15">
        <v>10453</v>
      </c>
      <c r="H733" s="19">
        <f t="shared" si="11"/>
        <v>19747868</v>
      </c>
    </row>
    <row r="734" spans="1:8" x14ac:dyDescent="0.75">
      <c r="A734" s="11">
        <v>45183</v>
      </c>
      <c r="B734" s="15">
        <v>36636</v>
      </c>
      <c r="C734" s="15">
        <v>11090000</v>
      </c>
      <c r="D734" s="15">
        <v>150632</v>
      </c>
      <c r="E734" s="15">
        <v>46439</v>
      </c>
      <c r="F734" s="15">
        <v>13706</v>
      </c>
      <c r="G734" s="15">
        <v>2203</v>
      </c>
      <c r="H734" s="19">
        <f t="shared" si="11"/>
        <v>11339616</v>
      </c>
    </row>
    <row r="735" spans="1:8" x14ac:dyDescent="0.75">
      <c r="A735" s="11">
        <v>45184</v>
      </c>
      <c r="B735" s="15">
        <v>18049</v>
      </c>
      <c r="C735" s="15">
        <v>16185747</v>
      </c>
      <c r="D735" s="15">
        <v>105036</v>
      </c>
      <c r="E735" s="15">
        <v>27872</v>
      </c>
      <c r="F735" s="15">
        <v>25701</v>
      </c>
      <c r="G735" s="15">
        <v>8492</v>
      </c>
      <c r="H735" s="19">
        <f t="shared" si="11"/>
        <v>16370897</v>
      </c>
    </row>
    <row r="736" spans="1:8" x14ac:dyDescent="0.75">
      <c r="A736" s="11">
        <v>45187</v>
      </c>
      <c r="B736" s="15">
        <v>64250</v>
      </c>
      <c r="C736" s="15">
        <v>16578330</v>
      </c>
      <c r="D736" s="15">
        <v>262229</v>
      </c>
      <c r="E736" s="15">
        <v>39630</v>
      </c>
      <c r="F736" s="15">
        <v>84831</v>
      </c>
      <c r="G736" s="15">
        <v>3899</v>
      </c>
      <c r="H736" s="19">
        <f t="shared" si="11"/>
        <v>17033169</v>
      </c>
    </row>
    <row r="737" spans="1:8" x14ac:dyDescent="0.75">
      <c r="A737" s="11">
        <v>45188</v>
      </c>
      <c r="B737" s="15">
        <v>8161</v>
      </c>
      <c r="C737" s="15">
        <v>0</v>
      </c>
      <c r="D737" s="15">
        <v>204629</v>
      </c>
      <c r="E737" s="15">
        <v>28795</v>
      </c>
      <c r="F737" s="15">
        <v>47160</v>
      </c>
      <c r="G737" s="15">
        <v>6517</v>
      </c>
      <c r="H737" s="19">
        <f t="shared" si="11"/>
        <v>295262</v>
      </c>
    </row>
    <row r="738" spans="1:8" x14ac:dyDescent="0.75">
      <c r="A738" s="11">
        <v>45189</v>
      </c>
      <c r="B738" s="15">
        <v>26342</v>
      </c>
      <c r="C738" s="15">
        <v>17570502</v>
      </c>
      <c r="D738" s="15">
        <v>134055</v>
      </c>
      <c r="E738" s="15">
        <v>62654</v>
      </c>
      <c r="F738" s="15">
        <v>39112</v>
      </c>
      <c r="G738" s="15">
        <v>17254</v>
      </c>
      <c r="H738" s="19">
        <f t="shared" si="11"/>
        <v>17849919</v>
      </c>
    </row>
    <row r="739" spans="1:8" x14ac:dyDescent="0.75">
      <c r="A739" s="11">
        <v>45190</v>
      </c>
      <c r="B739" s="15">
        <v>27866</v>
      </c>
      <c r="C739" s="15">
        <v>666667</v>
      </c>
      <c r="D739" s="15">
        <v>558898</v>
      </c>
      <c r="E739" s="15">
        <v>64987</v>
      </c>
      <c r="F739" s="15">
        <v>63490</v>
      </c>
      <c r="G739" s="15">
        <v>6780</v>
      </c>
      <c r="H739" s="19">
        <f t="shared" si="11"/>
        <v>1388688</v>
      </c>
    </row>
    <row r="740" spans="1:8" x14ac:dyDescent="0.75">
      <c r="A740" s="11">
        <v>45191</v>
      </c>
      <c r="B740" s="15">
        <v>20605</v>
      </c>
      <c r="C740" s="15">
        <v>99239</v>
      </c>
      <c r="D740" s="15">
        <v>324498</v>
      </c>
      <c r="E740" s="15">
        <v>26920</v>
      </c>
      <c r="F740" s="15">
        <v>54391</v>
      </c>
      <c r="G740" s="15">
        <v>15285</v>
      </c>
      <c r="H740" s="19">
        <f t="shared" si="11"/>
        <v>540938</v>
      </c>
    </row>
    <row r="741" spans="1:8" x14ac:dyDescent="0.75">
      <c r="A741" s="11">
        <v>45194</v>
      </c>
      <c r="B741" s="15">
        <v>65548</v>
      </c>
      <c r="C741" s="15">
        <v>978403</v>
      </c>
      <c r="D741" s="15">
        <v>362573</v>
      </c>
      <c r="E741" s="15">
        <v>134288</v>
      </c>
      <c r="F741" s="15">
        <v>84147</v>
      </c>
      <c r="G741" s="15">
        <v>431</v>
      </c>
      <c r="H741" s="19">
        <f t="shared" si="11"/>
        <v>1625390</v>
      </c>
    </row>
    <row r="742" spans="1:8" x14ac:dyDescent="0.75">
      <c r="A742" s="11">
        <v>45195</v>
      </c>
      <c r="B742" s="15">
        <v>17304</v>
      </c>
      <c r="C742" s="15">
        <v>13271541</v>
      </c>
      <c r="D742" s="15">
        <v>266852</v>
      </c>
      <c r="E742" s="15">
        <v>27773</v>
      </c>
      <c r="F742" s="15">
        <v>120203</v>
      </c>
      <c r="G742" s="15">
        <v>9866</v>
      </c>
      <c r="H742" s="19">
        <f t="shared" si="11"/>
        <v>13713539</v>
      </c>
    </row>
    <row r="743" spans="1:8" x14ac:dyDescent="0.75">
      <c r="A743" s="11">
        <v>45196</v>
      </c>
      <c r="B743" s="15">
        <v>22247</v>
      </c>
      <c r="C743" s="15">
        <v>2085769</v>
      </c>
      <c r="D743" s="15">
        <v>277299</v>
      </c>
      <c r="E743" s="15">
        <v>45900</v>
      </c>
      <c r="F743" s="15">
        <v>116589</v>
      </c>
      <c r="G743" s="15">
        <v>22851</v>
      </c>
      <c r="H743" s="19">
        <f t="shared" si="11"/>
        <v>2570655</v>
      </c>
    </row>
    <row r="744" spans="1:8" x14ac:dyDescent="0.75">
      <c r="A744" s="11">
        <v>45197</v>
      </c>
      <c r="B744" s="15">
        <v>6100</v>
      </c>
      <c r="C744" s="15">
        <v>28104560</v>
      </c>
      <c r="D744" s="15">
        <v>351836</v>
      </c>
      <c r="E744" s="15">
        <v>8574</v>
      </c>
      <c r="F744" s="15">
        <v>33094</v>
      </c>
      <c r="G744" s="15">
        <v>6331</v>
      </c>
      <c r="H744" s="19">
        <f t="shared" si="11"/>
        <v>28510495</v>
      </c>
    </row>
    <row r="745" spans="1:8" x14ac:dyDescent="0.75">
      <c r="A745" s="11">
        <v>45198</v>
      </c>
      <c r="B745" s="15">
        <v>33516</v>
      </c>
      <c r="C745" s="15">
        <v>6161913</v>
      </c>
      <c r="D745" s="15">
        <v>288123</v>
      </c>
      <c r="E745" s="15">
        <v>125309</v>
      </c>
      <c r="F745" s="15">
        <v>43445</v>
      </c>
      <c r="G745" s="15">
        <v>55761</v>
      </c>
      <c r="H745" s="19">
        <f t="shared" si="11"/>
        <v>6708067</v>
      </c>
    </row>
    <row r="746" spans="1:8" x14ac:dyDescent="0.75">
      <c r="A746" s="11">
        <v>45201</v>
      </c>
      <c r="B746" s="15">
        <v>7947</v>
      </c>
      <c r="C746" s="15">
        <v>37587884</v>
      </c>
      <c r="D746" s="15">
        <v>1072647</v>
      </c>
      <c r="E746" s="15">
        <v>97080</v>
      </c>
      <c r="F746" s="15">
        <v>94116</v>
      </c>
      <c r="G746" s="15">
        <v>10345</v>
      </c>
      <c r="H746" s="19">
        <f t="shared" si="11"/>
        <v>38870019</v>
      </c>
    </row>
    <row r="747" spans="1:8" x14ac:dyDescent="0.75">
      <c r="A747" s="11">
        <v>45202</v>
      </c>
      <c r="B747" s="15">
        <v>36778</v>
      </c>
      <c r="C747" s="15">
        <v>6499908</v>
      </c>
      <c r="D747" s="15">
        <v>318071</v>
      </c>
      <c r="E747" s="15">
        <v>233445</v>
      </c>
      <c r="F747" s="15">
        <v>29545</v>
      </c>
      <c r="G747" s="15">
        <v>7399</v>
      </c>
      <c r="H747" s="19">
        <f t="shared" si="11"/>
        <v>7125146</v>
      </c>
    </row>
    <row r="748" spans="1:8" x14ac:dyDescent="0.75">
      <c r="A748" s="11">
        <v>45203</v>
      </c>
      <c r="B748" s="15">
        <v>30794</v>
      </c>
      <c r="C748" s="15">
        <v>3746401</v>
      </c>
      <c r="D748" s="15">
        <v>453494</v>
      </c>
      <c r="E748" s="15">
        <v>22318</v>
      </c>
      <c r="F748" s="15">
        <v>29443</v>
      </c>
      <c r="G748" s="15">
        <v>4819</v>
      </c>
      <c r="H748" s="19">
        <f t="shared" si="11"/>
        <v>4287269</v>
      </c>
    </row>
    <row r="749" spans="1:8" x14ac:dyDescent="0.75">
      <c r="A749" s="11">
        <v>45204</v>
      </c>
      <c r="B749" s="15">
        <v>81540</v>
      </c>
      <c r="C749" s="15">
        <v>6746318</v>
      </c>
      <c r="D749" s="15">
        <v>214266</v>
      </c>
      <c r="E749" s="15">
        <v>59542</v>
      </c>
      <c r="F749" s="15">
        <v>20130</v>
      </c>
      <c r="G749" s="15">
        <v>10243</v>
      </c>
      <c r="H749" s="19">
        <f t="shared" si="11"/>
        <v>7132039</v>
      </c>
    </row>
    <row r="750" spans="1:8" x14ac:dyDescent="0.75">
      <c r="A750" s="11">
        <v>45205</v>
      </c>
      <c r="B750" s="15">
        <v>0</v>
      </c>
      <c r="C750" s="15">
        <v>4534989</v>
      </c>
      <c r="D750" s="15">
        <v>70357</v>
      </c>
      <c r="E750" s="15">
        <v>12450</v>
      </c>
      <c r="F750" s="15">
        <v>23680</v>
      </c>
      <c r="G750" s="15">
        <v>1350</v>
      </c>
      <c r="H750" s="19">
        <f t="shared" si="11"/>
        <v>4642826</v>
      </c>
    </row>
    <row r="751" spans="1:8" x14ac:dyDescent="0.75">
      <c r="A751" s="11">
        <v>45208</v>
      </c>
      <c r="B751" s="15">
        <v>13357</v>
      </c>
      <c r="C751" s="15">
        <v>0</v>
      </c>
      <c r="D751" s="15">
        <v>78668</v>
      </c>
      <c r="E751" s="15">
        <v>46182</v>
      </c>
      <c r="F751" s="15">
        <v>1750</v>
      </c>
      <c r="G751" s="15">
        <v>3013</v>
      </c>
      <c r="H751" s="19">
        <f t="shared" si="11"/>
        <v>142970</v>
      </c>
    </row>
    <row r="752" spans="1:8" x14ac:dyDescent="0.75">
      <c r="A752" s="11">
        <v>45209</v>
      </c>
      <c r="B752" s="15">
        <v>11841</v>
      </c>
      <c r="C752" s="15">
        <v>0</v>
      </c>
      <c r="D752" s="15">
        <v>224771</v>
      </c>
      <c r="E752" s="15">
        <v>31151</v>
      </c>
      <c r="F752" s="15">
        <v>109819</v>
      </c>
      <c r="G752" s="15">
        <v>15993</v>
      </c>
      <c r="H752" s="19">
        <f t="shared" si="11"/>
        <v>393575</v>
      </c>
    </row>
    <row r="753" spans="1:8" x14ac:dyDescent="0.75">
      <c r="A753" s="11">
        <v>45210</v>
      </c>
      <c r="B753" s="15">
        <v>18323</v>
      </c>
      <c r="C753" s="15">
        <v>0</v>
      </c>
      <c r="D753" s="15">
        <v>139131</v>
      </c>
      <c r="E753" s="15">
        <v>84918</v>
      </c>
      <c r="F753" s="15">
        <v>1943</v>
      </c>
      <c r="G753" s="15">
        <v>2837</v>
      </c>
      <c r="H753" s="19">
        <f t="shared" si="11"/>
        <v>247152</v>
      </c>
    </row>
    <row r="754" spans="1:8" x14ac:dyDescent="0.75">
      <c r="A754" s="11">
        <v>45211</v>
      </c>
      <c r="B754" s="15">
        <v>12344</v>
      </c>
      <c r="C754" s="15">
        <v>17632488</v>
      </c>
      <c r="D754" s="15">
        <v>118767</v>
      </c>
      <c r="E754" s="15">
        <v>17120</v>
      </c>
      <c r="F754" s="15">
        <v>13406</v>
      </c>
      <c r="G754" s="15">
        <v>15286</v>
      </c>
      <c r="H754" s="19">
        <f t="shared" si="11"/>
        <v>17809411</v>
      </c>
    </row>
    <row r="755" spans="1:8" x14ac:dyDescent="0.75">
      <c r="A755" s="11">
        <v>45216</v>
      </c>
      <c r="B755" s="15">
        <v>22972</v>
      </c>
      <c r="C755" s="15">
        <v>10000</v>
      </c>
      <c r="D755" s="15">
        <v>147250</v>
      </c>
      <c r="E755" s="15">
        <v>51623</v>
      </c>
      <c r="F755" s="15">
        <v>34496</v>
      </c>
      <c r="G755" s="15">
        <v>10113</v>
      </c>
      <c r="H755" s="19">
        <f t="shared" si="11"/>
        <v>276454</v>
      </c>
    </row>
    <row r="756" spans="1:8" x14ac:dyDescent="0.75">
      <c r="A756" s="11">
        <v>45217</v>
      </c>
      <c r="B756" s="15">
        <v>68299</v>
      </c>
      <c r="C756" s="15">
        <v>58644720</v>
      </c>
      <c r="D756" s="15">
        <v>166137</v>
      </c>
      <c r="E756" s="15">
        <v>9777</v>
      </c>
      <c r="F756" s="15">
        <v>68053</v>
      </c>
      <c r="G756" s="15">
        <v>4236</v>
      </c>
      <c r="H756" s="19">
        <f t="shared" si="11"/>
        <v>58961222</v>
      </c>
    </row>
    <row r="757" spans="1:8" x14ac:dyDescent="0.75">
      <c r="A757" s="11">
        <v>45218</v>
      </c>
      <c r="B757" s="15">
        <v>18695</v>
      </c>
      <c r="C757" s="15">
        <v>115106</v>
      </c>
      <c r="D757" s="15">
        <v>245610</v>
      </c>
      <c r="E757" s="15">
        <v>33239</v>
      </c>
      <c r="F757" s="15">
        <v>27125</v>
      </c>
      <c r="G757" s="15">
        <v>8909</v>
      </c>
      <c r="H757" s="19">
        <f t="shared" si="11"/>
        <v>448684</v>
      </c>
    </row>
    <row r="758" spans="1:8" x14ac:dyDescent="0.75">
      <c r="A758" s="11">
        <v>45219</v>
      </c>
      <c r="B758" s="15">
        <v>63952</v>
      </c>
      <c r="C758" s="15">
        <v>9297364</v>
      </c>
      <c r="D758" s="15">
        <v>192168</v>
      </c>
      <c r="E758" s="15">
        <v>45964</v>
      </c>
      <c r="F758" s="15">
        <v>54057</v>
      </c>
      <c r="G758" s="15">
        <v>5468</v>
      </c>
      <c r="H758" s="19">
        <f t="shared" si="11"/>
        <v>9658973</v>
      </c>
    </row>
    <row r="759" spans="1:8" x14ac:dyDescent="0.75">
      <c r="A759" s="11">
        <v>45222</v>
      </c>
      <c r="B759" s="15">
        <v>17614</v>
      </c>
      <c r="C759" s="15">
        <v>1229767</v>
      </c>
      <c r="D759" s="15">
        <v>384067</v>
      </c>
      <c r="E759" s="15">
        <v>11786</v>
      </c>
      <c r="F759" s="15">
        <v>9950</v>
      </c>
      <c r="G759" s="15">
        <v>6628</v>
      </c>
      <c r="H759" s="19">
        <f t="shared" si="11"/>
        <v>1659812</v>
      </c>
    </row>
    <row r="760" spans="1:8" x14ac:dyDescent="0.75">
      <c r="A760" s="11">
        <v>45223</v>
      </c>
      <c r="B760" s="15">
        <v>11844</v>
      </c>
      <c r="C760" s="15">
        <v>2579650</v>
      </c>
      <c r="D760" s="15">
        <v>243271</v>
      </c>
      <c r="E760" s="15">
        <v>10440</v>
      </c>
      <c r="F760" s="15">
        <v>410</v>
      </c>
      <c r="G760" s="15">
        <v>353</v>
      </c>
      <c r="H760" s="19">
        <f t="shared" si="11"/>
        <v>2845968</v>
      </c>
    </row>
    <row r="761" spans="1:8" x14ac:dyDescent="0.75">
      <c r="A761" s="11">
        <v>45224</v>
      </c>
      <c r="B761" s="15">
        <v>13907</v>
      </c>
      <c r="C761" s="15">
        <v>943302</v>
      </c>
      <c r="D761" s="15">
        <v>188897</v>
      </c>
      <c r="E761" s="15">
        <v>47974</v>
      </c>
      <c r="F761" s="15">
        <v>13269</v>
      </c>
      <c r="G761" s="15">
        <v>3959</v>
      </c>
      <c r="H761" s="19">
        <f t="shared" si="11"/>
        <v>1211308</v>
      </c>
    </row>
    <row r="762" spans="1:8" x14ac:dyDescent="0.75">
      <c r="A762" s="11">
        <v>45225</v>
      </c>
      <c r="B762" s="15">
        <v>459</v>
      </c>
      <c r="C762" s="15">
        <v>1669277</v>
      </c>
      <c r="D762" s="15">
        <v>90822</v>
      </c>
      <c r="E762" s="15">
        <v>1247</v>
      </c>
      <c r="F762" s="15">
        <v>0</v>
      </c>
      <c r="G762" s="15">
        <v>7210</v>
      </c>
      <c r="H762" s="19">
        <f t="shared" si="11"/>
        <v>1769015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0BB3-4CF3-4CC5-A4F5-0C36C9D90A3C}">
  <dimension ref="A1:B762"/>
  <sheetViews>
    <sheetView workbookViewId="0">
      <pane ySplit="1" topLeftCell="A745" activePane="bottomLeft" state="frozen"/>
      <selection pane="bottomLeft" activeCell="A762" sqref="A762"/>
    </sheetView>
  </sheetViews>
  <sheetFormatPr baseColWidth="10" defaultRowHeight="14.75" x14ac:dyDescent="0.75"/>
  <sheetData>
    <row r="1" spans="1:2" x14ac:dyDescent="0.75">
      <c r="A1" t="s">
        <v>23</v>
      </c>
      <c r="B1" t="s">
        <v>60</v>
      </c>
    </row>
    <row r="2" spans="1:2" x14ac:dyDescent="0.75">
      <c r="A2" s="11">
        <v>44088</v>
      </c>
      <c r="B2">
        <v>1120</v>
      </c>
    </row>
    <row r="3" spans="1:2" x14ac:dyDescent="0.75">
      <c r="A3" s="11">
        <v>44089</v>
      </c>
      <c r="B3">
        <v>1119</v>
      </c>
    </row>
    <row r="4" spans="1:2" x14ac:dyDescent="0.75">
      <c r="A4" s="11">
        <v>44090</v>
      </c>
      <c r="B4">
        <v>1181</v>
      </c>
    </row>
    <row r="5" spans="1:2" x14ac:dyDescent="0.75">
      <c r="A5" s="11">
        <v>44091</v>
      </c>
      <c r="B5">
        <v>1237</v>
      </c>
    </row>
    <row r="6" spans="1:2" x14ac:dyDescent="0.75">
      <c r="A6" s="11">
        <v>44092</v>
      </c>
      <c r="B6">
        <v>1259</v>
      </c>
    </row>
    <row r="7" spans="1:2" x14ac:dyDescent="0.75">
      <c r="A7" s="11">
        <v>44095</v>
      </c>
      <c r="B7">
        <v>1338</v>
      </c>
    </row>
    <row r="8" spans="1:2" x14ac:dyDescent="0.75">
      <c r="A8" s="11">
        <v>44096</v>
      </c>
      <c r="B8">
        <v>1353</v>
      </c>
    </row>
    <row r="9" spans="1:2" x14ac:dyDescent="0.75">
      <c r="A9" s="11">
        <v>44097</v>
      </c>
      <c r="B9">
        <v>1390</v>
      </c>
    </row>
    <row r="10" spans="1:2" x14ac:dyDescent="0.75">
      <c r="A10" s="11">
        <v>44098</v>
      </c>
      <c r="B10">
        <v>1359</v>
      </c>
    </row>
    <row r="11" spans="1:2" x14ac:dyDescent="0.75">
      <c r="A11" s="11">
        <v>44099</v>
      </c>
      <c r="B11">
        <v>1332</v>
      </c>
    </row>
    <row r="12" spans="1:2" x14ac:dyDescent="0.75">
      <c r="A12" s="11">
        <v>44102</v>
      </c>
      <c r="B12">
        <v>1340</v>
      </c>
    </row>
    <row r="13" spans="1:2" x14ac:dyDescent="0.75">
      <c r="A13" s="11">
        <v>44103</v>
      </c>
      <c r="B13">
        <v>1333</v>
      </c>
    </row>
    <row r="14" spans="1:2" x14ac:dyDescent="0.75">
      <c r="A14" s="11">
        <v>44104</v>
      </c>
      <c r="B14">
        <v>1300</v>
      </c>
    </row>
    <row r="15" spans="1:2" x14ac:dyDescent="0.75">
      <c r="A15" s="11">
        <v>44105</v>
      </c>
      <c r="B15">
        <v>1339</v>
      </c>
    </row>
    <row r="16" spans="1:2" x14ac:dyDescent="0.75">
      <c r="A16" s="11">
        <v>44106</v>
      </c>
      <c r="B16">
        <v>1353</v>
      </c>
    </row>
    <row r="17" spans="1:2" x14ac:dyDescent="0.75">
      <c r="A17" s="11">
        <v>44109</v>
      </c>
      <c r="B17">
        <v>1350</v>
      </c>
    </row>
    <row r="18" spans="1:2" x14ac:dyDescent="0.75">
      <c r="A18" s="11">
        <v>44110</v>
      </c>
      <c r="B18">
        <v>1373</v>
      </c>
    </row>
    <row r="19" spans="1:2" x14ac:dyDescent="0.75">
      <c r="A19" s="11">
        <v>44111</v>
      </c>
      <c r="B19">
        <v>1374</v>
      </c>
    </row>
    <row r="20" spans="1:2" x14ac:dyDescent="0.75">
      <c r="A20" s="11">
        <v>44112</v>
      </c>
      <c r="B20">
        <v>1366</v>
      </c>
    </row>
    <row r="21" spans="1:2" x14ac:dyDescent="0.75">
      <c r="A21" s="11">
        <v>44113</v>
      </c>
      <c r="B21">
        <v>1343</v>
      </c>
    </row>
    <row r="22" spans="1:2" x14ac:dyDescent="0.75">
      <c r="A22" s="11">
        <v>44117</v>
      </c>
      <c r="B22">
        <v>1368</v>
      </c>
    </row>
    <row r="23" spans="1:2" x14ac:dyDescent="0.75">
      <c r="A23" s="11">
        <v>44118</v>
      </c>
      <c r="B23">
        <v>1404</v>
      </c>
    </row>
    <row r="24" spans="1:2" x14ac:dyDescent="0.75">
      <c r="A24" s="11">
        <v>44119</v>
      </c>
      <c r="B24">
        <v>1406</v>
      </c>
    </row>
    <row r="25" spans="1:2" x14ac:dyDescent="0.75">
      <c r="A25" s="11">
        <v>44120</v>
      </c>
      <c r="B25">
        <v>1397</v>
      </c>
    </row>
    <row r="26" spans="1:2" x14ac:dyDescent="0.75">
      <c r="A26" s="11">
        <v>44123</v>
      </c>
      <c r="B26">
        <v>1431</v>
      </c>
    </row>
    <row r="27" spans="1:2" x14ac:dyDescent="0.75">
      <c r="A27" s="11">
        <v>44124</v>
      </c>
      <c r="B27">
        <v>1434</v>
      </c>
    </row>
    <row r="28" spans="1:2" x14ac:dyDescent="0.75">
      <c r="A28" s="11">
        <v>44125</v>
      </c>
      <c r="B28">
        <v>1445</v>
      </c>
    </row>
    <row r="29" spans="1:2" x14ac:dyDescent="0.75">
      <c r="A29" s="11">
        <v>44126</v>
      </c>
      <c r="B29">
        <v>1440</v>
      </c>
    </row>
    <row r="30" spans="1:2" x14ac:dyDescent="0.75">
      <c r="A30" s="11">
        <v>44127</v>
      </c>
      <c r="B30">
        <v>1425</v>
      </c>
    </row>
    <row r="31" spans="1:2" x14ac:dyDescent="0.75">
      <c r="A31" s="11">
        <v>44130</v>
      </c>
      <c r="B31">
        <v>1445</v>
      </c>
    </row>
    <row r="32" spans="1:2" x14ac:dyDescent="0.75">
      <c r="A32" s="11">
        <v>44131</v>
      </c>
      <c r="B32">
        <v>1460</v>
      </c>
    </row>
    <row r="33" spans="1:2" x14ac:dyDescent="0.75">
      <c r="A33" s="11">
        <v>44132</v>
      </c>
      <c r="B33">
        <v>1481</v>
      </c>
    </row>
    <row r="34" spans="1:2" x14ac:dyDescent="0.75">
      <c r="A34" s="11">
        <v>44133</v>
      </c>
      <c r="B34">
        <v>1480</v>
      </c>
    </row>
    <row r="35" spans="1:2" x14ac:dyDescent="0.75">
      <c r="A35" s="11">
        <v>44134</v>
      </c>
      <c r="B35">
        <v>1482</v>
      </c>
    </row>
    <row r="36" spans="1:2" x14ac:dyDescent="0.75">
      <c r="A36" s="11">
        <v>44137</v>
      </c>
      <c r="B36">
        <v>1464</v>
      </c>
    </row>
    <row r="37" spans="1:2" x14ac:dyDescent="0.75">
      <c r="A37" s="11">
        <v>44138</v>
      </c>
      <c r="B37">
        <v>1435</v>
      </c>
    </row>
    <row r="38" spans="1:2" x14ac:dyDescent="0.75">
      <c r="A38" s="11">
        <v>44139</v>
      </c>
      <c r="B38">
        <v>1430</v>
      </c>
    </row>
    <row r="39" spans="1:2" x14ac:dyDescent="0.75">
      <c r="A39" s="11">
        <v>44140</v>
      </c>
      <c r="B39">
        <v>1402</v>
      </c>
    </row>
    <row r="40" spans="1:2" x14ac:dyDescent="0.75">
      <c r="A40" s="11">
        <v>44141</v>
      </c>
      <c r="B40">
        <v>1391</v>
      </c>
    </row>
    <row r="41" spans="1:2" x14ac:dyDescent="0.75">
      <c r="A41" s="11">
        <v>44144</v>
      </c>
      <c r="B41">
        <v>1353</v>
      </c>
    </row>
    <row r="42" spans="1:2" x14ac:dyDescent="0.75">
      <c r="A42" s="11">
        <v>44145</v>
      </c>
      <c r="B42">
        <v>1352</v>
      </c>
    </row>
    <row r="43" spans="1:2" x14ac:dyDescent="0.75">
      <c r="A43" s="11">
        <v>44146</v>
      </c>
      <c r="B43">
        <v>1352</v>
      </c>
    </row>
    <row r="44" spans="1:2" x14ac:dyDescent="0.75">
      <c r="A44" s="11">
        <v>44147</v>
      </c>
      <c r="B44">
        <v>1342</v>
      </c>
    </row>
    <row r="45" spans="1:2" x14ac:dyDescent="0.75">
      <c r="A45" s="11">
        <v>44148</v>
      </c>
      <c r="B45">
        <v>1331</v>
      </c>
    </row>
    <row r="46" spans="1:2" x14ac:dyDescent="0.75">
      <c r="A46" s="11">
        <v>44151</v>
      </c>
      <c r="B46">
        <v>1323</v>
      </c>
    </row>
    <row r="47" spans="1:2" x14ac:dyDescent="0.75">
      <c r="A47" s="11">
        <v>44152</v>
      </c>
      <c r="B47">
        <v>1350</v>
      </c>
    </row>
    <row r="48" spans="1:2" x14ac:dyDescent="0.75">
      <c r="A48" s="11">
        <v>44153</v>
      </c>
      <c r="B48">
        <v>1357</v>
      </c>
    </row>
    <row r="49" spans="1:2" x14ac:dyDescent="0.75">
      <c r="A49" s="11">
        <v>44154</v>
      </c>
      <c r="B49">
        <v>1370</v>
      </c>
    </row>
    <row r="50" spans="1:2" x14ac:dyDescent="0.75">
      <c r="A50" s="11">
        <v>44155</v>
      </c>
      <c r="B50">
        <v>1378</v>
      </c>
    </row>
    <row r="51" spans="1:2" x14ac:dyDescent="0.75">
      <c r="A51" s="11">
        <v>44159</v>
      </c>
      <c r="B51">
        <v>1369</v>
      </c>
    </row>
    <row r="52" spans="1:2" x14ac:dyDescent="0.75">
      <c r="A52" s="11">
        <v>44160</v>
      </c>
      <c r="B52">
        <v>1376</v>
      </c>
    </row>
    <row r="53" spans="1:2" x14ac:dyDescent="0.75">
      <c r="A53" s="11">
        <v>44161</v>
      </c>
      <c r="B53">
        <v>1376</v>
      </c>
    </row>
    <row r="54" spans="1:2" x14ac:dyDescent="0.75">
      <c r="A54" s="11">
        <v>44162</v>
      </c>
      <c r="B54">
        <v>1376</v>
      </c>
    </row>
    <row r="55" spans="1:2" x14ac:dyDescent="0.75">
      <c r="A55" s="11">
        <v>44165</v>
      </c>
      <c r="B55">
        <v>1410</v>
      </c>
    </row>
    <row r="56" spans="1:2" x14ac:dyDescent="0.75">
      <c r="A56" s="11">
        <v>44166</v>
      </c>
      <c r="B56">
        <v>1405</v>
      </c>
    </row>
    <row r="57" spans="1:2" x14ac:dyDescent="0.75">
      <c r="A57" s="11">
        <v>44167</v>
      </c>
      <c r="B57">
        <v>1411</v>
      </c>
    </row>
    <row r="58" spans="1:2" x14ac:dyDescent="0.75">
      <c r="A58" s="11">
        <v>44168</v>
      </c>
      <c r="B58">
        <v>1426</v>
      </c>
    </row>
    <row r="59" spans="1:2" x14ac:dyDescent="0.75">
      <c r="A59" s="11">
        <v>44169</v>
      </c>
      <c r="B59">
        <v>1427</v>
      </c>
    </row>
    <row r="60" spans="1:2" x14ac:dyDescent="0.75">
      <c r="A60" s="11">
        <v>44174</v>
      </c>
      <c r="B60">
        <v>1434</v>
      </c>
    </row>
    <row r="61" spans="1:2" x14ac:dyDescent="0.75">
      <c r="A61" s="11">
        <v>44175</v>
      </c>
      <c r="B61">
        <v>1418</v>
      </c>
    </row>
    <row r="62" spans="1:2" x14ac:dyDescent="0.75">
      <c r="A62" s="11">
        <v>44176</v>
      </c>
      <c r="B62">
        <v>1394</v>
      </c>
    </row>
    <row r="63" spans="1:2" x14ac:dyDescent="0.75">
      <c r="A63" s="11">
        <v>44179</v>
      </c>
      <c r="B63">
        <v>1369</v>
      </c>
    </row>
    <row r="64" spans="1:2" x14ac:dyDescent="0.75">
      <c r="A64" s="11">
        <v>44180</v>
      </c>
      <c r="B64">
        <v>1387</v>
      </c>
    </row>
    <row r="65" spans="1:2" x14ac:dyDescent="0.75">
      <c r="A65" s="11">
        <v>44181</v>
      </c>
      <c r="B65">
        <v>1382</v>
      </c>
    </row>
    <row r="66" spans="1:2" x14ac:dyDescent="0.75">
      <c r="A66" s="11">
        <v>44182</v>
      </c>
      <c r="B66">
        <v>1380</v>
      </c>
    </row>
    <row r="67" spans="1:2" x14ac:dyDescent="0.75">
      <c r="A67" s="11">
        <v>44183</v>
      </c>
      <c r="B67">
        <v>1365</v>
      </c>
    </row>
    <row r="68" spans="1:2" x14ac:dyDescent="0.75">
      <c r="A68" s="11">
        <v>44186</v>
      </c>
      <c r="B68">
        <v>1362</v>
      </c>
    </row>
    <row r="69" spans="1:2" x14ac:dyDescent="0.75">
      <c r="A69" s="11">
        <v>44187</v>
      </c>
      <c r="B69">
        <v>1363</v>
      </c>
    </row>
    <row r="70" spans="1:2" x14ac:dyDescent="0.75">
      <c r="A70" s="11">
        <v>44188</v>
      </c>
      <c r="B70">
        <v>1358</v>
      </c>
    </row>
    <row r="71" spans="1:2" x14ac:dyDescent="0.75">
      <c r="A71" s="11">
        <v>44193</v>
      </c>
      <c r="B71">
        <v>1362</v>
      </c>
    </row>
    <row r="72" spans="1:2" x14ac:dyDescent="0.75">
      <c r="A72" s="11">
        <v>44194</v>
      </c>
      <c r="B72">
        <v>1368</v>
      </c>
    </row>
    <row r="73" spans="1:2" x14ac:dyDescent="0.75">
      <c r="A73" s="11">
        <v>44195</v>
      </c>
      <c r="B73">
        <v>1373</v>
      </c>
    </row>
    <row r="74" spans="1:2" x14ac:dyDescent="0.75">
      <c r="A74" s="11">
        <v>44200</v>
      </c>
      <c r="B74">
        <v>1400</v>
      </c>
    </row>
    <row r="75" spans="1:2" x14ac:dyDescent="0.75">
      <c r="A75" s="11">
        <v>44201</v>
      </c>
      <c r="B75">
        <v>1412</v>
      </c>
    </row>
    <row r="76" spans="1:2" x14ac:dyDescent="0.75">
      <c r="A76" s="11">
        <v>44202</v>
      </c>
      <c r="B76">
        <v>1374</v>
      </c>
    </row>
    <row r="77" spans="1:2" x14ac:dyDescent="0.75">
      <c r="A77" s="11">
        <v>44203</v>
      </c>
      <c r="B77">
        <v>1374</v>
      </c>
    </row>
    <row r="78" spans="1:2" x14ac:dyDescent="0.75">
      <c r="A78" s="11">
        <v>44204</v>
      </c>
      <c r="B78">
        <v>1384</v>
      </c>
    </row>
    <row r="79" spans="1:2" x14ac:dyDescent="0.75">
      <c r="A79" s="11">
        <v>44207</v>
      </c>
      <c r="B79">
        <v>1395</v>
      </c>
    </row>
    <row r="80" spans="1:2" x14ac:dyDescent="0.75">
      <c r="A80" s="11">
        <v>44208</v>
      </c>
      <c r="B80">
        <v>1415</v>
      </c>
    </row>
    <row r="81" spans="1:2" x14ac:dyDescent="0.75">
      <c r="A81" s="11">
        <v>44209</v>
      </c>
      <c r="B81">
        <v>1449</v>
      </c>
    </row>
    <row r="82" spans="1:2" x14ac:dyDescent="0.75">
      <c r="A82" s="11">
        <v>44210</v>
      </c>
      <c r="B82">
        <v>1460</v>
      </c>
    </row>
    <row r="83" spans="1:2" x14ac:dyDescent="0.75">
      <c r="A83" s="11">
        <v>44211</v>
      </c>
      <c r="B83">
        <v>1451</v>
      </c>
    </row>
    <row r="84" spans="1:2" x14ac:dyDescent="0.75">
      <c r="A84" s="11">
        <v>44214</v>
      </c>
      <c r="B84">
        <v>1451</v>
      </c>
    </row>
    <row r="85" spans="1:2" x14ac:dyDescent="0.75">
      <c r="A85" s="11">
        <v>44215</v>
      </c>
      <c r="B85">
        <v>1429</v>
      </c>
    </row>
    <row r="86" spans="1:2" x14ac:dyDescent="0.75">
      <c r="A86" s="11">
        <v>44216</v>
      </c>
      <c r="B86">
        <v>1419</v>
      </c>
    </row>
    <row r="87" spans="1:2" x14ac:dyDescent="0.75">
      <c r="A87" s="11">
        <v>44217</v>
      </c>
      <c r="B87">
        <v>1440</v>
      </c>
    </row>
    <row r="88" spans="1:2" x14ac:dyDescent="0.75">
      <c r="A88" s="11">
        <v>44218</v>
      </c>
      <c r="B88">
        <v>1422</v>
      </c>
    </row>
    <row r="89" spans="1:2" x14ac:dyDescent="0.75">
      <c r="A89" s="11">
        <v>44221</v>
      </c>
      <c r="B89">
        <v>1433</v>
      </c>
    </row>
    <row r="90" spans="1:2" x14ac:dyDescent="0.75">
      <c r="A90" s="11">
        <v>44222</v>
      </c>
      <c r="B90">
        <v>1430</v>
      </c>
    </row>
    <row r="91" spans="1:2" x14ac:dyDescent="0.75">
      <c r="A91" s="11">
        <v>44223</v>
      </c>
      <c r="B91">
        <v>1444</v>
      </c>
    </row>
    <row r="92" spans="1:2" x14ac:dyDescent="0.75">
      <c r="A92" s="11">
        <v>44224</v>
      </c>
      <c r="B92">
        <v>1444</v>
      </c>
    </row>
    <row r="93" spans="1:2" x14ac:dyDescent="0.75">
      <c r="A93" s="11">
        <v>44225</v>
      </c>
      <c r="B93">
        <v>1445</v>
      </c>
    </row>
    <row r="94" spans="1:2" x14ac:dyDescent="0.75">
      <c r="A94" s="11">
        <v>44228</v>
      </c>
      <c r="B94">
        <v>1438</v>
      </c>
    </row>
    <row r="95" spans="1:2" x14ac:dyDescent="0.75">
      <c r="A95" s="11">
        <v>44229</v>
      </c>
      <c r="B95">
        <v>1440</v>
      </c>
    </row>
    <row r="96" spans="1:2" x14ac:dyDescent="0.75">
      <c r="A96" s="11">
        <v>44230</v>
      </c>
      <c r="B96">
        <v>1455</v>
      </c>
    </row>
    <row r="97" spans="1:2" x14ac:dyDescent="0.75">
      <c r="A97" s="11">
        <v>44231</v>
      </c>
      <c r="B97">
        <v>1455</v>
      </c>
    </row>
    <row r="98" spans="1:2" x14ac:dyDescent="0.75">
      <c r="A98" s="11">
        <v>44232</v>
      </c>
      <c r="B98">
        <v>1445</v>
      </c>
    </row>
    <row r="99" spans="1:2" x14ac:dyDescent="0.75">
      <c r="A99" s="11">
        <v>44235</v>
      </c>
      <c r="B99">
        <v>1434</v>
      </c>
    </row>
    <row r="100" spans="1:2" x14ac:dyDescent="0.75">
      <c r="A100" s="11">
        <v>44236</v>
      </c>
      <c r="B100">
        <v>1448</v>
      </c>
    </row>
    <row r="101" spans="1:2" x14ac:dyDescent="0.75">
      <c r="A101" s="11">
        <v>44237</v>
      </c>
      <c r="B101">
        <v>1456</v>
      </c>
    </row>
    <row r="102" spans="1:2" x14ac:dyDescent="0.75">
      <c r="A102" s="11">
        <v>44238</v>
      </c>
      <c r="B102">
        <v>1463</v>
      </c>
    </row>
    <row r="103" spans="1:2" x14ac:dyDescent="0.75">
      <c r="A103" s="11">
        <v>44239</v>
      </c>
      <c r="B103">
        <v>1456</v>
      </c>
    </row>
    <row r="104" spans="1:2" x14ac:dyDescent="0.75">
      <c r="A104" s="11">
        <v>44244</v>
      </c>
      <c r="B104">
        <v>1473</v>
      </c>
    </row>
    <row r="105" spans="1:2" x14ac:dyDescent="0.75">
      <c r="A105" s="11">
        <v>44245</v>
      </c>
      <c r="B105">
        <v>1482</v>
      </c>
    </row>
    <row r="106" spans="1:2" x14ac:dyDescent="0.75">
      <c r="A106" s="11">
        <v>44246</v>
      </c>
      <c r="B106">
        <v>1488</v>
      </c>
    </row>
    <row r="107" spans="1:2" x14ac:dyDescent="0.75">
      <c r="A107" s="11">
        <v>44249</v>
      </c>
      <c r="B107">
        <v>1509</v>
      </c>
    </row>
    <row r="108" spans="1:2" x14ac:dyDescent="0.75">
      <c r="A108" s="11">
        <v>44250</v>
      </c>
      <c r="B108">
        <v>1514</v>
      </c>
    </row>
    <row r="109" spans="1:2" x14ac:dyDescent="0.75">
      <c r="A109" s="11">
        <v>44251</v>
      </c>
      <c r="B109">
        <v>1505</v>
      </c>
    </row>
    <row r="110" spans="1:2" x14ac:dyDescent="0.75">
      <c r="A110" s="11">
        <v>44252</v>
      </c>
      <c r="B110">
        <v>1499</v>
      </c>
    </row>
    <row r="111" spans="1:2" x14ac:dyDescent="0.75">
      <c r="A111" s="11">
        <v>44253</v>
      </c>
      <c r="B111">
        <v>1511</v>
      </c>
    </row>
    <row r="112" spans="1:2" x14ac:dyDescent="0.75">
      <c r="A112" s="11">
        <v>44256</v>
      </c>
      <c r="B112">
        <v>1512</v>
      </c>
    </row>
    <row r="113" spans="1:2" x14ac:dyDescent="0.75">
      <c r="A113" s="11">
        <v>44257</v>
      </c>
      <c r="B113">
        <v>1543</v>
      </c>
    </row>
    <row r="114" spans="1:2" x14ac:dyDescent="0.75">
      <c r="A114" s="11">
        <v>44258</v>
      </c>
      <c r="B114">
        <v>1547</v>
      </c>
    </row>
    <row r="115" spans="1:2" x14ac:dyDescent="0.75">
      <c r="A115" s="11">
        <v>44259</v>
      </c>
      <c r="B115">
        <v>1552</v>
      </c>
    </row>
    <row r="116" spans="1:2" x14ac:dyDescent="0.75">
      <c r="A116" s="11">
        <v>44260</v>
      </c>
      <c r="B116">
        <v>1590</v>
      </c>
    </row>
    <row r="117" spans="1:2" x14ac:dyDescent="0.75">
      <c r="A117" s="11">
        <v>44263</v>
      </c>
      <c r="B117">
        <v>1598</v>
      </c>
    </row>
    <row r="118" spans="1:2" x14ac:dyDescent="0.75">
      <c r="A118" s="11">
        <v>44264</v>
      </c>
      <c r="B118">
        <v>1639</v>
      </c>
    </row>
    <row r="119" spans="1:2" x14ac:dyDescent="0.75">
      <c r="A119" s="11">
        <v>44265</v>
      </c>
      <c r="B119">
        <v>1647</v>
      </c>
    </row>
    <row r="120" spans="1:2" x14ac:dyDescent="0.75">
      <c r="A120" s="11">
        <v>44266</v>
      </c>
      <c r="B120">
        <v>1630</v>
      </c>
    </row>
    <row r="121" spans="1:2" x14ac:dyDescent="0.75">
      <c r="A121" s="11">
        <v>44267</v>
      </c>
      <c r="B121">
        <v>1594</v>
      </c>
    </row>
    <row r="122" spans="1:2" x14ac:dyDescent="0.75">
      <c r="A122" s="11">
        <v>44270</v>
      </c>
      <c r="B122">
        <v>1570</v>
      </c>
    </row>
    <row r="123" spans="1:2" x14ac:dyDescent="0.75">
      <c r="A123" s="11">
        <v>44271</v>
      </c>
      <c r="B123">
        <v>1551</v>
      </c>
    </row>
    <row r="124" spans="1:2" x14ac:dyDescent="0.75">
      <c r="A124" s="11">
        <v>44272</v>
      </c>
      <c r="B124">
        <v>1533</v>
      </c>
    </row>
    <row r="125" spans="1:2" x14ac:dyDescent="0.75">
      <c r="A125" s="11">
        <v>44273</v>
      </c>
      <c r="B125">
        <v>1536</v>
      </c>
    </row>
    <row r="126" spans="1:2" x14ac:dyDescent="0.75">
      <c r="A126" s="11">
        <v>44274</v>
      </c>
      <c r="B126">
        <v>1517</v>
      </c>
    </row>
    <row r="127" spans="1:2" x14ac:dyDescent="0.75">
      <c r="A127" s="11">
        <v>44277</v>
      </c>
      <c r="B127">
        <v>1512</v>
      </c>
    </row>
    <row r="128" spans="1:2" x14ac:dyDescent="0.75">
      <c r="A128" s="11">
        <v>44278</v>
      </c>
      <c r="B128">
        <v>1522</v>
      </c>
    </row>
    <row r="129" spans="1:2" x14ac:dyDescent="0.75">
      <c r="A129" s="11">
        <v>44280</v>
      </c>
      <c r="B129">
        <v>1566</v>
      </c>
    </row>
    <row r="130" spans="1:2" x14ac:dyDescent="0.75">
      <c r="A130" s="11">
        <v>44281</v>
      </c>
      <c r="B130">
        <v>1572</v>
      </c>
    </row>
    <row r="131" spans="1:2" x14ac:dyDescent="0.75">
      <c r="A131" s="11">
        <v>44284</v>
      </c>
      <c r="B131">
        <v>1576</v>
      </c>
    </row>
    <row r="132" spans="1:2" x14ac:dyDescent="0.75">
      <c r="A132" s="11">
        <v>44285</v>
      </c>
      <c r="B132">
        <v>1599</v>
      </c>
    </row>
    <row r="133" spans="1:2" x14ac:dyDescent="0.75">
      <c r="A133" s="11">
        <v>44286</v>
      </c>
      <c r="B133">
        <v>1589</v>
      </c>
    </row>
    <row r="134" spans="1:2" x14ac:dyDescent="0.75">
      <c r="A134" s="11">
        <v>44291</v>
      </c>
      <c r="B134">
        <v>1592</v>
      </c>
    </row>
    <row r="135" spans="1:2" x14ac:dyDescent="0.75">
      <c r="A135" s="11">
        <v>44292</v>
      </c>
      <c r="B135">
        <v>1598</v>
      </c>
    </row>
    <row r="136" spans="1:2" x14ac:dyDescent="0.75">
      <c r="A136" s="11">
        <v>44293</v>
      </c>
      <c r="B136">
        <v>1606</v>
      </c>
    </row>
    <row r="137" spans="1:2" x14ac:dyDescent="0.75">
      <c r="A137" s="11">
        <v>44294</v>
      </c>
      <c r="B137">
        <v>1608</v>
      </c>
    </row>
    <row r="138" spans="1:2" x14ac:dyDescent="0.75">
      <c r="A138" s="11">
        <v>44295</v>
      </c>
      <c r="B138">
        <v>1614</v>
      </c>
    </row>
    <row r="139" spans="1:2" x14ac:dyDescent="0.75">
      <c r="A139" s="11">
        <v>44298</v>
      </c>
      <c r="B139">
        <v>1586</v>
      </c>
    </row>
    <row r="140" spans="1:2" x14ac:dyDescent="0.75">
      <c r="A140" s="11">
        <v>44299</v>
      </c>
      <c r="B140">
        <v>1592</v>
      </c>
    </row>
    <row r="141" spans="1:2" x14ac:dyDescent="0.75">
      <c r="A141" s="11">
        <v>44300</v>
      </c>
      <c r="B141">
        <v>1578</v>
      </c>
    </row>
    <row r="142" spans="1:2" x14ac:dyDescent="0.75">
      <c r="A142" s="11">
        <v>44301</v>
      </c>
      <c r="B142">
        <v>1605</v>
      </c>
    </row>
    <row r="143" spans="1:2" x14ac:dyDescent="0.75">
      <c r="A143" s="11">
        <v>44302</v>
      </c>
      <c r="B143">
        <v>1601</v>
      </c>
    </row>
    <row r="144" spans="1:2" x14ac:dyDescent="0.75">
      <c r="A144" s="11">
        <v>44305</v>
      </c>
      <c r="B144">
        <v>1590</v>
      </c>
    </row>
    <row r="145" spans="1:2" x14ac:dyDescent="0.75">
      <c r="A145" s="11">
        <v>44306</v>
      </c>
      <c r="B145">
        <v>1594</v>
      </c>
    </row>
    <row r="146" spans="1:2" x14ac:dyDescent="0.75">
      <c r="A146" s="11">
        <v>44307</v>
      </c>
      <c r="B146">
        <v>1597</v>
      </c>
    </row>
    <row r="147" spans="1:2" x14ac:dyDescent="0.75">
      <c r="A147" s="11">
        <v>44308</v>
      </c>
      <c r="B147">
        <v>1581</v>
      </c>
    </row>
    <row r="148" spans="1:2" x14ac:dyDescent="0.75">
      <c r="A148" s="11">
        <v>44309</v>
      </c>
      <c r="B148">
        <v>1578</v>
      </c>
    </row>
    <row r="149" spans="1:2" x14ac:dyDescent="0.75">
      <c r="A149" s="11">
        <v>44312</v>
      </c>
      <c r="B149">
        <v>1559</v>
      </c>
    </row>
    <row r="150" spans="1:2" x14ac:dyDescent="0.75">
      <c r="A150" s="11">
        <v>44313</v>
      </c>
      <c r="B150">
        <v>1539</v>
      </c>
    </row>
    <row r="151" spans="1:2" x14ac:dyDescent="0.75">
      <c r="A151" s="11">
        <v>44314</v>
      </c>
      <c r="B151">
        <v>1545</v>
      </c>
    </row>
    <row r="152" spans="1:2" x14ac:dyDescent="0.75">
      <c r="A152" s="11">
        <v>44315</v>
      </c>
      <c r="B152">
        <v>1557</v>
      </c>
    </row>
    <row r="153" spans="1:2" x14ac:dyDescent="0.75">
      <c r="A153" s="11">
        <v>44316</v>
      </c>
      <c r="B153">
        <v>1551</v>
      </c>
    </row>
    <row r="154" spans="1:2" x14ac:dyDescent="0.75">
      <c r="A154" s="11">
        <v>44319</v>
      </c>
      <c r="B154">
        <v>1562</v>
      </c>
    </row>
    <row r="155" spans="1:2" x14ac:dyDescent="0.75">
      <c r="A155" s="11">
        <v>44320</v>
      </c>
      <c r="B155">
        <v>1560</v>
      </c>
    </row>
    <row r="156" spans="1:2" x14ac:dyDescent="0.75">
      <c r="A156" s="11">
        <v>44321</v>
      </c>
      <c r="B156">
        <v>1567</v>
      </c>
    </row>
    <row r="157" spans="1:2" x14ac:dyDescent="0.75">
      <c r="A157" s="11">
        <v>44322</v>
      </c>
      <c r="B157">
        <v>1578</v>
      </c>
    </row>
    <row r="158" spans="1:2" x14ac:dyDescent="0.75">
      <c r="A158" s="11">
        <v>44323</v>
      </c>
      <c r="B158">
        <v>1580</v>
      </c>
    </row>
    <row r="159" spans="1:2" x14ac:dyDescent="0.75">
      <c r="A159" s="11">
        <v>44326</v>
      </c>
      <c r="B159">
        <v>1591</v>
      </c>
    </row>
    <row r="160" spans="1:2" x14ac:dyDescent="0.75">
      <c r="A160" s="11">
        <v>44327</v>
      </c>
      <c r="B160">
        <v>1607</v>
      </c>
    </row>
    <row r="161" spans="1:2" x14ac:dyDescent="0.75">
      <c r="A161" s="11">
        <v>44328</v>
      </c>
      <c r="B161">
        <v>1596</v>
      </c>
    </row>
    <row r="162" spans="1:2" x14ac:dyDescent="0.75">
      <c r="A162" s="11">
        <v>44329</v>
      </c>
      <c r="B162">
        <v>1592</v>
      </c>
    </row>
    <row r="163" spans="1:2" x14ac:dyDescent="0.75">
      <c r="A163" s="11">
        <v>44330</v>
      </c>
      <c r="B163">
        <v>1547</v>
      </c>
    </row>
    <row r="164" spans="1:2" x14ac:dyDescent="0.75">
      <c r="A164" s="11">
        <v>44333</v>
      </c>
      <c r="B164">
        <v>1513</v>
      </c>
    </row>
    <row r="165" spans="1:2" x14ac:dyDescent="0.75">
      <c r="A165" s="11">
        <v>44334</v>
      </c>
      <c r="B165">
        <v>1504</v>
      </c>
    </row>
    <row r="166" spans="1:2" x14ac:dyDescent="0.75">
      <c r="A166" s="11">
        <v>44335</v>
      </c>
      <c r="B166">
        <v>1518</v>
      </c>
    </row>
    <row r="167" spans="1:2" x14ac:dyDescent="0.75">
      <c r="A167" s="11">
        <v>44336</v>
      </c>
      <c r="B167">
        <v>1519</v>
      </c>
    </row>
    <row r="168" spans="1:2" x14ac:dyDescent="0.75">
      <c r="A168" s="11">
        <v>44337</v>
      </c>
      <c r="B168">
        <v>1537</v>
      </c>
    </row>
    <row r="169" spans="1:2" x14ac:dyDescent="0.75">
      <c r="A169" s="11">
        <v>44342</v>
      </c>
      <c r="B169">
        <v>1514</v>
      </c>
    </row>
    <row r="170" spans="1:2" x14ac:dyDescent="0.75">
      <c r="A170" s="11">
        <v>44343</v>
      </c>
      <c r="B170">
        <v>1506</v>
      </c>
    </row>
    <row r="171" spans="1:2" x14ac:dyDescent="0.75">
      <c r="A171" s="11">
        <v>44344</v>
      </c>
      <c r="B171">
        <v>1508</v>
      </c>
    </row>
    <row r="172" spans="1:2" x14ac:dyDescent="0.75">
      <c r="A172" s="11">
        <v>44347</v>
      </c>
      <c r="B172">
        <v>1508</v>
      </c>
    </row>
    <row r="173" spans="1:2" x14ac:dyDescent="0.75">
      <c r="A173" s="11">
        <v>44348</v>
      </c>
      <c r="B173">
        <v>1498</v>
      </c>
    </row>
    <row r="174" spans="1:2" x14ac:dyDescent="0.75">
      <c r="A174" s="11">
        <v>44349</v>
      </c>
      <c r="B174">
        <v>1480</v>
      </c>
    </row>
    <row r="175" spans="1:2" x14ac:dyDescent="0.75">
      <c r="A175" s="11">
        <v>44350</v>
      </c>
      <c r="B175">
        <v>1498</v>
      </c>
    </row>
    <row r="176" spans="1:2" x14ac:dyDescent="0.75">
      <c r="A176" s="11">
        <v>44351</v>
      </c>
      <c r="B176">
        <v>1506</v>
      </c>
    </row>
    <row r="177" spans="1:2" x14ac:dyDescent="0.75">
      <c r="A177" s="11">
        <v>44354</v>
      </c>
      <c r="B177">
        <v>1507</v>
      </c>
    </row>
    <row r="178" spans="1:2" x14ac:dyDescent="0.75">
      <c r="A178" s="11">
        <v>44355</v>
      </c>
      <c r="B178">
        <v>1492</v>
      </c>
    </row>
    <row r="179" spans="1:2" x14ac:dyDescent="0.75">
      <c r="A179" s="11">
        <v>44356</v>
      </c>
      <c r="B179">
        <v>1470</v>
      </c>
    </row>
    <row r="180" spans="1:2" x14ac:dyDescent="0.75">
      <c r="A180" s="11">
        <v>44357</v>
      </c>
      <c r="B180">
        <v>1474</v>
      </c>
    </row>
    <row r="181" spans="1:2" x14ac:dyDescent="0.75">
      <c r="A181" s="11">
        <v>44358</v>
      </c>
      <c r="B181">
        <v>1466</v>
      </c>
    </row>
    <row r="182" spans="1:2" x14ac:dyDescent="0.75">
      <c r="A182" s="11">
        <v>44361</v>
      </c>
      <c r="B182">
        <v>1476</v>
      </c>
    </row>
    <row r="183" spans="1:2" x14ac:dyDescent="0.75">
      <c r="A183" s="11">
        <v>44362</v>
      </c>
      <c r="B183">
        <v>1483</v>
      </c>
    </row>
    <row r="184" spans="1:2" x14ac:dyDescent="0.75">
      <c r="A184" s="11">
        <v>44363</v>
      </c>
      <c r="B184">
        <v>1473</v>
      </c>
    </row>
    <row r="185" spans="1:2" x14ac:dyDescent="0.75">
      <c r="A185" s="11">
        <v>44364</v>
      </c>
      <c r="B185">
        <v>1496</v>
      </c>
    </row>
    <row r="186" spans="1:2" x14ac:dyDescent="0.75">
      <c r="A186" s="11">
        <v>44365</v>
      </c>
      <c r="B186">
        <v>1501</v>
      </c>
    </row>
    <row r="187" spans="1:2" x14ac:dyDescent="0.75">
      <c r="A187" s="11">
        <v>44369</v>
      </c>
      <c r="B187">
        <v>1536</v>
      </c>
    </row>
    <row r="188" spans="1:2" x14ac:dyDescent="0.75">
      <c r="A188" s="11">
        <v>44370</v>
      </c>
      <c r="B188">
        <v>1532</v>
      </c>
    </row>
    <row r="189" spans="1:2" x14ac:dyDescent="0.75">
      <c r="A189" s="11">
        <v>44371</v>
      </c>
      <c r="B189">
        <v>1556</v>
      </c>
    </row>
    <row r="190" spans="1:2" x14ac:dyDescent="0.75">
      <c r="A190" s="11">
        <v>44372</v>
      </c>
      <c r="B190">
        <v>1573</v>
      </c>
    </row>
    <row r="191" spans="1:2" x14ac:dyDescent="0.75">
      <c r="A191" s="11">
        <v>44375</v>
      </c>
      <c r="B191">
        <v>1587</v>
      </c>
    </row>
    <row r="192" spans="1:2" x14ac:dyDescent="0.75">
      <c r="A192" s="11">
        <v>44376</v>
      </c>
      <c r="B192">
        <v>1592</v>
      </c>
    </row>
    <row r="193" spans="1:2" x14ac:dyDescent="0.75">
      <c r="A193" s="11">
        <v>44377</v>
      </c>
      <c r="B193">
        <v>1596</v>
      </c>
    </row>
    <row r="194" spans="1:2" x14ac:dyDescent="0.75">
      <c r="A194" s="11">
        <v>44378</v>
      </c>
      <c r="B194">
        <v>1585</v>
      </c>
    </row>
    <row r="195" spans="1:2" x14ac:dyDescent="0.75">
      <c r="A195" s="11">
        <v>44379</v>
      </c>
      <c r="B195">
        <v>1590</v>
      </c>
    </row>
    <row r="196" spans="1:2" x14ac:dyDescent="0.75">
      <c r="A196" s="11">
        <v>44382</v>
      </c>
      <c r="B196">
        <v>1590</v>
      </c>
    </row>
    <row r="197" spans="1:2" x14ac:dyDescent="0.75">
      <c r="A197" s="11">
        <v>44383</v>
      </c>
      <c r="B197">
        <v>1607</v>
      </c>
    </row>
    <row r="198" spans="1:2" x14ac:dyDescent="0.75">
      <c r="A198" s="11">
        <v>44384</v>
      </c>
      <c r="B198">
        <v>1602</v>
      </c>
    </row>
    <row r="199" spans="1:2" x14ac:dyDescent="0.75">
      <c r="A199" s="11">
        <v>44385</v>
      </c>
      <c r="B199">
        <v>1611</v>
      </c>
    </row>
    <row r="200" spans="1:2" x14ac:dyDescent="0.75">
      <c r="A200" s="11">
        <v>44389</v>
      </c>
      <c r="B200">
        <v>1599</v>
      </c>
    </row>
    <row r="201" spans="1:2" x14ac:dyDescent="0.75">
      <c r="A201" s="11">
        <v>44390</v>
      </c>
      <c r="B201">
        <v>1589</v>
      </c>
    </row>
    <row r="202" spans="1:2" x14ac:dyDescent="0.75">
      <c r="A202" s="11">
        <v>44391</v>
      </c>
      <c r="B202">
        <v>1582</v>
      </c>
    </row>
    <row r="203" spans="1:2" x14ac:dyDescent="0.75">
      <c r="A203" s="11">
        <v>44392</v>
      </c>
      <c r="B203">
        <v>1595</v>
      </c>
    </row>
    <row r="204" spans="1:2" x14ac:dyDescent="0.75">
      <c r="A204" s="11">
        <v>44393</v>
      </c>
      <c r="B204">
        <v>1595</v>
      </c>
    </row>
    <row r="205" spans="1:2" x14ac:dyDescent="0.75">
      <c r="A205" s="11">
        <v>44396</v>
      </c>
      <c r="B205">
        <v>1621</v>
      </c>
    </row>
    <row r="206" spans="1:2" x14ac:dyDescent="0.75">
      <c r="A206" s="11">
        <v>44397</v>
      </c>
      <c r="B206">
        <v>1606</v>
      </c>
    </row>
    <row r="207" spans="1:2" x14ac:dyDescent="0.75">
      <c r="A207" s="11">
        <v>44398</v>
      </c>
      <c r="B207">
        <v>1597</v>
      </c>
    </row>
    <row r="208" spans="1:2" x14ac:dyDescent="0.75">
      <c r="A208" s="11">
        <v>44399</v>
      </c>
      <c r="B208">
        <v>1597</v>
      </c>
    </row>
    <row r="209" spans="1:2" x14ac:dyDescent="0.75">
      <c r="A209" s="11">
        <v>44400</v>
      </c>
      <c r="B209">
        <v>1581</v>
      </c>
    </row>
    <row r="210" spans="1:2" x14ac:dyDescent="0.75">
      <c r="A210" s="11">
        <v>44403</v>
      </c>
      <c r="B210">
        <v>1587</v>
      </c>
    </row>
    <row r="211" spans="1:2" x14ac:dyDescent="0.75">
      <c r="A211" s="11">
        <v>44404</v>
      </c>
      <c r="B211">
        <v>1601</v>
      </c>
    </row>
    <row r="212" spans="1:2" x14ac:dyDescent="0.75">
      <c r="A212" s="11">
        <v>44405</v>
      </c>
      <c r="B212">
        <v>1600</v>
      </c>
    </row>
    <row r="213" spans="1:2" x14ac:dyDescent="0.75">
      <c r="A213" s="11">
        <v>44406</v>
      </c>
      <c r="B213">
        <v>1593</v>
      </c>
    </row>
    <row r="214" spans="1:2" x14ac:dyDescent="0.75">
      <c r="A214" s="11">
        <v>44407</v>
      </c>
      <c r="B214">
        <v>1591</v>
      </c>
    </row>
    <row r="215" spans="1:2" x14ac:dyDescent="0.75">
      <c r="A215" s="11">
        <v>44410</v>
      </c>
      <c r="B215">
        <v>1595</v>
      </c>
    </row>
    <row r="216" spans="1:2" x14ac:dyDescent="0.75">
      <c r="A216" s="11">
        <v>44411</v>
      </c>
      <c r="B216">
        <v>1595</v>
      </c>
    </row>
    <row r="217" spans="1:2" x14ac:dyDescent="0.75">
      <c r="A217" s="11">
        <v>44412</v>
      </c>
      <c r="B217">
        <v>1589</v>
      </c>
    </row>
    <row r="218" spans="1:2" x14ac:dyDescent="0.75">
      <c r="A218" s="11">
        <v>44413</v>
      </c>
      <c r="B218">
        <v>1580</v>
      </c>
    </row>
    <row r="219" spans="1:2" x14ac:dyDescent="0.75">
      <c r="A219" s="11">
        <v>44414</v>
      </c>
      <c r="B219">
        <v>1573</v>
      </c>
    </row>
    <row r="220" spans="1:2" x14ac:dyDescent="0.75">
      <c r="A220" s="11">
        <v>44417</v>
      </c>
      <c r="B220">
        <v>1579</v>
      </c>
    </row>
    <row r="221" spans="1:2" x14ac:dyDescent="0.75">
      <c r="A221" s="11">
        <v>44418</v>
      </c>
      <c r="B221">
        <v>1564</v>
      </c>
    </row>
    <row r="222" spans="1:2" x14ac:dyDescent="0.75">
      <c r="A222" s="11">
        <v>44419</v>
      </c>
      <c r="B222">
        <v>1565</v>
      </c>
    </row>
    <row r="223" spans="1:2" x14ac:dyDescent="0.75">
      <c r="A223" s="11">
        <v>44420</v>
      </c>
      <c r="B223">
        <v>1538</v>
      </c>
    </row>
    <row r="224" spans="1:2" x14ac:dyDescent="0.75">
      <c r="A224" s="11">
        <v>44421</v>
      </c>
      <c r="B224">
        <v>1566</v>
      </c>
    </row>
    <row r="225" spans="1:2" x14ac:dyDescent="0.75">
      <c r="A225" s="11">
        <v>44425</v>
      </c>
      <c r="B225">
        <v>1589</v>
      </c>
    </row>
    <row r="226" spans="1:2" x14ac:dyDescent="0.75">
      <c r="A226" s="11">
        <v>44426</v>
      </c>
      <c r="B226">
        <v>1589</v>
      </c>
    </row>
    <row r="227" spans="1:2" x14ac:dyDescent="0.75">
      <c r="A227" s="11">
        <v>44427</v>
      </c>
      <c r="B227">
        <v>1604</v>
      </c>
    </row>
    <row r="228" spans="1:2" x14ac:dyDescent="0.75">
      <c r="A228" s="11">
        <v>44428</v>
      </c>
      <c r="B228">
        <v>1598</v>
      </c>
    </row>
    <row r="229" spans="1:2" x14ac:dyDescent="0.75">
      <c r="A229" s="11">
        <v>44431</v>
      </c>
      <c r="B229">
        <v>1572</v>
      </c>
    </row>
    <row r="230" spans="1:2" x14ac:dyDescent="0.75">
      <c r="A230" s="11">
        <v>44432</v>
      </c>
      <c r="B230">
        <v>1547</v>
      </c>
    </row>
    <row r="231" spans="1:2" x14ac:dyDescent="0.75">
      <c r="A231" s="11">
        <v>44433</v>
      </c>
      <c r="B231">
        <v>1538</v>
      </c>
    </row>
    <row r="232" spans="1:2" x14ac:dyDescent="0.75">
      <c r="A232" s="11">
        <v>44434</v>
      </c>
      <c r="B232">
        <v>1542</v>
      </c>
    </row>
    <row r="233" spans="1:2" x14ac:dyDescent="0.75">
      <c r="A233" s="11">
        <v>44435</v>
      </c>
      <c r="B233">
        <v>1538</v>
      </c>
    </row>
    <row r="234" spans="1:2" x14ac:dyDescent="0.75">
      <c r="A234" s="11">
        <v>44438</v>
      </c>
      <c r="B234">
        <v>1509</v>
      </c>
    </row>
    <row r="235" spans="1:2" x14ac:dyDescent="0.75">
      <c r="A235" s="11">
        <v>44439</v>
      </c>
      <c r="B235">
        <v>1513</v>
      </c>
    </row>
    <row r="236" spans="1:2" x14ac:dyDescent="0.75">
      <c r="A236" s="11">
        <v>44440</v>
      </c>
      <c r="B236">
        <v>1493</v>
      </c>
    </row>
    <row r="237" spans="1:2" x14ac:dyDescent="0.75">
      <c r="A237" s="11">
        <v>44441</v>
      </c>
      <c r="B237">
        <v>1482</v>
      </c>
    </row>
    <row r="238" spans="1:2" x14ac:dyDescent="0.75">
      <c r="A238" s="11">
        <v>44442</v>
      </c>
      <c r="B238">
        <v>1487</v>
      </c>
    </row>
    <row r="239" spans="1:2" x14ac:dyDescent="0.75">
      <c r="A239" s="11">
        <v>44445</v>
      </c>
      <c r="B239">
        <v>1487</v>
      </c>
    </row>
    <row r="240" spans="1:2" x14ac:dyDescent="0.75">
      <c r="A240" s="11">
        <v>44446</v>
      </c>
      <c r="B240">
        <v>1477</v>
      </c>
    </row>
    <row r="241" spans="1:2" x14ac:dyDescent="0.75">
      <c r="A241" s="11">
        <v>44447</v>
      </c>
      <c r="B241">
        <v>1504</v>
      </c>
    </row>
    <row r="242" spans="1:2" x14ac:dyDescent="0.75">
      <c r="A242" s="11">
        <v>44448</v>
      </c>
      <c r="B242">
        <v>1528</v>
      </c>
    </row>
    <row r="243" spans="1:2" x14ac:dyDescent="0.75">
      <c r="A243" s="11">
        <v>44449</v>
      </c>
      <c r="B243">
        <v>1538</v>
      </c>
    </row>
    <row r="244" spans="1:2" x14ac:dyDescent="0.75">
      <c r="A244" s="11">
        <v>44452</v>
      </c>
      <c r="B244">
        <v>1483</v>
      </c>
    </row>
    <row r="245" spans="1:2" x14ac:dyDescent="0.75">
      <c r="A245" s="11">
        <v>44453</v>
      </c>
      <c r="B245">
        <v>1501</v>
      </c>
    </row>
    <row r="246" spans="1:2" x14ac:dyDescent="0.75">
      <c r="A246" s="11">
        <v>44454</v>
      </c>
      <c r="B246">
        <v>1490</v>
      </c>
    </row>
    <row r="247" spans="1:2" x14ac:dyDescent="0.75">
      <c r="A247" s="11">
        <v>44455</v>
      </c>
      <c r="B247">
        <v>1496</v>
      </c>
    </row>
    <row r="248" spans="1:2" x14ac:dyDescent="0.75">
      <c r="A248" s="11">
        <v>44456</v>
      </c>
      <c r="B248">
        <v>1512</v>
      </c>
    </row>
    <row r="249" spans="1:2" x14ac:dyDescent="0.75">
      <c r="A249" s="11">
        <v>44459</v>
      </c>
      <c r="B249">
        <v>1576</v>
      </c>
    </row>
    <row r="250" spans="1:2" x14ac:dyDescent="0.75">
      <c r="A250" s="11">
        <v>44460</v>
      </c>
      <c r="B250">
        <v>1597</v>
      </c>
    </row>
    <row r="251" spans="1:2" x14ac:dyDescent="0.75">
      <c r="A251" s="11">
        <v>44461</v>
      </c>
      <c r="B251">
        <v>1612</v>
      </c>
    </row>
    <row r="252" spans="1:2" x14ac:dyDescent="0.75">
      <c r="A252" s="11">
        <v>44462</v>
      </c>
      <c r="B252">
        <v>1598</v>
      </c>
    </row>
    <row r="253" spans="1:2" x14ac:dyDescent="0.75">
      <c r="A253" s="11">
        <v>44463</v>
      </c>
      <c r="B253">
        <v>1619</v>
      </c>
    </row>
    <row r="254" spans="1:2" x14ac:dyDescent="0.75">
      <c r="A254" s="11">
        <v>44466</v>
      </c>
      <c r="B254">
        <v>1631</v>
      </c>
    </row>
    <row r="255" spans="1:2" x14ac:dyDescent="0.75">
      <c r="A255" s="11">
        <v>44467</v>
      </c>
      <c r="B255">
        <v>1597</v>
      </c>
    </row>
    <row r="256" spans="1:2" x14ac:dyDescent="0.75">
      <c r="A256" s="11">
        <v>44468</v>
      </c>
      <c r="B256">
        <v>1589</v>
      </c>
    </row>
    <row r="257" spans="1:2" x14ac:dyDescent="0.75">
      <c r="A257" s="11">
        <v>44469</v>
      </c>
      <c r="B257">
        <v>1607</v>
      </c>
    </row>
    <row r="258" spans="1:2" x14ac:dyDescent="0.75">
      <c r="A258" s="11">
        <v>44470</v>
      </c>
      <c r="B258">
        <v>1611</v>
      </c>
    </row>
    <row r="259" spans="1:2" x14ac:dyDescent="0.75">
      <c r="A259" s="11">
        <v>44473</v>
      </c>
      <c r="B259">
        <v>1613</v>
      </c>
    </row>
    <row r="260" spans="1:2" x14ac:dyDescent="0.75">
      <c r="A260" s="11">
        <v>44474</v>
      </c>
      <c r="B260">
        <v>1592</v>
      </c>
    </row>
    <row r="261" spans="1:2" x14ac:dyDescent="0.75">
      <c r="A261" s="11">
        <v>44475</v>
      </c>
      <c r="B261">
        <v>1588</v>
      </c>
    </row>
    <row r="262" spans="1:2" x14ac:dyDescent="0.75">
      <c r="A262" s="11">
        <v>44476</v>
      </c>
      <c r="B262">
        <v>1582</v>
      </c>
    </row>
    <row r="263" spans="1:2" x14ac:dyDescent="0.75">
      <c r="A263" s="11">
        <v>44481</v>
      </c>
      <c r="B263">
        <v>1617</v>
      </c>
    </row>
    <row r="264" spans="1:2" x14ac:dyDescent="0.75">
      <c r="A264" s="11">
        <v>44482</v>
      </c>
      <c r="B264">
        <v>1625</v>
      </c>
    </row>
    <row r="265" spans="1:2" x14ac:dyDescent="0.75">
      <c r="A265" s="11">
        <v>44483</v>
      </c>
      <c r="B265">
        <v>1629</v>
      </c>
    </row>
    <row r="266" spans="1:2" x14ac:dyDescent="0.75">
      <c r="A266" s="11">
        <v>44484</v>
      </c>
      <c r="B266">
        <v>1629</v>
      </c>
    </row>
    <row r="267" spans="1:2" x14ac:dyDescent="0.75">
      <c r="A267" s="11">
        <v>44487</v>
      </c>
      <c r="B267">
        <v>1644</v>
      </c>
    </row>
    <row r="268" spans="1:2" x14ac:dyDescent="0.75">
      <c r="A268" s="11">
        <v>44488</v>
      </c>
      <c r="B268">
        <v>1639</v>
      </c>
    </row>
    <row r="269" spans="1:2" x14ac:dyDescent="0.75">
      <c r="A269" s="11">
        <v>44489</v>
      </c>
      <c r="B269">
        <v>1638</v>
      </c>
    </row>
    <row r="270" spans="1:2" x14ac:dyDescent="0.75">
      <c r="A270" s="11">
        <v>44490</v>
      </c>
      <c r="B270">
        <v>1653</v>
      </c>
    </row>
    <row r="271" spans="1:2" x14ac:dyDescent="0.75">
      <c r="A271" s="11">
        <v>44491</v>
      </c>
      <c r="B271">
        <v>1672</v>
      </c>
    </row>
    <row r="272" spans="1:2" x14ac:dyDescent="0.75">
      <c r="A272" s="11">
        <v>44494</v>
      </c>
      <c r="B272">
        <v>1667</v>
      </c>
    </row>
    <row r="273" spans="1:2" x14ac:dyDescent="0.75">
      <c r="A273" s="11">
        <v>44495</v>
      </c>
      <c r="B273">
        <v>1664</v>
      </c>
    </row>
    <row r="274" spans="1:2" x14ac:dyDescent="0.75">
      <c r="A274" s="11">
        <v>44496</v>
      </c>
      <c r="B274">
        <v>1669</v>
      </c>
    </row>
    <row r="275" spans="1:2" x14ac:dyDescent="0.75">
      <c r="A275" s="11">
        <v>44497</v>
      </c>
      <c r="B275">
        <v>1694</v>
      </c>
    </row>
    <row r="276" spans="1:2" x14ac:dyDescent="0.75">
      <c r="A276" s="11">
        <v>44498</v>
      </c>
      <c r="B276">
        <v>1712</v>
      </c>
    </row>
    <row r="277" spans="1:2" x14ac:dyDescent="0.75">
      <c r="A277" s="11">
        <v>44501</v>
      </c>
      <c r="B277">
        <v>1728</v>
      </c>
    </row>
    <row r="278" spans="1:2" x14ac:dyDescent="0.75">
      <c r="A278" s="11">
        <v>44502</v>
      </c>
      <c r="B278">
        <v>1741</v>
      </c>
    </row>
    <row r="279" spans="1:2" x14ac:dyDescent="0.75">
      <c r="A279" s="11">
        <v>44503</v>
      </c>
      <c r="B279">
        <v>1737</v>
      </c>
    </row>
    <row r="280" spans="1:2" x14ac:dyDescent="0.75">
      <c r="A280" s="11">
        <v>44504</v>
      </c>
      <c r="B280">
        <v>1746</v>
      </c>
    </row>
    <row r="281" spans="1:2" x14ac:dyDescent="0.75">
      <c r="A281" s="11">
        <v>44505</v>
      </c>
      <c r="B281">
        <v>1726</v>
      </c>
    </row>
    <row r="282" spans="1:2" x14ac:dyDescent="0.75">
      <c r="A282" s="11">
        <v>44508</v>
      </c>
      <c r="B282">
        <v>1716</v>
      </c>
    </row>
    <row r="283" spans="1:2" x14ac:dyDescent="0.75">
      <c r="A283" s="11">
        <v>44509</v>
      </c>
      <c r="B283">
        <v>1731</v>
      </c>
    </row>
    <row r="284" spans="1:2" x14ac:dyDescent="0.75">
      <c r="A284" s="11">
        <v>44510</v>
      </c>
      <c r="B284">
        <v>1744</v>
      </c>
    </row>
    <row r="285" spans="1:2" x14ac:dyDescent="0.75">
      <c r="A285" s="11">
        <v>44511</v>
      </c>
      <c r="B285">
        <v>1744</v>
      </c>
    </row>
    <row r="286" spans="1:2" x14ac:dyDescent="0.75">
      <c r="A286" s="11">
        <v>44512</v>
      </c>
      <c r="B286">
        <v>1734</v>
      </c>
    </row>
    <row r="287" spans="1:2" x14ac:dyDescent="0.75">
      <c r="A287" s="11">
        <v>44515</v>
      </c>
      <c r="B287">
        <v>1684</v>
      </c>
    </row>
    <row r="288" spans="1:2" x14ac:dyDescent="0.75">
      <c r="A288" s="11">
        <v>44516</v>
      </c>
      <c r="B288">
        <v>1707</v>
      </c>
    </row>
    <row r="289" spans="1:2" x14ac:dyDescent="0.75">
      <c r="A289" s="11">
        <v>44517</v>
      </c>
      <c r="B289">
        <v>1724</v>
      </c>
    </row>
    <row r="290" spans="1:2" x14ac:dyDescent="0.75">
      <c r="A290" s="11">
        <v>44518</v>
      </c>
      <c r="B290">
        <v>1741</v>
      </c>
    </row>
    <row r="291" spans="1:2" x14ac:dyDescent="0.75">
      <c r="A291" s="11">
        <v>44519</v>
      </c>
      <c r="B291">
        <v>1750</v>
      </c>
    </row>
    <row r="292" spans="1:2" x14ac:dyDescent="0.75">
      <c r="A292" s="11">
        <v>44523</v>
      </c>
      <c r="B292">
        <v>1798</v>
      </c>
    </row>
    <row r="293" spans="1:2" x14ac:dyDescent="0.75">
      <c r="A293" s="11">
        <v>44524</v>
      </c>
      <c r="B293">
        <v>1821</v>
      </c>
    </row>
    <row r="294" spans="1:2" x14ac:dyDescent="0.75">
      <c r="A294" s="11">
        <v>44525</v>
      </c>
      <c r="B294">
        <v>1821</v>
      </c>
    </row>
    <row r="295" spans="1:2" x14ac:dyDescent="0.75">
      <c r="A295" s="11">
        <v>44526</v>
      </c>
      <c r="B295">
        <v>1872</v>
      </c>
    </row>
    <row r="296" spans="1:2" x14ac:dyDescent="0.75">
      <c r="A296" s="11">
        <v>44529</v>
      </c>
      <c r="B296">
        <v>1878</v>
      </c>
    </row>
    <row r="297" spans="1:2" x14ac:dyDescent="0.75">
      <c r="A297" s="11">
        <v>44530</v>
      </c>
      <c r="B297">
        <v>1914</v>
      </c>
    </row>
    <row r="298" spans="1:2" x14ac:dyDescent="0.75">
      <c r="A298" s="11">
        <v>44531</v>
      </c>
      <c r="B298">
        <v>1827</v>
      </c>
    </row>
    <row r="299" spans="1:2" x14ac:dyDescent="0.75">
      <c r="A299" s="11">
        <v>44532</v>
      </c>
      <c r="B299">
        <v>1816</v>
      </c>
    </row>
    <row r="300" spans="1:2" x14ac:dyDescent="0.75">
      <c r="A300" s="11">
        <v>44533</v>
      </c>
      <c r="B300">
        <v>1779</v>
      </c>
    </row>
    <row r="301" spans="1:2" x14ac:dyDescent="0.75">
      <c r="A301" s="11">
        <v>44536</v>
      </c>
      <c r="B301">
        <v>1747</v>
      </c>
    </row>
    <row r="302" spans="1:2" x14ac:dyDescent="0.75">
      <c r="A302" s="11">
        <v>44537</v>
      </c>
      <c r="B302">
        <v>1698</v>
      </c>
    </row>
    <row r="303" spans="1:2" x14ac:dyDescent="0.75">
      <c r="A303" s="11">
        <v>44539</v>
      </c>
      <c r="B303">
        <v>1684</v>
      </c>
    </row>
    <row r="304" spans="1:2" x14ac:dyDescent="0.75">
      <c r="A304" s="11">
        <v>44540</v>
      </c>
      <c r="B304">
        <v>1712</v>
      </c>
    </row>
    <row r="305" spans="1:2" x14ac:dyDescent="0.75">
      <c r="A305" s="11">
        <v>44543</v>
      </c>
      <c r="B305">
        <v>1717</v>
      </c>
    </row>
    <row r="306" spans="1:2" x14ac:dyDescent="0.75">
      <c r="A306" s="11">
        <v>44544</v>
      </c>
      <c r="B306">
        <v>1697</v>
      </c>
    </row>
    <row r="307" spans="1:2" x14ac:dyDescent="0.75">
      <c r="A307" s="11">
        <v>44545</v>
      </c>
      <c r="B307">
        <v>1686</v>
      </c>
    </row>
    <row r="308" spans="1:2" x14ac:dyDescent="0.75">
      <c r="A308" s="11">
        <v>44546</v>
      </c>
      <c r="B308">
        <v>1704</v>
      </c>
    </row>
    <row r="309" spans="1:2" x14ac:dyDescent="0.75">
      <c r="A309" s="11">
        <v>44547</v>
      </c>
      <c r="B309">
        <v>1717</v>
      </c>
    </row>
    <row r="310" spans="1:2" x14ac:dyDescent="0.75">
      <c r="A310" s="11">
        <v>44550</v>
      </c>
      <c r="B310">
        <v>1748</v>
      </c>
    </row>
    <row r="311" spans="1:2" x14ac:dyDescent="0.75">
      <c r="A311" s="11">
        <v>44551</v>
      </c>
      <c r="B311">
        <v>1743</v>
      </c>
    </row>
    <row r="312" spans="1:2" x14ac:dyDescent="0.75">
      <c r="A312" s="11">
        <v>44552</v>
      </c>
      <c r="B312">
        <v>1754</v>
      </c>
    </row>
    <row r="313" spans="1:2" x14ac:dyDescent="0.75">
      <c r="A313" s="11">
        <v>44553</v>
      </c>
      <c r="B313">
        <v>1762</v>
      </c>
    </row>
    <row r="314" spans="1:2" x14ac:dyDescent="0.75">
      <c r="A314" s="11">
        <v>44557</v>
      </c>
      <c r="B314">
        <v>1743</v>
      </c>
    </row>
    <row r="315" spans="1:2" x14ac:dyDescent="0.75">
      <c r="A315" s="11">
        <v>44558</v>
      </c>
      <c r="B315">
        <v>1718</v>
      </c>
    </row>
    <row r="316" spans="1:2" x14ac:dyDescent="0.75">
      <c r="A316" s="11">
        <v>44559</v>
      </c>
      <c r="B316">
        <v>1702</v>
      </c>
    </row>
    <row r="317" spans="1:2" x14ac:dyDescent="0.75">
      <c r="A317" s="11">
        <v>44560</v>
      </c>
      <c r="B317">
        <v>1703</v>
      </c>
    </row>
    <row r="318" spans="1:2" x14ac:dyDescent="0.75">
      <c r="A318" s="11">
        <v>44564</v>
      </c>
      <c r="B318">
        <v>1701</v>
      </c>
    </row>
    <row r="319" spans="1:2" x14ac:dyDescent="0.75">
      <c r="A319" s="11">
        <v>44565</v>
      </c>
      <c r="B319">
        <v>1731</v>
      </c>
    </row>
    <row r="320" spans="1:2" x14ac:dyDescent="0.75">
      <c r="A320" s="11">
        <v>44566</v>
      </c>
      <c r="B320">
        <v>1753</v>
      </c>
    </row>
    <row r="321" spans="1:2" x14ac:dyDescent="0.75">
      <c r="A321" s="11">
        <v>44567</v>
      </c>
      <c r="B321">
        <v>1788</v>
      </c>
    </row>
    <row r="322" spans="1:2" x14ac:dyDescent="0.75">
      <c r="A322" s="11">
        <v>44568</v>
      </c>
      <c r="B322">
        <v>1802</v>
      </c>
    </row>
    <row r="323" spans="1:2" x14ac:dyDescent="0.75">
      <c r="A323" s="11">
        <v>44571</v>
      </c>
      <c r="B323">
        <v>1821</v>
      </c>
    </row>
    <row r="324" spans="1:2" x14ac:dyDescent="0.75">
      <c r="A324" s="11">
        <v>44572</v>
      </c>
      <c r="B324">
        <v>1820</v>
      </c>
    </row>
    <row r="325" spans="1:2" x14ac:dyDescent="0.75">
      <c r="A325" s="11">
        <v>44573</v>
      </c>
      <c r="B325">
        <v>1835</v>
      </c>
    </row>
    <row r="326" spans="1:2" x14ac:dyDescent="0.75">
      <c r="A326" s="11">
        <v>44574</v>
      </c>
      <c r="B326">
        <v>1864</v>
      </c>
    </row>
    <row r="327" spans="1:2" x14ac:dyDescent="0.75">
      <c r="A327" s="11">
        <v>44575</v>
      </c>
      <c r="B327">
        <v>1882</v>
      </c>
    </row>
    <row r="328" spans="1:2" x14ac:dyDescent="0.75">
      <c r="A328" s="11">
        <v>44578</v>
      </c>
      <c r="B328">
        <v>1882</v>
      </c>
    </row>
    <row r="329" spans="1:2" x14ac:dyDescent="0.75">
      <c r="A329" s="11">
        <v>44579</v>
      </c>
      <c r="B329">
        <v>1890</v>
      </c>
    </row>
    <row r="330" spans="1:2" x14ac:dyDescent="0.75">
      <c r="A330" s="11">
        <v>44580</v>
      </c>
      <c r="B330">
        <v>1880</v>
      </c>
    </row>
    <row r="331" spans="1:2" x14ac:dyDescent="0.75">
      <c r="A331" s="11">
        <v>44581</v>
      </c>
      <c r="B331">
        <v>1907</v>
      </c>
    </row>
    <row r="332" spans="1:2" x14ac:dyDescent="0.75">
      <c r="A332" s="11">
        <v>44582</v>
      </c>
      <c r="B332">
        <v>1916</v>
      </c>
    </row>
    <row r="333" spans="1:2" x14ac:dyDescent="0.75">
      <c r="A333" s="11">
        <v>44585</v>
      </c>
      <c r="B333">
        <v>1961</v>
      </c>
    </row>
    <row r="334" spans="1:2" x14ac:dyDescent="0.75">
      <c r="A334" s="11">
        <v>44586</v>
      </c>
      <c r="B334">
        <v>1928</v>
      </c>
    </row>
    <row r="335" spans="1:2" x14ac:dyDescent="0.75">
      <c r="A335" s="11">
        <v>44587</v>
      </c>
      <c r="B335">
        <v>1896</v>
      </c>
    </row>
    <row r="336" spans="1:2" x14ac:dyDescent="0.75">
      <c r="A336" s="11">
        <v>44588</v>
      </c>
      <c r="B336">
        <v>1904</v>
      </c>
    </row>
    <row r="337" spans="1:2" x14ac:dyDescent="0.75">
      <c r="A337" s="11">
        <v>44589</v>
      </c>
      <c r="B337">
        <v>1756</v>
      </c>
    </row>
    <row r="338" spans="1:2" x14ac:dyDescent="0.75">
      <c r="A338" s="11">
        <v>44592</v>
      </c>
      <c r="B338">
        <v>1723</v>
      </c>
    </row>
    <row r="339" spans="1:2" x14ac:dyDescent="0.75">
      <c r="A339" s="11">
        <v>44593</v>
      </c>
      <c r="B339">
        <v>1740</v>
      </c>
    </row>
    <row r="340" spans="1:2" x14ac:dyDescent="0.75">
      <c r="A340" s="11">
        <v>44594</v>
      </c>
      <c r="B340">
        <v>1726</v>
      </c>
    </row>
    <row r="341" spans="1:2" x14ac:dyDescent="0.75">
      <c r="A341" s="11">
        <v>44595</v>
      </c>
      <c r="B341">
        <v>1758</v>
      </c>
    </row>
    <row r="342" spans="1:2" x14ac:dyDescent="0.75">
      <c r="A342" s="11">
        <v>44596</v>
      </c>
      <c r="B342">
        <v>1780</v>
      </c>
    </row>
    <row r="343" spans="1:2" x14ac:dyDescent="0.75">
      <c r="A343" s="11">
        <v>44599</v>
      </c>
      <c r="B343">
        <v>1784</v>
      </c>
    </row>
    <row r="344" spans="1:2" x14ac:dyDescent="0.75">
      <c r="A344" s="11">
        <v>44600</v>
      </c>
      <c r="B344">
        <v>1770</v>
      </c>
    </row>
    <row r="345" spans="1:2" x14ac:dyDescent="0.75">
      <c r="A345" s="11">
        <v>44601</v>
      </c>
      <c r="B345">
        <v>1767</v>
      </c>
    </row>
    <row r="346" spans="1:2" x14ac:dyDescent="0.75">
      <c r="A346" s="11">
        <v>44602</v>
      </c>
      <c r="B346">
        <v>1776</v>
      </c>
    </row>
    <row r="347" spans="1:2" x14ac:dyDescent="0.75">
      <c r="A347" s="11">
        <v>44603</v>
      </c>
      <c r="B347">
        <v>1814</v>
      </c>
    </row>
    <row r="348" spans="1:2" x14ac:dyDescent="0.75">
      <c r="A348" s="11">
        <v>44606</v>
      </c>
      <c r="B348">
        <v>1800</v>
      </c>
    </row>
    <row r="349" spans="1:2" x14ac:dyDescent="0.75">
      <c r="A349" s="11">
        <v>44607</v>
      </c>
      <c r="B349">
        <v>1762</v>
      </c>
    </row>
    <row r="350" spans="1:2" x14ac:dyDescent="0.75">
      <c r="A350" s="11">
        <v>44608</v>
      </c>
      <c r="B350">
        <v>1738</v>
      </c>
    </row>
    <row r="351" spans="1:2" x14ac:dyDescent="0.75">
      <c r="A351" s="11">
        <v>44609</v>
      </c>
      <c r="B351">
        <v>1759</v>
      </c>
    </row>
    <row r="352" spans="1:2" x14ac:dyDescent="0.75">
      <c r="A352" s="11">
        <v>44610</v>
      </c>
      <c r="B352">
        <v>1709</v>
      </c>
    </row>
    <row r="353" spans="1:2" x14ac:dyDescent="0.75">
      <c r="A353" s="11">
        <v>44613</v>
      </c>
      <c r="B353">
        <v>1709</v>
      </c>
    </row>
    <row r="354" spans="1:2" x14ac:dyDescent="0.75">
      <c r="A354" s="11">
        <v>44614</v>
      </c>
      <c r="B354">
        <v>1725</v>
      </c>
    </row>
    <row r="355" spans="1:2" x14ac:dyDescent="0.75">
      <c r="A355" s="11">
        <v>44615</v>
      </c>
      <c r="B355">
        <v>1739</v>
      </c>
    </row>
    <row r="356" spans="1:2" x14ac:dyDescent="0.75">
      <c r="A356" s="11">
        <v>44616</v>
      </c>
      <c r="B356">
        <v>1766</v>
      </c>
    </row>
    <row r="357" spans="1:2" x14ac:dyDescent="0.75">
      <c r="A357" s="11">
        <v>44617</v>
      </c>
      <c r="B357">
        <v>1795</v>
      </c>
    </row>
    <row r="358" spans="1:2" x14ac:dyDescent="0.75">
      <c r="A358" s="11">
        <v>44622</v>
      </c>
      <c r="B358">
        <v>1850</v>
      </c>
    </row>
    <row r="359" spans="1:2" x14ac:dyDescent="0.75">
      <c r="A359" s="11">
        <v>44623</v>
      </c>
      <c r="B359">
        <v>1860</v>
      </c>
    </row>
    <row r="360" spans="1:2" x14ac:dyDescent="0.75">
      <c r="A360" s="11">
        <v>44624</v>
      </c>
      <c r="B360">
        <v>1927</v>
      </c>
    </row>
    <row r="361" spans="1:2" x14ac:dyDescent="0.75">
      <c r="A361" s="11">
        <v>44627</v>
      </c>
      <c r="B361">
        <v>1971</v>
      </c>
    </row>
    <row r="362" spans="1:2" x14ac:dyDescent="0.75">
      <c r="A362" s="11">
        <v>44628</v>
      </c>
      <c r="B362">
        <v>1979</v>
      </c>
    </row>
    <row r="363" spans="1:2" x14ac:dyDescent="0.75">
      <c r="A363" s="11">
        <v>44629</v>
      </c>
      <c r="B363">
        <v>1874</v>
      </c>
    </row>
    <row r="364" spans="1:2" x14ac:dyDescent="0.75">
      <c r="A364" s="11">
        <v>44630</v>
      </c>
      <c r="B364">
        <v>1825</v>
      </c>
    </row>
    <row r="365" spans="1:2" x14ac:dyDescent="0.75">
      <c r="A365" s="11">
        <v>44631</v>
      </c>
      <c r="B365">
        <v>1816</v>
      </c>
    </row>
    <row r="366" spans="1:2" x14ac:dyDescent="0.75">
      <c r="A366" s="11">
        <v>44634</v>
      </c>
      <c r="B366">
        <v>1807</v>
      </c>
    </row>
    <row r="367" spans="1:2" x14ac:dyDescent="0.75">
      <c r="A367" s="11">
        <v>44635</v>
      </c>
      <c r="B367">
        <v>1815</v>
      </c>
    </row>
    <row r="368" spans="1:2" x14ac:dyDescent="0.75">
      <c r="A368" s="11">
        <v>44636</v>
      </c>
      <c r="B368">
        <v>1780</v>
      </c>
    </row>
    <row r="369" spans="1:2" x14ac:dyDescent="0.75">
      <c r="A369" s="11">
        <v>44637</v>
      </c>
      <c r="B369">
        <v>1769</v>
      </c>
    </row>
    <row r="370" spans="1:2" x14ac:dyDescent="0.75">
      <c r="A370" s="11">
        <v>44638</v>
      </c>
      <c r="B370">
        <v>1789</v>
      </c>
    </row>
    <row r="371" spans="1:2" x14ac:dyDescent="0.75">
      <c r="A371" s="11">
        <v>44641</v>
      </c>
      <c r="B371">
        <v>1791</v>
      </c>
    </row>
    <row r="372" spans="1:2" x14ac:dyDescent="0.75">
      <c r="A372" s="11">
        <v>44642</v>
      </c>
      <c r="B372">
        <v>1787</v>
      </c>
    </row>
    <row r="373" spans="1:2" x14ac:dyDescent="0.75">
      <c r="A373" s="11">
        <v>44643</v>
      </c>
      <c r="B373">
        <v>1837</v>
      </c>
    </row>
    <row r="374" spans="1:2" x14ac:dyDescent="0.75">
      <c r="A374" s="11">
        <v>44645</v>
      </c>
      <c r="B374">
        <v>1785</v>
      </c>
    </row>
    <row r="375" spans="1:2" x14ac:dyDescent="0.75">
      <c r="A375" s="11">
        <v>44648</v>
      </c>
      <c r="B375">
        <v>1744</v>
      </c>
    </row>
    <row r="376" spans="1:2" x14ac:dyDescent="0.75">
      <c r="A376" s="11">
        <v>44649</v>
      </c>
      <c r="B376">
        <v>1727</v>
      </c>
    </row>
    <row r="377" spans="1:2" x14ac:dyDescent="0.75">
      <c r="A377" s="11">
        <v>44650</v>
      </c>
      <c r="B377">
        <v>1729</v>
      </c>
    </row>
    <row r="378" spans="1:2" x14ac:dyDescent="0.75">
      <c r="A378" s="11">
        <v>44651</v>
      </c>
      <c r="B378">
        <v>1718</v>
      </c>
    </row>
    <row r="379" spans="1:2" x14ac:dyDescent="0.75">
      <c r="A379" s="11">
        <v>44652</v>
      </c>
      <c r="B379">
        <v>1714</v>
      </c>
    </row>
    <row r="380" spans="1:2" x14ac:dyDescent="0.75">
      <c r="A380" s="11">
        <v>44655</v>
      </c>
      <c r="B380">
        <v>1692</v>
      </c>
    </row>
    <row r="381" spans="1:2" x14ac:dyDescent="0.75">
      <c r="A381" s="11">
        <v>44656</v>
      </c>
      <c r="B381">
        <v>1710</v>
      </c>
    </row>
    <row r="382" spans="1:2" x14ac:dyDescent="0.75">
      <c r="A382" s="11">
        <v>44657</v>
      </c>
      <c r="B382">
        <v>1710</v>
      </c>
    </row>
    <row r="383" spans="1:2" x14ac:dyDescent="0.75">
      <c r="A383" s="11">
        <v>44658</v>
      </c>
      <c r="B383">
        <v>1702</v>
      </c>
    </row>
    <row r="384" spans="1:2" x14ac:dyDescent="0.75">
      <c r="A384" s="11">
        <v>44659</v>
      </c>
      <c r="B384">
        <v>1711</v>
      </c>
    </row>
    <row r="385" spans="1:2" x14ac:dyDescent="0.75">
      <c r="A385" s="11">
        <v>44662</v>
      </c>
      <c r="B385">
        <v>1723</v>
      </c>
    </row>
    <row r="386" spans="1:2" x14ac:dyDescent="0.75">
      <c r="A386" s="11">
        <v>44663</v>
      </c>
      <c r="B386">
        <v>1735</v>
      </c>
    </row>
    <row r="387" spans="1:2" x14ac:dyDescent="0.75">
      <c r="A387" s="11">
        <v>44664</v>
      </c>
      <c r="B387">
        <v>1710</v>
      </c>
    </row>
    <row r="388" spans="1:2" x14ac:dyDescent="0.75">
      <c r="A388" s="11">
        <v>44669</v>
      </c>
      <c r="B388">
        <v>1679</v>
      </c>
    </row>
    <row r="389" spans="1:2" x14ac:dyDescent="0.75">
      <c r="A389" s="11">
        <v>44670</v>
      </c>
      <c r="B389">
        <v>1689</v>
      </c>
    </row>
    <row r="390" spans="1:2" x14ac:dyDescent="0.75">
      <c r="A390" s="11">
        <v>44671</v>
      </c>
      <c r="B390">
        <v>1701</v>
      </c>
    </row>
    <row r="391" spans="1:2" x14ac:dyDescent="0.75">
      <c r="A391" s="11">
        <v>44672</v>
      </c>
      <c r="B391">
        <v>1730</v>
      </c>
    </row>
    <row r="392" spans="1:2" x14ac:dyDescent="0.75">
      <c r="A392" s="11">
        <v>44673</v>
      </c>
      <c r="B392">
        <v>1776</v>
      </c>
    </row>
    <row r="393" spans="1:2" x14ac:dyDescent="0.75">
      <c r="A393" s="11">
        <v>44676</v>
      </c>
      <c r="B393">
        <v>1754</v>
      </c>
    </row>
    <row r="394" spans="1:2" x14ac:dyDescent="0.75">
      <c r="A394" s="11">
        <v>44677</v>
      </c>
      <c r="B394">
        <v>1782</v>
      </c>
    </row>
    <row r="395" spans="1:2" x14ac:dyDescent="0.75">
      <c r="A395" s="11">
        <v>44678</v>
      </c>
      <c r="B395">
        <v>1768</v>
      </c>
    </row>
    <row r="396" spans="1:2" x14ac:dyDescent="0.75">
      <c r="A396" s="11">
        <v>44679</v>
      </c>
      <c r="B396">
        <v>1789</v>
      </c>
    </row>
    <row r="397" spans="1:2" x14ac:dyDescent="0.75">
      <c r="A397" s="11">
        <v>44680</v>
      </c>
      <c r="B397">
        <v>1801</v>
      </c>
    </row>
    <row r="398" spans="1:2" x14ac:dyDescent="0.75">
      <c r="A398" s="11">
        <v>44683</v>
      </c>
      <c r="B398">
        <v>1817</v>
      </c>
    </row>
    <row r="399" spans="1:2" x14ac:dyDescent="0.75">
      <c r="A399" s="11">
        <v>44684</v>
      </c>
      <c r="B399">
        <v>1786</v>
      </c>
    </row>
    <row r="400" spans="1:2" x14ac:dyDescent="0.75">
      <c r="A400" s="11">
        <v>44685</v>
      </c>
      <c r="B400">
        <v>1763</v>
      </c>
    </row>
    <row r="401" spans="1:2" x14ac:dyDescent="0.75">
      <c r="A401" s="11">
        <v>44686</v>
      </c>
      <c r="B401">
        <v>1788</v>
      </c>
    </row>
    <row r="402" spans="1:2" x14ac:dyDescent="0.75">
      <c r="A402" s="11">
        <v>44687</v>
      </c>
      <c r="B402">
        <v>1808</v>
      </c>
    </row>
    <row r="403" spans="1:2" x14ac:dyDescent="0.75">
      <c r="A403" s="11">
        <v>44690</v>
      </c>
      <c r="B403">
        <v>1849</v>
      </c>
    </row>
    <row r="404" spans="1:2" x14ac:dyDescent="0.75">
      <c r="A404" s="11">
        <v>44691</v>
      </c>
      <c r="B404">
        <v>1854</v>
      </c>
    </row>
    <row r="405" spans="1:2" x14ac:dyDescent="0.75">
      <c r="A405" s="11">
        <v>44692</v>
      </c>
      <c r="B405">
        <v>1840</v>
      </c>
    </row>
    <row r="406" spans="1:2" x14ac:dyDescent="0.75">
      <c r="A406" s="11">
        <v>44693</v>
      </c>
      <c r="B406">
        <v>1887</v>
      </c>
    </row>
    <row r="407" spans="1:2" x14ac:dyDescent="0.75">
      <c r="A407" s="11">
        <v>44694</v>
      </c>
      <c r="B407">
        <v>1895</v>
      </c>
    </row>
    <row r="408" spans="1:2" x14ac:dyDescent="0.75">
      <c r="A408" s="11">
        <v>44697</v>
      </c>
      <c r="B408">
        <v>1927</v>
      </c>
    </row>
    <row r="409" spans="1:2" x14ac:dyDescent="0.75">
      <c r="A409" s="11">
        <v>44698</v>
      </c>
      <c r="B409">
        <v>1930</v>
      </c>
    </row>
    <row r="410" spans="1:2" x14ac:dyDescent="0.75">
      <c r="A410" s="11">
        <v>44700</v>
      </c>
      <c r="B410">
        <v>1944</v>
      </c>
    </row>
    <row r="411" spans="1:2" x14ac:dyDescent="0.75">
      <c r="A411" s="11">
        <v>44701</v>
      </c>
      <c r="B411">
        <v>1951</v>
      </c>
    </row>
    <row r="412" spans="1:2" x14ac:dyDescent="0.75">
      <c r="A412" s="11">
        <v>44704</v>
      </c>
      <c r="B412">
        <v>1916</v>
      </c>
    </row>
    <row r="413" spans="1:2" x14ac:dyDescent="0.75">
      <c r="A413" s="11">
        <v>44705</v>
      </c>
      <c r="B413">
        <v>1934</v>
      </c>
    </row>
    <row r="414" spans="1:2" x14ac:dyDescent="0.75">
      <c r="A414" s="11">
        <v>44707</v>
      </c>
      <c r="B414">
        <v>1928</v>
      </c>
    </row>
    <row r="415" spans="1:2" x14ac:dyDescent="0.75">
      <c r="A415" s="11">
        <v>44708</v>
      </c>
      <c r="B415">
        <v>1916</v>
      </c>
    </row>
    <row r="416" spans="1:2" x14ac:dyDescent="0.75">
      <c r="A416" s="11">
        <v>44711</v>
      </c>
      <c r="B416">
        <v>1916</v>
      </c>
    </row>
    <row r="417" spans="1:2" x14ac:dyDescent="0.75">
      <c r="A417" s="11">
        <v>44712</v>
      </c>
      <c r="B417">
        <v>1918</v>
      </c>
    </row>
    <row r="418" spans="1:2" x14ac:dyDescent="0.75">
      <c r="A418" s="11">
        <v>44713</v>
      </c>
      <c r="B418">
        <v>1914</v>
      </c>
    </row>
    <row r="419" spans="1:2" x14ac:dyDescent="0.75">
      <c r="A419" s="11">
        <v>44714</v>
      </c>
      <c r="B419">
        <v>1897</v>
      </c>
    </row>
    <row r="420" spans="1:2" x14ac:dyDescent="0.75">
      <c r="A420" s="11">
        <v>44715</v>
      </c>
      <c r="B420">
        <v>1894</v>
      </c>
    </row>
    <row r="421" spans="1:2" x14ac:dyDescent="0.75">
      <c r="A421" s="11">
        <v>44718</v>
      </c>
      <c r="B421">
        <v>1908</v>
      </c>
    </row>
    <row r="422" spans="1:2" x14ac:dyDescent="0.75">
      <c r="A422" s="11">
        <v>44719</v>
      </c>
      <c r="B422">
        <v>1930</v>
      </c>
    </row>
    <row r="423" spans="1:2" x14ac:dyDescent="0.75">
      <c r="A423" s="11">
        <v>44720</v>
      </c>
      <c r="B423">
        <v>1970</v>
      </c>
    </row>
    <row r="424" spans="1:2" x14ac:dyDescent="0.75">
      <c r="A424" s="11">
        <v>44721</v>
      </c>
      <c r="B424">
        <v>2045</v>
      </c>
    </row>
    <row r="425" spans="1:2" x14ac:dyDescent="0.75">
      <c r="A425" s="11">
        <v>44722</v>
      </c>
      <c r="B425">
        <v>2043</v>
      </c>
    </row>
    <row r="426" spans="1:2" x14ac:dyDescent="0.75">
      <c r="A426" s="11">
        <v>44725</v>
      </c>
      <c r="B426">
        <v>2124</v>
      </c>
    </row>
    <row r="427" spans="1:2" x14ac:dyDescent="0.75">
      <c r="A427" s="11">
        <v>44726</v>
      </c>
      <c r="B427">
        <v>2125</v>
      </c>
    </row>
    <row r="428" spans="1:2" x14ac:dyDescent="0.75">
      <c r="A428" s="11">
        <v>44727</v>
      </c>
      <c r="B428">
        <v>2111</v>
      </c>
    </row>
    <row r="429" spans="1:2" x14ac:dyDescent="0.75">
      <c r="A429" s="11">
        <v>44728</v>
      </c>
      <c r="B429">
        <v>2199</v>
      </c>
    </row>
    <row r="430" spans="1:2" x14ac:dyDescent="0.75">
      <c r="A430" s="11">
        <v>44733</v>
      </c>
      <c r="B430">
        <v>2200</v>
      </c>
    </row>
    <row r="431" spans="1:2" x14ac:dyDescent="0.75">
      <c r="A431" s="11">
        <v>44734</v>
      </c>
      <c r="B431">
        <v>2265</v>
      </c>
    </row>
    <row r="432" spans="1:2" x14ac:dyDescent="0.75">
      <c r="A432" s="11">
        <v>44735</v>
      </c>
      <c r="B432">
        <v>2285</v>
      </c>
    </row>
    <row r="433" spans="1:2" x14ac:dyDescent="0.75">
      <c r="A433" s="11">
        <v>44736</v>
      </c>
      <c r="B433">
        <v>2356</v>
      </c>
    </row>
    <row r="434" spans="1:2" x14ac:dyDescent="0.75">
      <c r="A434" s="11">
        <v>44739</v>
      </c>
      <c r="B434">
        <v>2451</v>
      </c>
    </row>
    <row r="435" spans="1:2" x14ac:dyDescent="0.75">
      <c r="A435" s="11">
        <v>44740</v>
      </c>
      <c r="B435">
        <v>2434</v>
      </c>
    </row>
    <row r="436" spans="1:2" x14ac:dyDescent="0.75">
      <c r="A436" s="11">
        <v>44741</v>
      </c>
      <c r="B436">
        <v>2371</v>
      </c>
    </row>
    <row r="437" spans="1:2" x14ac:dyDescent="0.75">
      <c r="A437" s="11">
        <v>44742</v>
      </c>
      <c r="B437">
        <v>2428</v>
      </c>
    </row>
    <row r="438" spans="1:2" x14ac:dyDescent="0.75">
      <c r="A438" s="11">
        <v>44743</v>
      </c>
      <c r="B438">
        <v>2344</v>
      </c>
    </row>
    <row r="439" spans="1:2" x14ac:dyDescent="0.75">
      <c r="A439" s="11">
        <v>44746</v>
      </c>
      <c r="B439">
        <v>2344</v>
      </c>
    </row>
    <row r="440" spans="1:2" x14ac:dyDescent="0.75">
      <c r="A440" s="11">
        <v>44747</v>
      </c>
      <c r="B440">
        <v>2652</v>
      </c>
    </row>
    <row r="441" spans="1:2" x14ac:dyDescent="0.75">
      <c r="A441" s="11">
        <v>44748</v>
      </c>
      <c r="B441">
        <v>2683</v>
      </c>
    </row>
    <row r="442" spans="1:2" x14ac:dyDescent="0.75">
      <c r="A442" s="11">
        <v>44749</v>
      </c>
      <c r="B442">
        <v>2641</v>
      </c>
    </row>
    <row r="443" spans="1:2" x14ac:dyDescent="0.75">
      <c r="A443" s="11">
        <v>44750</v>
      </c>
      <c r="B443">
        <v>2651</v>
      </c>
    </row>
    <row r="444" spans="1:2" x14ac:dyDescent="0.75">
      <c r="A444" s="11">
        <v>44753</v>
      </c>
      <c r="B444">
        <v>2669</v>
      </c>
    </row>
    <row r="445" spans="1:2" x14ac:dyDescent="0.75">
      <c r="A445" s="11">
        <v>44754</v>
      </c>
      <c r="B445">
        <v>2728</v>
      </c>
    </row>
    <row r="446" spans="1:2" x14ac:dyDescent="0.75">
      <c r="A446" s="11">
        <v>44755</v>
      </c>
      <c r="B446">
        <v>2729</v>
      </c>
    </row>
    <row r="447" spans="1:2" x14ac:dyDescent="0.75">
      <c r="A447" s="11">
        <v>44756</v>
      </c>
      <c r="B447">
        <v>2756</v>
      </c>
    </row>
    <row r="448" spans="1:2" x14ac:dyDescent="0.75">
      <c r="A448" s="11">
        <v>44757</v>
      </c>
      <c r="B448">
        <v>2754</v>
      </c>
    </row>
    <row r="449" spans="1:2" x14ac:dyDescent="0.75">
      <c r="A449" s="11">
        <v>44760</v>
      </c>
      <c r="B449">
        <v>2767</v>
      </c>
    </row>
    <row r="450" spans="1:2" x14ac:dyDescent="0.75">
      <c r="A450" s="11">
        <v>44761</v>
      </c>
      <c r="B450">
        <v>2766</v>
      </c>
    </row>
    <row r="451" spans="1:2" x14ac:dyDescent="0.75">
      <c r="A451" s="11">
        <v>44762</v>
      </c>
      <c r="B451">
        <v>2770</v>
      </c>
    </row>
    <row r="452" spans="1:2" x14ac:dyDescent="0.75">
      <c r="A452" s="11">
        <v>44763</v>
      </c>
      <c r="B452">
        <v>2913</v>
      </c>
    </row>
    <row r="453" spans="1:2" x14ac:dyDescent="0.75">
      <c r="A453" s="11">
        <v>44764</v>
      </c>
      <c r="B453">
        <v>2890</v>
      </c>
    </row>
    <row r="454" spans="1:2" x14ac:dyDescent="0.75">
      <c r="A454" s="11">
        <v>44767</v>
      </c>
      <c r="B454">
        <v>2905</v>
      </c>
    </row>
    <row r="455" spans="1:2" x14ac:dyDescent="0.75">
      <c r="A455" s="11">
        <v>44768</v>
      </c>
      <c r="B455">
        <v>2831</v>
      </c>
    </row>
    <row r="456" spans="1:2" x14ac:dyDescent="0.75">
      <c r="A456" s="11">
        <v>44769</v>
      </c>
      <c r="B456">
        <v>2672</v>
      </c>
    </row>
    <row r="457" spans="1:2" x14ac:dyDescent="0.75">
      <c r="A457" s="11">
        <v>44770</v>
      </c>
      <c r="B457">
        <v>2519</v>
      </c>
    </row>
    <row r="458" spans="1:2" x14ac:dyDescent="0.75">
      <c r="A458" s="11">
        <v>44771</v>
      </c>
      <c r="B458">
        <v>2398</v>
      </c>
    </row>
    <row r="459" spans="1:2" x14ac:dyDescent="0.75">
      <c r="A459" s="11">
        <v>44774</v>
      </c>
      <c r="B459">
        <v>2403</v>
      </c>
    </row>
    <row r="460" spans="1:2" x14ac:dyDescent="0.75">
      <c r="A460" s="11">
        <v>44775</v>
      </c>
      <c r="B460">
        <v>2419</v>
      </c>
    </row>
    <row r="461" spans="1:2" x14ac:dyDescent="0.75">
      <c r="A461" s="11">
        <v>44776</v>
      </c>
      <c r="B461">
        <v>2444</v>
      </c>
    </row>
    <row r="462" spans="1:2" x14ac:dyDescent="0.75">
      <c r="A462" s="11">
        <v>44777</v>
      </c>
      <c r="B462">
        <v>2458</v>
      </c>
    </row>
    <row r="463" spans="1:2" x14ac:dyDescent="0.75">
      <c r="A463" s="11">
        <v>44778</v>
      </c>
      <c r="B463">
        <v>2436</v>
      </c>
    </row>
    <row r="464" spans="1:2" x14ac:dyDescent="0.75">
      <c r="A464" s="11">
        <v>44781</v>
      </c>
      <c r="B464">
        <v>2371</v>
      </c>
    </row>
    <row r="465" spans="1:2" x14ac:dyDescent="0.75">
      <c r="A465" s="11">
        <v>44782</v>
      </c>
      <c r="B465">
        <v>2468</v>
      </c>
    </row>
    <row r="466" spans="1:2" x14ac:dyDescent="0.75">
      <c r="A466" s="11">
        <v>44783</v>
      </c>
      <c r="B466">
        <v>2476</v>
      </c>
    </row>
    <row r="467" spans="1:2" x14ac:dyDescent="0.75">
      <c r="A467" s="11">
        <v>44784</v>
      </c>
      <c r="B467">
        <v>2442</v>
      </c>
    </row>
    <row r="468" spans="1:2" x14ac:dyDescent="0.75">
      <c r="A468" s="11">
        <v>44785</v>
      </c>
      <c r="B468">
        <v>2467</v>
      </c>
    </row>
    <row r="469" spans="1:2" x14ac:dyDescent="0.75">
      <c r="A469" s="11">
        <v>44789</v>
      </c>
      <c r="B469">
        <v>2395</v>
      </c>
    </row>
    <row r="470" spans="1:2" x14ac:dyDescent="0.75">
      <c r="A470" s="11">
        <v>44790</v>
      </c>
      <c r="B470">
        <v>2422</v>
      </c>
    </row>
    <row r="471" spans="1:2" x14ac:dyDescent="0.75">
      <c r="A471" s="11">
        <v>44791</v>
      </c>
      <c r="B471">
        <v>2441</v>
      </c>
    </row>
    <row r="472" spans="1:2" x14ac:dyDescent="0.75">
      <c r="A472" s="11">
        <v>44792</v>
      </c>
      <c r="B472">
        <v>2456</v>
      </c>
    </row>
    <row r="473" spans="1:2" x14ac:dyDescent="0.75">
      <c r="A473" s="11">
        <v>44795</v>
      </c>
      <c r="B473">
        <v>2438</v>
      </c>
    </row>
    <row r="474" spans="1:2" x14ac:dyDescent="0.75">
      <c r="A474" s="11">
        <v>44796</v>
      </c>
      <c r="B474">
        <v>2386</v>
      </c>
    </row>
    <row r="475" spans="1:2" x14ac:dyDescent="0.75">
      <c r="A475" s="11">
        <v>44797</v>
      </c>
      <c r="B475">
        <v>2336</v>
      </c>
    </row>
    <row r="476" spans="1:2" x14ac:dyDescent="0.75">
      <c r="A476" s="11">
        <v>44798</v>
      </c>
      <c r="B476">
        <v>2320</v>
      </c>
    </row>
    <row r="477" spans="1:2" x14ac:dyDescent="0.75">
      <c r="A477" s="11">
        <v>44799</v>
      </c>
      <c r="B477">
        <v>2394</v>
      </c>
    </row>
    <row r="478" spans="1:2" x14ac:dyDescent="0.75">
      <c r="A478" s="11">
        <v>44802</v>
      </c>
      <c r="B478">
        <v>2420</v>
      </c>
    </row>
    <row r="479" spans="1:2" x14ac:dyDescent="0.75">
      <c r="A479" s="11">
        <v>44803</v>
      </c>
      <c r="B479">
        <v>2407</v>
      </c>
    </row>
    <row r="480" spans="1:2" x14ac:dyDescent="0.75">
      <c r="A480" s="11">
        <v>44804</v>
      </c>
      <c r="B480">
        <v>2385</v>
      </c>
    </row>
    <row r="481" spans="1:2" x14ac:dyDescent="0.75">
      <c r="A481" s="11">
        <v>44805</v>
      </c>
      <c r="B481">
        <v>2396</v>
      </c>
    </row>
    <row r="482" spans="1:2" x14ac:dyDescent="0.75">
      <c r="A482" s="11">
        <v>44809</v>
      </c>
      <c r="B482">
        <v>2427</v>
      </c>
    </row>
    <row r="483" spans="1:2" x14ac:dyDescent="0.75">
      <c r="A483" s="11">
        <v>44810</v>
      </c>
      <c r="B483">
        <v>2355</v>
      </c>
    </row>
    <row r="484" spans="1:2" x14ac:dyDescent="0.75">
      <c r="A484" s="11">
        <v>44811</v>
      </c>
      <c r="B484">
        <v>2350</v>
      </c>
    </row>
    <row r="485" spans="1:2" x14ac:dyDescent="0.75">
      <c r="A485" s="11">
        <v>44812</v>
      </c>
      <c r="B485">
        <v>2336</v>
      </c>
    </row>
    <row r="486" spans="1:2" x14ac:dyDescent="0.75">
      <c r="A486" s="11">
        <v>44813</v>
      </c>
      <c r="B486">
        <v>2318</v>
      </c>
    </row>
    <row r="487" spans="1:2" x14ac:dyDescent="0.75">
      <c r="A487" s="11">
        <v>44816</v>
      </c>
      <c r="B487">
        <v>2304</v>
      </c>
    </row>
    <row r="488" spans="1:2" x14ac:dyDescent="0.75">
      <c r="A488" s="11">
        <v>44817</v>
      </c>
      <c r="B488">
        <v>2317</v>
      </c>
    </row>
    <row r="489" spans="1:2" x14ac:dyDescent="0.75">
      <c r="A489" s="11">
        <v>44818</v>
      </c>
      <c r="B489">
        <v>2329</v>
      </c>
    </row>
    <row r="490" spans="1:2" x14ac:dyDescent="0.75">
      <c r="A490" s="11">
        <v>44819</v>
      </c>
      <c r="B490">
        <v>2334</v>
      </c>
    </row>
    <row r="491" spans="1:2" x14ac:dyDescent="0.75">
      <c r="A491" s="11">
        <v>44820</v>
      </c>
      <c r="B491">
        <v>2382</v>
      </c>
    </row>
    <row r="492" spans="1:2" x14ac:dyDescent="0.75">
      <c r="A492" s="11">
        <v>44823</v>
      </c>
      <c r="B492">
        <v>2380</v>
      </c>
    </row>
    <row r="493" spans="1:2" x14ac:dyDescent="0.75">
      <c r="A493" s="11">
        <v>44824</v>
      </c>
      <c r="B493">
        <v>2380</v>
      </c>
    </row>
    <row r="494" spans="1:2" x14ac:dyDescent="0.75">
      <c r="A494" s="11">
        <v>44825</v>
      </c>
      <c r="B494">
        <v>2380</v>
      </c>
    </row>
    <row r="495" spans="1:2" x14ac:dyDescent="0.75">
      <c r="A495" s="11">
        <v>44826</v>
      </c>
      <c r="B495">
        <v>2439</v>
      </c>
    </row>
    <row r="496" spans="1:2" x14ac:dyDescent="0.75">
      <c r="A496" s="11">
        <v>44827</v>
      </c>
      <c r="B496">
        <v>2523</v>
      </c>
    </row>
    <row r="497" spans="1:2" x14ac:dyDescent="0.75">
      <c r="A497" s="11">
        <v>44830</v>
      </c>
      <c r="B497">
        <v>2590</v>
      </c>
    </row>
    <row r="498" spans="1:2" x14ac:dyDescent="0.75">
      <c r="A498" s="11">
        <v>44831</v>
      </c>
      <c r="B498">
        <v>2691</v>
      </c>
    </row>
    <row r="499" spans="1:2" x14ac:dyDescent="0.75">
      <c r="A499" s="11">
        <v>44832</v>
      </c>
      <c r="B499">
        <v>2640</v>
      </c>
    </row>
    <row r="500" spans="1:2" x14ac:dyDescent="0.75">
      <c r="A500" s="11">
        <v>44833</v>
      </c>
      <c r="B500">
        <v>2754</v>
      </c>
    </row>
    <row r="501" spans="1:2" x14ac:dyDescent="0.75">
      <c r="A501" s="11">
        <v>44834</v>
      </c>
      <c r="B501">
        <v>2812</v>
      </c>
    </row>
    <row r="502" spans="1:2" x14ac:dyDescent="0.75">
      <c r="A502" s="11">
        <v>44837</v>
      </c>
      <c r="B502">
        <v>2708</v>
      </c>
    </row>
    <row r="503" spans="1:2" x14ac:dyDescent="0.75">
      <c r="A503" s="11">
        <v>44838</v>
      </c>
      <c r="B503">
        <v>2683</v>
      </c>
    </row>
    <row r="504" spans="1:2" x14ac:dyDescent="0.75">
      <c r="A504" s="11">
        <v>44839</v>
      </c>
      <c r="B504">
        <v>2712</v>
      </c>
    </row>
    <row r="505" spans="1:2" x14ac:dyDescent="0.75">
      <c r="A505" s="11">
        <v>44840</v>
      </c>
      <c r="B505">
        <v>2768</v>
      </c>
    </row>
    <row r="506" spans="1:2" x14ac:dyDescent="0.75">
      <c r="A506" s="11">
        <v>44845</v>
      </c>
      <c r="B506">
        <v>2826</v>
      </c>
    </row>
    <row r="507" spans="1:2" x14ac:dyDescent="0.75">
      <c r="A507" s="11">
        <v>44846</v>
      </c>
      <c r="B507">
        <v>2824</v>
      </c>
    </row>
    <row r="508" spans="1:2" x14ac:dyDescent="0.75">
      <c r="A508" s="11">
        <v>44847</v>
      </c>
      <c r="B508">
        <v>2821</v>
      </c>
    </row>
    <row r="509" spans="1:2" x14ac:dyDescent="0.75">
      <c r="A509" s="11">
        <v>44848</v>
      </c>
      <c r="B509">
        <v>2800</v>
      </c>
    </row>
    <row r="510" spans="1:2" x14ac:dyDescent="0.75">
      <c r="A510" s="11">
        <v>44851</v>
      </c>
      <c r="B510">
        <v>2827</v>
      </c>
    </row>
    <row r="511" spans="1:2" x14ac:dyDescent="0.75">
      <c r="A511" s="11">
        <v>44852</v>
      </c>
      <c r="B511">
        <v>2823</v>
      </c>
    </row>
    <row r="512" spans="1:2" x14ac:dyDescent="0.75">
      <c r="A512" s="11">
        <v>44853</v>
      </c>
      <c r="B512">
        <v>2813</v>
      </c>
    </row>
    <row r="513" spans="1:2" x14ac:dyDescent="0.75">
      <c r="A513" s="11">
        <v>44854</v>
      </c>
      <c r="B513">
        <v>2743</v>
      </c>
    </row>
    <row r="514" spans="1:2" x14ac:dyDescent="0.75">
      <c r="A514" s="11">
        <v>44855</v>
      </c>
      <c r="B514">
        <v>2646</v>
      </c>
    </row>
    <row r="515" spans="1:2" x14ac:dyDescent="0.75">
      <c r="A515" s="11">
        <v>44858</v>
      </c>
      <c r="B515">
        <v>2519</v>
      </c>
    </row>
    <row r="516" spans="1:2" x14ac:dyDescent="0.75">
      <c r="A516" s="11">
        <v>44859</v>
      </c>
      <c r="B516">
        <v>2494</v>
      </c>
    </row>
    <row r="517" spans="1:2" x14ac:dyDescent="0.75">
      <c r="A517" s="11">
        <v>44860</v>
      </c>
      <c r="B517">
        <v>2564</v>
      </c>
    </row>
    <row r="518" spans="1:2" x14ac:dyDescent="0.75">
      <c r="A518" s="11">
        <v>44861</v>
      </c>
      <c r="B518">
        <v>2589</v>
      </c>
    </row>
    <row r="519" spans="1:2" x14ac:dyDescent="0.75">
      <c r="A519" s="11">
        <v>44862</v>
      </c>
      <c r="B519">
        <v>2590</v>
      </c>
    </row>
    <row r="520" spans="1:2" x14ac:dyDescent="0.75">
      <c r="A520" s="11">
        <v>44865</v>
      </c>
      <c r="B520">
        <v>2625</v>
      </c>
    </row>
    <row r="521" spans="1:2" x14ac:dyDescent="0.75">
      <c r="A521" s="11">
        <v>44866</v>
      </c>
      <c r="B521">
        <v>2568</v>
      </c>
    </row>
    <row r="522" spans="1:2" x14ac:dyDescent="0.75">
      <c r="A522" s="11">
        <v>44867</v>
      </c>
      <c r="B522">
        <v>2567</v>
      </c>
    </row>
    <row r="523" spans="1:2" x14ac:dyDescent="0.75">
      <c r="A523" s="11">
        <v>44868</v>
      </c>
      <c r="B523">
        <v>2589</v>
      </c>
    </row>
    <row r="524" spans="1:2" x14ac:dyDescent="0.75">
      <c r="A524" s="11">
        <v>44869</v>
      </c>
      <c r="B524">
        <v>2566</v>
      </c>
    </row>
    <row r="525" spans="1:2" x14ac:dyDescent="0.75">
      <c r="A525" s="11">
        <v>44872</v>
      </c>
      <c r="B525">
        <v>2543</v>
      </c>
    </row>
    <row r="526" spans="1:2" x14ac:dyDescent="0.75">
      <c r="A526" s="11">
        <v>44873</v>
      </c>
      <c r="B526">
        <v>2483</v>
      </c>
    </row>
    <row r="527" spans="1:2" x14ac:dyDescent="0.75">
      <c r="A527" s="11">
        <v>44874</v>
      </c>
      <c r="B527">
        <v>2536</v>
      </c>
    </row>
    <row r="528" spans="1:2" x14ac:dyDescent="0.75">
      <c r="A528" s="11">
        <v>44875</v>
      </c>
      <c r="B528">
        <v>2481</v>
      </c>
    </row>
    <row r="529" spans="1:2" x14ac:dyDescent="0.75">
      <c r="A529" s="11">
        <v>44876</v>
      </c>
      <c r="B529">
        <v>2484</v>
      </c>
    </row>
    <row r="530" spans="1:2" x14ac:dyDescent="0.75">
      <c r="A530" s="11">
        <v>44879</v>
      </c>
      <c r="B530">
        <v>2427</v>
      </c>
    </row>
    <row r="531" spans="1:2" x14ac:dyDescent="0.75">
      <c r="A531" s="11">
        <v>44880</v>
      </c>
      <c r="B531">
        <v>2385</v>
      </c>
    </row>
    <row r="532" spans="1:2" x14ac:dyDescent="0.75">
      <c r="A532" s="11">
        <v>44881</v>
      </c>
      <c r="B532">
        <v>2346</v>
      </c>
    </row>
    <row r="533" spans="1:2" x14ac:dyDescent="0.75">
      <c r="A533" s="11">
        <v>44882</v>
      </c>
      <c r="B533">
        <v>2383</v>
      </c>
    </row>
    <row r="534" spans="1:2" x14ac:dyDescent="0.75">
      <c r="A534" s="11">
        <v>44883</v>
      </c>
      <c r="B534">
        <v>2383</v>
      </c>
    </row>
    <row r="535" spans="1:2" x14ac:dyDescent="0.75">
      <c r="A535" s="11">
        <v>44887</v>
      </c>
      <c r="B535">
        <v>2425</v>
      </c>
    </row>
    <row r="536" spans="1:2" x14ac:dyDescent="0.75">
      <c r="A536" s="11">
        <v>44888</v>
      </c>
      <c r="B536">
        <v>2409</v>
      </c>
    </row>
    <row r="537" spans="1:2" x14ac:dyDescent="0.75">
      <c r="A537" s="11">
        <v>44889</v>
      </c>
      <c r="B537">
        <v>2406</v>
      </c>
    </row>
    <row r="538" spans="1:2" x14ac:dyDescent="0.75">
      <c r="A538" s="11">
        <v>44890</v>
      </c>
      <c r="B538">
        <v>2370</v>
      </c>
    </row>
    <row r="539" spans="1:2" x14ac:dyDescent="0.75">
      <c r="A539" s="11">
        <v>44893</v>
      </c>
      <c r="B539">
        <v>2384</v>
      </c>
    </row>
    <row r="540" spans="1:2" x14ac:dyDescent="0.75">
      <c r="A540" s="11">
        <v>44894</v>
      </c>
      <c r="B540">
        <v>2319</v>
      </c>
    </row>
    <row r="541" spans="1:2" x14ac:dyDescent="0.75">
      <c r="A541" s="11">
        <v>44895</v>
      </c>
      <c r="B541">
        <v>2248</v>
      </c>
    </row>
    <row r="542" spans="1:2" x14ac:dyDescent="0.75">
      <c r="A542" s="11">
        <v>44896</v>
      </c>
      <c r="B542">
        <v>2207</v>
      </c>
    </row>
    <row r="543" spans="1:2" x14ac:dyDescent="0.75">
      <c r="A543" s="11">
        <v>44897</v>
      </c>
      <c r="B543">
        <v>2245</v>
      </c>
    </row>
    <row r="544" spans="1:2" x14ac:dyDescent="0.75">
      <c r="A544" s="11">
        <v>44900</v>
      </c>
      <c r="B544">
        <v>2297</v>
      </c>
    </row>
    <row r="545" spans="1:2" x14ac:dyDescent="0.75">
      <c r="A545" s="11">
        <v>44901</v>
      </c>
      <c r="B545">
        <v>2386</v>
      </c>
    </row>
    <row r="546" spans="1:2" x14ac:dyDescent="0.75">
      <c r="A546" s="11">
        <v>44902</v>
      </c>
      <c r="B546">
        <v>2326</v>
      </c>
    </row>
    <row r="547" spans="1:2" x14ac:dyDescent="0.75">
      <c r="A547" s="11">
        <v>44907</v>
      </c>
      <c r="B547">
        <v>2271</v>
      </c>
    </row>
    <row r="548" spans="1:2" x14ac:dyDescent="0.75">
      <c r="A548" s="11">
        <v>44908</v>
      </c>
      <c r="B548">
        <v>2230</v>
      </c>
    </row>
    <row r="549" spans="1:2" x14ac:dyDescent="0.75">
      <c r="A549" s="11">
        <v>44909</v>
      </c>
      <c r="B549">
        <v>2242</v>
      </c>
    </row>
    <row r="550" spans="1:2" x14ac:dyDescent="0.75">
      <c r="A550" s="11">
        <v>44910</v>
      </c>
      <c r="B550">
        <v>2221</v>
      </c>
    </row>
    <row r="551" spans="1:2" x14ac:dyDescent="0.75">
      <c r="A551" s="11">
        <v>44911</v>
      </c>
      <c r="B551">
        <v>2175</v>
      </c>
    </row>
    <row r="552" spans="1:2" x14ac:dyDescent="0.75">
      <c r="A552" s="11">
        <v>44914</v>
      </c>
      <c r="B552">
        <v>2159</v>
      </c>
    </row>
    <row r="553" spans="1:2" x14ac:dyDescent="0.75">
      <c r="A553" s="11">
        <v>44915</v>
      </c>
      <c r="B553">
        <v>2113</v>
      </c>
    </row>
    <row r="554" spans="1:2" x14ac:dyDescent="0.75">
      <c r="A554" s="11">
        <v>44916</v>
      </c>
      <c r="B554">
        <v>2080</v>
      </c>
    </row>
    <row r="555" spans="1:2" x14ac:dyDescent="0.75">
      <c r="A555" s="11">
        <v>44917</v>
      </c>
      <c r="B555">
        <v>2097</v>
      </c>
    </row>
    <row r="556" spans="1:2" x14ac:dyDescent="0.75">
      <c r="A556" s="11">
        <v>44918</v>
      </c>
      <c r="B556">
        <v>2183</v>
      </c>
    </row>
    <row r="557" spans="1:2" x14ac:dyDescent="0.75">
      <c r="A557" s="11">
        <v>44921</v>
      </c>
      <c r="B557">
        <v>2183</v>
      </c>
    </row>
    <row r="558" spans="1:2" x14ac:dyDescent="0.75">
      <c r="A558" s="11">
        <v>44922</v>
      </c>
      <c r="B558">
        <v>2154</v>
      </c>
    </row>
    <row r="559" spans="1:2" x14ac:dyDescent="0.75">
      <c r="A559" s="11">
        <v>44923</v>
      </c>
      <c r="B559">
        <v>2154</v>
      </c>
    </row>
    <row r="560" spans="1:2" x14ac:dyDescent="0.75">
      <c r="A560" s="11">
        <v>44924</v>
      </c>
      <c r="B560">
        <v>2160</v>
      </c>
    </row>
    <row r="561" spans="1:2" x14ac:dyDescent="0.75">
      <c r="A561" s="11">
        <v>44925</v>
      </c>
      <c r="B561">
        <v>2213</v>
      </c>
    </row>
    <row r="562" spans="1:2" x14ac:dyDescent="0.75">
      <c r="A562" s="11">
        <v>44928</v>
      </c>
      <c r="B562">
        <v>2213</v>
      </c>
    </row>
    <row r="563" spans="1:2" x14ac:dyDescent="0.75">
      <c r="A563" s="11">
        <v>44929</v>
      </c>
      <c r="B563">
        <v>2153</v>
      </c>
    </row>
    <row r="564" spans="1:2" x14ac:dyDescent="0.75">
      <c r="A564" s="11">
        <v>44930</v>
      </c>
      <c r="B564">
        <v>2089</v>
      </c>
    </row>
    <row r="565" spans="1:2" x14ac:dyDescent="0.75">
      <c r="A565" s="11">
        <v>44931</v>
      </c>
      <c r="B565">
        <v>2118</v>
      </c>
    </row>
    <row r="566" spans="1:2" x14ac:dyDescent="0.75">
      <c r="A566" s="11">
        <v>44932</v>
      </c>
      <c r="B566">
        <v>2094</v>
      </c>
    </row>
    <row r="567" spans="1:2" x14ac:dyDescent="0.75">
      <c r="A567" s="11">
        <v>44935</v>
      </c>
      <c r="B567">
        <v>2079</v>
      </c>
    </row>
    <row r="568" spans="1:2" x14ac:dyDescent="0.75">
      <c r="A568" s="11">
        <v>44936</v>
      </c>
      <c r="B568">
        <v>2059</v>
      </c>
    </row>
    <row r="569" spans="1:2" x14ac:dyDescent="0.75">
      <c r="A569" s="11">
        <v>44937</v>
      </c>
      <c r="B569">
        <v>1996</v>
      </c>
    </row>
    <row r="570" spans="1:2" x14ac:dyDescent="0.75">
      <c r="A570" s="11">
        <v>44938</v>
      </c>
      <c r="B570">
        <v>1994</v>
      </c>
    </row>
    <row r="571" spans="1:2" x14ac:dyDescent="0.75">
      <c r="A571" s="11">
        <v>44939</v>
      </c>
      <c r="B571">
        <v>1980</v>
      </c>
    </row>
    <row r="572" spans="1:2" x14ac:dyDescent="0.75">
      <c r="A572" s="11">
        <v>44942</v>
      </c>
      <c r="B572">
        <v>1980</v>
      </c>
    </row>
    <row r="573" spans="1:2" x14ac:dyDescent="0.75">
      <c r="A573" s="11">
        <v>44943</v>
      </c>
      <c r="B573">
        <v>1881</v>
      </c>
    </row>
    <row r="574" spans="1:2" x14ac:dyDescent="0.75">
      <c r="A574" s="11">
        <v>44944</v>
      </c>
      <c r="B574">
        <v>1807</v>
      </c>
    </row>
    <row r="575" spans="1:2" x14ac:dyDescent="0.75">
      <c r="A575" s="11">
        <v>44945</v>
      </c>
      <c r="B575">
        <v>1938</v>
      </c>
    </row>
    <row r="576" spans="1:2" x14ac:dyDescent="0.75">
      <c r="A576" s="11">
        <v>44946</v>
      </c>
      <c r="B576">
        <v>1876</v>
      </c>
    </row>
    <row r="577" spans="1:2" x14ac:dyDescent="0.75">
      <c r="A577" s="11">
        <v>44949</v>
      </c>
      <c r="B577">
        <v>1843</v>
      </c>
    </row>
    <row r="578" spans="1:2" x14ac:dyDescent="0.75">
      <c r="A578" s="11">
        <v>44950</v>
      </c>
      <c r="B578">
        <v>1825</v>
      </c>
    </row>
    <row r="579" spans="1:2" x14ac:dyDescent="0.75">
      <c r="A579" s="11">
        <v>44951</v>
      </c>
      <c r="B579">
        <v>1834</v>
      </c>
    </row>
    <row r="580" spans="1:2" x14ac:dyDescent="0.75">
      <c r="A580" s="11">
        <v>44952</v>
      </c>
      <c r="B580">
        <v>1837</v>
      </c>
    </row>
    <row r="581" spans="1:2" x14ac:dyDescent="0.75">
      <c r="A581" s="11">
        <v>44953</v>
      </c>
      <c r="B581">
        <v>1826</v>
      </c>
    </row>
    <row r="582" spans="1:2" x14ac:dyDescent="0.75">
      <c r="A582" s="11">
        <v>44956</v>
      </c>
      <c r="B582">
        <v>1806</v>
      </c>
    </row>
    <row r="583" spans="1:2" x14ac:dyDescent="0.75">
      <c r="A583" s="11">
        <v>44957</v>
      </c>
      <c r="B583">
        <v>1817</v>
      </c>
    </row>
    <row r="584" spans="1:2" x14ac:dyDescent="0.75">
      <c r="A584" s="11">
        <v>44958</v>
      </c>
      <c r="B584">
        <v>1820</v>
      </c>
    </row>
    <row r="585" spans="1:2" x14ac:dyDescent="0.75">
      <c r="A585" s="11">
        <v>44959</v>
      </c>
      <c r="B585">
        <v>1795</v>
      </c>
    </row>
    <row r="586" spans="1:2" x14ac:dyDescent="0.75">
      <c r="A586" s="11">
        <v>44960</v>
      </c>
      <c r="B586">
        <v>1845</v>
      </c>
    </row>
    <row r="587" spans="1:2" x14ac:dyDescent="0.75">
      <c r="A587" s="11">
        <v>44963</v>
      </c>
      <c r="B587">
        <v>1912</v>
      </c>
    </row>
    <row r="588" spans="1:2" x14ac:dyDescent="0.75">
      <c r="A588" s="11">
        <v>44964</v>
      </c>
      <c r="B588">
        <v>1907</v>
      </c>
    </row>
    <row r="589" spans="1:2" x14ac:dyDescent="0.75">
      <c r="A589" s="11">
        <v>44965</v>
      </c>
      <c r="B589">
        <v>1912</v>
      </c>
    </row>
    <row r="590" spans="1:2" x14ac:dyDescent="0.75">
      <c r="A590" s="11">
        <v>44966</v>
      </c>
      <c r="B590">
        <v>1928</v>
      </c>
    </row>
    <row r="591" spans="1:2" x14ac:dyDescent="0.75">
      <c r="A591" s="11">
        <v>44967</v>
      </c>
      <c r="B591">
        <v>1962</v>
      </c>
    </row>
    <row r="592" spans="1:2" x14ac:dyDescent="0.75">
      <c r="A592" s="11">
        <v>44970</v>
      </c>
      <c r="B592">
        <v>1966</v>
      </c>
    </row>
    <row r="593" spans="1:2" x14ac:dyDescent="0.75">
      <c r="A593" s="11">
        <v>44971</v>
      </c>
      <c r="B593">
        <v>1968</v>
      </c>
    </row>
    <row r="594" spans="1:2" x14ac:dyDescent="0.75">
      <c r="A594" s="11">
        <v>44972</v>
      </c>
      <c r="B594">
        <v>1997</v>
      </c>
    </row>
    <row r="595" spans="1:2" x14ac:dyDescent="0.75">
      <c r="A595" s="11">
        <v>44973</v>
      </c>
      <c r="B595">
        <v>2056</v>
      </c>
    </row>
    <row r="596" spans="1:2" x14ac:dyDescent="0.75">
      <c r="A596" s="11">
        <v>44974</v>
      </c>
      <c r="B596">
        <v>2123</v>
      </c>
    </row>
    <row r="597" spans="1:2" x14ac:dyDescent="0.75">
      <c r="A597" s="11">
        <v>44979</v>
      </c>
      <c r="B597">
        <v>2127</v>
      </c>
    </row>
    <row r="598" spans="1:2" x14ac:dyDescent="0.75">
      <c r="A598" s="11">
        <v>44980</v>
      </c>
      <c r="B598">
        <v>1974</v>
      </c>
    </row>
    <row r="599" spans="1:2" x14ac:dyDescent="0.75">
      <c r="A599" s="11">
        <v>44981</v>
      </c>
      <c r="B599">
        <v>1996</v>
      </c>
    </row>
    <row r="600" spans="1:2" x14ac:dyDescent="0.75">
      <c r="A600" s="11">
        <v>44984</v>
      </c>
      <c r="B600">
        <v>1966</v>
      </c>
    </row>
    <row r="601" spans="1:2" x14ac:dyDescent="0.75">
      <c r="A601" s="11">
        <v>44985</v>
      </c>
      <c r="B601">
        <v>1965</v>
      </c>
    </row>
    <row r="602" spans="1:2" x14ac:dyDescent="0.75">
      <c r="A602" s="11">
        <v>44986</v>
      </c>
      <c r="B602">
        <v>2036</v>
      </c>
    </row>
    <row r="603" spans="1:2" x14ac:dyDescent="0.75">
      <c r="A603" s="11">
        <v>44987</v>
      </c>
      <c r="B603">
        <v>2088</v>
      </c>
    </row>
    <row r="604" spans="1:2" x14ac:dyDescent="0.75">
      <c r="A604" s="11">
        <v>44988</v>
      </c>
      <c r="B604">
        <v>2081</v>
      </c>
    </row>
    <row r="605" spans="1:2" x14ac:dyDescent="0.75">
      <c r="A605" s="11">
        <v>44991</v>
      </c>
      <c r="B605">
        <v>2047</v>
      </c>
    </row>
    <row r="606" spans="1:2" x14ac:dyDescent="0.75">
      <c r="A606" s="11">
        <v>44992</v>
      </c>
      <c r="B606">
        <v>2044</v>
      </c>
    </row>
    <row r="607" spans="1:2" x14ac:dyDescent="0.75">
      <c r="A607" s="11">
        <v>44993</v>
      </c>
      <c r="B607">
        <v>2098</v>
      </c>
    </row>
    <row r="608" spans="1:2" x14ac:dyDescent="0.75">
      <c r="A608" s="11">
        <v>44994</v>
      </c>
      <c r="B608">
        <v>2134</v>
      </c>
    </row>
    <row r="609" spans="1:2" x14ac:dyDescent="0.75">
      <c r="A609" s="11">
        <v>44995</v>
      </c>
      <c r="B609">
        <v>2207</v>
      </c>
    </row>
    <row r="610" spans="1:2" x14ac:dyDescent="0.75">
      <c r="A610" s="11">
        <v>44998</v>
      </c>
      <c r="B610">
        <v>2323</v>
      </c>
    </row>
    <row r="611" spans="1:2" x14ac:dyDescent="0.75">
      <c r="A611" s="11">
        <v>44999</v>
      </c>
      <c r="B611">
        <v>2293</v>
      </c>
    </row>
    <row r="612" spans="1:2" x14ac:dyDescent="0.75">
      <c r="A612" s="11">
        <v>45000</v>
      </c>
      <c r="B612">
        <v>2397</v>
      </c>
    </row>
    <row r="613" spans="1:2" x14ac:dyDescent="0.75">
      <c r="A613" s="11">
        <v>45001</v>
      </c>
      <c r="B613">
        <v>2324</v>
      </c>
    </row>
    <row r="614" spans="1:2" x14ac:dyDescent="0.75">
      <c r="A614" s="11">
        <v>45002</v>
      </c>
      <c r="B614">
        <v>2383</v>
      </c>
    </row>
    <row r="615" spans="1:2" x14ac:dyDescent="0.75">
      <c r="A615" s="11">
        <v>45005</v>
      </c>
      <c r="B615">
        <v>2383</v>
      </c>
    </row>
    <row r="616" spans="1:2" x14ac:dyDescent="0.75">
      <c r="A616" s="11">
        <v>45006</v>
      </c>
      <c r="B616">
        <v>2335</v>
      </c>
    </row>
    <row r="617" spans="1:2" x14ac:dyDescent="0.75">
      <c r="A617" s="11">
        <v>45007</v>
      </c>
      <c r="B617">
        <v>2458</v>
      </c>
    </row>
    <row r="618" spans="1:2" x14ac:dyDescent="0.75">
      <c r="A618" s="11">
        <v>45008</v>
      </c>
      <c r="B618">
        <v>2497</v>
      </c>
    </row>
    <row r="619" spans="1:2" x14ac:dyDescent="0.75">
      <c r="A619" s="11">
        <v>45012</v>
      </c>
      <c r="B619">
        <v>2531</v>
      </c>
    </row>
    <row r="620" spans="1:2" x14ac:dyDescent="0.75">
      <c r="A620" s="11">
        <v>45013</v>
      </c>
      <c r="B620">
        <v>2521</v>
      </c>
    </row>
    <row r="621" spans="1:2" x14ac:dyDescent="0.75">
      <c r="A621" s="11">
        <v>45014</v>
      </c>
      <c r="B621">
        <v>2365</v>
      </c>
    </row>
    <row r="622" spans="1:2" x14ac:dyDescent="0.75">
      <c r="A622" s="11">
        <v>45015</v>
      </c>
      <c r="B622">
        <v>2304</v>
      </c>
    </row>
    <row r="623" spans="1:2" x14ac:dyDescent="0.75">
      <c r="A623" s="11">
        <v>45016</v>
      </c>
      <c r="B623">
        <v>2276</v>
      </c>
    </row>
    <row r="624" spans="1:2" x14ac:dyDescent="0.75">
      <c r="A624" s="11">
        <v>45019</v>
      </c>
      <c r="B624">
        <v>2280</v>
      </c>
    </row>
    <row r="625" spans="1:2" x14ac:dyDescent="0.75">
      <c r="A625" s="11">
        <v>45020</v>
      </c>
      <c r="B625">
        <v>2351</v>
      </c>
    </row>
    <row r="626" spans="1:2" x14ac:dyDescent="0.75">
      <c r="A626" s="11">
        <v>45021</v>
      </c>
      <c r="B626">
        <v>2432</v>
      </c>
    </row>
    <row r="627" spans="1:2" x14ac:dyDescent="0.75">
      <c r="A627" s="11">
        <v>45026</v>
      </c>
      <c r="B627">
        <v>2429</v>
      </c>
    </row>
    <row r="628" spans="1:2" x14ac:dyDescent="0.75">
      <c r="A628" s="11">
        <v>45027</v>
      </c>
      <c r="B628">
        <v>2440</v>
      </c>
    </row>
    <row r="629" spans="1:2" x14ac:dyDescent="0.75">
      <c r="A629" s="11">
        <v>45028</v>
      </c>
      <c r="B629">
        <v>2385</v>
      </c>
    </row>
    <row r="630" spans="1:2" x14ac:dyDescent="0.75">
      <c r="A630" s="11">
        <v>45029</v>
      </c>
      <c r="B630">
        <v>2376</v>
      </c>
    </row>
    <row r="631" spans="1:2" x14ac:dyDescent="0.75">
      <c r="A631" s="11">
        <v>45030</v>
      </c>
      <c r="B631">
        <v>2352</v>
      </c>
    </row>
    <row r="632" spans="1:2" x14ac:dyDescent="0.75">
      <c r="A632" s="11">
        <v>45033</v>
      </c>
      <c r="B632">
        <v>2407</v>
      </c>
    </row>
    <row r="633" spans="1:2" x14ac:dyDescent="0.75">
      <c r="A633" s="11">
        <v>45034</v>
      </c>
      <c r="B633">
        <v>2474</v>
      </c>
    </row>
    <row r="634" spans="1:2" x14ac:dyDescent="0.75">
      <c r="A634" s="11">
        <v>45035</v>
      </c>
      <c r="B634">
        <v>2661</v>
      </c>
    </row>
    <row r="635" spans="1:2" x14ac:dyDescent="0.75">
      <c r="A635" s="11">
        <v>45036</v>
      </c>
      <c r="B635">
        <v>2660</v>
      </c>
    </row>
    <row r="636" spans="1:2" x14ac:dyDescent="0.75">
      <c r="A636" s="11">
        <v>45037</v>
      </c>
      <c r="B636">
        <v>2622</v>
      </c>
    </row>
    <row r="637" spans="1:2" x14ac:dyDescent="0.75">
      <c r="A637" s="11">
        <v>45040</v>
      </c>
      <c r="B637">
        <v>2624</v>
      </c>
    </row>
    <row r="638" spans="1:2" x14ac:dyDescent="0.75">
      <c r="A638" s="11">
        <v>45041</v>
      </c>
      <c r="B638">
        <v>2648</v>
      </c>
    </row>
    <row r="639" spans="1:2" x14ac:dyDescent="0.75">
      <c r="A639" s="11">
        <v>45042</v>
      </c>
      <c r="B639">
        <v>2640</v>
      </c>
    </row>
    <row r="640" spans="1:2" x14ac:dyDescent="0.75">
      <c r="A640" s="11">
        <v>45043</v>
      </c>
      <c r="B640">
        <v>2657</v>
      </c>
    </row>
    <row r="641" spans="1:2" x14ac:dyDescent="0.75">
      <c r="A641" s="11">
        <v>45044</v>
      </c>
      <c r="B641">
        <v>2656</v>
      </c>
    </row>
    <row r="642" spans="1:2" x14ac:dyDescent="0.75">
      <c r="A642" s="11">
        <v>45048</v>
      </c>
      <c r="B642">
        <v>2647</v>
      </c>
    </row>
    <row r="643" spans="1:2" x14ac:dyDescent="0.75">
      <c r="A643" s="11">
        <v>45049</v>
      </c>
      <c r="B643">
        <v>2623</v>
      </c>
    </row>
    <row r="644" spans="1:2" x14ac:dyDescent="0.75">
      <c r="A644" s="11">
        <v>45050</v>
      </c>
      <c r="B644">
        <v>2582</v>
      </c>
    </row>
    <row r="645" spans="1:2" x14ac:dyDescent="0.75">
      <c r="A645" s="11">
        <v>45051</v>
      </c>
      <c r="B645">
        <v>2576</v>
      </c>
    </row>
    <row r="646" spans="1:2" x14ac:dyDescent="0.75">
      <c r="A646" s="11">
        <v>45054</v>
      </c>
      <c r="B646">
        <v>2577</v>
      </c>
    </row>
    <row r="647" spans="1:2" x14ac:dyDescent="0.75">
      <c r="A647" s="11">
        <v>45055</v>
      </c>
      <c r="B647">
        <v>2524</v>
      </c>
    </row>
    <row r="648" spans="1:2" x14ac:dyDescent="0.75">
      <c r="A648" s="11">
        <v>45056</v>
      </c>
      <c r="B648">
        <v>2507</v>
      </c>
    </row>
    <row r="649" spans="1:2" x14ac:dyDescent="0.75">
      <c r="A649" s="11">
        <v>45057</v>
      </c>
      <c r="B649">
        <v>2523</v>
      </c>
    </row>
    <row r="650" spans="1:2" x14ac:dyDescent="0.75">
      <c r="A650" s="11">
        <v>45058</v>
      </c>
      <c r="B650">
        <v>2584</v>
      </c>
    </row>
    <row r="651" spans="1:2" x14ac:dyDescent="0.75">
      <c r="A651" s="11">
        <v>45061</v>
      </c>
      <c r="B651">
        <v>2587</v>
      </c>
    </row>
    <row r="652" spans="1:2" x14ac:dyDescent="0.75">
      <c r="A652" s="11">
        <v>45062</v>
      </c>
      <c r="B652">
        <v>2580</v>
      </c>
    </row>
    <row r="653" spans="1:2" x14ac:dyDescent="0.75">
      <c r="A653" s="11">
        <v>45063</v>
      </c>
      <c r="B653">
        <v>2550</v>
      </c>
    </row>
    <row r="654" spans="1:2" x14ac:dyDescent="0.75">
      <c r="A654" s="11">
        <v>45064</v>
      </c>
      <c r="B654">
        <v>2594</v>
      </c>
    </row>
    <row r="655" spans="1:2" x14ac:dyDescent="0.75">
      <c r="A655" s="11">
        <v>45065</v>
      </c>
      <c r="B655">
        <v>2600</v>
      </c>
    </row>
    <row r="656" spans="1:2" x14ac:dyDescent="0.75">
      <c r="A656" s="11">
        <v>45068</v>
      </c>
      <c r="B656">
        <v>2578</v>
      </c>
    </row>
    <row r="657" spans="1:2" x14ac:dyDescent="0.75">
      <c r="A657" s="11">
        <v>45069</v>
      </c>
      <c r="B657">
        <v>2577</v>
      </c>
    </row>
    <row r="658" spans="1:2" x14ac:dyDescent="0.75">
      <c r="A658" s="11">
        <v>45070</v>
      </c>
      <c r="B658">
        <v>2590</v>
      </c>
    </row>
    <row r="659" spans="1:2" x14ac:dyDescent="0.75">
      <c r="A659" s="11">
        <v>45075</v>
      </c>
      <c r="B659">
        <v>2590</v>
      </c>
    </row>
    <row r="660" spans="1:2" x14ac:dyDescent="0.75">
      <c r="A660" s="11">
        <v>45076</v>
      </c>
      <c r="B660">
        <v>2590</v>
      </c>
    </row>
    <row r="661" spans="1:2" x14ac:dyDescent="0.75">
      <c r="A661" s="11">
        <v>45077</v>
      </c>
      <c r="B661">
        <v>2590</v>
      </c>
    </row>
    <row r="662" spans="1:2" x14ac:dyDescent="0.75">
      <c r="A662" s="11">
        <v>45078</v>
      </c>
      <c r="B662">
        <v>2616</v>
      </c>
    </row>
    <row r="663" spans="1:2" x14ac:dyDescent="0.75">
      <c r="A663" s="11">
        <v>45079</v>
      </c>
      <c r="B663">
        <v>2561</v>
      </c>
    </row>
    <row r="664" spans="1:2" x14ac:dyDescent="0.75">
      <c r="A664" s="11">
        <v>45082</v>
      </c>
      <c r="B664">
        <v>2518</v>
      </c>
    </row>
    <row r="665" spans="1:2" x14ac:dyDescent="0.75">
      <c r="A665" s="11">
        <v>45083</v>
      </c>
      <c r="B665">
        <v>2396</v>
      </c>
    </row>
    <row r="666" spans="1:2" x14ac:dyDescent="0.75">
      <c r="A666" s="11">
        <v>45084</v>
      </c>
      <c r="B666">
        <v>2341</v>
      </c>
    </row>
    <row r="667" spans="1:2" x14ac:dyDescent="0.75">
      <c r="A667" s="11">
        <v>45085</v>
      </c>
      <c r="B667">
        <v>2388</v>
      </c>
    </row>
    <row r="668" spans="1:2" x14ac:dyDescent="0.75">
      <c r="A668" s="11">
        <v>45086</v>
      </c>
      <c r="B668">
        <v>2378</v>
      </c>
    </row>
    <row r="669" spans="1:2" x14ac:dyDescent="0.75">
      <c r="A669" s="11">
        <v>45089</v>
      </c>
      <c r="B669">
        <v>2345</v>
      </c>
    </row>
    <row r="670" spans="1:2" x14ac:dyDescent="0.75">
      <c r="A670" s="11">
        <v>45090</v>
      </c>
      <c r="B670">
        <v>2311</v>
      </c>
    </row>
    <row r="671" spans="1:2" x14ac:dyDescent="0.75">
      <c r="A671" s="11">
        <v>45091</v>
      </c>
      <c r="B671">
        <v>2330</v>
      </c>
    </row>
    <row r="672" spans="1:2" x14ac:dyDescent="0.75">
      <c r="A672" s="11">
        <v>45092</v>
      </c>
      <c r="B672">
        <v>2359</v>
      </c>
    </row>
    <row r="673" spans="1:2" x14ac:dyDescent="0.75">
      <c r="A673" s="11">
        <v>45093</v>
      </c>
      <c r="B673">
        <v>2371</v>
      </c>
    </row>
    <row r="674" spans="1:2" x14ac:dyDescent="0.75">
      <c r="A674" s="11">
        <v>45098</v>
      </c>
      <c r="B674">
        <v>2307</v>
      </c>
    </row>
    <row r="675" spans="1:2" x14ac:dyDescent="0.75">
      <c r="A675" s="11">
        <v>45099</v>
      </c>
      <c r="B675">
        <v>2216</v>
      </c>
    </row>
    <row r="676" spans="1:2" x14ac:dyDescent="0.75">
      <c r="A676" s="11">
        <v>45100</v>
      </c>
      <c r="B676">
        <v>2232</v>
      </c>
    </row>
    <row r="677" spans="1:2" x14ac:dyDescent="0.75">
      <c r="A677" s="11">
        <v>45103</v>
      </c>
      <c r="B677">
        <v>2095</v>
      </c>
    </row>
    <row r="678" spans="1:2" x14ac:dyDescent="0.75">
      <c r="A678" s="11">
        <v>45104</v>
      </c>
      <c r="B678">
        <v>2120</v>
      </c>
    </row>
    <row r="679" spans="1:2" x14ac:dyDescent="0.75">
      <c r="A679" s="11">
        <v>45105</v>
      </c>
      <c r="B679">
        <v>2098</v>
      </c>
    </row>
    <row r="680" spans="1:2" x14ac:dyDescent="0.75">
      <c r="A680" s="11">
        <v>45106</v>
      </c>
      <c r="B680">
        <v>2061</v>
      </c>
    </row>
    <row r="681" spans="1:2" x14ac:dyDescent="0.75">
      <c r="A681" s="11">
        <v>45107</v>
      </c>
      <c r="B681">
        <v>2037</v>
      </c>
    </row>
    <row r="682" spans="1:2" x14ac:dyDescent="0.75">
      <c r="A682" s="11">
        <v>45110</v>
      </c>
      <c r="B682">
        <v>2037</v>
      </c>
    </row>
    <row r="683" spans="1:2" x14ac:dyDescent="0.75">
      <c r="A683" s="11">
        <v>45111</v>
      </c>
      <c r="B683">
        <v>2037</v>
      </c>
    </row>
    <row r="684" spans="1:2" x14ac:dyDescent="0.75">
      <c r="A684" s="11">
        <v>45112</v>
      </c>
      <c r="B684">
        <v>1941</v>
      </c>
    </row>
    <row r="685" spans="1:2" x14ac:dyDescent="0.75">
      <c r="A685" s="11">
        <v>45113</v>
      </c>
      <c r="B685">
        <v>2053</v>
      </c>
    </row>
    <row r="686" spans="1:2" x14ac:dyDescent="0.75">
      <c r="A686" s="11">
        <v>45114</v>
      </c>
      <c r="B686">
        <v>2103</v>
      </c>
    </row>
    <row r="687" spans="1:2" x14ac:dyDescent="0.75">
      <c r="A687" s="11">
        <v>45117</v>
      </c>
      <c r="B687">
        <v>2044</v>
      </c>
    </row>
    <row r="688" spans="1:2" x14ac:dyDescent="0.75">
      <c r="A688" s="11">
        <v>45118</v>
      </c>
      <c r="B688">
        <v>1981</v>
      </c>
    </row>
    <row r="689" spans="1:2" x14ac:dyDescent="0.75">
      <c r="A689" s="11">
        <v>45119</v>
      </c>
      <c r="B689">
        <v>2005</v>
      </c>
    </row>
    <row r="690" spans="1:2" x14ac:dyDescent="0.75">
      <c r="A690" s="11">
        <v>45120</v>
      </c>
      <c r="B690">
        <v>2038</v>
      </c>
    </row>
    <row r="691" spans="1:2" x14ac:dyDescent="0.75">
      <c r="A691" s="11">
        <v>45121</v>
      </c>
      <c r="B691">
        <v>2112</v>
      </c>
    </row>
    <row r="692" spans="1:2" x14ac:dyDescent="0.75">
      <c r="A692" s="11">
        <v>45124</v>
      </c>
      <c r="B692">
        <v>2042</v>
      </c>
    </row>
    <row r="693" spans="1:2" x14ac:dyDescent="0.75">
      <c r="A693" s="11">
        <v>45125</v>
      </c>
      <c r="B693">
        <v>2023</v>
      </c>
    </row>
    <row r="694" spans="1:2" x14ac:dyDescent="0.75">
      <c r="A694" s="11">
        <v>45126</v>
      </c>
      <c r="B694">
        <v>2064</v>
      </c>
    </row>
    <row r="695" spans="1:2" x14ac:dyDescent="0.75">
      <c r="A695" s="11">
        <v>45127</v>
      </c>
      <c r="B695">
        <v>2038</v>
      </c>
    </row>
    <row r="696" spans="1:2" x14ac:dyDescent="0.75">
      <c r="A696" s="11">
        <v>45128</v>
      </c>
      <c r="B696">
        <v>2021</v>
      </c>
    </row>
    <row r="697" spans="1:2" x14ac:dyDescent="0.75">
      <c r="A697" s="11">
        <v>45131</v>
      </c>
      <c r="B697">
        <v>1960</v>
      </c>
    </row>
    <row r="698" spans="1:2" x14ac:dyDescent="0.75">
      <c r="A698" s="11">
        <v>45132</v>
      </c>
      <c r="B698">
        <v>1951</v>
      </c>
    </row>
    <row r="699" spans="1:2" x14ac:dyDescent="0.75">
      <c r="A699" s="11">
        <v>45133</v>
      </c>
      <c r="B699">
        <v>1991</v>
      </c>
    </row>
    <row r="700" spans="1:2" x14ac:dyDescent="0.75">
      <c r="A700" s="11">
        <v>45134</v>
      </c>
      <c r="B700">
        <v>2017</v>
      </c>
    </row>
    <row r="701" spans="1:2" x14ac:dyDescent="0.75">
      <c r="A701" s="11">
        <v>45135</v>
      </c>
      <c r="B701">
        <v>1960</v>
      </c>
    </row>
    <row r="702" spans="1:2" x14ac:dyDescent="0.75">
      <c r="A702" s="11">
        <v>45138</v>
      </c>
      <c r="B702">
        <v>1980</v>
      </c>
    </row>
    <row r="703" spans="1:2" x14ac:dyDescent="0.75">
      <c r="A703" s="11">
        <v>45139</v>
      </c>
      <c r="B703">
        <v>1990</v>
      </c>
    </row>
    <row r="704" spans="1:2" x14ac:dyDescent="0.75">
      <c r="A704" s="11">
        <v>45140</v>
      </c>
      <c r="B704">
        <v>2011</v>
      </c>
    </row>
    <row r="705" spans="1:2" x14ac:dyDescent="0.75">
      <c r="A705" s="11">
        <v>45141</v>
      </c>
      <c r="B705">
        <v>2024</v>
      </c>
    </row>
    <row r="706" spans="1:2" x14ac:dyDescent="0.75">
      <c r="A706" s="11">
        <v>45142</v>
      </c>
      <c r="B706">
        <v>2020</v>
      </c>
    </row>
    <row r="707" spans="1:2" x14ac:dyDescent="0.75">
      <c r="A707" s="11">
        <v>45145</v>
      </c>
      <c r="B707">
        <v>2020</v>
      </c>
    </row>
    <row r="708" spans="1:2" x14ac:dyDescent="0.75">
      <c r="A708" s="11">
        <v>45146</v>
      </c>
      <c r="B708">
        <v>2010</v>
      </c>
    </row>
    <row r="709" spans="1:2" x14ac:dyDescent="0.75">
      <c r="A709" s="11">
        <v>45147</v>
      </c>
      <c r="B709">
        <v>1975</v>
      </c>
    </row>
    <row r="710" spans="1:2" x14ac:dyDescent="0.75">
      <c r="A710" s="11">
        <v>45148</v>
      </c>
      <c r="B710">
        <v>1911</v>
      </c>
    </row>
    <row r="711" spans="1:2" x14ac:dyDescent="0.75">
      <c r="A711" s="11">
        <v>45149</v>
      </c>
      <c r="B711">
        <v>1915</v>
      </c>
    </row>
    <row r="712" spans="1:2" x14ac:dyDescent="0.75">
      <c r="A712" s="11">
        <v>45152</v>
      </c>
      <c r="B712">
        <v>1914</v>
      </c>
    </row>
    <row r="713" spans="1:2" x14ac:dyDescent="0.75">
      <c r="A713" s="11">
        <v>45153</v>
      </c>
      <c r="B713">
        <v>2172</v>
      </c>
    </row>
    <row r="714" spans="1:2" x14ac:dyDescent="0.75">
      <c r="A714" s="11">
        <v>45154</v>
      </c>
      <c r="B714">
        <v>2187</v>
      </c>
    </row>
    <row r="715" spans="1:2" x14ac:dyDescent="0.75">
      <c r="A715" s="11">
        <v>45155</v>
      </c>
      <c r="B715">
        <v>2185</v>
      </c>
    </row>
    <row r="716" spans="1:2" x14ac:dyDescent="0.75">
      <c r="A716" s="11">
        <v>45156</v>
      </c>
      <c r="B716">
        <v>2128</v>
      </c>
    </row>
    <row r="717" spans="1:2" x14ac:dyDescent="0.75">
      <c r="A717" s="11">
        <v>45160</v>
      </c>
      <c r="B717">
        <v>2049</v>
      </c>
    </row>
    <row r="718" spans="1:2" x14ac:dyDescent="0.75">
      <c r="A718" s="11">
        <v>45161</v>
      </c>
      <c r="B718">
        <v>2035</v>
      </c>
    </row>
    <row r="719" spans="1:2" x14ac:dyDescent="0.75">
      <c r="A719" s="11">
        <v>45162</v>
      </c>
      <c r="B719">
        <v>2050</v>
      </c>
    </row>
    <row r="720" spans="1:2" x14ac:dyDescent="0.75">
      <c r="A720" s="11">
        <v>45163</v>
      </c>
      <c r="B720">
        <v>2050</v>
      </c>
    </row>
    <row r="721" spans="1:2" x14ac:dyDescent="0.75">
      <c r="A721" s="11">
        <v>45166</v>
      </c>
      <c r="B721">
        <v>2041</v>
      </c>
    </row>
    <row r="722" spans="1:2" x14ac:dyDescent="0.75">
      <c r="A722" s="11">
        <v>45167</v>
      </c>
      <c r="B722">
        <v>2052</v>
      </c>
    </row>
    <row r="723" spans="1:2" x14ac:dyDescent="0.75">
      <c r="A723" s="11">
        <v>45168</v>
      </c>
      <c r="B723">
        <v>2094</v>
      </c>
    </row>
    <row r="724" spans="1:2" x14ac:dyDescent="0.75">
      <c r="A724" s="11">
        <v>45169</v>
      </c>
      <c r="B724">
        <v>2105</v>
      </c>
    </row>
    <row r="725" spans="1:2" x14ac:dyDescent="0.75">
      <c r="A725" s="11">
        <v>45170</v>
      </c>
      <c r="B725">
        <v>2090</v>
      </c>
    </row>
    <row r="726" spans="1:2" x14ac:dyDescent="0.75">
      <c r="A726" s="11">
        <v>45173</v>
      </c>
      <c r="B726">
        <v>2091</v>
      </c>
    </row>
    <row r="727" spans="1:2" x14ac:dyDescent="0.75">
      <c r="A727" s="11">
        <v>45174</v>
      </c>
      <c r="B727">
        <v>2136</v>
      </c>
    </row>
    <row r="728" spans="1:2" x14ac:dyDescent="0.75">
      <c r="A728" s="11">
        <v>45175</v>
      </c>
      <c r="B728">
        <v>2178</v>
      </c>
    </row>
    <row r="729" spans="1:2" x14ac:dyDescent="0.75">
      <c r="A729" s="11">
        <v>45176</v>
      </c>
      <c r="B729">
        <v>2131</v>
      </c>
    </row>
    <row r="730" spans="1:2" x14ac:dyDescent="0.75">
      <c r="A730" s="11">
        <v>45177</v>
      </c>
      <c r="B730">
        <v>2155</v>
      </c>
    </row>
    <row r="731" spans="1:2" x14ac:dyDescent="0.75">
      <c r="A731" s="11">
        <v>45180</v>
      </c>
      <c r="B731">
        <v>2170</v>
      </c>
    </row>
    <row r="732" spans="1:2" x14ac:dyDescent="0.75">
      <c r="A732" s="11">
        <v>45181</v>
      </c>
      <c r="B732">
        <v>2176</v>
      </c>
    </row>
    <row r="733" spans="1:2" x14ac:dyDescent="0.75">
      <c r="A733" s="11">
        <v>45182</v>
      </c>
      <c r="B733">
        <v>2168</v>
      </c>
    </row>
    <row r="734" spans="1:2" x14ac:dyDescent="0.75">
      <c r="A734" s="11">
        <v>45183</v>
      </c>
      <c r="B734">
        <v>2156</v>
      </c>
    </row>
    <row r="735" spans="1:2" x14ac:dyDescent="0.75">
      <c r="A735" s="11">
        <v>45184</v>
      </c>
      <c r="B735">
        <v>2169</v>
      </c>
    </row>
    <row r="736" spans="1:2" x14ac:dyDescent="0.75">
      <c r="A736" s="11">
        <v>45187</v>
      </c>
      <c r="B736">
        <v>2170</v>
      </c>
    </row>
    <row r="737" spans="1:2" x14ac:dyDescent="0.75">
      <c r="A737" s="11">
        <v>45188</v>
      </c>
      <c r="B737">
        <v>2194</v>
      </c>
    </row>
    <row r="738" spans="1:2" x14ac:dyDescent="0.75">
      <c r="A738" s="11">
        <v>45189</v>
      </c>
      <c r="B738">
        <v>2265</v>
      </c>
    </row>
    <row r="739" spans="1:2" x14ac:dyDescent="0.75">
      <c r="A739" s="11">
        <v>45190</v>
      </c>
      <c r="B739">
        <v>2375</v>
      </c>
    </row>
    <row r="740" spans="1:2" x14ac:dyDescent="0.75">
      <c r="A740" s="11">
        <v>45191</v>
      </c>
      <c r="B740">
        <v>2371</v>
      </c>
    </row>
    <row r="741" spans="1:2" x14ac:dyDescent="0.75">
      <c r="A741" s="11">
        <v>45194</v>
      </c>
      <c r="B741">
        <v>2368</v>
      </c>
    </row>
    <row r="742" spans="1:2" x14ac:dyDescent="0.75">
      <c r="A742" s="11">
        <v>45195</v>
      </c>
      <c r="B742">
        <v>2385</v>
      </c>
    </row>
    <row r="743" spans="1:2" x14ac:dyDescent="0.75">
      <c r="A743" s="11">
        <v>45196</v>
      </c>
      <c r="B743">
        <v>2399</v>
      </c>
    </row>
    <row r="744" spans="1:2" x14ac:dyDescent="0.75">
      <c r="A744" s="11">
        <v>45197</v>
      </c>
      <c r="B744">
        <v>2486</v>
      </c>
    </row>
    <row r="745" spans="1:2" x14ac:dyDescent="0.75">
      <c r="A745" s="11">
        <v>45198</v>
      </c>
      <c r="B745">
        <v>2543</v>
      </c>
    </row>
    <row r="746" spans="1:2" x14ac:dyDescent="0.75">
      <c r="A746" s="11">
        <v>45201</v>
      </c>
      <c r="B746">
        <v>2600</v>
      </c>
    </row>
    <row r="747" spans="1:2" x14ac:dyDescent="0.75">
      <c r="A747" s="11">
        <v>45202</v>
      </c>
      <c r="B747">
        <v>2637</v>
      </c>
    </row>
    <row r="748" spans="1:2" x14ac:dyDescent="0.75">
      <c r="A748" s="11">
        <v>45203</v>
      </c>
      <c r="B748">
        <v>2698</v>
      </c>
    </row>
    <row r="749" spans="1:2" x14ac:dyDescent="0.75">
      <c r="A749" s="11">
        <v>45204</v>
      </c>
      <c r="B749">
        <v>2719</v>
      </c>
    </row>
    <row r="750" spans="1:2" x14ac:dyDescent="0.75">
      <c r="A750" s="11">
        <v>45205</v>
      </c>
      <c r="B750">
        <v>2675</v>
      </c>
    </row>
    <row r="751" spans="1:2" x14ac:dyDescent="0.75">
      <c r="A751" s="11">
        <v>45208</v>
      </c>
      <c r="B751">
        <v>2674</v>
      </c>
    </row>
    <row r="752" spans="1:2" x14ac:dyDescent="0.75">
      <c r="A752" s="11">
        <v>45209</v>
      </c>
      <c r="B752">
        <v>2622</v>
      </c>
    </row>
    <row r="753" spans="1:2" x14ac:dyDescent="0.75">
      <c r="A753" s="11">
        <v>45210</v>
      </c>
      <c r="B753">
        <v>2523</v>
      </c>
    </row>
    <row r="754" spans="1:2" x14ac:dyDescent="0.75">
      <c r="A754" s="11">
        <v>45211</v>
      </c>
      <c r="B754">
        <v>2510</v>
      </c>
    </row>
    <row r="755" spans="1:2" x14ac:dyDescent="0.75">
      <c r="A755" s="11">
        <v>45216</v>
      </c>
      <c r="B755">
        <v>2375</v>
      </c>
    </row>
    <row r="756" spans="1:2" x14ac:dyDescent="0.75">
      <c r="A756" s="11">
        <v>45217</v>
      </c>
      <c r="B756">
        <v>2390</v>
      </c>
    </row>
    <row r="757" spans="1:2" x14ac:dyDescent="0.75">
      <c r="A757" s="11">
        <v>45218</v>
      </c>
      <c r="B757">
        <v>2403</v>
      </c>
    </row>
    <row r="758" spans="1:2" x14ac:dyDescent="0.75">
      <c r="A758" s="11">
        <v>45219</v>
      </c>
      <c r="B758">
        <v>2412</v>
      </c>
    </row>
    <row r="759" spans="1:2" x14ac:dyDescent="0.75">
      <c r="A759" s="11">
        <v>45222</v>
      </c>
      <c r="B759">
        <v>2611</v>
      </c>
    </row>
    <row r="760" spans="1:2" x14ac:dyDescent="0.75">
      <c r="A760" s="11">
        <v>45223</v>
      </c>
      <c r="B760">
        <v>2496</v>
      </c>
    </row>
    <row r="761" spans="1:2" x14ac:dyDescent="0.75">
      <c r="A761" s="11">
        <v>45224</v>
      </c>
      <c r="B761">
        <v>2475</v>
      </c>
    </row>
    <row r="762" spans="1:2" x14ac:dyDescent="0.75">
      <c r="A762" s="11">
        <v>45225</v>
      </c>
      <c r="B762">
        <v>2531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BF5A-A256-4AE5-B1B8-E1745051911F}">
  <dimension ref="A1:G19"/>
  <sheetViews>
    <sheetView topLeftCell="A3" workbookViewId="0">
      <selection activeCell="A12" sqref="A12"/>
    </sheetView>
  </sheetViews>
  <sheetFormatPr baseColWidth="10" defaultRowHeight="14.75" x14ac:dyDescent="0.75"/>
  <cols>
    <col min="2" max="3" width="13.1796875" bestFit="1" customWidth="1"/>
    <col min="4" max="4" width="14.1796875" bestFit="1" customWidth="1"/>
    <col min="6" max="7" width="13.1796875" bestFit="1" customWidth="1"/>
    <col min="8" max="8" width="14.1796875" bestFit="1" customWidth="1"/>
  </cols>
  <sheetData>
    <row r="1" spans="1:7" x14ac:dyDescent="0.75">
      <c r="A1" t="s">
        <v>11</v>
      </c>
      <c r="B1" s="10" t="s">
        <v>9</v>
      </c>
    </row>
    <row r="2" spans="1:7" x14ac:dyDescent="0.75">
      <c r="A2" t="s">
        <v>13</v>
      </c>
      <c r="B2" s="10" t="s">
        <v>12</v>
      </c>
    </row>
    <row r="3" spans="1:7" x14ac:dyDescent="0.75">
      <c r="A3" t="s">
        <v>16</v>
      </c>
      <c r="B3" s="10" t="s">
        <v>15</v>
      </c>
    </row>
    <row r="4" spans="1:7" x14ac:dyDescent="0.75">
      <c r="A4" t="s">
        <v>8</v>
      </c>
      <c r="B4" s="11">
        <v>44078</v>
      </c>
    </row>
    <row r="5" spans="1:7" x14ac:dyDescent="0.75">
      <c r="A5" t="s">
        <v>10</v>
      </c>
      <c r="B5" s="11">
        <v>44081</v>
      </c>
    </row>
    <row r="7" spans="1:7" x14ac:dyDescent="0.75">
      <c r="B7">
        <v>29</v>
      </c>
      <c r="C7">
        <v>30</v>
      </c>
      <c r="D7">
        <v>35</v>
      </c>
      <c r="E7">
        <v>38</v>
      </c>
      <c r="F7">
        <v>41</v>
      </c>
      <c r="G7">
        <v>46</v>
      </c>
    </row>
    <row r="8" spans="1:7" x14ac:dyDescent="0.75">
      <c r="A8" t="s">
        <v>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 spans="1:7" x14ac:dyDescent="0.75">
      <c r="A9" t="s">
        <v>35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</row>
    <row r="11" spans="1:7" x14ac:dyDescent="0.75">
      <c r="B11" t="s">
        <v>62</v>
      </c>
    </row>
    <row r="12" spans="1:7" x14ac:dyDescent="0.75">
      <c r="A12" t="s">
        <v>64</v>
      </c>
      <c r="B12" t="s">
        <v>34</v>
      </c>
      <c r="C12" t="s">
        <v>35</v>
      </c>
      <c r="D12" t="s">
        <v>61</v>
      </c>
    </row>
    <row r="13" spans="1:7" x14ac:dyDescent="0.75">
      <c r="A13">
        <v>29</v>
      </c>
      <c r="B13" s="30">
        <v>2188820823</v>
      </c>
      <c r="C13" s="30">
        <v>2635028710</v>
      </c>
      <c r="D13" s="30">
        <f>+SUM(B13:C13)</f>
        <v>4823849533</v>
      </c>
    </row>
    <row r="14" spans="1:7" x14ac:dyDescent="0.75">
      <c r="A14">
        <v>30</v>
      </c>
      <c r="B14" s="30">
        <f>13501133049</f>
        <v>13501133049</v>
      </c>
      <c r="C14" s="30">
        <v>16090612053</v>
      </c>
      <c r="D14" s="30">
        <f t="shared" ref="D14:D18" si="0">+SUM(B14:C14)</f>
        <v>29591745102</v>
      </c>
    </row>
    <row r="15" spans="1:7" x14ac:dyDescent="0.75">
      <c r="A15">
        <v>35</v>
      </c>
      <c r="B15" s="30">
        <v>19068706576</v>
      </c>
      <c r="C15" s="30">
        <v>20501717797</v>
      </c>
      <c r="D15" s="30">
        <f t="shared" si="0"/>
        <v>39570424373</v>
      </c>
    </row>
    <row r="16" spans="1:7" x14ac:dyDescent="0.75">
      <c r="A16">
        <v>38</v>
      </c>
      <c r="B16" s="30">
        <v>7195661978</v>
      </c>
      <c r="C16" s="30">
        <v>11405065267</v>
      </c>
      <c r="D16" s="30">
        <f t="shared" si="0"/>
        <v>18600727245</v>
      </c>
    </row>
    <row r="17" spans="1:4" x14ac:dyDescent="0.75">
      <c r="A17">
        <v>41</v>
      </c>
      <c r="B17" s="30">
        <v>1467624279</v>
      </c>
      <c r="C17" s="30">
        <v>10482111279</v>
      </c>
      <c r="D17" s="30">
        <f>+SUM(B17:C17)</f>
        <v>11949735558</v>
      </c>
    </row>
    <row r="18" spans="1:4" x14ac:dyDescent="0.75">
      <c r="A18">
        <v>46</v>
      </c>
      <c r="B18" s="30" t="s">
        <v>63</v>
      </c>
      <c r="C18" s="30">
        <v>2091997124</v>
      </c>
      <c r="D18" s="30">
        <f t="shared" si="0"/>
        <v>2091997124</v>
      </c>
    </row>
    <row r="19" spans="1:4" x14ac:dyDescent="0.75">
      <c r="A19" s="31" t="s">
        <v>61</v>
      </c>
      <c r="B19" s="30">
        <f>+SUM(B13:B17)</f>
        <v>43421946705</v>
      </c>
      <c r="C19" s="30">
        <f>+SUM(C13:C18)</f>
        <v>63206532230</v>
      </c>
      <c r="D19" s="30">
        <f>+SUM(B19:C19)</f>
        <v>106628478935</v>
      </c>
    </row>
  </sheetData>
  <hyperlinks>
    <hyperlink ref="B1" r:id="rId1" location=":~:text=AL30%20%2D%20Bono%20USD%202030%20L.A.&amp;text=Bono%20USD%202030%20L.A.%20(AL30,paridad%20del%2030%2C89%25." display="https://bonos.ecovalores.com.ar/eco/ticker.php?t=AL30 - :~:text=AL30%20%2D%20Bono%20USD%202030%20L.A.&amp;text=Bono%20USD%202030%20L.A.%20(AL30,paridad%20del%2030%2C89%25." xr:uid="{BC076766-F502-4E11-9794-F07E53C7FA40}"/>
    <hyperlink ref="B2" r:id="rId2" display="https://www.allaria.com.ar/Bono/Especie/AL30" xr:uid="{1085E5C5-A8A4-4F66-A4DA-62AC89E27F54}"/>
    <hyperlink ref="B3" r:id="rId3" display="https://www.cohen.com.ar/Bursatil/Especie/AL30" xr:uid="{920295F0-74E0-47BE-823B-F0708334A312}"/>
  </hyperlinks>
  <pageMargins left="0.7" right="0.7" top="0.75" bottom="0.75" header="0.3" footer="0.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3FC0-A360-4A74-9E25-437A70415D44}">
  <dimension ref="A1:G18"/>
  <sheetViews>
    <sheetView zoomScaleNormal="100" workbookViewId="0">
      <selection activeCell="D2" sqref="D2:D18"/>
    </sheetView>
  </sheetViews>
  <sheetFormatPr baseColWidth="10"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75">
      <c r="A2" s="3">
        <v>44386</v>
      </c>
      <c r="B2" s="4">
        <f>+C2*100</f>
        <v>100</v>
      </c>
      <c r="C2" s="8">
        <v>1</v>
      </c>
      <c r="D2" s="17">
        <v>1</v>
      </c>
      <c r="E2" s="17">
        <v>0</v>
      </c>
      <c r="F2" s="17">
        <f>+E2+D2</f>
        <v>1</v>
      </c>
      <c r="G2" s="9"/>
    </row>
    <row r="3" spans="1:7" x14ac:dyDescent="0.75">
      <c r="A3" s="1">
        <v>44570</v>
      </c>
      <c r="B3" s="2">
        <f t="shared" ref="B3:B18" si="0">+C3*100</f>
        <v>100</v>
      </c>
      <c r="C3" s="7">
        <f>+C2-E2/100</f>
        <v>1</v>
      </c>
      <c r="D3" s="2">
        <v>0.5</v>
      </c>
      <c r="E3" s="18">
        <v>0</v>
      </c>
      <c r="F3" s="18">
        <f t="shared" ref="F3:F18" si="1">+E3+D3</f>
        <v>0.5</v>
      </c>
      <c r="G3" s="9"/>
    </row>
    <row r="4" spans="1:7" x14ac:dyDescent="0.75">
      <c r="A4" s="3">
        <v>44751</v>
      </c>
      <c r="B4" s="4">
        <f t="shared" si="0"/>
        <v>100</v>
      </c>
      <c r="C4" s="7">
        <f t="shared" ref="C4:C18" si="2">+C3-E3/100</f>
        <v>1</v>
      </c>
      <c r="D4" s="4">
        <v>0.5</v>
      </c>
      <c r="E4" s="17">
        <v>0</v>
      </c>
      <c r="F4" s="17">
        <f t="shared" si="1"/>
        <v>0.5</v>
      </c>
      <c r="G4" s="9"/>
    </row>
    <row r="5" spans="1:7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0.5</v>
      </c>
      <c r="E5" s="18">
        <v>0</v>
      </c>
      <c r="F5" s="18">
        <f t="shared" si="1"/>
        <v>0.5</v>
      </c>
      <c r="G5" s="9"/>
    </row>
    <row r="6" spans="1:7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0.5</v>
      </c>
      <c r="E6" s="17">
        <v>0</v>
      </c>
      <c r="F6" s="17">
        <f t="shared" si="1"/>
        <v>0.5</v>
      </c>
      <c r="G6" s="9"/>
    </row>
    <row r="7" spans="1:7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0.5</v>
      </c>
      <c r="E7" s="18">
        <v>0</v>
      </c>
      <c r="F7" s="18">
        <f t="shared" si="1"/>
        <v>0.5</v>
      </c>
      <c r="G7" s="9"/>
    </row>
    <row r="8" spans="1:7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0.5</v>
      </c>
      <c r="E8" s="17">
        <v>0</v>
      </c>
      <c r="F8" s="17">
        <f t="shared" si="1"/>
        <v>0.5</v>
      </c>
      <c r="G8" s="9"/>
    </row>
    <row r="9" spans="1:7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0.5</v>
      </c>
      <c r="E9" s="18">
        <v>10</v>
      </c>
      <c r="F9" s="18">
        <f t="shared" si="1"/>
        <v>10.5</v>
      </c>
      <c r="G9" s="9"/>
    </row>
    <row r="10" spans="1:7" x14ac:dyDescent="0.75">
      <c r="A10" s="3">
        <v>45847</v>
      </c>
      <c r="B10" s="4">
        <f t="shared" si="0"/>
        <v>90</v>
      </c>
      <c r="C10" s="7">
        <f t="shared" si="2"/>
        <v>0.9</v>
      </c>
      <c r="D10" s="4">
        <v>0.45</v>
      </c>
      <c r="E10" s="17">
        <v>10</v>
      </c>
      <c r="F10" s="17">
        <f t="shared" si="1"/>
        <v>10.45</v>
      </c>
      <c r="G10" s="9"/>
    </row>
    <row r="11" spans="1:7" x14ac:dyDescent="0.75">
      <c r="A11" s="1">
        <v>46031</v>
      </c>
      <c r="B11" s="2">
        <f t="shared" si="0"/>
        <v>80</v>
      </c>
      <c r="C11" s="7">
        <f t="shared" si="2"/>
        <v>0.8</v>
      </c>
      <c r="D11" s="2">
        <v>0.4</v>
      </c>
      <c r="E11" s="18">
        <v>10</v>
      </c>
      <c r="F11" s="18">
        <f t="shared" si="1"/>
        <v>10.4</v>
      </c>
      <c r="G11" s="9"/>
    </row>
    <row r="12" spans="1:7" x14ac:dyDescent="0.75">
      <c r="A12" s="3">
        <v>46212</v>
      </c>
      <c r="B12" s="4">
        <f t="shared" si="0"/>
        <v>70</v>
      </c>
      <c r="C12" s="7">
        <f t="shared" si="2"/>
        <v>0.70000000000000007</v>
      </c>
      <c r="D12" s="4">
        <v>0.35</v>
      </c>
      <c r="E12" s="17">
        <v>10</v>
      </c>
      <c r="F12" s="17">
        <f t="shared" si="1"/>
        <v>10.35</v>
      </c>
      <c r="G12" s="9"/>
    </row>
    <row r="13" spans="1:7" x14ac:dyDescent="0.75">
      <c r="A13" s="1">
        <v>46396</v>
      </c>
      <c r="B13" s="2">
        <f t="shared" si="0"/>
        <v>60.000000000000007</v>
      </c>
      <c r="C13" s="7">
        <f t="shared" si="2"/>
        <v>0.60000000000000009</v>
      </c>
      <c r="D13" s="2">
        <v>0.3</v>
      </c>
      <c r="E13" s="18">
        <v>10</v>
      </c>
      <c r="F13" s="18">
        <f t="shared" si="1"/>
        <v>10.3</v>
      </c>
      <c r="G13" s="9"/>
    </row>
    <row r="14" spans="1:7" x14ac:dyDescent="0.75">
      <c r="A14" s="3">
        <v>46577</v>
      </c>
      <c r="B14" s="4">
        <f t="shared" si="0"/>
        <v>50.000000000000014</v>
      </c>
      <c r="C14" s="7">
        <f t="shared" si="2"/>
        <v>0.50000000000000011</v>
      </c>
      <c r="D14" s="4">
        <v>0.25</v>
      </c>
      <c r="E14" s="17">
        <v>10</v>
      </c>
      <c r="F14" s="17">
        <f t="shared" si="1"/>
        <v>10.25</v>
      </c>
      <c r="G14" s="9"/>
    </row>
    <row r="15" spans="1:7" x14ac:dyDescent="0.75">
      <c r="A15" s="1">
        <v>46761</v>
      </c>
      <c r="B15" s="2">
        <f t="shared" si="0"/>
        <v>40.000000000000014</v>
      </c>
      <c r="C15" s="7">
        <f t="shared" si="2"/>
        <v>0.40000000000000013</v>
      </c>
      <c r="D15" s="2">
        <v>0.2</v>
      </c>
      <c r="E15" s="18">
        <v>10</v>
      </c>
      <c r="F15" s="18">
        <f t="shared" si="1"/>
        <v>10.199999999999999</v>
      </c>
      <c r="G15" s="9"/>
    </row>
    <row r="16" spans="1:7" x14ac:dyDescent="0.75">
      <c r="A16" s="3">
        <v>46943</v>
      </c>
      <c r="B16" s="4">
        <f t="shared" si="0"/>
        <v>30.000000000000014</v>
      </c>
      <c r="C16" s="7">
        <f t="shared" si="2"/>
        <v>0.30000000000000016</v>
      </c>
      <c r="D16" s="4">
        <v>0.15</v>
      </c>
      <c r="E16" s="17">
        <v>10</v>
      </c>
      <c r="F16" s="17">
        <f t="shared" si="1"/>
        <v>10.15</v>
      </c>
      <c r="G16" s="9"/>
    </row>
    <row r="17" spans="1:7" x14ac:dyDescent="0.75">
      <c r="A17" s="1">
        <v>47127</v>
      </c>
      <c r="B17" s="2">
        <f t="shared" si="0"/>
        <v>20.000000000000014</v>
      </c>
      <c r="C17" s="7">
        <f t="shared" si="2"/>
        <v>0.20000000000000015</v>
      </c>
      <c r="D17" s="2">
        <v>0.1</v>
      </c>
      <c r="E17" s="18">
        <v>10</v>
      </c>
      <c r="F17" s="18">
        <f t="shared" si="1"/>
        <v>10.1</v>
      </c>
      <c r="G17" s="9"/>
    </row>
    <row r="18" spans="1:7" x14ac:dyDescent="0.75">
      <c r="A18" s="3">
        <v>47308</v>
      </c>
      <c r="B18" s="4">
        <f t="shared" si="0"/>
        <v>10.000000000000014</v>
      </c>
      <c r="C18" s="7">
        <f t="shared" si="2"/>
        <v>0.10000000000000014</v>
      </c>
      <c r="D18" s="4">
        <v>0.05</v>
      </c>
      <c r="E18" s="17">
        <v>10</v>
      </c>
      <c r="F18" s="17">
        <f t="shared" si="1"/>
        <v>10.050000000000001</v>
      </c>
      <c r="G18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B245-418E-442F-AEB3-AE575DF5EB35}">
  <dimension ref="A1:F20"/>
  <sheetViews>
    <sheetView topLeftCell="A7" zoomScale="120" zoomScaleNormal="120" workbookViewId="0">
      <selection activeCell="D2" sqref="D2:D20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20" si="0">+C2*100</f>
        <v>100</v>
      </c>
      <c r="C2" s="8">
        <v>1</v>
      </c>
      <c r="D2" s="14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v>1</v>
      </c>
      <c r="D3" s="2">
        <v>0.25</v>
      </c>
      <c r="E3" s="18">
        <v>0</v>
      </c>
      <c r="F3" s="18">
        <f t="shared" ref="F3:F20" si="1">+E3+D3</f>
        <v>0.25</v>
      </c>
    </row>
    <row r="4" spans="1:6" x14ac:dyDescent="0.75">
      <c r="A4" s="3">
        <v>44751</v>
      </c>
      <c r="B4" s="4">
        <f t="shared" si="0"/>
        <v>100</v>
      </c>
      <c r="C4" s="8">
        <v>1</v>
      </c>
      <c r="D4" s="4">
        <v>0.25</v>
      </c>
      <c r="E4" s="17">
        <v>0</v>
      </c>
      <c r="F4" s="17">
        <f t="shared" si="1"/>
        <v>0.25</v>
      </c>
    </row>
    <row r="5" spans="1:6" x14ac:dyDescent="0.75">
      <c r="A5" s="1">
        <v>44935</v>
      </c>
      <c r="B5" s="2">
        <f t="shared" si="0"/>
        <v>100</v>
      </c>
      <c r="C5" s="7">
        <v>1</v>
      </c>
      <c r="D5" s="2">
        <v>0.25</v>
      </c>
      <c r="E5" s="18">
        <v>0</v>
      </c>
      <c r="F5" s="18">
        <f t="shared" si="1"/>
        <v>0.25</v>
      </c>
    </row>
    <row r="6" spans="1:6" x14ac:dyDescent="0.75">
      <c r="A6" s="3">
        <v>45116</v>
      </c>
      <c r="B6" s="4">
        <f t="shared" si="0"/>
        <v>100</v>
      </c>
      <c r="C6" s="8">
        <v>1</v>
      </c>
      <c r="D6" s="4">
        <v>0.25</v>
      </c>
      <c r="E6" s="17">
        <v>0</v>
      </c>
      <c r="F6" s="17">
        <f t="shared" si="1"/>
        <v>0.25</v>
      </c>
    </row>
    <row r="7" spans="1:6" x14ac:dyDescent="0.75">
      <c r="A7" s="1">
        <v>45300</v>
      </c>
      <c r="B7" s="2">
        <f t="shared" si="0"/>
        <v>100</v>
      </c>
      <c r="C7" s="7">
        <v>1</v>
      </c>
      <c r="D7" s="2">
        <v>0.375</v>
      </c>
      <c r="E7" s="18">
        <v>0</v>
      </c>
      <c r="F7" s="18">
        <f t="shared" si="1"/>
        <v>0.375</v>
      </c>
    </row>
    <row r="8" spans="1:6" x14ac:dyDescent="0.75">
      <c r="A8" s="3">
        <v>45482</v>
      </c>
      <c r="B8" s="4">
        <f t="shared" si="0"/>
        <v>100</v>
      </c>
      <c r="C8" s="8">
        <v>1</v>
      </c>
      <c r="D8" s="4">
        <v>0.375</v>
      </c>
      <c r="E8" s="17">
        <v>4</v>
      </c>
      <c r="F8" s="17">
        <f t="shared" si="1"/>
        <v>4.375</v>
      </c>
    </row>
    <row r="9" spans="1:6" x14ac:dyDescent="0.75">
      <c r="A9" s="1">
        <v>45666</v>
      </c>
      <c r="B9" s="2">
        <f t="shared" si="0"/>
        <v>96</v>
      </c>
      <c r="C9" s="7">
        <v>0.96</v>
      </c>
      <c r="D9" s="2">
        <v>0.36</v>
      </c>
      <c r="E9" s="18">
        <v>8</v>
      </c>
      <c r="F9" s="18">
        <f t="shared" si="1"/>
        <v>8.36</v>
      </c>
    </row>
    <row r="10" spans="1:6" x14ac:dyDescent="0.75">
      <c r="A10" s="3">
        <v>45847</v>
      </c>
      <c r="B10" s="4">
        <f t="shared" si="0"/>
        <v>88</v>
      </c>
      <c r="C10" s="8">
        <v>0.88</v>
      </c>
      <c r="D10" s="4">
        <v>0.33</v>
      </c>
      <c r="E10" s="17">
        <v>8</v>
      </c>
      <c r="F10" s="17">
        <f t="shared" si="1"/>
        <v>8.33</v>
      </c>
    </row>
    <row r="11" spans="1:6" x14ac:dyDescent="0.75">
      <c r="A11" s="1">
        <v>46031</v>
      </c>
      <c r="B11" s="2">
        <f t="shared" si="0"/>
        <v>80</v>
      </c>
      <c r="C11" s="7">
        <v>0.8</v>
      </c>
      <c r="D11" s="2">
        <v>0.3</v>
      </c>
      <c r="E11" s="18">
        <v>8</v>
      </c>
      <c r="F11" s="18">
        <f t="shared" si="1"/>
        <v>8.3000000000000007</v>
      </c>
    </row>
    <row r="12" spans="1:6" x14ac:dyDescent="0.75">
      <c r="A12" s="3">
        <v>46212</v>
      </c>
      <c r="B12" s="4">
        <f t="shared" si="0"/>
        <v>72</v>
      </c>
      <c r="C12" s="8">
        <v>0.72</v>
      </c>
      <c r="D12" s="4">
        <v>0.27</v>
      </c>
      <c r="E12" s="17">
        <v>8</v>
      </c>
      <c r="F12" s="17">
        <f t="shared" si="1"/>
        <v>8.27</v>
      </c>
    </row>
    <row r="13" spans="1:6" x14ac:dyDescent="0.75">
      <c r="A13" s="1">
        <v>46396</v>
      </c>
      <c r="B13" s="2">
        <f t="shared" si="0"/>
        <v>64</v>
      </c>
      <c r="C13" s="7">
        <v>0.64</v>
      </c>
      <c r="D13" s="2">
        <v>0.24</v>
      </c>
      <c r="E13" s="18">
        <v>8</v>
      </c>
      <c r="F13" s="18">
        <f t="shared" si="1"/>
        <v>8.24</v>
      </c>
    </row>
    <row r="14" spans="1:6" x14ac:dyDescent="0.75">
      <c r="A14" s="3">
        <v>46577</v>
      </c>
      <c r="B14" s="4">
        <f t="shared" si="0"/>
        <v>56.000000000000007</v>
      </c>
      <c r="C14" s="8">
        <v>0.56000000000000005</v>
      </c>
      <c r="D14" s="4">
        <v>0.21</v>
      </c>
      <c r="E14" s="17">
        <v>8</v>
      </c>
      <c r="F14" s="17">
        <f t="shared" si="1"/>
        <v>8.2100000000000009</v>
      </c>
    </row>
    <row r="15" spans="1:6" x14ac:dyDescent="0.75">
      <c r="A15" s="1">
        <v>46761</v>
      </c>
      <c r="B15" s="2">
        <f t="shared" si="0"/>
        <v>48</v>
      </c>
      <c r="C15" s="7">
        <v>0.48</v>
      </c>
      <c r="D15" s="2">
        <v>0.42</v>
      </c>
      <c r="E15" s="18">
        <v>8</v>
      </c>
      <c r="F15" s="18">
        <f t="shared" si="1"/>
        <v>8.42</v>
      </c>
    </row>
    <row r="16" spans="1:6" x14ac:dyDescent="0.75">
      <c r="A16" s="3">
        <v>46943</v>
      </c>
      <c r="B16" s="4">
        <f t="shared" si="0"/>
        <v>40</v>
      </c>
      <c r="C16" s="8">
        <v>0.4</v>
      </c>
      <c r="D16" s="4">
        <v>0.35</v>
      </c>
      <c r="E16" s="17">
        <v>8</v>
      </c>
      <c r="F16" s="17">
        <f t="shared" si="1"/>
        <v>8.35</v>
      </c>
    </row>
    <row r="17" spans="1:6" x14ac:dyDescent="0.75">
      <c r="A17" s="1">
        <v>47127</v>
      </c>
      <c r="B17" s="2">
        <f t="shared" si="0"/>
        <v>32</v>
      </c>
      <c r="C17" s="7">
        <v>0.32</v>
      </c>
      <c r="D17" s="2">
        <v>0.28000000000000003</v>
      </c>
      <c r="E17" s="18">
        <v>8</v>
      </c>
      <c r="F17" s="18">
        <f t="shared" si="1"/>
        <v>8.2799999999999994</v>
      </c>
    </row>
    <row r="18" spans="1:6" x14ac:dyDescent="0.75">
      <c r="A18" s="3">
        <v>47308</v>
      </c>
      <c r="B18" s="4">
        <f t="shared" si="0"/>
        <v>24</v>
      </c>
      <c r="C18" s="8">
        <v>0.24</v>
      </c>
      <c r="D18" s="4">
        <v>0.21</v>
      </c>
      <c r="E18" s="17">
        <v>8</v>
      </c>
      <c r="F18" s="17">
        <f t="shared" si="1"/>
        <v>8.2100000000000009</v>
      </c>
    </row>
    <row r="19" spans="1:6" x14ac:dyDescent="0.75">
      <c r="A19" s="1">
        <v>47492</v>
      </c>
      <c r="B19" s="2">
        <f t="shared" si="0"/>
        <v>16</v>
      </c>
      <c r="C19" s="7">
        <v>0.16</v>
      </c>
      <c r="D19" s="2">
        <v>0.14000000000000001</v>
      </c>
      <c r="E19" s="18">
        <v>8</v>
      </c>
      <c r="F19" s="18">
        <f t="shared" si="1"/>
        <v>8.14</v>
      </c>
    </row>
    <row r="20" spans="1:6" x14ac:dyDescent="0.75">
      <c r="A20" s="3">
        <v>47673</v>
      </c>
      <c r="B20" s="4">
        <f t="shared" si="0"/>
        <v>8</v>
      </c>
      <c r="C20" s="8">
        <v>0.08</v>
      </c>
      <c r="D20" s="4">
        <v>7.0000000000000007E-2</v>
      </c>
      <c r="E20" s="17">
        <v>8</v>
      </c>
      <c r="F20" s="17">
        <f t="shared" si="1"/>
        <v>8.07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C11C-5586-47ED-8515-BD3425A1263F}">
  <dimension ref="A1:F30"/>
  <sheetViews>
    <sheetView topLeftCell="A13" zoomScaleNormal="100" workbookViewId="0">
      <selection activeCell="D2" sqref="D2:D30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30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0.56299999999999994</v>
      </c>
      <c r="E3" s="18">
        <v>0</v>
      </c>
      <c r="F3" s="18">
        <f t="shared" ref="F3:F30" si="1">+E3+D3</f>
        <v>0.56299999999999994</v>
      </c>
    </row>
    <row r="4" spans="1:6" x14ac:dyDescent="0.75">
      <c r="A4" s="3">
        <v>44751</v>
      </c>
      <c r="B4" s="4">
        <f t="shared" si="0"/>
        <v>100</v>
      </c>
      <c r="C4" s="7">
        <f t="shared" ref="C4:C30" si="2">+C3-E3/100</f>
        <v>1</v>
      </c>
      <c r="D4" s="4">
        <v>0.56299999999999994</v>
      </c>
      <c r="E4" s="17">
        <v>0</v>
      </c>
      <c r="F4" s="17">
        <f t="shared" si="1"/>
        <v>0.56299999999999994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0.75</v>
      </c>
      <c r="E5" s="18">
        <v>0</v>
      </c>
      <c r="F5" s="18">
        <f t="shared" si="1"/>
        <v>0.75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0.75</v>
      </c>
      <c r="E6" s="17">
        <v>0</v>
      </c>
      <c r="F6" s="17">
        <f t="shared" si="1"/>
        <v>0.75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1.8129999999999999</v>
      </c>
      <c r="E7" s="18">
        <v>0</v>
      </c>
      <c r="F7" s="18">
        <f t="shared" si="1"/>
        <v>1.8129999999999999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1.8129999999999999</v>
      </c>
      <c r="E8" s="17">
        <v>0</v>
      </c>
      <c r="F8" s="17">
        <f t="shared" si="1"/>
        <v>1.8129999999999999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2.0630000000000002</v>
      </c>
      <c r="E9" s="18">
        <v>0</v>
      </c>
      <c r="F9" s="18">
        <f t="shared" si="1"/>
        <v>2.0630000000000002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2.0630000000000002</v>
      </c>
      <c r="E10" s="17">
        <v>0</v>
      </c>
      <c r="F10" s="17">
        <f t="shared" si="1"/>
        <v>2.0630000000000002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2.0630000000000002</v>
      </c>
      <c r="E11" s="18">
        <v>0</v>
      </c>
      <c r="F11" s="18">
        <f t="shared" si="1"/>
        <v>2.0630000000000002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2.0630000000000002</v>
      </c>
      <c r="E12" s="17">
        <v>0</v>
      </c>
      <c r="F12" s="17">
        <f t="shared" si="1"/>
        <v>2.0630000000000002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2.0630000000000002</v>
      </c>
      <c r="E13" s="18">
        <v>0</v>
      </c>
      <c r="F13" s="18">
        <f t="shared" si="1"/>
        <v>2.0630000000000002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2.0630000000000002</v>
      </c>
      <c r="E14" s="17">
        <v>0</v>
      </c>
      <c r="F14" s="17">
        <f t="shared" si="1"/>
        <v>2.0630000000000002</v>
      </c>
    </row>
    <row r="15" spans="1:6" x14ac:dyDescent="0.75">
      <c r="A15" s="1">
        <v>46761</v>
      </c>
      <c r="B15" s="2">
        <f t="shared" si="0"/>
        <v>100</v>
      </c>
      <c r="C15" s="7">
        <f t="shared" si="2"/>
        <v>1</v>
      </c>
      <c r="D15" s="2">
        <v>2.375</v>
      </c>
      <c r="E15" s="18">
        <v>0</v>
      </c>
      <c r="F15" s="18">
        <f t="shared" si="1"/>
        <v>2.375</v>
      </c>
    </row>
    <row r="16" spans="1:6" x14ac:dyDescent="0.75">
      <c r="A16" s="3">
        <v>46943</v>
      </c>
      <c r="B16" s="4">
        <f t="shared" si="0"/>
        <v>100</v>
      </c>
      <c r="C16" s="7">
        <f t="shared" si="2"/>
        <v>1</v>
      </c>
      <c r="D16" s="4">
        <v>2.375</v>
      </c>
      <c r="E16" s="17">
        <v>0</v>
      </c>
      <c r="F16" s="17">
        <f t="shared" si="1"/>
        <v>2.375</v>
      </c>
    </row>
    <row r="17" spans="1:6" x14ac:dyDescent="0.75">
      <c r="A17" s="1">
        <v>47127</v>
      </c>
      <c r="B17" s="2">
        <f t="shared" si="0"/>
        <v>100</v>
      </c>
      <c r="C17" s="7">
        <f t="shared" si="2"/>
        <v>1</v>
      </c>
      <c r="D17" s="2">
        <v>2.5</v>
      </c>
      <c r="E17" s="18">
        <v>0</v>
      </c>
      <c r="F17" s="18">
        <f t="shared" si="1"/>
        <v>2.5</v>
      </c>
    </row>
    <row r="18" spans="1:6" x14ac:dyDescent="0.75">
      <c r="A18" s="3">
        <v>47308</v>
      </c>
      <c r="B18" s="4">
        <f t="shared" si="0"/>
        <v>100</v>
      </c>
      <c r="C18" s="7">
        <f t="shared" si="2"/>
        <v>1</v>
      </c>
      <c r="D18" s="4">
        <v>2.5</v>
      </c>
      <c r="E18" s="17">
        <v>0</v>
      </c>
      <c r="F18" s="17">
        <f t="shared" si="1"/>
        <v>2.5</v>
      </c>
    </row>
    <row r="19" spans="1:6" x14ac:dyDescent="0.75">
      <c r="A19" s="1">
        <v>47492</v>
      </c>
      <c r="B19" s="2">
        <f t="shared" si="0"/>
        <v>100</v>
      </c>
      <c r="C19" s="7">
        <f t="shared" si="2"/>
        <v>1</v>
      </c>
      <c r="D19" s="2">
        <v>2.5</v>
      </c>
      <c r="E19" s="18">
        <v>0</v>
      </c>
      <c r="F19" s="18">
        <f t="shared" si="1"/>
        <v>2.5</v>
      </c>
    </row>
    <row r="20" spans="1:6" x14ac:dyDescent="0.75">
      <c r="A20" s="3">
        <v>47673</v>
      </c>
      <c r="B20" s="4">
        <f t="shared" si="0"/>
        <v>100</v>
      </c>
      <c r="C20" s="7">
        <f t="shared" si="2"/>
        <v>1</v>
      </c>
      <c r="D20" s="4">
        <v>2.5</v>
      </c>
      <c r="E20" s="17">
        <v>0</v>
      </c>
      <c r="F20" s="17">
        <f t="shared" si="1"/>
        <v>2.5</v>
      </c>
    </row>
    <row r="21" spans="1:6" x14ac:dyDescent="0.75">
      <c r="A21" s="1">
        <v>47857</v>
      </c>
      <c r="B21" s="2">
        <f t="shared" si="0"/>
        <v>100</v>
      </c>
      <c r="C21" s="7">
        <f t="shared" si="2"/>
        <v>1</v>
      </c>
      <c r="D21" s="2">
        <v>2.5</v>
      </c>
      <c r="E21" s="18">
        <v>10</v>
      </c>
      <c r="F21" s="18">
        <f t="shared" si="1"/>
        <v>12.5</v>
      </c>
    </row>
    <row r="22" spans="1:6" x14ac:dyDescent="0.75">
      <c r="A22" s="3">
        <v>48038</v>
      </c>
      <c r="B22" s="4">
        <f t="shared" si="0"/>
        <v>90</v>
      </c>
      <c r="C22" s="7">
        <f t="shared" si="2"/>
        <v>0.9</v>
      </c>
      <c r="D22" s="4">
        <v>2.25</v>
      </c>
      <c r="E22" s="17">
        <v>10</v>
      </c>
      <c r="F22" s="17">
        <f t="shared" si="1"/>
        <v>12.25</v>
      </c>
    </row>
    <row r="23" spans="1:6" x14ac:dyDescent="0.75">
      <c r="A23" s="1">
        <v>48222</v>
      </c>
      <c r="B23" s="2">
        <f t="shared" si="0"/>
        <v>80</v>
      </c>
      <c r="C23" s="7">
        <f t="shared" si="2"/>
        <v>0.8</v>
      </c>
      <c r="D23" s="2">
        <v>2</v>
      </c>
      <c r="E23" s="18">
        <v>10</v>
      </c>
      <c r="F23" s="18">
        <f t="shared" si="1"/>
        <v>12</v>
      </c>
    </row>
    <row r="24" spans="1:6" x14ac:dyDescent="0.75">
      <c r="A24" s="3">
        <v>48404</v>
      </c>
      <c r="B24" s="4">
        <f t="shared" si="0"/>
        <v>70</v>
      </c>
      <c r="C24" s="7">
        <f t="shared" si="2"/>
        <v>0.70000000000000007</v>
      </c>
      <c r="D24" s="4">
        <v>1.75</v>
      </c>
      <c r="E24" s="17">
        <v>10</v>
      </c>
      <c r="F24" s="17">
        <f t="shared" si="1"/>
        <v>11.75</v>
      </c>
    </row>
    <row r="25" spans="1:6" x14ac:dyDescent="0.75">
      <c r="A25" s="1">
        <v>48588</v>
      </c>
      <c r="B25" s="2">
        <f t="shared" si="0"/>
        <v>60.000000000000007</v>
      </c>
      <c r="C25" s="7">
        <f t="shared" si="2"/>
        <v>0.60000000000000009</v>
      </c>
      <c r="D25" s="2">
        <v>1.5</v>
      </c>
      <c r="E25" s="18">
        <v>10</v>
      </c>
      <c r="F25" s="18">
        <f t="shared" si="1"/>
        <v>11.5</v>
      </c>
    </row>
    <row r="26" spans="1:6" x14ac:dyDescent="0.75">
      <c r="A26" s="3">
        <v>48769</v>
      </c>
      <c r="B26" s="4">
        <f t="shared" si="0"/>
        <v>50.000000000000014</v>
      </c>
      <c r="C26" s="7">
        <f t="shared" si="2"/>
        <v>0.50000000000000011</v>
      </c>
      <c r="D26" s="4">
        <v>1.25</v>
      </c>
      <c r="E26" s="17">
        <v>10</v>
      </c>
      <c r="F26" s="17">
        <f t="shared" si="1"/>
        <v>11.25</v>
      </c>
    </row>
    <row r="27" spans="1:6" x14ac:dyDescent="0.75">
      <c r="A27" s="1">
        <v>48953</v>
      </c>
      <c r="B27" s="2">
        <f t="shared" si="0"/>
        <v>40.000000000000014</v>
      </c>
      <c r="C27" s="7">
        <f t="shared" si="2"/>
        <v>0.40000000000000013</v>
      </c>
      <c r="D27" s="2">
        <v>1</v>
      </c>
      <c r="E27" s="18">
        <v>10</v>
      </c>
      <c r="F27" s="18">
        <f t="shared" si="1"/>
        <v>11</v>
      </c>
    </row>
    <row r="28" spans="1:6" x14ac:dyDescent="0.75">
      <c r="A28" s="3">
        <v>49134</v>
      </c>
      <c r="B28" s="4">
        <f t="shared" si="0"/>
        <v>30.000000000000014</v>
      </c>
      <c r="C28" s="7">
        <f t="shared" si="2"/>
        <v>0.30000000000000016</v>
      </c>
      <c r="D28" s="4">
        <v>0.75</v>
      </c>
      <c r="E28" s="17">
        <v>10</v>
      </c>
      <c r="F28" s="17">
        <f t="shared" si="1"/>
        <v>10.75</v>
      </c>
    </row>
    <row r="29" spans="1:6" x14ac:dyDescent="0.75">
      <c r="A29" s="1">
        <v>49318</v>
      </c>
      <c r="B29" s="2">
        <f t="shared" si="0"/>
        <v>20.000000000000014</v>
      </c>
      <c r="C29" s="7">
        <f t="shared" si="2"/>
        <v>0.20000000000000015</v>
      </c>
      <c r="D29" s="2">
        <v>0.5</v>
      </c>
      <c r="E29" s="18">
        <v>10</v>
      </c>
      <c r="F29" s="18">
        <f t="shared" si="1"/>
        <v>10.5</v>
      </c>
    </row>
    <row r="30" spans="1:6" x14ac:dyDescent="0.75">
      <c r="A30" s="3">
        <v>49499</v>
      </c>
      <c r="B30" s="4">
        <f t="shared" si="0"/>
        <v>10.000000000000014</v>
      </c>
      <c r="C30" s="7">
        <f t="shared" si="2"/>
        <v>0.10000000000000014</v>
      </c>
      <c r="D30" s="4">
        <v>0.25</v>
      </c>
      <c r="E30" s="17">
        <v>10</v>
      </c>
      <c r="F30" s="17">
        <f t="shared" si="1"/>
        <v>10.25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D781-22B6-4BD5-A375-4C436AB8DA5B}">
  <dimension ref="A1:F35"/>
  <sheetViews>
    <sheetView topLeftCell="A18" zoomScaleNormal="100" workbookViewId="0">
      <selection activeCell="D2" sqref="D2:D35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35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1</v>
      </c>
      <c r="E3" s="18">
        <v>0</v>
      </c>
      <c r="F3" s="18">
        <f t="shared" ref="F3:F35" si="1">+E3+D3</f>
        <v>1</v>
      </c>
    </row>
    <row r="4" spans="1:6" x14ac:dyDescent="0.75">
      <c r="A4" s="3">
        <v>44751</v>
      </c>
      <c r="B4" s="4">
        <f t="shared" si="0"/>
        <v>100</v>
      </c>
      <c r="C4" s="7">
        <f t="shared" ref="C4:C30" si="2">+C3-E3/100</f>
        <v>1</v>
      </c>
      <c r="D4" s="4">
        <v>1</v>
      </c>
      <c r="E4" s="17">
        <v>0</v>
      </c>
      <c r="F4" s="17">
        <f t="shared" si="1"/>
        <v>1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1.9379999999999999</v>
      </c>
      <c r="E5" s="18">
        <v>0</v>
      </c>
      <c r="F5" s="18">
        <f t="shared" si="1"/>
        <v>1.9379999999999999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1.9379999999999999</v>
      </c>
      <c r="E6" s="17">
        <v>0</v>
      </c>
      <c r="F6" s="17">
        <f t="shared" si="1"/>
        <v>1.9379999999999999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2.125</v>
      </c>
      <c r="E7" s="18">
        <v>0</v>
      </c>
      <c r="F7" s="18">
        <f t="shared" si="1"/>
        <v>2.125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2.125</v>
      </c>
      <c r="E8" s="17">
        <v>0</v>
      </c>
      <c r="F8" s="17">
        <f t="shared" si="1"/>
        <v>2.125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2.5</v>
      </c>
      <c r="E9" s="18">
        <v>0</v>
      </c>
      <c r="F9" s="18">
        <f t="shared" si="1"/>
        <v>2.5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2.5</v>
      </c>
      <c r="E10" s="17">
        <v>0</v>
      </c>
      <c r="F10" s="17">
        <f t="shared" si="1"/>
        <v>2.5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2.5</v>
      </c>
      <c r="E11" s="18">
        <v>0</v>
      </c>
      <c r="F11" s="18">
        <f t="shared" si="1"/>
        <v>2.5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2.5</v>
      </c>
      <c r="E12" s="17">
        <v>0</v>
      </c>
      <c r="F12" s="17">
        <f t="shared" si="1"/>
        <v>2.5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2.5</v>
      </c>
      <c r="E13" s="18">
        <v>0</v>
      </c>
      <c r="F13" s="18">
        <f t="shared" si="1"/>
        <v>2.5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2.5</v>
      </c>
      <c r="E14" s="17">
        <v>4.5449999999999999</v>
      </c>
      <c r="F14" s="17">
        <f t="shared" si="1"/>
        <v>7.0449999999999999</v>
      </c>
    </row>
    <row r="15" spans="1:6" x14ac:dyDescent="0.75">
      <c r="A15" s="1">
        <v>46761</v>
      </c>
      <c r="B15" s="2">
        <f t="shared" si="0"/>
        <v>95.454999999999998</v>
      </c>
      <c r="C15" s="7">
        <f t="shared" si="2"/>
        <v>0.95455000000000001</v>
      </c>
      <c r="D15" s="2">
        <v>2.3860000000000001</v>
      </c>
      <c r="E15" s="18">
        <v>4.5449999999999999</v>
      </c>
      <c r="F15" s="18">
        <f t="shared" si="1"/>
        <v>6.931</v>
      </c>
    </row>
    <row r="16" spans="1:6" x14ac:dyDescent="0.75">
      <c r="A16" s="3">
        <v>46943</v>
      </c>
      <c r="B16" s="4">
        <f t="shared" si="0"/>
        <v>90.91</v>
      </c>
      <c r="C16" s="7">
        <f t="shared" si="2"/>
        <v>0.90910000000000002</v>
      </c>
      <c r="D16" s="4">
        <v>2.2730000000000001</v>
      </c>
      <c r="E16" s="17">
        <v>4.5449999999999999</v>
      </c>
      <c r="F16" s="17">
        <f t="shared" si="1"/>
        <v>6.8179999999999996</v>
      </c>
    </row>
    <row r="17" spans="1:6" x14ac:dyDescent="0.75">
      <c r="A17" s="1">
        <v>47127</v>
      </c>
      <c r="B17" s="2">
        <f t="shared" si="0"/>
        <v>86.365000000000009</v>
      </c>
      <c r="C17" s="7">
        <f t="shared" si="2"/>
        <v>0.86365000000000003</v>
      </c>
      <c r="D17" s="2">
        <v>2.1589999999999998</v>
      </c>
      <c r="E17" s="18">
        <v>4.5449999999999999</v>
      </c>
      <c r="F17" s="18">
        <f t="shared" si="1"/>
        <v>6.7039999999999997</v>
      </c>
    </row>
    <row r="18" spans="1:6" x14ac:dyDescent="0.75">
      <c r="A18" s="3">
        <v>47308</v>
      </c>
      <c r="B18" s="4">
        <f t="shared" si="0"/>
        <v>81.820000000000007</v>
      </c>
      <c r="C18" s="7">
        <f t="shared" si="2"/>
        <v>0.81820000000000004</v>
      </c>
      <c r="D18" s="4">
        <v>2.0449999999999999</v>
      </c>
      <c r="E18" s="17">
        <v>4.5449999999999999</v>
      </c>
      <c r="F18" s="17">
        <f t="shared" si="1"/>
        <v>6.59</v>
      </c>
    </row>
    <row r="19" spans="1:6" x14ac:dyDescent="0.75">
      <c r="A19" s="1">
        <v>47492</v>
      </c>
      <c r="B19" s="2">
        <f t="shared" si="0"/>
        <v>77.275000000000006</v>
      </c>
      <c r="C19" s="7">
        <f t="shared" si="2"/>
        <v>0.77275000000000005</v>
      </c>
      <c r="D19" s="2">
        <v>1.9319999999999999</v>
      </c>
      <c r="E19" s="18">
        <v>4.5449999999999999</v>
      </c>
      <c r="F19" s="18">
        <f t="shared" si="1"/>
        <v>6.4770000000000003</v>
      </c>
    </row>
    <row r="20" spans="1:6" x14ac:dyDescent="0.75">
      <c r="A20" s="3">
        <v>47673</v>
      </c>
      <c r="B20" s="4">
        <f t="shared" si="0"/>
        <v>72.73</v>
      </c>
      <c r="C20" s="7">
        <f t="shared" si="2"/>
        <v>0.72730000000000006</v>
      </c>
      <c r="D20" s="4">
        <v>1.8180000000000001</v>
      </c>
      <c r="E20" s="17">
        <v>4.5449999999999999</v>
      </c>
      <c r="F20" s="17">
        <f t="shared" si="1"/>
        <v>6.3629999999999995</v>
      </c>
    </row>
    <row r="21" spans="1:6" x14ac:dyDescent="0.75">
      <c r="A21" s="1">
        <v>47857</v>
      </c>
      <c r="B21" s="2">
        <f t="shared" si="0"/>
        <v>68.185000000000002</v>
      </c>
      <c r="C21" s="7">
        <f t="shared" si="2"/>
        <v>0.68185000000000007</v>
      </c>
      <c r="D21" s="2">
        <v>1.7050000000000001</v>
      </c>
      <c r="E21" s="18">
        <v>4.5449999999999999</v>
      </c>
      <c r="F21" s="18">
        <f t="shared" si="1"/>
        <v>6.25</v>
      </c>
    </row>
    <row r="22" spans="1:6" x14ac:dyDescent="0.75">
      <c r="A22" s="3">
        <v>48038</v>
      </c>
      <c r="B22" s="4">
        <f t="shared" si="0"/>
        <v>63.640000000000008</v>
      </c>
      <c r="C22" s="7">
        <f t="shared" si="2"/>
        <v>0.63640000000000008</v>
      </c>
      <c r="D22" s="4">
        <v>1.591</v>
      </c>
      <c r="E22" s="17">
        <v>4.5449999999999999</v>
      </c>
      <c r="F22" s="17">
        <f t="shared" si="1"/>
        <v>6.1360000000000001</v>
      </c>
    </row>
    <row r="23" spans="1:6" x14ac:dyDescent="0.75">
      <c r="A23" s="1">
        <v>48222</v>
      </c>
      <c r="B23" s="2">
        <f t="shared" si="0"/>
        <v>59.095000000000006</v>
      </c>
      <c r="C23" s="7">
        <f t="shared" si="2"/>
        <v>0.59095000000000009</v>
      </c>
      <c r="D23" s="2">
        <v>1.4770000000000001</v>
      </c>
      <c r="E23" s="18">
        <v>4.5449999999999999</v>
      </c>
      <c r="F23" s="18">
        <f t="shared" si="1"/>
        <v>6.0220000000000002</v>
      </c>
    </row>
    <row r="24" spans="1:6" x14ac:dyDescent="0.75">
      <c r="A24" s="3">
        <v>48404</v>
      </c>
      <c r="B24" s="4">
        <f t="shared" si="0"/>
        <v>54.550000000000011</v>
      </c>
      <c r="C24" s="7">
        <f t="shared" si="2"/>
        <v>0.5455000000000001</v>
      </c>
      <c r="D24" s="4">
        <v>1.3640000000000001</v>
      </c>
      <c r="E24" s="17">
        <v>4.5449999999999999</v>
      </c>
      <c r="F24" s="17">
        <f t="shared" si="1"/>
        <v>5.9089999999999998</v>
      </c>
    </row>
    <row r="25" spans="1:6" x14ac:dyDescent="0.75">
      <c r="A25" s="1">
        <v>48588</v>
      </c>
      <c r="B25" s="2">
        <f t="shared" si="0"/>
        <v>50.00500000000001</v>
      </c>
      <c r="C25" s="7">
        <f t="shared" si="2"/>
        <v>0.50005000000000011</v>
      </c>
      <c r="D25" s="2">
        <v>1.25</v>
      </c>
      <c r="E25" s="18">
        <v>4.5449999999999999</v>
      </c>
      <c r="F25" s="18">
        <f t="shared" si="1"/>
        <v>5.7949999999999999</v>
      </c>
    </row>
    <row r="26" spans="1:6" x14ac:dyDescent="0.75">
      <c r="A26" s="3">
        <v>48769</v>
      </c>
      <c r="B26" s="4">
        <f t="shared" si="0"/>
        <v>45.460000000000008</v>
      </c>
      <c r="C26" s="7">
        <f t="shared" si="2"/>
        <v>0.45460000000000012</v>
      </c>
      <c r="D26" s="4">
        <v>1.1359999999999999</v>
      </c>
      <c r="E26" s="17">
        <v>4.5449999999999999</v>
      </c>
      <c r="F26" s="17">
        <f t="shared" si="1"/>
        <v>5.681</v>
      </c>
    </row>
    <row r="27" spans="1:6" x14ac:dyDescent="0.75">
      <c r="A27" s="1">
        <v>48953</v>
      </c>
      <c r="B27" s="2">
        <f t="shared" si="0"/>
        <v>40.915000000000013</v>
      </c>
      <c r="C27" s="7">
        <f t="shared" si="2"/>
        <v>0.40915000000000012</v>
      </c>
      <c r="D27" s="2">
        <v>1.0229999999999999</v>
      </c>
      <c r="E27" s="18">
        <v>4.5449999999999999</v>
      </c>
      <c r="F27" s="18">
        <f t="shared" si="1"/>
        <v>5.5679999999999996</v>
      </c>
    </row>
    <row r="28" spans="1:6" x14ac:dyDescent="0.75">
      <c r="A28" s="3">
        <v>49134</v>
      </c>
      <c r="B28" s="4">
        <f t="shared" si="0"/>
        <v>36.370000000000012</v>
      </c>
      <c r="C28" s="7">
        <f t="shared" si="2"/>
        <v>0.36370000000000013</v>
      </c>
      <c r="D28" s="4">
        <v>0.90900000000000003</v>
      </c>
      <c r="E28" s="17">
        <v>4.5449999999999999</v>
      </c>
      <c r="F28" s="17">
        <f t="shared" si="1"/>
        <v>5.4539999999999997</v>
      </c>
    </row>
    <row r="29" spans="1:6" x14ac:dyDescent="0.75">
      <c r="A29" s="1">
        <v>49318</v>
      </c>
      <c r="B29" s="2">
        <f t="shared" si="0"/>
        <v>31.825000000000014</v>
      </c>
      <c r="C29" s="7">
        <f t="shared" si="2"/>
        <v>0.31825000000000014</v>
      </c>
      <c r="D29" s="2">
        <v>0.79500000000000004</v>
      </c>
      <c r="E29" s="18">
        <v>4.5449999999999999</v>
      </c>
      <c r="F29" s="18">
        <f t="shared" si="1"/>
        <v>5.34</v>
      </c>
    </row>
    <row r="30" spans="1:6" x14ac:dyDescent="0.75">
      <c r="A30" s="3">
        <v>49499</v>
      </c>
      <c r="B30" s="4">
        <f t="shared" si="0"/>
        <v>27.280000000000015</v>
      </c>
      <c r="C30" s="7">
        <f t="shared" si="2"/>
        <v>0.27280000000000015</v>
      </c>
      <c r="D30" s="4">
        <v>0.68200000000000005</v>
      </c>
      <c r="E30" s="17">
        <v>4.5449999999999999</v>
      </c>
      <c r="F30" s="17">
        <f t="shared" si="1"/>
        <v>5.2270000000000003</v>
      </c>
    </row>
    <row r="31" spans="1:6" x14ac:dyDescent="0.75">
      <c r="A31" s="3">
        <v>49683</v>
      </c>
      <c r="B31" s="2">
        <f t="shared" si="0"/>
        <v>22.735000000000017</v>
      </c>
      <c r="C31" s="7">
        <f t="shared" ref="C31:C35" si="3">+C30-E30/100</f>
        <v>0.22735000000000016</v>
      </c>
      <c r="D31" s="2">
        <v>0.56799999999999995</v>
      </c>
      <c r="E31" s="18">
        <v>4.5449999999999999</v>
      </c>
      <c r="F31" s="18">
        <f t="shared" si="1"/>
        <v>5.1129999999999995</v>
      </c>
    </row>
    <row r="32" spans="1:6" x14ac:dyDescent="0.75">
      <c r="A32" s="1">
        <v>49865</v>
      </c>
      <c r="B32" s="4">
        <f t="shared" si="0"/>
        <v>18.190000000000019</v>
      </c>
      <c r="C32" s="7">
        <f t="shared" si="3"/>
        <v>0.18190000000000017</v>
      </c>
      <c r="D32" s="4">
        <v>0.45500000000000002</v>
      </c>
      <c r="E32" s="17">
        <v>4.5449999999999999</v>
      </c>
      <c r="F32" s="17">
        <f t="shared" si="1"/>
        <v>5</v>
      </c>
    </row>
    <row r="33" spans="1:6" x14ac:dyDescent="0.75">
      <c r="A33" s="3">
        <v>50049</v>
      </c>
      <c r="B33" s="2">
        <f t="shared" si="0"/>
        <v>13.645000000000017</v>
      </c>
      <c r="C33" s="7">
        <f t="shared" si="3"/>
        <v>0.13645000000000018</v>
      </c>
      <c r="D33" s="2">
        <v>0.34100000000000003</v>
      </c>
      <c r="E33" s="18">
        <v>4.5449999999999999</v>
      </c>
      <c r="F33" s="18">
        <f t="shared" si="1"/>
        <v>4.8860000000000001</v>
      </c>
    </row>
    <row r="34" spans="1:6" x14ac:dyDescent="0.75">
      <c r="A34" s="1">
        <v>50230</v>
      </c>
      <c r="B34" s="4">
        <f t="shared" si="0"/>
        <v>9.1000000000000192</v>
      </c>
      <c r="C34" s="7">
        <f t="shared" si="3"/>
        <v>9.1000000000000192E-2</v>
      </c>
      <c r="D34" s="4">
        <v>0.22700000000000001</v>
      </c>
      <c r="E34" s="17">
        <v>4.5449999999999999</v>
      </c>
      <c r="F34" s="17">
        <f t="shared" si="1"/>
        <v>4.7720000000000002</v>
      </c>
    </row>
    <row r="35" spans="1:6" x14ac:dyDescent="0.75">
      <c r="A35" s="3">
        <v>50414</v>
      </c>
      <c r="B35" s="2">
        <f t="shared" si="0"/>
        <v>4.5550000000000193</v>
      </c>
      <c r="C35" s="7">
        <f t="shared" si="3"/>
        <v>4.5550000000000194E-2</v>
      </c>
      <c r="D35" s="2">
        <v>0.114</v>
      </c>
      <c r="E35" s="18">
        <v>4.5449999999999999</v>
      </c>
      <c r="F35" s="18">
        <f t="shared" si="1"/>
        <v>4.6589999999999998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224B-52F0-4C16-BD82-03345CBB0ADF}">
  <dimension ref="A1:F42"/>
  <sheetViews>
    <sheetView zoomScaleNormal="100" workbookViewId="0"/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42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1.25</v>
      </c>
      <c r="E3" s="18">
        <v>0</v>
      </c>
      <c r="F3" s="18">
        <f t="shared" ref="F3:F42" si="1">+E3+D3</f>
        <v>1.25</v>
      </c>
    </row>
    <row r="4" spans="1:6" x14ac:dyDescent="0.75">
      <c r="A4" s="3">
        <v>44751</v>
      </c>
      <c r="B4" s="4">
        <f t="shared" si="0"/>
        <v>100</v>
      </c>
      <c r="C4" s="7">
        <f t="shared" ref="C4:C35" si="2">+C3-E3/100</f>
        <v>1</v>
      </c>
      <c r="D4" s="4">
        <v>1.25</v>
      </c>
      <c r="E4" s="17">
        <v>0</v>
      </c>
      <c r="F4" s="17">
        <f t="shared" si="1"/>
        <v>1.25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1.75</v>
      </c>
      <c r="E5" s="18">
        <v>0</v>
      </c>
      <c r="F5" s="18">
        <f t="shared" si="1"/>
        <v>1.75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1.75</v>
      </c>
      <c r="E6" s="17">
        <v>0</v>
      </c>
      <c r="F6" s="17">
        <f t="shared" si="1"/>
        <v>1.75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1.75</v>
      </c>
      <c r="E7" s="18">
        <v>0</v>
      </c>
      <c r="F7" s="18">
        <f t="shared" si="1"/>
        <v>1.75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1.75</v>
      </c>
      <c r="E8" s="17">
        <v>0</v>
      </c>
      <c r="F8" s="17">
        <f t="shared" si="1"/>
        <v>1.75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1.75</v>
      </c>
      <c r="E9" s="18">
        <v>0</v>
      </c>
      <c r="F9" s="18">
        <f t="shared" si="1"/>
        <v>1.75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1.75</v>
      </c>
      <c r="E10" s="17">
        <v>0</v>
      </c>
      <c r="F10" s="17">
        <f t="shared" si="1"/>
        <v>1.75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1.75</v>
      </c>
      <c r="E11" s="18">
        <v>0</v>
      </c>
      <c r="F11" s="18">
        <f t="shared" si="1"/>
        <v>1.75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1.75</v>
      </c>
      <c r="E12" s="17">
        <v>0</v>
      </c>
      <c r="F12" s="17">
        <f t="shared" si="1"/>
        <v>1.75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1.75</v>
      </c>
      <c r="E13" s="18">
        <v>0</v>
      </c>
      <c r="F13" s="18">
        <f t="shared" si="1"/>
        <v>1.75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1.75</v>
      </c>
      <c r="E14" s="17">
        <v>0</v>
      </c>
      <c r="F14" s="17">
        <f t="shared" si="1"/>
        <v>1.75</v>
      </c>
    </row>
    <row r="15" spans="1:6" x14ac:dyDescent="0.75">
      <c r="A15" s="1">
        <v>46761</v>
      </c>
      <c r="B15" s="2">
        <f t="shared" si="0"/>
        <v>100</v>
      </c>
      <c r="C15" s="7">
        <f t="shared" si="2"/>
        <v>1</v>
      </c>
      <c r="D15" s="2">
        <v>1.75</v>
      </c>
      <c r="E15" s="18">
        <v>3.5710000000000002</v>
      </c>
      <c r="F15" s="18">
        <f t="shared" si="1"/>
        <v>5.3209999999999997</v>
      </c>
    </row>
    <row r="16" spans="1:6" x14ac:dyDescent="0.75">
      <c r="A16" s="3">
        <v>46943</v>
      </c>
      <c r="B16" s="4">
        <f t="shared" si="0"/>
        <v>96.429000000000002</v>
      </c>
      <c r="C16" s="7">
        <f t="shared" si="2"/>
        <v>0.96428999999999998</v>
      </c>
      <c r="D16" s="4">
        <v>1.6879999999999999</v>
      </c>
      <c r="E16" s="17">
        <v>3.5710000000000002</v>
      </c>
      <c r="F16" s="17">
        <f t="shared" si="1"/>
        <v>5.2590000000000003</v>
      </c>
    </row>
    <row r="17" spans="1:6" x14ac:dyDescent="0.75">
      <c r="A17" s="1">
        <v>47127</v>
      </c>
      <c r="B17" s="2">
        <f t="shared" si="0"/>
        <v>92.85799999999999</v>
      </c>
      <c r="C17" s="7">
        <f t="shared" si="2"/>
        <v>0.92857999999999996</v>
      </c>
      <c r="D17" s="2">
        <v>1.625</v>
      </c>
      <c r="E17" s="18">
        <v>3.5710000000000002</v>
      </c>
      <c r="F17" s="18">
        <f t="shared" si="1"/>
        <v>5.1959999999999997</v>
      </c>
    </row>
    <row r="18" spans="1:6" x14ac:dyDescent="0.75">
      <c r="A18" s="3">
        <v>47308</v>
      </c>
      <c r="B18" s="4">
        <f t="shared" si="0"/>
        <v>89.286999999999992</v>
      </c>
      <c r="C18" s="7">
        <f t="shared" si="2"/>
        <v>0.89286999999999994</v>
      </c>
      <c r="D18" s="4">
        <v>1.5629999999999999</v>
      </c>
      <c r="E18" s="17">
        <v>3.5710000000000002</v>
      </c>
      <c r="F18" s="17">
        <f t="shared" si="1"/>
        <v>5.1340000000000003</v>
      </c>
    </row>
    <row r="19" spans="1:6" x14ac:dyDescent="0.75">
      <c r="A19" s="1">
        <v>47492</v>
      </c>
      <c r="B19" s="2">
        <f t="shared" si="0"/>
        <v>85.715999999999994</v>
      </c>
      <c r="C19" s="7">
        <f t="shared" si="2"/>
        <v>0.85715999999999992</v>
      </c>
      <c r="D19" s="2">
        <v>2.089</v>
      </c>
      <c r="E19" s="18">
        <v>3.5710000000000002</v>
      </c>
      <c r="F19" s="18">
        <f t="shared" si="1"/>
        <v>5.66</v>
      </c>
    </row>
    <row r="20" spans="1:6" x14ac:dyDescent="0.75">
      <c r="A20" s="3">
        <v>47673</v>
      </c>
      <c r="B20" s="4">
        <f t="shared" si="0"/>
        <v>82.144999999999996</v>
      </c>
      <c r="C20" s="7">
        <f t="shared" si="2"/>
        <v>0.8214499999999999</v>
      </c>
      <c r="D20" s="4">
        <v>2.0019999999999998</v>
      </c>
      <c r="E20" s="17">
        <v>3.5710000000000002</v>
      </c>
      <c r="F20" s="17">
        <f t="shared" si="1"/>
        <v>5.5730000000000004</v>
      </c>
    </row>
    <row r="21" spans="1:6" x14ac:dyDescent="0.75">
      <c r="A21" s="1">
        <v>47857</v>
      </c>
      <c r="B21" s="2">
        <f t="shared" si="0"/>
        <v>78.573999999999984</v>
      </c>
      <c r="C21" s="7">
        <f t="shared" si="2"/>
        <v>0.78573999999999988</v>
      </c>
      <c r="D21" s="2">
        <v>1.915</v>
      </c>
      <c r="E21" s="18">
        <v>3.5710000000000002</v>
      </c>
      <c r="F21" s="18">
        <f t="shared" si="1"/>
        <v>5.4860000000000007</v>
      </c>
    </row>
    <row r="22" spans="1:6" x14ac:dyDescent="0.75">
      <c r="A22" s="3">
        <v>48038</v>
      </c>
      <c r="B22" s="4">
        <f t="shared" si="0"/>
        <v>75.002999999999986</v>
      </c>
      <c r="C22" s="7">
        <f t="shared" si="2"/>
        <v>0.75002999999999986</v>
      </c>
      <c r="D22" s="4">
        <v>1.8280000000000001</v>
      </c>
      <c r="E22" s="17">
        <v>3.5710000000000002</v>
      </c>
      <c r="F22" s="17">
        <f t="shared" si="1"/>
        <v>5.399</v>
      </c>
    </row>
    <row r="23" spans="1:6" x14ac:dyDescent="0.75">
      <c r="A23" s="1">
        <v>48222</v>
      </c>
      <c r="B23" s="2">
        <f t="shared" si="0"/>
        <v>71.431999999999988</v>
      </c>
      <c r="C23" s="7">
        <f t="shared" si="2"/>
        <v>0.71431999999999984</v>
      </c>
      <c r="D23" s="2">
        <v>1.7410000000000001</v>
      </c>
      <c r="E23" s="18">
        <v>3.5710000000000002</v>
      </c>
      <c r="F23" s="18">
        <f t="shared" si="1"/>
        <v>5.3120000000000003</v>
      </c>
    </row>
    <row r="24" spans="1:6" x14ac:dyDescent="0.75">
      <c r="A24" s="3">
        <v>48404</v>
      </c>
      <c r="B24" s="4">
        <f t="shared" si="0"/>
        <v>67.860999999999976</v>
      </c>
      <c r="C24" s="7">
        <f t="shared" si="2"/>
        <v>0.67860999999999982</v>
      </c>
      <c r="D24" s="4">
        <v>1.6539999999999999</v>
      </c>
      <c r="E24" s="17">
        <v>3.5710000000000002</v>
      </c>
      <c r="F24" s="17">
        <f t="shared" si="1"/>
        <v>5.2249999999999996</v>
      </c>
    </row>
    <row r="25" spans="1:6" x14ac:dyDescent="0.75">
      <c r="A25" s="1">
        <v>48588</v>
      </c>
      <c r="B25" s="2">
        <f t="shared" si="0"/>
        <v>64.289999999999978</v>
      </c>
      <c r="C25" s="7">
        <f t="shared" si="2"/>
        <v>0.6428999999999998</v>
      </c>
      <c r="D25" s="2">
        <v>1.5669999999999999</v>
      </c>
      <c r="E25" s="18">
        <v>3.5710000000000002</v>
      </c>
      <c r="F25" s="18">
        <f t="shared" si="1"/>
        <v>5.1379999999999999</v>
      </c>
    </row>
    <row r="26" spans="1:6" x14ac:dyDescent="0.75">
      <c r="A26" s="3">
        <v>48769</v>
      </c>
      <c r="B26" s="4">
        <f t="shared" si="0"/>
        <v>60.71899999999998</v>
      </c>
      <c r="C26" s="7">
        <f t="shared" si="2"/>
        <v>0.60718999999999979</v>
      </c>
      <c r="D26" s="4">
        <v>1.48</v>
      </c>
      <c r="E26" s="17">
        <v>3.5710000000000002</v>
      </c>
      <c r="F26" s="17">
        <f t="shared" si="1"/>
        <v>5.0510000000000002</v>
      </c>
    </row>
    <row r="27" spans="1:6" x14ac:dyDescent="0.75">
      <c r="A27" s="1">
        <v>48953</v>
      </c>
      <c r="B27" s="2">
        <f t="shared" si="0"/>
        <v>57.147999999999975</v>
      </c>
      <c r="C27" s="7">
        <f t="shared" si="2"/>
        <v>0.57147999999999977</v>
      </c>
      <c r="D27" s="2">
        <v>1.393</v>
      </c>
      <c r="E27" s="18">
        <v>3.5710000000000002</v>
      </c>
      <c r="F27" s="18">
        <f t="shared" si="1"/>
        <v>4.9640000000000004</v>
      </c>
    </row>
    <row r="28" spans="1:6" x14ac:dyDescent="0.75">
      <c r="A28" s="3">
        <v>49134</v>
      </c>
      <c r="B28" s="4">
        <f t="shared" si="0"/>
        <v>53.576999999999977</v>
      </c>
      <c r="C28" s="7">
        <f t="shared" si="2"/>
        <v>0.53576999999999975</v>
      </c>
      <c r="D28" s="4">
        <v>1.306</v>
      </c>
      <c r="E28" s="17">
        <v>3.5710000000000002</v>
      </c>
      <c r="F28" s="17">
        <f t="shared" si="1"/>
        <v>4.8770000000000007</v>
      </c>
    </row>
    <row r="29" spans="1:6" x14ac:dyDescent="0.75">
      <c r="A29" s="1">
        <v>49318</v>
      </c>
      <c r="B29" s="2">
        <f t="shared" si="0"/>
        <v>50.005999999999972</v>
      </c>
      <c r="C29" s="7">
        <f t="shared" si="2"/>
        <v>0.50005999999999973</v>
      </c>
      <c r="D29" s="2">
        <v>1.2190000000000001</v>
      </c>
      <c r="E29" s="18">
        <v>3.5710000000000002</v>
      </c>
      <c r="F29" s="18">
        <f t="shared" si="1"/>
        <v>4.79</v>
      </c>
    </row>
    <row r="30" spans="1:6" x14ac:dyDescent="0.75">
      <c r="A30" s="3">
        <v>49499</v>
      </c>
      <c r="B30" s="4">
        <f t="shared" si="0"/>
        <v>46.434999999999974</v>
      </c>
      <c r="C30" s="7">
        <f t="shared" si="2"/>
        <v>0.46434999999999971</v>
      </c>
      <c r="D30" s="4">
        <v>1.1319999999999999</v>
      </c>
      <c r="E30" s="17">
        <v>3.5710000000000002</v>
      </c>
      <c r="F30" s="17">
        <f t="shared" si="1"/>
        <v>4.7030000000000003</v>
      </c>
    </row>
    <row r="31" spans="1:6" x14ac:dyDescent="0.75">
      <c r="A31" s="3">
        <v>49683</v>
      </c>
      <c r="B31" s="2">
        <f t="shared" si="0"/>
        <v>42.863999999999969</v>
      </c>
      <c r="C31" s="7">
        <f t="shared" si="2"/>
        <v>0.42863999999999969</v>
      </c>
      <c r="D31" s="2">
        <v>1.0449999999999999</v>
      </c>
      <c r="E31" s="18">
        <v>3.5710000000000002</v>
      </c>
      <c r="F31" s="18">
        <f t="shared" si="1"/>
        <v>4.6159999999999997</v>
      </c>
    </row>
    <row r="32" spans="1:6" x14ac:dyDescent="0.75">
      <c r="A32" s="1">
        <v>49865</v>
      </c>
      <c r="B32" s="4">
        <f t="shared" si="0"/>
        <v>39.292999999999964</v>
      </c>
      <c r="C32" s="7">
        <f t="shared" si="2"/>
        <v>0.39292999999999967</v>
      </c>
      <c r="D32" s="4">
        <v>0.95799999999999996</v>
      </c>
      <c r="E32" s="17">
        <v>3.5710000000000002</v>
      </c>
      <c r="F32" s="17">
        <f t="shared" si="1"/>
        <v>4.5289999999999999</v>
      </c>
    </row>
    <row r="33" spans="1:6" x14ac:dyDescent="0.75">
      <c r="A33" s="3">
        <v>50049</v>
      </c>
      <c r="B33" s="2">
        <f t="shared" si="0"/>
        <v>35.721999999999966</v>
      </c>
      <c r="C33" s="7">
        <f t="shared" si="2"/>
        <v>0.35721999999999965</v>
      </c>
      <c r="D33" s="2">
        <v>0.871</v>
      </c>
      <c r="E33" s="18">
        <v>3.5710000000000002</v>
      </c>
      <c r="F33" s="18">
        <f t="shared" si="1"/>
        <v>4.4420000000000002</v>
      </c>
    </row>
    <row r="34" spans="1:6" x14ac:dyDescent="0.75">
      <c r="A34" s="1">
        <v>50230</v>
      </c>
      <c r="B34" s="4">
        <f t="shared" si="0"/>
        <v>32.150999999999961</v>
      </c>
      <c r="C34" s="7">
        <f t="shared" si="2"/>
        <v>0.32150999999999963</v>
      </c>
      <c r="D34" s="4">
        <v>0.78300000000000003</v>
      </c>
      <c r="E34" s="17">
        <v>3.5710000000000002</v>
      </c>
      <c r="F34" s="17">
        <f t="shared" si="1"/>
        <v>4.3540000000000001</v>
      </c>
    </row>
    <row r="35" spans="1:6" x14ac:dyDescent="0.75">
      <c r="A35" s="3">
        <v>50414</v>
      </c>
      <c r="B35" s="2">
        <f t="shared" si="0"/>
        <v>28.579999999999963</v>
      </c>
      <c r="C35" s="7">
        <f t="shared" si="2"/>
        <v>0.28579999999999961</v>
      </c>
      <c r="D35" s="2">
        <v>0.69599999999999995</v>
      </c>
      <c r="E35" s="18">
        <v>3.5710000000000002</v>
      </c>
      <c r="F35" s="18">
        <f t="shared" si="1"/>
        <v>4.2670000000000003</v>
      </c>
    </row>
    <row r="36" spans="1:6" x14ac:dyDescent="0.75">
      <c r="A36" s="3">
        <v>50595</v>
      </c>
      <c r="B36" s="4">
        <f t="shared" si="0"/>
        <v>25.008999999999958</v>
      </c>
      <c r="C36" s="7">
        <f t="shared" ref="C36:C42" si="3">+C35-E35/100</f>
        <v>0.25008999999999959</v>
      </c>
      <c r="D36" s="4">
        <v>0.60899999999999999</v>
      </c>
      <c r="E36" s="17">
        <v>3.5710000000000002</v>
      </c>
      <c r="F36" s="17">
        <f t="shared" si="1"/>
        <v>4.18</v>
      </c>
    </row>
    <row r="37" spans="1:6" x14ac:dyDescent="0.75">
      <c r="A37" s="1">
        <v>50779</v>
      </c>
      <c r="B37" s="2">
        <f t="shared" si="0"/>
        <v>21.43799999999996</v>
      </c>
      <c r="C37" s="7">
        <f t="shared" si="3"/>
        <v>0.2143799999999996</v>
      </c>
      <c r="D37" s="2">
        <v>0.52200000000000002</v>
      </c>
      <c r="E37" s="18">
        <v>3.5710000000000002</v>
      </c>
      <c r="F37" s="18">
        <f t="shared" si="1"/>
        <v>4.093</v>
      </c>
    </row>
    <row r="38" spans="1:6" x14ac:dyDescent="0.75">
      <c r="A38" s="3">
        <v>50960</v>
      </c>
      <c r="B38" s="4">
        <f t="shared" si="0"/>
        <v>17.866999999999962</v>
      </c>
      <c r="C38" s="7">
        <f t="shared" si="3"/>
        <v>0.17866999999999961</v>
      </c>
      <c r="D38" s="4">
        <v>0.435</v>
      </c>
      <c r="E38" s="17">
        <v>3.5710000000000002</v>
      </c>
      <c r="F38" s="17">
        <f t="shared" si="1"/>
        <v>4.0060000000000002</v>
      </c>
    </row>
    <row r="39" spans="1:6" x14ac:dyDescent="0.75">
      <c r="A39" s="3">
        <v>51144</v>
      </c>
      <c r="B39" s="2">
        <f t="shared" si="0"/>
        <v>14.295999999999962</v>
      </c>
      <c r="C39" s="7">
        <f t="shared" si="3"/>
        <v>0.14295999999999962</v>
      </c>
      <c r="D39" s="2">
        <v>0.34799999999999998</v>
      </c>
      <c r="E39" s="18">
        <v>3.5710000000000002</v>
      </c>
      <c r="F39" s="18">
        <f t="shared" si="1"/>
        <v>3.919</v>
      </c>
    </row>
    <row r="40" spans="1:6" x14ac:dyDescent="0.75">
      <c r="A40" s="1">
        <v>51326</v>
      </c>
      <c r="B40" s="4">
        <f t="shared" si="0"/>
        <v>10.724999999999962</v>
      </c>
      <c r="C40" s="7">
        <f t="shared" si="3"/>
        <v>0.10724999999999962</v>
      </c>
      <c r="D40" s="4">
        <v>0.26100000000000001</v>
      </c>
      <c r="E40" s="17">
        <v>3.5710000000000002</v>
      </c>
      <c r="F40" s="17">
        <f t="shared" si="1"/>
        <v>3.8320000000000003</v>
      </c>
    </row>
    <row r="41" spans="1:6" x14ac:dyDescent="0.75">
      <c r="A41" s="3">
        <v>51510</v>
      </c>
      <c r="B41" s="2">
        <f t="shared" si="0"/>
        <v>7.1539999999999635</v>
      </c>
      <c r="C41" s="7">
        <f t="shared" si="3"/>
        <v>7.1539999999999632E-2</v>
      </c>
      <c r="D41" s="2">
        <v>0.17399999999999999</v>
      </c>
      <c r="E41" s="18">
        <v>3.5710000000000002</v>
      </c>
      <c r="F41" s="18">
        <f t="shared" si="1"/>
        <v>3.7450000000000001</v>
      </c>
    </row>
    <row r="42" spans="1:6" x14ac:dyDescent="0.75">
      <c r="A42" s="1">
        <v>51691</v>
      </c>
      <c r="B42" s="4">
        <f t="shared" si="0"/>
        <v>3.5829999999999633</v>
      </c>
      <c r="C42" s="7">
        <f t="shared" si="3"/>
        <v>3.5829999999999633E-2</v>
      </c>
      <c r="D42" s="4">
        <v>8.6999999999999994E-2</v>
      </c>
      <c r="E42" s="17">
        <v>3.5710000000000002</v>
      </c>
      <c r="F42" s="17">
        <f t="shared" si="1"/>
        <v>3.6580000000000004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1C83-040A-4FE2-BC41-3F3C4BFC324B}">
  <dimension ref="A1:F18"/>
  <sheetViews>
    <sheetView zoomScaleNormal="100" workbookViewId="0">
      <selection activeCell="D2" sqref="D2:D18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18" si="0">+C2*100</f>
        <v>100</v>
      </c>
      <c r="C2" s="8">
        <v>1</v>
      </c>
      <c r="D2" s="17">
        <v>1</v>
      </c>
      <c r="E2" s="17">
        <v>0</v>
      </c>
      <c r="F2" s="17">
        <f>+E2+D2</f>
        <v>1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0.5</v>
      </c>
      <c r="E3" s="18">
        <v>0</v>
      </c>
      <c r="F3" s="18">
        <f t="shared" ref="F3:F18" si="1">+E3+D3</f>
        <v>0.5</v>
      </c>
    </row>
    <row r="4" spans="1:6" x14ac:dyDescent="0.75">
      <c r="A4" s="3">
        <v>44751</v>
      </c>
      <c r="B4" s="4">
        <f t="shared" si="0"/>
        <v>100</v>
      </c>
      <c r="C4" s="7">
        <f t="shared" ref="C4:C18" si="2">+C3-E3/100</f>
        <v>1</v>
      </c>
      <c r="D4" s="4">
        <v>0.5</v>
      </c>
      <c r="E4" s="17">
        <v>0</v>
      </c>
      <c r="F4" s="17">
        <f t="shared" si="1"/>
        <v>0.5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0.5</v>
      </c>
      <c r="E5" s="18">
        <v>0</v>
      </c>
      <c r="F5" s="18">
        <f t="shared" si="1"/>
        <v>0.5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0.5</v>
      </c>
      <c r="E6" s="17">
        <v>0</v>
      </c>
      <c r="F6" s="17">
        <f t="shared" si="1"/>
        <v>0.5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0.5</v>
      </c>
      <c r="E7" s="18">
        <v>0</v>
      </c>
      <c r="F7" s="18">
        <f t="shared" si="1"/>
        <v>0.5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0.5</v>
      </c>
      <c r="E8" s="17">
        <v>0</v>
      </c>
      <c r="F8" s="17">
        <f t="shared" si="1"/>
        <v>0.5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0.5</v>
      </c>
      <c r="E9" s="18">
        <v>10</v>
      </c>
      <c r="F9" s="18">
        <f t="shared" si="1"/>
        <v>10.5</v>
      </c>
    </row>
    <row r="10" spans="1:6" x14ac:dyDescent="0.75">
      <c r="A10" s="3">
        <v>45847</v>
      </c>
      <c r="B10" s="4">
        <f t="shared" si="0"/>
        <v>90</v>
      </c>
      <c r="C10" s="7">
        <f t="shared" si="2"/>
        <v>0.9</v>
      </c>
      <c r="D10" s="4">
        <v>0.45</v>
      </c>
      <c r="E10" s="17">
        <v>10</v>
      </c>
      <c r="F10" s="17">
        <f t="shared" si="1"/>
        <v>10.45</v>
      </c>
    </row>
    <row r="11" spans="1:6" x14ac:dyDescent="0.75">
      <c r="A11" s="1">
        <v>46031</v>
      </c>
      <c r="B11" s="2">
        <f t="shared" si="0"/>
        <v>80</v>
      </c>
      <c r="C11" s="7">
        <f t="shared" si="2"/>
        <v>0.8</v>
      </c>
      <c r="D11" s="2">
        <v>0.4</v>
      </c>
      <c r="E11" s="18">
        <v>10</v>
      </c>
      <c r="F11" s="18">
        <f t="shared" si="1"/>
        <v>10.4</v>
      </c>
    </row>
    <row r="12" spans="1:6" x14ac:dyDescent="0.75">
      <c r="A12" s="3">
        <v>46212</v>
      </c>
      <c r="B12" s="4">
        <f t="shared" si="0"/>
        <v>70</v>
      </c>
      <c r="C12" s="7">
        <f t="shared" si="2"/>
        <v>0.70000000000000007</v>
      </c>
      <c r="D12" s="4">
        <v>0.35</v>
      </c>
      <c r="E12" s="17">
        <v>10</v>
      </c>
      <c r="F12" s="17">
        <f t="shared" si="1"/>
        <v>10.35</v>
      </c>
    </row>
    <row r="13" spans="1:6" x14ac:dyDescent="0.75">
      <c r="A13" s="1">
        <v>46396</v>
      </c>
      <c r="B13" s="2">
        <f t="shared" si="0"/>
        <v>60.000000000000007</v>
      </c>
      <c r="C13" s="7">
        <f t="shared" si="2"/>
        <v>0.60000000000000009</v>
      </c>
      <c r="D13" s="2">
        <v>0.3</v>
      </c>
      <c r="E13" s="18">
        <v>10</v>
      </c>
      <c r="F13" s="18">
        <f t="shared" si="1"/>
        <v>10.3</v>
      </c>
    </row>
    <row r="14" spans="1:6" x14ac:dyDescent="0.75">
      <c r="A14" s="3">
        <v>46577</v>
      </c>
      <c r="B14" s="4">
        <f t="shared" si="0"/>
        <v>50.000000000000014</v>
      </c>
      <c r="C14" s="7">
        <f t="shared" si="2"/>
        <v>0.50000000000000011</v>
      </c>
      <c r="D14" s="4">
        <v>0.25</v>
      </c>
      <c r="E14" s="17">
        <v>10</v>
      </c>
      <c r="F14" s="17">
        <f t="shared" si="1"/>
        <v>10.25</v>
      </c>
    </row>
    <row r="15" spans="1:6" x14ac:dyDescent="0.75">
      <c r="A15" s="1">
        <v>46761</v>
      </c>
      <c r="B15" s="2">
        <f t="shared" si="0"/>
        <v>40.000000000000014</v>
      </c>
      <c r="C15" s="7">
        <f t="shared" si="2"/>
        <v>0.40000000000000013</v>
      </c>
      <c r="D15" s="2">
        <v>0.2</v>
      </c>
      <c r="E15" s="18">
        <v>10</v>
      </c>
      <c r="F15" s="18">
        <f t="shared" si="1"/>
        <v>10.199999999999999</v>
      </c>
    </row>
    <row r="16" spans="1:6" x14ac:dyDescent="0.75">
      <c r="A16" s="3">
        <v>46943</v>
      </c>
      <c r="B16" s="4">
        <f t="shared" si="0"/>
        <v>30.000000000000014</v>
      </c>
      <c r="C16" s="7">
        <f t="shared" si="2"/>
        <v>0.30000000000000016</v>
      </c>
      <c r="D16" s="4">
        <v>0.15</v>
      </c>
      <c r="E16" s="17">
        <v>10</v>
      </c>
      <c r="F16" s="17">
        <f t="shared" si="1"/>
        <v>10.15</v>
      </c>
    </row>
    <row r="17" spans="1:6" x14ac:dyDescent="0.75">
      <c r="A17" s="1">
        <v>47127</v>
      </c>
      <c r="B17" s="2">
        <f t="shared" si="0"/>
        <v>20.000000000000014</v>
      </c>
      <c r="C17" s="7">
        <f t="shared" si="2"/>
        <v>0.20000000000000015</v>
      </c>
      <c r="D17" s="2">
        <v>0.1</v>
      </c>
      <c r="E17" s="18">
        <v>10</v>
      </c>
      <c r="F17" s="18">
        <f t="shared" si="1"/>
        <v>10.1</v>
      </c>
    </row>
    <row r="18" spans="1:6" x14ac:dyDescent="0.75">
      <c r="A18" s="3">
        <v>47308</v>
      </c>
      <c r="B18" s="4">
        <f t="shared" si="0"/>
        <v>10.000000000000014</v>
      </c>
      <c r="C18" s="7">
        <f t="shared" si="2"/>
        <v>0.10000000000000014</v>
      </c>
      <c r="D18" s="4">
        <v>0.05</v>
      </c>
      <c r="E18" s="17">
        <v>10</v>
      </c>
      <c r="F18" s="17">
        <f t="shared" si="1"/>
        <v>10.050000000000001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5132-21F6-4701-B9AA-827637A14750}">
  <dimension ref="A1:F20"/>
  <sheetViews>
    <sheetView topLeftCell="A3" zoomScaleNormal="100" workbookViewId="0">
      <selection activeCell="D2" sqref="D2:D20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20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0.25</v>
      </c>
      <c r="E3" s="18">
        <v>0</v>
      </c>
      <c r="F3" s="18">
        <f t="shared" ref="F3:F20" si="1">+E3+D3</f>
        <v>0.25</v>
      </c>
    </row>
    <row r="4" spans="1:6" x14ac:dyDescent="0.75">
      <c r="A4" s="3">
        <v>44751</v>
      </c>
      <c r="B4" s="4">
        <f t="shared" si="0"/>
        <v>100</v>
      </c>
      <c r="C4" s="7">
        <f t="shared" ref="C4:C20" si="2">+C3-E3/100</f>
        <v>1</v>
      </c>
      <c r="D4" s="4">
        <v>0.25</v>
      </c>
      <c r="E4" s="17">
        <v>0</v>
      </c>
      <c r="F4" s="17">
        <f t="shared" si="1"/>
        <v>0.25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0.25</v>
      </c>
      <c r="E5" s="18">
        <v>0</v>
      </c>
      <c r="F5" s="18">
        <f t="shared" si="1"/>
        <v>0.25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0.25</v>
      </c>
      <c r="E6" s="17">
        <v>0</v>
      </c>
      <c r="F6" s="17">
        <f t="shared" si="1"/>
        <v>0.25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0.375</v>
      </c>
      <c r="E7" s="18">
        <v>0</v>
      </c>
      <c r="F7" s="18">
        <f t="shared" si="1"/>
        <v>0.375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0.375</v>
      </c>
      <c r="E8" s="17">
        <v>4</v>
      </c>
      <c r="F8" s="17">
        <f t="shared" si="1"/>
        <v>4.375</v>
      </c>
    </row>
    <row r="9" spans="1:6" x14ac:dyDescent="0.75">
      <c r="A9" s="1">
        <v>45666</v>
      </c>
      <c r="B9" s="2">
        <f t="shared" si="0"/>
        <v>96</v>
      </c>
      <c r="C9" s="7">
        <f t="shared" si="2"/>
        <v>0.96</v>
      </c>
      <c r="D9" s="2">
        <v>0.36</v>
      </c>
      <c r="E9" s="18">
        <v>8</v>
      </c>
      <c r="F9" s="18">
        <f t="shared" si="1"/>
        <v>8.36</v>
      </c>
    </row>
    <row r="10" spans="1:6" x14ac:dyDescent="0.75">
      <c r="A10" s="3">
        <v>45847</v>
      </c>
      <c r="B10" s="4">
        <f t="shared" si="0"/>
        <v>88</v>
      </c>
      <c r="C10" s="7">
        <f t="shared" si="2"/>
        <v>0.88</v>
      </c>
      <c r="D10" s="4">
        <v>0.33</v>
      </c>
      <c r="E10" s="17">
        <v>8</v>
      </c>
      <c r="F10" s="17">
        <f t="shared" si="1"/>
        <v>8.33</v>
      </c>
    </row>
    <row r="11" spans="1:6" x14ac:dyDescent="0.75">
      <c r="A11" s="1">
        <v>46031</v>
      </c>
      <c r="B11" s="2">
        <f t="shared" si="0"/>
        <v>80</v>
      </c>
      <c r="C11" s="7">
        <f t="shared" si="2"/>
        <v>0.8</v>
      </c>
      <c r="D11" s="2">
        <v>0.3</v>
      </c>
      <c r="E11" s="18">
        <v>8</v>
      </c>
      <c r="F11" s="18">
        <f t="shared" si="1"/>
        <v>8.3000000000000007</v>
      </c>
    </row>
    <row r="12" spans="1:6" x14ac:dyDescent="0.75">
      <c r="A12" s="3">
        <v>46212</v>
      </c>
      <c r="B12" s="4">
        <f t="shared" si="0"/>
        <v>72.000000000000014</v>
      </c>
      <c r="C12" s="7">
        <f t="shared" si="2"/>
        <v>0.72000000000000008</v>
      </c>
      <c r="D12" s="4">
        <v>0.27</v>
      </c>
      <c r="E12" s="17">
        <v>8</v>
      </c>
      <c r="F12" s="17">
        <f t="shared" si="1"/>
        <v>8.27</v>
      </c>
    </row>
    <row r="13" spans="1:6" x14ac:dyDescent="0.75">
      <c r="A13" s="1">
        <v>46396</v>
      </c>
      <c r="B13" s="2">
        <f t="shared" si="0"/>
        <v>64.000000000000014</v>
      </c>
      <c r="C13" s="7">
        <f t="shared" si="2"/>
        <v>0.64000000000000012</v>
      </c>
      <c r="D13" s="2">
        <v>0.24</v>
      </c>
      <c r="E13" s="18">
        <v>8</v>
      </c>
      <c r="F13" s="18">
        <f t="shared" si="1"/>
        <v>8.24</v>
      </c>
    </row>
    <row r="14" spans="1:6" x14ac:dyDescent="0.75">
      <c r="A14" s="3">
        <v>46577</v>
      </c>
      <c r="B14" s="4">
        <f t="shared" si="0"/>
        <v>56.000000000000014</v>
      </c>
      <c r="C14" s="7">
        <f t="shared" si="2"/>
        <v>0.56000000000000016</v>
      </c>
      <c r="D14" s="4">
        <v>0.21</v>
      </c>
      <c r="E14" s="17">
        <v>8</v>
      </c>
      <c r="F14" s="17">
        <f t="shared" si="1"/>
        <v>8.2100000000000009</v>
      </c>
    </row>
    <row r="15" spans="1:6" x14ac:dyDescent="0.75">
      <c r="A15" s="1">
        <v>46761</v>
      </c>
      <c r="B15" s="2">
        <f t="shared" si="0"/>
        <v>48.000000000000014</v>
      </c>
      <c r="C15" s="7">
        <f t="shared" si="2"/>
        <v>0.48000000000000015</v>
      </c>
      <c r="D15" s="2">
        <v>0.42</v>
      </c>
      <c r="E15" s="18">
        <v>8</v>
      </c>
      <c r="F15" s="18">
        <f t="shared" si="1"/>
        <v>8.42</v>
      </c>
    </row>
    <row r="16" spans="1:6" x14ac:dyDescent="0.75">
      <c r="A16" s="3">
        <v>46943</v>
      </c>
      <c r="B16" s="4">
        <f t="shared" si="0"/>
        <v>40.000000000000014</v>
      </c>
      <c r="C16" s="7">
        <f t="shared" si="2"/>
        <v>0.40000000000000013</v>
      </c>
      <c r="D16" s="4">
        <v>0.35</v>
      </c>
      <c r="E16" s="17">
        <v>8</v>
      </c>
      <c r="F16" s="17">
        <f t="shared" si="1"/>
        <v>8.35</v>
      </c>
    </row>
    <row r="17" spans="1:6" x14ac:dyDescent="0.75">
      <c r="A17" s="1">
        <v>47127</v>
      </c>
      <c r="B17" s="2">
        <f t="shared" si="0"/>
        <v>32.000000000000014</v>
      </c>
      <c r="C17" s="7">
        <f t="shared" si="2"/>
        <v>0.32000000000000012</v>
      </c>
      <c r="D17" s="2">
        <v>0.28000000000000003</v>
      </c>
      <c r="E17" s="18">
        <v>8</v>
      </c>
      <c r="F17" s="18">
        <f t="shared" si="1"/>
        <v>8.2799999999999994</v>
      </c>
    </row>
    <row r="18" spans="1:6" x14ac:dyDescent="0.75">
      <c r="A18" s="3">
        <v>47308</v>
      </c>
      <c r="B18" s="4">
        <f t="shared" si="0"/>
        <v>24.000000000000011</v>
      </c>
      <c r="C18" s="7">
        <f t="shared" si="2"/>
        <v>0.2400000000000001</v>
      </c>
      <c r="D18" s="4">
        <v>0.21</v>
      </c>
      <c r="E18" s="17">
        <v>8</v>
      </c>
      <c r="F18" s="17">
        <f t="shared" si="1"/>
        <v>8.2100000000000009</v>
      </c>
    </row>
    <row r="19" spans="1:6" x14ac:dyDescent="0.75">
      <c r="A19" s="1">
        <v>47492</v>
      </c>
      <c r="B19" s="2">
        <f t="shared" si="0"/>
        <v>16.000000000000007</v>
      </c>
      <c r="C19" s="7">
        <f t="shared" si="2"/>
        <v>0.16000000000000009</v>
      </c>
      <c r="D19" s="2">
        <v>0.14000000000000001</v>
      </c>
      <c r="E19" s="18">
        <v>8</v>
      </c>
      <c r="F19" s="18">
        <f t="shared" si="1"/>
        <v>8.14</v>
      </c>
    </row>
    <row r="20" spans="1:6" x14ac:dyDescent="0.75">
      <c r="A20" s="3">
        <v>47673</v>
      </c>
      <c r="B20" s="4">
        <f t="shared" si="0"/>
        <v>8.0000000000000089</v>
      </c>
      <c r="C20" s="7">
        <f t="shared" si="2"/>
        <v>8.0000000000000085E-2</v>
      </c>
      <c r="D20" s="4">
        <v>7.0000000000000007E-2</v>
      </c>
      <c r="E20" s="17">
        <v>8</v>
      </c>
      <c r="F20" s="17">
        <f t="shared" si="1"/>
        <v>8.07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52D4-C36E-431E-B3CA-E4AD3DBEA092}">
  <dimension ref="A1:F30"/>
  <sheetViews>
    <sheetView topLeftCell="A13" zoomScaleNormal="100" workbookViewId="0">
      <selection activeCell="D2" sqref="D2:D30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30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0.56299999999999994</v>
      </c>
      <c r="E3" s="18">
        <v>0</v>
      </c>
      <c r="F3" s="18">
        <f t="shared" ref="F3:F30" si="1">+E3+D3</f>
        <v>0.56299999999999994</v>
      </c>
    </row>
    <row r="4" spans="1:6" x14ac:dyDescent="0.75">
      <c r="A4" s="3">
        <v>44751</v>
      </c>
      <c r="B4" s="4">
        <f t="shared" si="0"/>
        <v>100</v>
      </c>
      <c r="C4" s="7">
        <f t="shared" ref="C4:C30" si="2">+C3-E3/100</f>
        <v>1</v>
      </c>
      <c r="D4" s="4">
        <v>0.56299999999999994</v>
      </c>
      <c r="E4" s="17">
        <v>0</v>
      </c>
      <c r="F4" s="17">
        <f t="shared" si="1"/>
        <v>0.56299999999999994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0.75</v>
      </c>
      <c r="E5" s="18">
        <v>0</v>
      </c>
      <c r="F5" s="18">
        <f t="shared" si="1"/>
        <v>0.75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0.75</v>
      </c>
      <c r="E6" s="17">
        <v>0</v>
      </c>
      <c r="F6" s="17">
        <f t="shared" si="1"/>
        <v>0.75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1.8129999999999999</v>
      </c>
      <c r="E7" s="18">
        <v>0</v>
      </c>
      <c r="F7" s="18">
        <f t="shared" si="1"/>
        <v>1.8129999999999999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1.8129999999999999</v>
      </c>
      <c r="E8" s="17">
        <v>0</v>
      </c>
      <c r="F8" s="17">
        <f t="shared" si="1"/>
        <v>1.8129999999999999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2.0630000000000002</v>
      </c>
      <c r="E9" s="18">
        <v>0</v>
      </c>
      <c r="F9" s="18">
        <f t="shared" si="1"/>
        <v>2.0630000000000002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2.0630000000000002</v>
      </c>
      <c r="E10" s="17">
        <v>0</v>
      </c>
      <c r="F10" s="17">
        <f t="shared" si="1"/>
        <v>2.0630000000000002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2.0630000000000002</v>
      </c>
      <c r="E11" s="18">
        <v>0</v>
      </c>
      <c r="F11" s="18">
        <f t="shared" si="1"/>
        <v>2.0630000000000002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2.0630000000000002</v>
      </c>
      <c r="E12" s="17">
        <v>0</v>
      </c>
      <c r="F12" s="17">
        <f t="shared" si="1"/>
        <v>2.0630000000000002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2.0630000000000002</v>
      </c>
      <c r="E13" s="18">
        <v>0</v>
      </c>
      <c r="F13" s="18">
        <f t="shared" si="1"/>
        <v>2.0630000000000002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2.0630000000000002</v>
      </c>
      <c r="E14" s="17">
        <v>0</v>
      </c>
      <c r="F14" s="17">
        <f t="shared" si="1"/>
        <v>2.0630000000000002</v>
      </c>
    </row>
    <row r="15" spans="1:6" x14ac:dyDescent="0.75">
      <c r="A15" s="1">
        <v>46761</v>
      </c>
      <c r="B15" s="2">
        <f t="shared" si="0"/>
        <v>100</v>
      </c>
      <c r="C15" s="7">
        <f t="shared" si="2"/>
        <v>1</v>
      </c>
      <c r="D15" s="2">
        <v>2.375</v>
      </c>
      <c r="E15" s="18">
        <v>0</v>
      </c>
      <c r="F15" s="18">
        <f t="shared" si="1"/>
        <v>2.375</v>
      </c>
    </row>
    <row r="16" spans="1:6" x14ac:dyDescent="0.75">
      <c r="A16" s="3">
        <v>46943</v>
      </c>
      <c r="B16" s="4">
        <f t="shared" si="0"/>
        <v>100</v>
      </c>
      <c r="C16" s="7">
        <f t="shared" si="2"/>
        <v>1</v>
      </c>
      <c r="D16" s="4">
        <v>2.375</v>
      </c>
      <c r="E16" s="17">
        <v>0</v>
      </c>
      <c r="F16" s="17">
        <f t="shared" si="1"/>
        <v>2.375</v>
      </c>
    </row>
    <row r="17" spans="1:6" x14ac:dyDescent="0.75">
      <c r="A17" s="1">
        <v>47127</v>
      </c>
      <c r="B17" s="2">
        <f t="shared" si="0"/>
        <v>100</v>
      </c>
      <c r="C17" s="7">
        <f t="shared" si="2"/>
        <v>1</v>
      </c>
      <c r="D17" s="2">
        <v>2.5</v>
      </c>
      <c r="E17" s="18">
        <v>0</v>
      </c>
      <c r="F17" s="18">
        <f t="shared" si="1"/>
        <v>2.5</v>
      </c>
    </row>
    <row r="18" spans="1:6" x14ac:dyDescent="0.75">
      <c r="A18" s="3">
        <v>47308</v>
      </c>
      <c r="B18" s="4">
        <f t="shared" si="0"/>
        <v>100</v>
      </c>
      <c r="C18" s="7">
        <f t="shared" si="2"/>
        <v>1</v>
      </c>
      <c r="D18" s="4">
        <v>2.5</v>
      </c>
      <c r="E18" s="17">
        <v>0</v>
      </c>
      <c r="F18" s="17">
        <f t="shared" si="1"/>
        <v>2.5</v>
      </c>
    </row>
    <row r="19" spans="1:6" x14ac:dyDescent="0.75">
      <c r="A19" s="1">
        <v>47492</v>
      </c>
      <c r="B19" s="2">
        <f t="shared" si="0"/>
        <v>100</v>
      </c>
      <c r="C19" s="7">
        <f t="shared" si="2"/>
        <v>1</v>
      </c>
      <c r="D19" s="2">
        <v>2.5</v>
      </c>
      <c r="E19" s="18">
        <v>0</v>
      </c>
      <c r="F19" s="18">
        <f t="shared" si="1"/>
        <v>2.5</v>
      </c>
    </row>
    <row r="20" spans="1:6" x14ac:dyDescent="0.75">
      <c r="A20" s="3">
        <v>47673</v>
      </c>
      <c r="B20" s="4">
        <f t="shared" si="0"/>
        <v>100</v>
      </c>
      <c r="C20" s="7">
        <f t="shared" si="2"/>
        <v>1</v>
      </c>
      <c r="D20" s="4">
        <v>2.5</v>
      </c>
      <c r="E20" s="17">
        <v>0</v>
      </c>
      <c r="F20" s="17">
        <f t="shared" si="1"/>
        <v>2.5</v>
      </c>
    </row>
    <row r="21" spans="1:6" x14ac:dyDescent="0.75">
      <c r="A21" s="1">
        <v>47857</v>
      </c>
      <c r="B21" s="2">
        <f t="shared" si="0"/>
        <v>100</v>
      </c>
      <c r="C21" s="7">
        <f t="shared" si="2"/>
        <v>1</v>
      </c>
      <c r="D21" s="2">
        <v>2.5</v>
      </c>
      <c r="E21" s="18">
        <v>10</v>
      </c>
      <c r="F21" s="18">
        <f t="shared" si="1"/>
        <v>12.5</v>
      </c>
    </row>
    <row r="22" spans="1:6" x14ac:dyDescent="0.75">
      <c r="A22" s="3">
        <v>48038</v>
      </c>
      <c r="B22" s="4">
        <f t="shared" si="0"/>
        <v>90</v>
      </c>
      <c r="C22" s="7">
        <f t="shared" si="2"/>
        <v>0.9</v>
      </c>
      <c r="D22" s="4">
        <v>2.25</v>
      </c>
      <c r="E22" s="17">
        <v>10</v>
      </c>
      <c r="F22" s="17">
        <f t="shared" si="1"/>
        <v>12.25</v>
      </c>
    </row>
    <row r="23" spans="1:6" x14ac:dyDescent="0.75">
      <c r="A23" s="1">
        <v>48222</v>
      </c>
      <c r="B23" s="2">
        <f t="shared" si="0"/>
        <v>80</v>
      </c>
      <c r="C23" s="7">
        <f t="shared" si="2"/>
        <v>0.8</v>
      </c>
      <c r="D23" s="2">
        <v>2</v>
      </c>
      <c r="E23" s="18">
        <v>10</v>
      </c>
      <c r="F23" s="18">
        <f t="shared" si="1"/>
        <v>12</v>
      </c>
    </row>
    <row r="24" spans="1:6" x14ac:dyDescent="0.75">
      <c r="A24" s="3">
        <v>48404</v>
      </c>
      <c r="B24" s="4">
        <f t="shared" si="0"/>
        <v>70</v>
      </c>
      <c r="C24" s="7">
        <f t="shared" si="2"/>
        <v>0.70000000000000007</v>
      </c>
      <c r="D24" s="4">
        <v>1.75</v>
      </c>
      <c r="E24" s="17">
        <v>10</v>
      </c>
      <c r="F24" s="17">
        <f t="shared" si="1"/>
        <v>11.75</v>
      </c>
    </row>
    <row r="25" spans="1:6" x14ac:dyDescent="0.75">
      <c r="A25" s="1">
        <v>48588</v>
      </c>
      <c r="B25" s="2">
        <f t="shared" si="0"/>
        <v>60.000000000000007</v>
      </c>
      <c r="C25" s="7">
        <f t="shared" si="2"/>
        <v>0.60000000000000009</v>
      </c>
      <c r="D25" s="2">
        <v>1.5</v>
      </c>
      <c r="E25" s="18">
        <v>10</v>
      </c>
      <c r="F25" s="18">
        <f t="shared" si="1"/>
        <v>11.5</v>
      </c>
    </row>
    <row r="26" spans="1:6" x14ac:dyDescent="0.75">
      <c r="A26" s="3">
        <v>48769</v>
      </c>
      <c r="B26" s="4">
        <f t="shared" si="0"/>
        <v>50.000000000000014</v>
      </c>
      <c r="C26" s="7">
        <f t="shared" si="2"/>
        <v>0.50000000000000011</v>
      </c>
      <c r="D26" s="4">
        <v>1.25</v>
      </c>
      <c r="E26" s="17">
        <v>10</v>
      </c>
      <c r="F26" s="17">
        <f t="shared" si="1"/>
        <v>11.25</v>
      </c>
    </row>
    <row r="27" spans="1:6" x14ac:dyDescent="0.75">
      <c r="A27" s="1">
        <v>48953</v>
      </c>
      <c r="B27" s="2">
        <f t="shared" si="0"/>
        <v>40.000000000000014</v>
      </c>
      <c r="C27" s="7">
        <f t="shared" si="2"/>
        <v>0.40000000000000013</v>
      </c>
      <c r="D27" s="2">
        <v>1</v>
      </c>
      <c r="E27" s="18">
        <v>10</v>
      </c>
      <c r="F27" s="18">
        <f t="shared" si="1"/>
        <v>11</v>
      </c>
    </row>
    <row r="28" spans="1:6" x14ac:dyDescent="0.75">
      <c r="A28" s="3">
        <v>49134</v>
      </c>
      <c r="B28" s="4">
        <f t="shared" si="0"/>
        <v>30.000000000000014</v>
      </c>
      <c r="C28" s="7">
        <f t="shared" si="2"/>
        <v>0.30000000000000016</v>
      </c>
      <c r="D28" s="4">
        <v>0.75</v>
      </c>
      <c r="E28" s="17">
        <v>10</v>
      </c>
      <c r="F28" s="17">
        <f t="shared" si="1"/>
        <v>10.75</v>
      </c>
    </row>
    <row r="29" spans="1:6" x14ac:dyDescent="0.75">
      <c r="A29" s="1">
        <v>49318</v>
      </c>
      <c r="B29" s="2">
        <f t="shared" si="0"/>
        <v>20.000000000000014</v>
      </c>
      <c r="C29" s="7">
        <f t="shared" si="2"/>
        <v>0.20000000000000015</v>
      </c>
      <c r="D29" s="2">
        <v>0.5</v>
      </c>
      <c r="E29" s="18">
        <v>10</v>
      </c>
      <c r="F29" s="18">
        <f t="shared" si="1"/>
        <v>10.5</v>
      </c>
    </row>
    <row r="30" spans="1:6" x14ac:dyDescent="0.75">
      <c r="A30" s="3">
        <v>49499</v>
      </c>
      <c r="B30" s="4">
        <f t="shared" si="0"/>
        <v>10.000000000000014</v>
      </c>
      <c r="C30" s="7">
        <f t="shared" si="2"/>
        <v>0.10000000000000014</v>
      </c>
      <c r="D30" s="4">
        <v>0.25</v>
      </c>
      <c r="E30" s="17">
        <v>10</v>
      </c>
      <c r="F30" s="17">
        <f t="shared" si="1"/>
        <v>10.25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3675-472A-40D3-B196-60FB3BCC0B36}">
  <dimension ref="A1:F35"/>
  <sheetViews>
    <sheetView topLeftCell="A18" zoomScaleNormal="100" workbookViewId="0">
      <selection activeCell="D2" sqref="D2:D35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35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1</v>
      </c>
      <c r="E3" s="18">
        <v>0</v>
      </c>
      <c r="F3" s="18">
        <f t="shared" ref="F3:F35" si="1">+E3+D3</f>
        <v>1</v>
      </c>
    </row>
    <row r="4" spans="1:6" x14ac:dyDescent="0.75">
      <c r="A4" s="3">
        <v>44751</v>
      </c>
      <c r="B4" s="4">
        <f t="shared" si="0"/>
        <v>100</v>
      </c>
      <c r="C4" s="7">
        <f t="shared" ref="C4:C35" si="2">+C3-E3/100</f>
        <v>1</v>
      </c>
      <c r="D4" s="4">
        <v>1</v>
      </c>
      <c r="E4" s="17">
        <v>0</v>
      </c>
      <c r="F4" s="17">
        <f t="shared" si="1"/>
        <v>1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1.9379999999999999</v>
      </c>
      <c r="E5" s="18">
        <v>0</v>
      </c>
      <c r="F5" s="18">
        <f t="shared" si="1"/>
        <v>1.9379999999999999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1.9379999999999999</v>
      </c>
      <c r="E6" s="17">
        <v>0</v>
      </c>
      <c r="F6" s="17">
        <f t="shared" si="1"/>
        <v>1.9379999999999999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2.125</v>
      </c>
      <c r="E7" s="18">
        <v>0</v>
      </c>
      <c r="F7" s="18">
        <f t="shared" si="1"/>
        <v>2.125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2.125</v>
      </c>
      <c r="E8" s="17">
        <v>0</v>
      </c>
      <c r="F8" s="17">
        <f t="shared" si="1"/>
        <v>2.125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2.5</v>
      </c>
      <c r="E9" s="18">
        <v>0</v>
      </c>
      <c r="F9" s="18">
        <f t="shared" si="1"/>
        <v>2.5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2.5</v>
      </c>
      <c r="E10" s="17">
        <v>0</v>
      </c>
      <c r="F10" s="17">
        <f t="shared" si="1"/>
        <v>2.5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2.5</v>
      </c>
      <c r="E11" s="18">
        <v>0</v>
      </c>
      <c r="F11" s="18">
        <f t="shared" si="1"/>
        <v>2.5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2.5</v>
      </c>
      <c r="E12" s="17">
        <v>0</v>
      </c>
      <c r="F12" s="17">
        <f t="shared" si="1"/>
        <v>2.5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2.5</v>
      </c>
      <c r="E13" s="18">
        <v>0</v>
      </c>
      <c r="F13" s="18">
        <f t="shared" si="1"/>
        <v>2.5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2.5</v>
      </c>
      <c r="E14" s="17">
        <v>4.5449999999999999</v>
      </c>
      <c r="F14" s="17">
        <f t="shared" si="1"/>
        <v>7.0449999999999999</v>
      </c>
    </row>
    <row r="15" spans="1:6" x14ac:dyDescent="0.75">
      <c r="A15" s="1">
        <v>46761</v>
      </c>
      <c r="B15" s="2">
        <f t="shared" si="0"/>
        <v>95.454999999999998</v>
      </c>
      <c r="C15" s="7">
        <f t="shared" si="2"/>
        <v>0.95455000000000001</v>
      </c>
      <c r="D15" s="2">
        <v>2.3860000000000001</v>
      </c>
      <c r="E15" s="18">
        <v>4.5449999999999999</v>
      </c>
      <c r="F15" s="18">
        <f t="shared" si="1"/>
        <v>6.931</v>
      </c>
    </row>
    <row r="16" spans="1:6" x14ac:dyDescent="0.75">
      <c r="A16" s="3">
        <v>46943</v>
      </c>
      <c r="B16" s="4">
        <f t="shared" si="0"/>
        <v>90.91</v>
      </c>
      <c r="C16" s="7">
        <f t="shared" si="2"/>
        <v>0.90910000000000002</v>
      </c>
      <c r="D16" s="4">
        <v>2.2730000000000001</v>
      </c>
      <c r="E16" s="17">
        <v>4.5449999999999999</v>
      </c>
      <c r="F16" s="17">
        <f t="shared" si="1"/>
        <v>6.8179999999999996</v>
      </c>
    </row>
    <row r="17" spans="1:6" x14ac:dyDescent="0.75">
      <c r="A17" s="1">
        <v>47127</v>
      </c>
      <c r="B17" s="2">
        <f t="shared" si="0"/>
        <v>86.365000000000009</v>
      </c>
      <c r="C17" s="7">
        <f t="shared" si="2"/>
        <v>0.86365000000000003</v>
      </c>
      <c r="D17" s="2">
        <v>2.1589999999999998</v>
      </c>
      <c r="E17" s="18">
        <v>4.5449999999999999</v>
      </c>
      <c r="F17" s="18">
        <f t="shared" si="1"/>
        <v>6.7039999999999997</v>
      </c>
    </row>
    <row r="18" spans="1:6" x14ac:dyDescent="0.75">
      <c r="A18" s="3">
        <v>47308</v>
      </c>
      <c r="B18" s="4">
        <f t="shared" si="0"/>
        <v>81.820000000000007</v>
      </c>
      <c r="C18" s="7">
        <f t="shared" si="2"/>
        <v>0.81820000000000004</v>
      </c>
      <c r="D18" s="4">
        <v>2.0449999999999999</v>
      </c>
      <c r="E18" s="17">
        <v>4.5449999999999999</v>
      </c>
      <c r="F18" s="17">
        <f t="shared" si="1"/>
        <v>6.59</v>
      </c>
    </row>
    <row r="19" spans="1:6" x14ac:dyDescent="0.75">
      <c r="A19" s="1">
        <v>47492</v>
      </c>
      <c r="B19" s="2">
        <f t="shared" si="0"/>
        <v>77.275000000000006</v>
      </c>
      <c r="C19" s="7">
        <f t="shared" si="2"/>
        <v>0.77275000000000005</v>
      </c>
      <c r="D19" s="2">
        <v>1.9319999999999999</v>
      </c>
      <c r="E19" s="18">
        <v>4.5449999999999999</v>
      </c>
      <c r="F19" s="18">
        <f t="shared" si="1"/>
        <v>6.4770000000000003</v>
      </c>
    </row>
    <row r="20" spans="1:6" x14ac:dyDescent="0.75">
      <c r="A20" s="3">
        <v>47673</v>
      </c>
      <c r="B20" s="4">
        <f t="shared" si="0"/>
        <v>72.73</v>
      </c>
      <c r="C20" s="7">
        <f t="shared" si="2"/>
        <v>0.72730000000000006</v>
      </c>
      <c r="D20" s="4">
        <v>1.8180000000000001</v>
      </c>
      <c r="E20" s="17">
        <v>4.5449999999999999</v>
      </c>
      <c r="F20" s="17">
        <f t="shared" si="1"/>
        <v>6.3629999999999995</v>
      </c>
    </row>
    <row r="21" spans="1:6" x14ac:dyDescent="0.75">
      <c r="A21" s="1">
        <v>47857</v>
      </c>
      <c r="B21" s="2">
        <f t="shared" si="0"/>
        <v>68.185000000000002</v>
      </c>
      <c r="C21" s="7">
        <f t="shared" si="2"/>
        <v>0.68185000000000007</v>
      </c>
      <c r="D21" s="2">
        <v>1.7050000000000001</v>
      </c>
      <c r="E21" s="18">
        <v>4.5449999999999999</v>
      </c>
      <c r="F21" s="18">
        <f t="shared" si="1"/>
        <v>6.25</v>
      </c>
    </row>
    <row r="22" spans="1:6" x14ac:dyDescent="0.75">
      <c r="A22" s="3">
        <v>48038</v>
      </c>
      <c r="B22" s="4">
        <f t="shared" si="0"/>
        <v>63.640000000000008</v>
      </c>
      <c r="C22" s="7">
        <f t="shared" si="2"/>
        <v>0.63640000000000008</v>
      </c>
      <c r="D22" s="4">
        <v>1.591</v>
      </c>
      <c r="E22" s="17">
        <v>4.5449999999999999</v>
      </c>
      <c r="F22" s="17">
        <f t="shared" si="1"/>
        <v>6.1360000000000001</v>
      </c>
    </row>
    <row r="23" spans="1:6" x14ac:dyDescent="0.75">
      <c r="A23" s="1">
        <v>48222</v>
      </c>
      <c r="B23" s="2">
        <f t="shared" si="0"/>
        <v>59.095000000000006</v>
      </c>
      <c r="C23" s="7">
        <f t="shared" si="2"/>
        <v>0.59095000000000009</v>
      </c>
      <c r="D23" s="2">
        <v>1.4770000000000001</v>
      </c>
      <c r="E23" s="18">
        <v>4.5449999999999999</v>
      </c>
      <c r="F23" s="18">
        <f t="shared" si="1"/>
        <v>6.0220000000000002</v>
      </c>
    </row>
    <row r="24" spans="1:6" x14ac:dyDescent="0.75">
      <c r="A24" s="3">
        <v>48404</v>
      </c>
      <c r="B24" s="4">
        <f t="shared" si="0"/>
        <v>54.550000000000011</v>
      </c>
      <c r="C24" s="7">
        <f t="shared" si="2"/>
        <v>0.5455000000000001</v>
      </c>
      <c r="D24" s="4">
        <v>1.3640000000000001</v>
      </c>
      <c r="E24" s="17">
        <v>4.5449999999999999</v>
      </c>
      <c r="F24" s="17">
        <f t="shared" si="1"/>
        <v>5.9089999999999998</v>
      </c>
    </row>
    <row r="25" spans="1:6" x14ac:dyDescent="0.75">
      <c r="A25" s="1">
        <v>48588</v>
      </c>
      <c r="B25" s="2">
        <f t="shared" si="0"/>
        <v>50.00500000000001</v>
      </c>
      <c r="C25" s="7">
        <f t="shared" si="2"/>
        <v>0.50005000000000011</v>
      </c>
      <c r="D25" s="2">
        <v>1.25</v>
      </c>
      <c r="E25" s="18">
        <v>4.5449999999999999</v>
      </c>
      <c r="F25" s="18">
        <f t="shared" si="1"/>
        <v>5.7949999999999999</v>
      </c>
    </row>
    <row r="26" spans="1:6" x14ac:dyDescent="0.75">
      <c r="A26" s="3">
        <v>48769</v>
      </c>
      <c r="B26" s="4">
        <f t="shared" si="0"/>
        <v>45.460000000000008</v>
      </c>
      <c r="C26" s="7">
        <f t="shared" si="2"/>
        <v>0.45460000000000012</v>
      </c>
      <c r="D26" s="4">
        <v>1.1359999999999999</v>
      </c>
      <c r="E26" s="17">
        <v>4.5449999999999999</v>
      </c>
      <c r="F26" s="17">
        <f t="shared" si="1"/>
        <v>5.681</v>
      </c>
    </row>
    <row r="27" spans="1:6" x14ac:dyDescent="0.75">
      <c r="A27" s="1">
        <v>48953</v>
      </c>
      <c r="B27" s="2">
        <f t="shared" si="0"/>
        <v>40.915000000000013</v>
      </c>
      <c r="C27" s="7">
        <f t="shared" si="2"/>
        <v>0.40915000000000012</v>
      </c>
      <c r="D27" s="2">
        <v>1.0229999999999999</v>
      </c>
      <c r="E27" s="18">
        <v>4.5449999999999999</v>
      </c>
      <c r="F27" s="18">
        <f t="shared" si="1"/>
        <v>5.5679999999999996</v>
      </c>
    </row>
    <row r="28" spans="1:6" x14ac:dyDescent="0.75">
      <c r="A28" s="3">
        <v>49134</v>
      </c>
      <c r="B28" s="4">
        <f t="shared" si="0"/>
        <v>36.370000000000012</v>
      </c>
      <c r="C28" s="7">
        <f t="shared" si="2"/>
        <v>0.36370000000000013</v>
      </c>
      <c r="D28" s="4">
        <v>0.90900000000000003</v>
      </c>
      <c r="E28" s="17">
        <v>4.5449999999999999</v>
      </c>
      <c r="F28" s="17">
        <f t="shared" si="1"/>
        <v>5.4539999999999997</v>
      </c>
    </row>
    <row r="29" spans="1:6" x14ac:dyDescent="0.75">
      <c r="A29" s="1">
        <v>49318</v>
      </c>
      <c r="B29" s="2">
        <f t="shared" si="0"/>
        <v>31.825000000000014</v>
      </c>
      <c r="C29" s="7">
        <f t="shared" si="2"/>
        <v>0.31825000000000014</v>
      </c>
      <c r="D29" s="2">
        <v>0.79500000000000004</v>
      </c>
      <c r="E29" s="18">
        <v>4.5449999999999999</v>
      </c>
      <c r="F29" s="18">
        <f t="shared" si="1"/>
        <v>5.34</v>
      </c>
    </row>
    <row r="30" spans="1:6" x14ac:dyDescent="0.75">
      <c r="A30" s="3">
        <v>49499</v>
      </c>
      <c r="B30" s="4">
        <f t="shared" si="0"/>
        <v>27.280000000000015</v>
      </c>
      <c r="C30" s="7">
        <f t="shared" si="2"/>
        <v>0.27280000000000015</v>
      </c>
      <c r="D30" s="4">
        <v>0.68200000000000005</v>
      </c>
      <c r="E30" s="17">
        <v>4.5449999999999999</v>
      </c>
      <c r="F30" s="17">
        <f t="shared" si="1"/>
        <v>5.2270000000000003</v>
      </c>
    </row>
    <row r="31" spans="1:6" x14ac:dyDescent="0.75">
      <c r="A31" s="3">
        <v>49683</v>
      </c>
      <c r="B31" s="2">
        <f t="shared" si="0"/>
        <v>22.735000000000017</v>
      </c>
      <c r="C31" s="7">
        <f t="shared" si="2"/>
        <v>0.22735000000000016</v>
      </c>
      <c r="D31" s="2">
        <v>0.56799999999999995</v>
      </c>
      <c r="E31" s="18">
        <v>4.5449999999999999</v>
      </c>
      <c r="F31" s="18">
        <f t="shared" si="1"/>
        <v>5.1129999999999995</v>
      </c>
    </row>
    <row r="32" spans="1:6" x14ac:dyDescent="0.75">
      <c r="A32" s="1">
        <v>49865</v>
      </c>
      <c r="B32" s="4">
        <f t="shared" si="0"/>
        <v>18.190000000000019</v>
      </c>
      <c r="C32" s="7">
        <f t="shared" si="2"/>
        <v>0.18190000000000017</v>
      </c>
      <c r="D32" s="4">
        <v>0.45500000000000002</v>
      </c>
      <c r="E32" s="17">
        <v>4.5449999999999999</v>
      </c>
      <c r="F32" s="17">
        <f t="shared" si="1"/>
        <v>5</v>
      </c>
    </row>
    <row r="33" spans="1:6" x14ac:dyDescent="0.75">
      <c r="A33" s="3">
        <v>50049</v>
      </c>
      <c r="B33" s="2">
        <f t="shared" si="0"/>
        <v>13.645000000000017</v>
      </c>
      <c r="C33" s="7">
        <f t="shared" si="2"/>
        <v>0.13645000000000018</v>
      </c>
      <c r="D33" s="2">
        <v>0.34100000000000003</v>
      </c>
      <c r="E33" s="18">
        <v>4.5449999999999999</v>
      </c>
      <c r="F33" s="18">
        <f t="shared" si="1"/>
        <v>4.8860000000000001</v>
      </c>
    </row>
    <row r="34" spans="1:6" x14ac:dyDescent="0.75">
      <c r="A34" s="1">
        <v>50230</v>
      </c>
      <c r="B34" s="4">
        <f t="shared" si="0"/>
        <v>9.1000000000000192</v>
      </c>
      <c r="C34" s="7">
        <f t="shared" si="2"/>
        <v>9.1000000000000192E-2</v>
      </c>
      <c r="D34" s="4">
        <v>0.22700000000000001</v>
      </c>
      <c r="E34" s="17">
        <v>4.5449999999999999</v>
      </c>
      <c r="F34" s="17">
        <f t="shared" si="1"/>
        <v>4.7720000000000002</v>
      </c>
    </row>
    <row r="35" spans="1:6" x14ac:dyDescent="0.75">
      <c r="A35" s="3">
        <v>50414</v>
      </c>
      <c r="B35" s="2">
        <f t="shared" si="0"/>
        <v>4.5550000000000193</v>
      </c>
      <c r="C35" s="7">
        <f t="shared" si="2"/>
        <v>4.5550000000000194E-2</v>
      </c>
      <c r="D35" s="2">
        <v>0.114</v>
      </c>
      <c r="E35" s="18">
        <v>4.5449999999999999</v>
      </c>
      <c r="F35" s="18">
        <f t="shared" si="1"/>
        <v>4.6589999999999998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F982-5B43-4777-ACFC-E21179DFFE1D}">
  <dimension ref="A1:F42"/>
  <sheetViews>
    <sheetView topLeftCell="A26" zoomScaleNormal="100" workbookViewId="0">
      <selection activeCell="A42" sqref="A42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42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1.25</v>
      </c>
      <c r="E3" s="18">
        <v>0</v>
      </c>
      <c r="F3" s="18">
        <f t="shared" ref="F3:F42" si="1">+E3+D3</f>
        <v>1.25</v>
      </c>
    </row>
    <row r="4" spans="1:6" x14ac:dyDescent="0.75">
      <c r="A4" s="3">
        <v>44751</v>
      </c>
      <c r="B4" s="4">
        <f t="shared" si="0"/>
        <v>100</v>
      </c>
      <c r="C4" s="7">
        <f t="shared" ref="C4:C42" si="2">+C3-E3/100</f>
        <v>1</v>
      </c>
      <c r="D4" s="4">
        <v>1.25</v>
      </c>
      <c r="E4" s="17">
        <v>0</v>
      </c>
      <c r="F4" s="17">
        <f t="shared" si="1"/>
        <v>1.25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1.75</v>
      </c>
      <c r="E5" s="18">
        <v>0</v>
      </c>
      <c r="F5" s="18">
        <f t="shared" si="1"/>
        <v>1.75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1.75</v>
      </c>
      <c r="E6" s="17">
        <v>0</v>
      </c>
      <c r="F6" s="17">
        <f t="shared" si="1"/>
        <v>1.75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1.75</v>
      </c>
      <c r="E7" s="18">
        <v>0</v>
      </c>
      <c r="F7" s="18">
        <f t="shared" si="1"/>
        <v>1.75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1.75</v>
      </c>
      <c r="E8" s="17">
        <v>0</v>
      </c>
      <c r="F8" s="17">
        <f t="shared" si="1"/>
        <v>1.75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1.75</v>
      </c>
      <c r="E9" s="18">
        <v>0</v>
      </c>
      <c r="F9" s="18">
        <f t="shared" si="1"/>
        <v>1.75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1.75</v>
      </c>
      <c r="E10" s="17">
        <v>0</v>
      </c>
      <c r="F10" s="17">
        <f t="shared" si="1"/>
        <v>1.75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1.75</v>
      </c>
      <c r="E11" s="18">
        <v>0</v>
      </c>
      <c r="F11" s="18">
        <f t="shared" si="1"/>
        <v>1.75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1.75</v>
      </c>
      <c r="E12" s="17">
        <v>0</v>
      </c>
      <c r="F12" s="17">
        <f t="shared" si="1"/>
        <v>1.75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1.75</v>
      </c>
      <c r="E13" s="18">
        <v>0</v>
      </c>
      <c r="F13" s="18">
        <f t="shared" si="1"/>
        <v>1.75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1.75</v>
      </c>
      <c r="E14" s="17">
        <v>0</v>
      </c>
      <c r="F14" s="17">
        <f t="shared" si="1"/>
        <v>1.75</v>
      </c>
    </row>
    <row r="15" spans="1:6" x14ac:dyDescent="0.75">
      <c r="A15" s="1">
        <v>46761</v>
      </c>
      <c r="B15" s="2">
        <f t="shared" si="0"/>
        <v>100</v>
      </c>
      <c r="C15" s="7">
        <f t="shared" si="2"/>
        <v>1</v>
      </c>
      <c r="D15" s="2">
        <v>1.75</v>
      </c>
      <c r="E15" s="18">
        <v>3.5710000000000002</v>
      </c>
      <c r="F15" s="18">
        <f t="shared" si="1"/>
        <v>5.3209999999999997</v>
      </c>
    </row>
    <row r="16" spans="1:6" x14ac:dyDescent="0.75">
      <c r="A16" s="3">
        <v>46943</v>
      </c>
      <c r="B16" s="4">
        <f t="shared" si="0"/>
        <v>96.429000000000002</v>
      </c>
      <c r="C16" s="7">
        <f t="shared" si="2"/>
        <v>0.96428999999999998</v>
      </c>
      <c r="D16" s="4">
        <v>1.6879999999999999</v>
      </c>
      <c r="E16" s="17">
        <v>3.5710000000000002</v>
      </c>
      <c r="F16" s="17">
        <f t="shared" si="1"/>
        <v>5.2590000000000003</v>
      </c>
    </row>
    <row r="17" spans="1:6" x14ac:dyDescent="0.75">
      <c r="A17" s="1">
        <v>47127</v>
      </c>
      <c r="B17" s="2">
        <f t="shared" si="0"/>
        <v>92.85799999999999</v>
      </c>
      <c r="C17" s="7">
        <f t="shared" si="2"/>
        <v>0.92857999999999996</v>
      </c>
      <c r="D17" s="2">
        <v>1.625</v>
      </c>
      <c r="E17" s="18">
        <v>3.5710000000000002</v>
      </c>
      <c r="F17" s="18">
        <f t="shared" si="1"/>
        <v>5.1959999999999997</v>
      </c>
    </row>
    <row r="18" spans="1:6" x14ac:dyDescent="0.75">
      <c r="A18" s="3">
        <v>47308</v>
      </c>
      <c r="B18" s="4">
        <f t="shared" si="0"/>
        <v>89.286999999999992</v>
      </c>
      <c r="C18" s="7">
        <f t="shared" si="2"/>
        <v>0.89286999999999994</v>
      </c>
      <c r="D18" s="4">
        <v>1.5629999999999999</v>
      </c>
      <c r="E18" s="17">
        <v>3.5710000000000002</v>
      </c>
      <c r="F18" s="17">
        <f t="shared" si="1"/>
        <v>5.1340000000000003</v>
      </c>
    </row>
    <row r="19" spans="1:6" x14ac:dyDescent="0.75">
      <c r="A19" s="1">
        <v>47492</v>
      </c>
      <c r="B19" s="2">
        <f t="shared" si="0"/>
        <v>85.715999999999994</v>
      </c>
      <c r="C19" s="7">
        <f t="shared" si="2"/>
        <v>0.85715999999999992</v>
      </c>
      <c r="D19" s="2">
        <v>2.089</v>
      </c>
      <c r="E19" s="18">
        <v>3.5710000000000002</v>
      </c>
      <c r="F19" s="18">
        <f t="shared" si="1"/>
        <v>5.66</v>
      </c>
    </row>
    <row r="20" spans="1:6" x14ac:dyDescent="0.75">
      <c r="A20" s="3">
        <v>47673</v>
      </c>
      <c r="B20" s="4">
        <f t="shared" si="0"/>
        <v>82.144999999999996</v>
      </c>
      <c r="C20" s="7">
        <f t="shared" si="2"/>
        <v>0.8214499999999999</v>
      </c>
      <c r="D20" s="4">
        <v>2.0019999999999998</v>
      </c>
      <c r="E20" s="17">
        <v>3.5710000000000002</v>
      </c>
      <c r="F20" s="17">
        <f t="shared" si="1"/>
        <v>5.5730000000000004</v>
      </c>
    </row>
    <row r="21" spans="1:6" x14ac:dyDescent="0.75">
      <c r="A21" s="1">
        <v>47857</v>
      </c>
      <c r="B21" s="2">
        <f t="shared" si="0"/>
        <v>78.573999999999984</v>
      </c>
      <c r="C21" s="7">
        <f t="shared" si="2"/>
        <v>0.78573999999999988</v>
      </c>
      <c r="D21" s="2">
        <v>1.915</v>
      </c>
      <c r="E21" s="18">
        <v>3.5710000000000002</v>
      </c>
      <c r="F21" s="18">
        <f t="shared" si="1"/>
        <v>5.4860000000000007</v>
      </c>
    </row>
    <row r="22" spans="1:6" x14ac:dyDescent="0.75">
      <c r="A22" s="3">
        <v>48038</v>
      </c>
      <c r="B22" s="4">
        <f t="shared" si="0"/>
        <v>75.002999999999986</v>
      </c>
      <c r="C22" s="7">
        <f t="shared" si="2"/>
        <v>0.75002999999999986</v>
      </c>
      <c r="D22" s="4">
        <v>1.8280000000000001</v>
      </c>
      <c r="E22" s="17">
        <v>3.5710000000000002</v>
      </c>
      <c r="F22" s="17">
        <f t="shared" si="1"/>
        <v>5.399</v>
      </c>
    </row>
    <row r="23" spans="1:6" x14ac:dyDescent="0.75">
      <c r="A23" s="1">
        <v>48222</v>
      </c>
      <c r="B23" s="2">
        <f t="shared" si="0"/>
        <v>71.431999999999988</v>
      </c>
      <c r="C23" s="7">
        <f t="shared" si="2"/>
        <v>0.71431999999999984</v>
      </c>
      <c r="D23" s="2">
        <v>1.7410000000000001</v>
      </c>
      <c r="E23" s="18">
        <v>3.5710000000000002</v>
      </c>
      <c r="F23" s="18">
        <f t="shared" si="1"/>
        <v>5.3120000000000003</v>
      </c>
    </row>
    <row r="24" spans="1:6" x14ac:dyDescent="0.75">
      <c r="A24" s="3">
        <v>48404</v>
      </c>
      <c r="B24" s="4">
        <f t="shared" si="0"/>
        <v>67.860999999999976</v>
      </c>
      <c r="C24" s="7">
        <f t="shared" si="2"/>
        <v>0.67860999999999982</v>
      </c>
      <c r="D24" s="4">
        <v>1.6539999999999999</v>
      </c>
      <c r="E24" s="17">
        <v>3.5710000000000002</v>
      </c>
      <c r="F24" s="17">
        <f t="shared" si="1"/>
        <v>5.2249999999999996</v>
      </c>
    </row>
    <row r="25" spans="1:6" x14ac:dyDescent="0.75">
      <c r="A25" s="1">
        <v>48588</v>
      </c>
      <c r="B25" s="2">
        <f t="shared" si="0"/>
        <v>64.289999999999978</v>
      </c>
      <c r="C25" s="7">
        <f t="shared" si="2"/>
        <v>0.6428999999999998</v>
      </c>
      <c r="D25" s="2">
        <v>1.5669999999999999</v>
      </c>
      <c r="E25" s="18">
        <v>3.5710000000000002</v>
      </c>
      <c r="F25" s="18">
        <f t="shared" si="1"/>
        <v>5.1379999999999999</v>
      </c>
    </row>
    <row r="26" spans="1:6" x14ac:dyDescent="0.75">
      <c r="A26" s="3">
        <v>48769</v>
      </c>
      <c r="B26" s="4">
        <f t="shared" si="0"/>
        <v>60.71899999999998</v>
      </c>
      <c r="C26" s="7">
        <f t="shared" si="2"/>
        <v>0.60718999999999979</v>
      </c>
      <c r="D26" s="4">
        <v>1.48</v>
      </c>
      <c r="E26" s="17">
        <v>3.5710000000000002</v>
      </c>
      <c r="F26" s="17">
        <f t="shared" si="1"/>
        <v>5.0510000000000002</v>
      </c>
    </row>
    <row r="27" spans="1:6" x14ac:dyDescent="0.75">
      <c r="A27" s="1">
        <v>48953</v>
      </c>
      <c r="B27" s="2">
        <f t="shared" si="0"/>
        <v>57.147999999999975</v>
      </c>
      <c r="C27" s="7">
        <f t="shared" si="2"/>
        <v>0.57147999999999977</v>
      </c>
      <c r="D27" s="2">
        <v>1.393</v>
      </c>
      <c r="E27" s="18">
        <v>3.5710000000000002</v>
      </c>
      <c r="F27" s="18">
        <f t="shared" si="1"/>
        <v>4.9640000000000004</v>
      </c>
    </row>
    <row r="28" spans="1:6" x14ac:dyDescent="0.75">
      <c r="A28" s="3">
        <v>49134</v>
      </c>
      <c r="B28" s="4">
        <f t="shared" si="0"/>
        <v>53.576999999999977</v>
      </c>
      <c r="C28" s="7">
        <f t="shared" si="2"/>
        <v>0.53576999999999975</v>
      </c>
      <c r="D28" s="4">
        <v>1.306</v>
      </c>
      <c r="E28" s="17">
        <v>3.5710000000000002</v>
      </c>
      <c r="F28" s="17">
        <f t="shared" si="1"/>
        <v>4.8770000000000007</v>
      </c>
    </row>
    <row r="29" spans="1:6" x14ac:dyDescent="0.75">
      <c r="A29" s="1">
        <v>49318</v>
      </c>
      <c r="B29" s="2">
        <f t="shared" si="0"/>
        <v>50.005999999999972</v>
      </c>
      <c r="C29" s="7">
        <f t="shared" si="2"/>
        <v>0.50005999999999973</v>
      </c>
      <c r="D29" s="2">
        <v>1.2190000000000001</v>
      </c>
      <c r="E29" s="18">
        <v>3.5710000000000002</v>
      </c>
      <c r="F29" s="18">
        <f t="shared" si="1"/>
        <v>4.79</v>
      </c>
    </row>
    <row r="30" spans="1:6" x14ac:dyDescent="0.75">
      <c r="A30" s="3">
        <v>49499</v>
      </c>
      <c r="B30" s="4">
        <f t="shared" si="0"/>
        <v>46.434999999999974</v>
      </c>
      <c r="C30" s="7">
        <f t="shared" si="2"/>
        <v>0.46434999999999971</v>
      </c>
      <c r="D30" s="4">
        <v>1.1319999999999999</v>
      </c>
      <c r="E30" s="17">
        <v>3.5710000000000002</v>
      </c>
      <c r="F30" s="17">
        <f t="shared" si="1"/>
        <v>4.7030000000000003</v>
      </c>
    </row>
    <row r="31" spans="1:6" x14ac:dyDescent="0.75">
      <c r="A31" s="3">
        <v>49683</v>
      </c>
      <c r="B31" s="2">
        <f t="shared" si="0"/>
        <v>42.863999999999969</v>
      </c>
      <c r="C31" s="7">
        <f t="shared" si="2"/>
        <v>0.42863999999999969</v>
      </c>
      <c r="D31" s="2">
        <v>1.0449999999999999</v>
      </c>
      <c r="E31" s="18">
        <v>3.5710000000000002</v>
      </c>
      <c r="F31" s="18">
        <f t="shared" si="1"/>
        <v>4.6159999999999997</v>
      </c>
    </row>
    <row r="32" spans="1:6" x14ac:dyDescent="0.75">
      <c r="A32" s="1">
        <v>49865</v>
      </c>
      <c r="B32" s="4">
        <f t="shared" si="0"/>
        <v>39.292999999999964</v>
      </c>
      <c r="C32" s="7">
        <f t="shared" si="2"/>
        <v>0.39292999999999967</v>
      </c>
      <c r="D32" s="4">
        <v>0.95799999999999996</v>
      </c>
      <c r="E32" s="17">
        <v>3.5710000000000002</v>
      </c>
      <c r="F32" s="17">
        <f t="shared" si="1"/>
        <v>4.5289999999999999</v>
      </c>
    </row>
    <row r="33" spans="1:6" x14ac:dyDescent="0.75">
      <c r="A33" s="3">
        <v>50049</v>
      </c>
      <c r="B33" s="2">
        <f t="shared" si="0"/>
        <v>35.721999999999966</v>
      </c>
      <c r="C33" s="7">
        <f t="shared" si="2"/>
        <v>0.35721999999999965</v>
      </c>
      <c r="D33" s="2">
        <v>0.871</v>
      </c>
      <c r="E33" s="18">
        <v>3.5710000000000002</v>
      </c>
      <c r="F33" s="18">
        <f t="shared" si="1"/>
        <v>4.4420000000000002</v>
      </c>
    </row>
    <row r="34" spans="1:6" x14ac:dyDescent="0.75">
      <c r="A34" s="1">
        <v>50230</v>
      </c>
      <c r="B34" s="4">
        <f t="shared" si="0"/>
        <v>32.150999999999961</v>
      </c>
      <c r="C34" s="7">
        <f t="shared" si="2"/>
        <v>0.32150999999999963</v>
      </c>
      <c r="D34" s="4">
        <v>0.78300000000000003</v>
      </c>
      <c r="E34" s="17">
        <v>3.5710000000000002</v>
      </c>
      <c r="F34" s="17">
        <f t="shared" si="1"/>
        <v>4.3540000000000001</v>
      </c>
    </row>
    <row r="35" spans="1:6" x14ac:dyDescent="0.75">
      <c r="A35" s="3">
        <v>50414</v>
      </c>
      <c r="B35" s="2">
        <f t="shared" si="0"/>
        <v>28.579999999999963</v>
      </c>
      <c r="C35" s="7">
        <f t="shared" si="2"/>
        <v>0.28579999999999961</v>
      </c>
      <c r="D35" s="2">
        <v>0.69599999999999995</v>
      </c>
      <c r="E35" s="18">
        <v>3.5710000000000002</v>
      </c>
      <c r="F35" s="18">
        <f t="shared" si="1"/>
        <v>4.2670000000000003</v>
      </c>
    </row>
    <row r="36" spans="1:6" x14ac:dyDescent="0.75">
      <c r="A36" s="3">
        <v>50595</v>
      </c>
      <c r="B36" s="4">
        <f t="shared" si="0"/>
        <v>25.008999999999958</v>
      </c>
      <c r="C36" s="7">
        <f t="shared" si="2"/>
        <v>0.25008999999999959</v>
      </c>
      <c r="D36" s="4">
        <v>0.60899999999999999</v>
      </c>
      <c r="E36" s="17">
        <v>3.5710000000000002</v>
      </c>
      <c r="F36" s="17">
        <f t="shared" si="1"/>
        <v>4.18</v>
      </c>
    </row>
    <row r="37" spans="1:6" x14ac:dyDescent="0.75">
      <c r="A37" s="1">
        <v>50779</v>
      </c>
      <c r="B37" s="2">
        <f t="shared" si="0"/>
        <v>21.43799999999996</v>
      </c>
      <c r="C37" s="7">
        <f t="shared" si="2"/>
        <v>0.2143799999999996</v>
      </c>
      <c r="D37" s="2">
        <v>0.52200000000000002</v>
      </c>
      <c r="E37" s="18">
        <v>3.5710000000000002</v>
      </c>
      <c r="F37" s="18">
        <f t="shared" si="1"/>
        <v>4.093</v>
      </c>
    </row>
    <row r="38" spans="1:6" x14ac:dyDescent="0.75">
      <c r="A38" s="3">
        <v>50960</v>
      </c>
      <c r="B38" s="4">
        <f t="shared" si="0"/>
        <v>17.866999999999962</v>
      </c>
      <c r="C38" s="7">
        <f t="shared" si="2"/>
        <v>0.17866999999999961</v>
      </c>
      <c r="D38" s="4">
        <v>0.435</v>
      </c>
      <c r="E38" s="17">
        <v>3.5710000000000002</v>
      </c>
      <c r="F38" s="17">
        <f t="shared" si="1"/>
        <v>4.0060000000000002</v>
      </c>
    </row>
    <row r="39" spans="1:6" x14ac:dyDescent="0.75">
      <c r="A39" s="3">
        <v>51144</v>
      </c>
      <c r="B39" s="2">
        <f t="shared" si="0"/>
        <v>14.295999999999962</v>
      </c>
      <c r="C39" s="7">
        <f t="shared" si="2"/>
        <v>0.14295999999999962</v>
      </c>
      <c r="D39" s="2">
        <v>0.34799999999999998</v>
      </c>
      <c r="E39" s="18">
        <v>3.5710000000000002</v>
      </c>
      <c r="F39" s="18">
        <f t="shared" si="1"/>
        <v>3.919</v>
      </c>
    </row>
    <row r="40" spans="1:6" x14ac:dyDescent="0.75">
      <c r="A40" s="1">
        <v>51326</v>
      </c>
      <c r="B40" s="4">
        <f t="shared" si="0"/>
        <v>10.724999999999962</v>
      </c>
      <c r="C40" s="7">
        <f t="shared" si="2"/>
        <v>0.10724999999999962</v>
      </c>
      <c r="D40" s="4">
        <v>0.26100000000000001</v>
      </c>
      <c r="E40" s="17">
        <v>3.5710000000000002</v>
      </c>
      <c r="F40" s="17">
        <f t="shared" si="1"/>
        <v>3.8320000000000003</v>
      </c>
    </row>
    <row r="41" spans="1:6" x14ac:dyDescent="0.75">
      <c r="A41" s="3">
        <v>51510</v>
      </c>
      <c r="B41" s="2">
        <f t="shared" si="0"/>
        <v>7.1539999999999635</v>
      </c>
      <c r="C41" s="7">
        <f t="shared" si="2"/>
        <v>7.1539999999999632E-2</v>
      </c>
      <c r="D41" s="2">
        <v>0.17399999999999999</v>
      </c>
      <c r="E41" s="18">
        <v>3.5710000000000002</v>
      </c>
      <c r="F41" s="18">
        <f t="shared" si="1"/>
        <v>3.7450000000000001</v>
      </c>
    </row>
    <row r="42" spans="1:6" x14ac:dyDescent="0.75">
      <c r="A42" s="1">
        <v>51691</v>
      </c>
      <c r="B42" s="4">
        <f t="shared" si="0"/>
        <v>3.5829999999999633</v>
      </c>
      <c r="C42" s="7">
        <f t="shared" si="2"/>
        <v>3.5829999999999633E-2</v>
      </c>
      <c r="D42" s="4">
        <v>8.6999999999999994E-2</v>
      </c>
      <c r="E42" s="17">
        <v>3.5710000000000002</v>
      </c>
      <c r="F42" s="17">
        <f t="shared" si="1"/>
        <v>3.6580000000000004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AB8F-9A20-4A92-92A3-9F435C14B2DE}">
  <dimension ref="A1:F52"/>
  <sheetViews>
    <sheetView topLeftCell="A35" zoomScaleNormal="100" workbookViewId="0">
      <selection activeCell="A52" sqref="A52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52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0.56299999999999994</v>
      </c>
      <c r="E3" s="18">
        <v>0</v>
      </c>
      <c r="F3" s="18">
        <f t="shared" ref="F3:F52" si="1">+E3+D3</f>
        <v>0.56299999999999994</v>
      </c>
    </row>
    <row r="4" spans="1:6" x14ac:dyDescent="0.75">
      <c r="A4" s="3">
        <v>44751</v>
      </c>
      <c r="B4" s="4">
        <f t="shared" si="0"/>
        <v>100</v>
      </c>
      <c r="C4" s="7">
        <f t="shared" ref="C4:C42" si="2">+C3-E3/100</f>
        <v>1</v>
      </c>
      <c r="D4" s="4">
        <v>0.56299999999999994</v>
      </c>
      <c r="E4" s="17">
        <v>0</v>
      </c>
      <c r="F4" s="17">
        <f t="shared" si="1"/>
        <v>0.56299999999999994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0.75</v>
      </c>
      <c r="E5" s="18">
        <v>0</v>
      </c>
      <c r="F5" s="18">
        <f t="shared" si="1"/>
        <v>0.75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0.75</v>
      </c>
      <c r="E6" s="17">
        <v>0</v>
      </c>
      <c r="F6" s="17">
        <f t="shared" si="1"/>
        <v>0.75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1.8129999999999999</v>
      </c>
      <c r="E7" s="18">
        <v>0</v>
      </c>
      <c r="F7" s="18">
        <f t="shared" si="1"/>
        <v>1.8129999999999999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1.8129999999999999</v>
      </c>
      <c r="E8" s="17">
        <v>0</v>
      </c>
      <c r="F8" s="17">
        <f t="shared" si="1"/>
        <v>1.8129999999999999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2.0630000000000002</v>
      </c>
      <c r="E9" s="18">
        <v>2.2730000000000001</v>
      </c>
      <c r="F9" s="18">
        <f t="shared" si="1"/>
        <v>4.3360000000000003</v>
      </c>
    </row>
    <row r="10" spans="1:6" x14ac:dyDescent="0.75">
      <c r="A10" s="3">
        <v>45847</v>
      </c>
      <c r="B10" s="4">
        <f t="shared" si="0"/>
        <v>97.727000000000004</v>
      </c>
      <c r="C10" s="7">
        <f t="shared" si="2"/>
        <v>0.97726999999999997</v>
      </c>
      <c r="D10" s="4">
        <v>2.016</v>
      </c>
      <c r="E10" s="17">
        <v>2.2730000000000001</v>
      </c>
      <c r="F10" s="17">
        <f t="shared" si="1"/>
        <v>4.2889999999999997</v>
      </c>
    </row>
    <row r="11" spans="1:6" x14ac:dyDescent="0.75">
      <c r="A11" s="1">
        <v>46031</v>
      </c>
      <c r="B11" s="2">
        <f t="shared" si="0"/>
        <v>95.453999999999994</v>
      </c>
      <c r="C11" s="7">
        <f t="shared" si="2"/>
        <v>0.95453999999999994</v>
      </c>
      <c r="D11" s="2">
        <v>1.9690000000000001</v>
      </c>
      <c r="E11" s="18">
        <v>2.2730000000000001</v>
      </c>
      <c r="F11" s="18">
        <f t="shared" si="1"/>
        <v>4.242</v>
      </c>
    </row>
    <row r="12" spans="1:6" x14ac:dyDescent="0.75">
      <c r="A12" s="3">
        <v>46212</v>
      </c>
      <c r="B12" s="4">
        <f t="shared" si="0"/>
        <v>93.180999999999997</v>
      </c>
      <c r="C12" s="7">
        <f t="shared" si="2"/>
        <v>0.93180999999999992</v>
      </c>
      <c r="D12" s="4">
        <v>1.9219999999999999</v>
      </c>
      <c r="E12" s="17">
        <v>2.2730000000000001</v>
      </c>
      <c r="F12" s="17">
        <f t="shared" si="1"/>
        <v>4.1950000000000003</v>
      </c>
    </row>
    <row r="13" spans="1:6" x14ac:dyDescent="0.75">
      <c r="A13" s="1">
        <v>46396</v>
      </c>
      <c r="B13" s="2">
        <f t="shared" si="0"/>
        <v>90.907999999999987</v>
      </c>
      <c r="C13" s="7">
        <f t="shared" si="2"/>
        <v>0.90907999999999989</v>
      </c>
      <c r="D13" s="2">
        <v>1.875</v>
      </c>
      <c r="E13" s="18">
        <v>2.2730000000000001</v>
      </c>
      <c r="F13" s="18">
        <f t="shared" si="1"/>
        <v>4.1479999999999997</v>
      </c>
    </row>
    <row r="14" spans="1:6" x14ac:dyDescent="0.75">
      <c r="A14" s="3">
        <v>46577</v>
      </c>
      <c r="B14" s="4">
        <f t="shared" si="0"/>
        <v>88.634999999999991</v>
      </c>
      <c r="C14" s="7">
        <f t="shared" si="2"/>
        <v>0.88634999999999986</v>
      </c>
      <c r="D14" s="4">
        <v>1.8280000000000001</v>
      </c>
      <c r="E14" s="17">
        <v>2.2730000000000001</v>
      </c>
      <c r="F14" s="17">
        <f t="shared" si="1"/>
        <v>4.101</v>
      </c>
    </row>
    <row r="15" spans="1:6" x14ac:dyDescent="0.75">
      <c r="A15" s="1">
        <v>46761</v>
      </c>
      <c r="B15" s="2">
        <f t="shared" si="0"/>
        <v>86.361999999999981</v>
      </c>
      <c r="C15" s="7">
        <f t="shared" si="2"/>
        <v>0.86361999999999983</v>
      </c>
      <c r="D15" s="2">
        <v>1.889</v>
      </c>
      <c r="E15" s="18">
        <v>2.2730000000000001</v>
      </c>
      <c r="F15" s="18">
        <f t="shared" si="1"/>
        <v>4.1619999999999999</v>
      </c>
    </row>
    <row r="16" spans="1:6" x14ac:dyDescent="0.75">
      <c r="A16" s="3">
        <v>46943</v>
      </c>
      <c r="B16" s="4">
        <f t="shared" si="0"/>
        <v>84.088999999999984</v>
      </c>
      <c r="C16" s="7">
        <f t="shared" si="2"/>
        <v>0.8408899999999998</v>
      </c>
      <c r="D16" s="4">
        <v>1.839</v>
      </c>
      <c r="E16" s="17">
        <v>2.2730000000000001</v>
      </c>
      <c r="F16" s="17">
        <f t="shared" si="1"/>
        <v>4.1120000000000001</v>
      </c>
    </row>
    <row r="17" spans="1:6" x14ac:dyDescent="0.75">
      <c r="A17" s="1">
        <v>47127</v>
      </c>
      <c r="B17" s="2">
        <f t="shared" si="0"/>
        <v>81.815999999999974</v>
      </c>
      <c r="C17" s="7">
        <f t="shared" si="2"/>
        <v>0.81815999999999978</v>
      </c>
      <c r="D17" s="2">
        <v>2.0449999999999999</v>
      </c>
      <c r="E17" s="18">
        <v>2.2730000000000001</v>
      </c>
      <c r="F17" s="18">
        <f t="shared" si="1"/>
        <v>4.3179999999999996</v>
      </c>
    </row>
    <row r="18" spans="1:6" x14ac:dyDescent="0.75">
      <c r="A18" s="3">
        <v>47308</v>
      </c>
      <c r="B18" s="4">
        <f t="shared" si="0"/>
        <v>79.542999999999978</v>
      </c>
      <c r="C18" s="7">
        <f t="shared" si="2"/>
        <v>0.79542999999999975</v>
      </c>
      <c r="D18" s="4">
        <v>1.9890000000000001</v>
      </c>
      <c r="E18" s="17">
        <v>2.2730000000000001</v>
      </c>
      <c r="F18" s="17">
        <f t="shared" si="1"/>
        <v>4.2620000000000005</v>
      </c>
    </row>
    <row r="19" spans="1:6" x14ac:dyDescent="0.75">
      <c r="A19" s="1">
        <v>47492</v>
      </c>
      <c r="B19" s="2">
        <f t="shared" si="0"/>
        <v>77.269999999999968</v>
      </c>
      <c r="C19" s="7">
        <f t="shared" si="2"/>
        <v>0.77269999999999972</v>
      </c>
      <c r="D19" s="2">
        <v>1.9319999999999999</v>
      </c>
      <c r="E19" s="18">
        <v>2.2730000000000001</v>
      </c>
      <c r="F19" s="18">
        <f t="shared" si="1"/>
        <v>4.2050000000000001</v>
      </c>
    </row>
    <row r="20" spans="1:6" x14ac:dyDescent="0.75">
      <c r="A20" s="3">
        <v>47673</v>
      </c>
      <c r="B20" s="4">
        <f t="shared" si="0"/>
        <v>74.996999999999971</v>
      </c>
      <c r="C20" s="7">
        <f t="shared" si="2"/>
        <v>0.74996999999999969</v>
      </c>
      <c r="D20" s="4">
        <v>1.875</v>
      </c>
      <c r="E20" s="17">
        <v>2.2730000000000001</v>
      </c>
      <c r="F20" s="17">
        <f t="shared" si="1"/>
        <v>4.1479999999999997</v>
      </c>
    </row>
    <row r="21" spans="1:6" x14ac:dyDescent="0.75">
      <c r="A21" s="1">
        <v>47857</v>
      </c>
      <c r="B21" s="2">
        <f t="shared" si="0"/>
        <v>72.723999999999961</v>
      </c>
      <c r="C21" s="7">
        <f t="shared" si="2"/>
        <v>0.72723999999999966</v>
      </c>
      <c r="D21" s="2">
        <v>1.8180000000000001</v>
      </c>
      <c r="E21" s="18">
        <v>2.2730000000000001</v>
      </c>
      <c r="F21" s="18">
        <f t="shared" si="1"/>
        <v>4.0910000000000002</v>
      </c>
    </row>
    <row r="22" spans="1:6" x14ac:dyDescent="0.75">
      <c r="A22" s="3">
        <v>48038</v>
      </c>
      <c r="B22" s="4">
        <f t="shared" si="0"/>
        <v>70.450999999999965</v>
      </c>
      <c r="C22" s="7">
        <f t="shared" si="2"/>
        <v>0.70450999999999964</v>
      </c>
      <c r="D22" s="4">
        <v>1.7609999999999999</v>
      </c>
      <c r="E22" s="17">
        <v>2.2730000000000001</v>
      </c>
      <c r="F22" s="17">
        <f t="shared" si="1"/>
        <v>4.0339999999999998</v>
      </c>
    </row>
    <row r="23" spans="1:6" x14ac:dyDescent="0.75">
      <c r="A23" s="1">
        <v>48222</v>
      </c>
      <c r="B23" s="2">
        <f t="shared" si="0"/>
        <v>68.177999999999955</v>
      </c>
      <c r="C23" s="7">
        <f t="shared" si="2"/>
        <v>0.68177999999999961</v>
      </c>
      <c r="D23" s="2">
        <v>1.7050000000000001</v>
      </c>
      <c r="E23" s="18">
        <v>2.2730000000000001</v>
      </c>
      <c r="F23" s="18">
        <f t="shared" si="1"/>
        <v>3.9780000000000002</v>
      </c>
    </row>
    <row r="24" spans="1:6" x14ac:dyDescent="0.75">
      <c r="A24" s="3">
        <v>48404</v>
      </c>
      <c r="B24" s="4">
        <f t="shared" si="0"/>
        <v>65.904999999999959</v>
      </c>
      <c r="C24" s="7">
        <f t="shared" si="2"/>
        <v>0.65904999999999958</v>
      </c>
      <c r="D24" s="4">
        <v>1.6479999999999999</v>
      </c>
      <c r="E24" s="17">
        <v>2.2730000000000001</v>
      </c>
      <c r="F24" s="17">
        <f t="shared" si="1"/>
        <v>3.9210000000000003</v>
      </c>
    </row>
    <row r="25" spans="1:6" x14ac:dyDescent="0.75">
      <c r="A25" s="1">
        <v>48588</v>
      </c>
      <c r="B25" s="2">
        <f t="shared" si="0"/>
        <v>63.631999999999955</v>
      </c>
      <c r="C25" s="7">
        <f t="shared" si="2"/>
        <v>0.63631999999999955</v>
      </c>
      <c r="D25" s="2">
        <v>1.591</v>
      </c>
      <c r="E25" s="18">
        <v>2.2730000000000001</v>
      </c>
      <c r="F25" s="18">
        <f t="shared" si="1"/>
        <v>3.8639999999999999</v>
      </c>
    </row>
    <row r="26" spans="1:6" x14ac:dyDescent="0.75">
      <c r="A26" s="3">
        <v>48769</v>
      </c>
      <c r="B26" s="4">
        <f t="shared" si="0"/>
        <v>61.358999999999952</v>
      </c>
      <c r="C26" s="7">
        <f t="shared" si="2"/>
        <v>0.61358999999999952</v>
      </c>
      <c r="D26" s="4">
        <v>1.534</v>
      </c>
      <c r="E26" s="17">
        <v>2.2730000000000001</v>
      </c>
      <c r="F26" s="17">
        <f t="shared" si="1"/>
        <v>3.8070000000000004</v>
      </c>
    </row>
    <row r="27" spans="1:6" x14ac:dyDescent="0.75">
      <c r="A27" s="1">
        <v>48953</v>
      </c>
      <c r="B27" s="2">
        <f t="shared" si="0"/>
        <v>59.085999999999949</v>
      </c>
      <c r="C27" s="7">
        <f t="shared" si="2"/>
        <v>0.5908599999999995</v>
      </c>
      <c r="D27" s="2">
        <v>1.4770000000000001</v>
      </c>
      <c r="E27" s="18">
        <v>2.2730000000000001</v>
      </c>
      <c r="F27" s="18">
        <f t="shared" si="1"/>
        <v>3.75</v>
      </c>
    </row>
    <row r="28" spans="1:6" x14ac:dyDescent="0.75">
      <c r="A28" s="3">
        <v>49134</v>
      </c>
      <c r="B28" s="4">
        <f t="shared" si="0"/>
        <v>56.812999999999946</v>
      </c>
      <c r="C28" s="7">
        <f t="shared" si="2"/>
        <v>0.56812999999999947</v>
      </c>
      <c r="D28" s="4">
        <v>1.42</v>
      </c>
      <c r="E28" s="17">
        <v>2.2730000000000001</v>
      </c>
      <c r="F28" s="17">
        <f t="shared" si="1"/>
        <v>3.6930000000000001</v>
      </c>
    </row>
    <row r="29" spans="1:6" x14ac:dyDescent="0.75">
      <c r="A29" s="1">
        <v>49318</v>
      </c>
      <c r="B29" s="2">
        <f t="shared" si="0"/>
        <v>54.539999999999942</v>
      </c>
      <c r="C29" s="7">
        <f t="shared" si="2"/>
        <v>0.54539999999999944</v>
      </c>
      <c r="D29" s="2">
        <v>1.3640000000000001</v>
      </c>
      <c r="E29" s="18">
        <v>2.2730000000000001</v>
      </c>
      <c r="F29" s="18">
        <f t="shared" si="1"/>
        <v>3.6370000000000005</v>
      </c>
    </row>
    <row r="30" spans="1:6" x14ac:dyDescent="0.75">
      <c r="A30" s="3">
        <v>49499</v>
      </c>
      <c r="B30" s="4">
        <f t="shared" si="0"/>
        <v>52.266999999999939</v>
      </c>
      <c r="C30" s="7">
        <f t="shared" si="2"/>
        <v>0.52266999999999941</v>
      </c>
      <c r="D30" s="4">
        <v>1.3069999999999999</v>
      </c>
      <c r="E30" s="17">
        <v>2.2730000000000001</v>
      </c>
      <c r="F30" s="17">
        <f t="shared" si="1"/>
        <v>3.58</v>
      </c>
    </row>
    <row r="31" spans="1:6" x14ac:dyDescent="0.75">
      <c r="A31" s="3">
        <v>49683</v>
      </c>
      <c r="B31" s="2">
        <f t="shared" si="0"/>
        <v>49.993999999999936</v>
      </c>
      <c r="C31" s="7">
        <f t="shared" si="2"/>
        <v>0.49993999999999938</v>
      </c>
      <c r="D31" s="2">
        <v>1.25</v>
      </c>
      <c r="E31" s="18">
        <v>2.2730000000000001</v>
      </c>
      <c r="F31" s="18">
        <f t="shared" si="1"/>
        <v>3.5230000000000001</v>
      </c>
    </row>
    <row r="32" spans="1:6" x14ac:dyDescent="0.75">
      <c r="A32" s="1">
        <v>49865</v>
      </c>
      <c r="B32" s="4">
        <f t="shared" si="0"/>
        <v>47.720999999999933</v>
      </c>
      <c r="C32" s="7">
        <f t="shared" si="2"/>
        <v>0.47720999999999936</v>
      </c>
      <c r="D32" s="4">
        <v>1.1930000000000001</v>
      </c>
      <c r="E32" s="17">
        <v>2.2730000000000001</v>
      </c>
      <c r="F32" s="17">
        <f t="shared" si="1"/>
        <v>3.4660000000000002</v>
      </c>
    </row>
    <row r="33" spans="1:6" x14ac:dyDescent="0.75">
      <c r="A33" s="3">
        <v>50049</v>
      </c>
      <c r="B33" s="2">
        <f t="shared" si="0"/>
        <v>45.447999999999936</v>
      </c>
      <c r="C33" s="7">
        <f t="shared" si="2"/>
        <v>0.45447999999999933</v>
      </c>
      <c r="D33" s="2">
        <v>1.1359999999999999</v>
      </c>
      <c r="E33" s="18">
        <v>2.2730000000000001</v>
      </c>
      <c r="F33" s="18">
        <f t="shared" si="1"/>
        <v>3.4089999999999998</v>
      </c>
    </row>
    <row r="34" spans="1:6" x14ac:dyDescent="0.75">
      <c r="A34" s="1">
        <v>50230</v>
      </c>
      <c r="B34" s="4">
        <f t="shared" si="0"/>
        <v>43.174999999999933</v>
      </c>
      <c r="C34" s="7">
        <f t="shared" si="2"/>
        <v>0.4317499999999993</v>
      </c>
      <c r="D34" s="4">
        <v>1.08</v>
      </c>
      <c r="E34" s="17">
        <v>2.2730000000000001</v>
      </c>
      <c r="F34" s="17">
        <f t="shared" si="1"/>
        <v>3.3530000000000002</v>
      </c>
    </row>
    <row r="35" spans="1:6" x14ac:dyDescent="0.75">
      <c r="A35" s="3">
        <v>50414</v>
      </c>
      <c r="B35" s="2">
        <f t="shared" si="0"/>
        <v>40.90199999999993</v>
      </c>
      <c r="C35" s="7">
        <f t="shared" si="2"/>
        <v>0.40901999999999927</v>
      </c>
      <c r="D35" s="2">
        <v>1.0229999999999999</v>
      </c>
      <c r="E35" s="18">
        <v>2.2730000000000001</v>
      </c>
      <c r="F35" s="18">
        <f t="shared" si="1"/>
        <v>3.2960000000000003</v>
      </c>
    </row>
    <row r="36" spans="1:6" x14ac:dyDescent="0.75">
      <c r="A36" s="3">
        <v>50595</v>
      </c>
      <c r="B36" s="4">
        <f t="shared" si="0"/>
        <v>38.628999999999927</v>
      </c>
      <c r="C36" s="7">
        <f t="shared" si="2"/>
        <v>0.38628999999999925</v>
      </c>
      <c r="D36" s="4">
        <v>0.96599999999999997</v>
      </c>
      <c r="E36" s="17">
        <v>2.2730000000000001</v>
      </c>
      <c r="F36" s="17">
        <f t="shared" si="1"/>
        <v>3.2389999999999999</v>
      </c>
    </row>
    <row r="37" spans="1:6" x14ac:dyDescent="0.75">
      <c r="A37" s="1">
        <v>50779</v>
      </c>
      <c r="B37" s="2">
        <f t="shared" si="0"/>
        <v>36.355999999999923</v>
      </c>
      <c r="C37" s="7">
        <f t="shared" si="2"/>
        <v>0.36355999999999922</v>
      </c>
      <c r="D37" s="2">
        <v>0.90900000000000003</v>
      </c>
      <c r="E37" s="18">
        <v>2.2730000000000001</v>
      </c>
      <c r="F37" s="18">
        <f t="shared" si="1"/>
        <v>3.1820000000000004</v>
      </c>
    </row>
    <row r="38" spans="1:6" x14ac:dyDescent="0.75">
      <c r="A38" s="3">
        <v>50960</v>
      </c>
      <c r="B38" s="4">
        <f t="shared" si="0"/>
        <v>34.08299999999992</v>
      </c>
      <c r="C38" s="7">
        <f t="shared" si="2"/>
        <v>0.34082999999999919</v>
      </c>
      <c r="D38" s="4">
        <v>0.85199999999999998</v>
      </c>
      <c r="E38" s="17">
        <v>2.2730000000000001</v>
      </c>
      <c r="F38" s="17">
        <f t="shared" si="1"/>
        <v>3.125</v>
      </c>
    </row>
    <row r="39" spans="1:6" x14ac:dyDescent="0.75">
      <c r="A39" s="3">
        <v>51144</v>
      </c>
      <c r="B39" s="2">
        <f t="shared" si="0"/>
        <v>31.809999999999917</v>
      </c>
      <c r="C39" s="7">
        <f t="shared" si="2"/>
        <v>0.31809999999999916</v>
      </c>
      <c r="D39" s="2">
        <v>0.79500000000000004</v>
      </c>
      <c r="E39" s="18">
        <v>2.2730000000000001</v>
      </c>
      <c r="F39" s="18">
        <f t="shared" si="1"/>
        <v>3.0680000000000001</v>
      </c>
    </row>
    <row r="40" spans="1:6" x14ac:dyDescent="0.75">
      <c r="A40" s="1">
        <v>51326</v>
      </c>
      <c r="B40" s="4">
        <f t="shared" si="0"/>
        <v>29.536999999999914</v>
      </c>
      <c r="C40" s="7">
        <f t="shared" si="2"/>
        <v>0.29536999999999913</v>
      </c>
      <c r="D40" s="4">
        <v>0.73899999999999999</v>
      </c>
      <c r="E40" s="17">
        <v>2.2730000000000001</v>
      </c>
      <c r="F40" s="17">
        <f t="shared" si="1"/>
        <v>3.012</v>
      </c>
    </row>
    <row r="41" spans="1:6" x14ac:dyDescent="0.75">
      <c r="A41" s="3">
        <v>51510</v>
      </c>
      <c r="B41" s="2">
        <f t="shared" si="0"/>
        <v>27.263999999999911</v>
      </c>
      <c r="C41" s="7">
        <f t="shared" si="2"/>
        <v>0.27263999999999911</v>
      </c>
      <c r="D41" s="2">
        <v>0.68200000000000005</v>
      </c>
      <c r="E41" s="18">
        <v>2.2730000000000001</v>
      </c>
      <c r="F41" s="18">
        <f t="shared" si="1"/>
        <v>2.9550000000000001</v>
      </c>
    </row>
    <row r="42" spans="1:6" x14ac:dyDescent="0.75">
      <c r="A42" s="1">
        <v>51691</v>
      </c>
      <c r="B42" s="4">
        <f t="shared" si="0"/>
        <v>24.990999999999911</v>
      </c>
      <c r="C42" s="7">
        <f t="shared" si="2"/>
        <v>0.24990999999999911</v>
      </c>
      <c r="D42" s="4">
        <v>0.625</v>
      </c>
      <c r="E42" s="17">
        <v>2.2730000000000001</v>
      </c>
      <c r="F42" s="17">
        <f t="shared" si="1"/>
        <v>2.8980000000000001</v>
      </c>
    </row>
    <row r="43" spans="1:6" x14ac:dyDescent="0.75">
      <c r="A43" s="1">
        <v>51875</v>
      </c>
      <c r="B43" s="2">
        <f t="shared" si="0"/>
        <v>22.717999999999911</v>
      </c>
      <c r="C43" s="7">
        <f t="shared" ref="C43:C52" si="3">+C42-E42/100</f>
        <v>0.2271799999999991</v>
      </c>
      <c r="D43" s="2">
        <v>0.56799999999999995</v>
      </c>
      <c r="E43" s="18">
        <v>2.2730000000000001</v>
      </c>
      <c r="F43" s="18">
        <f t="shared" si="1"/>
        <v>2.8410000000000002</v>
      </c>
    </row>
    <row r="44" spans="1:6" x14ac:dyDescent="0.75">
      <c r="A44" s="3">
        <v>52056</v>
      </c>
      <c r="B44" s="4">
        <f t="shared" si="0"/>
        <v>20.444999999999911</v>
      </c>
      <c r="C44" s="7">
        <f t="shared" si="3"/>
        <v>0.2044499999999991</v>
      </c>
      <c r="D44" s="4">
        <v>0.51100000000000001</v>
      </c>
      <c r="E44" s="17">
        <v>2.2730000000000001</v>
      </c>
      <c r="F44" s="17">
        <f t="shared" si="1"/>
        <v>2.7840000000000003</v>
      </c>
    </row>
    <row r="45" spans="1:6" x14ac:dyDescent="0.75">
      <c r="A45" s="3">
        <v>52240</v>
      </c>
      <c r="B45" s="2">
        <f t="shared" si="0"/>
        <v>18.171999999999912</v>
      </c>
      <c r="C45" s="7">
        <f t="shared" si="3"/>
        <v>0.1817199999999991</v>
      </c>
      <c r="D45" s="2">
        <v>0.45500000000000002</v>
      </c>
      <c r="E45" s="18">
        <v>2.2730000000000001</v>
      </c>
      <c r="F45" s="18">
        <f t="shared" si="1"/>
        <v>2.7280000000000002</v>
      </c>
    </row>
    <row r="46" spans="1:6" x14ac:dyDescent="0.75">
      <c r="A46" s="1">
        <v>52421</v>
      </c>
      <c r="B46" s="4">
        <f t="shared" si="0"/>
        <v>15.89899999999991</v>
      </c>
      <c r="C46" s="7">
        <f t="shared" si="3"/>
        <v>0.1589899999999991</v>
      </c>
      <c r="D46" s="4">
        <v>0.39800000000000002</v>
      </c>
      <c r="E46" s="17">
        <v>2.2730000000000001</v>
      </c>
      <c r="F46" s="17">
        <f t="shared" si="1"/>
        <v>2.6710000000000003</v>
      </c>
    </row>
    <row r="47" spans="1:6" x14ac:dyDescent="0.75">
      <c r="A47" s="3">
        <v>52605</v>
      </c>
      <c r="B47" s="2">
        <f t="shared" si="0"/>
        <v>13.625999999999911</v>
      </c>
      <c r="C47" s="7">
        <f t="shared" si="3"/>
        <v>0.1362599999999991</v>
      </c>
      <c r="D47" s="2">
        <v>0.34100000000000003</v>
      </c>
      <c r="E47" s="18">
        <v>2.2730000000000001</v>
      </c>
      <c r="F47" s="18">
        <f t="shared" si="1"/>
        <v>2.6140000000000003</v>
      </c>
    </row>
    <row r="48" spans="1:6" x14ac:dyDescent="0.75">
      <c r="A48" s="1">
        <v>52787</v>
      </c>
      <c r="B48" s="4">
        <f t="shared" si="0"/>
        <v>11.352999999999911</v>
      </c>
      <c r="C48" s="7">
        <f t="shared" si="3"/>
        <v>0.1135299999999991</v>
      </c>
      <c r="D48" s="4">
        <v>0.28399999999999997</v>
      </c>
      <c r="E48" s="17">
        <v>2.2730000000000001</v>
      </c>
      <c r="F48" s="17">
        <f t="shared" si="1"/>
        <v>2.5569999999999999</v>
      </c>
    </row>
    <row r="49" spans="1:6" x14ac:dyDescent="0.75">
      <c r="A49" s="1">
        <v>52971</v>
      </c>
      <c r="B49" s="2">
        <f t="shared" si="0"/>
        <v>9.0799999999999095</v>
      </c>
      <c r="C49" s="7">
        <f t="shared" si="3"/>
        <v>9.0799999999999104E-2</v>
      </c>
      <c r="D49" s="2">
        <v>0.22700000000000001</v>
      </c>
      <c r="E49" s="18">
        <v>2.2730000000000001</v>
      </c>
      <c r="F49" s="18">
        <f t="shared" si="1"/>
        <v>2.5</v>
      </c>
    </row>
    <row r="50" spans="1:6" x14ac:dyDescent="0.75">
      <c r="A50" s="3">
        <v>53152</v>
      </c>
      <c r="B50" s="4">
        <f t="shared" si="0"/>
        <v>6.8069999999999107</v>
      </c>
      <c r="C50" s="7">
        <f t="shared" si="3"/>
        <v>6.8069999999999103E-2</v>
      </c>
      <c r="D50" s="4">
        <v>0.17</v>
      </c>
      <c r="E50" s="17">
        <v>2.2730000000000001</v>
      </c>
      <c r="F50" s="17">
        <f t="shared" si="1"/>
        <v>2.4430000000000001</v>
      </c>
    </row>
    <row r="51" spans="1:6" x14ac:dyDescent="0.75">
      <c r="A51" s="3">
        <v>53336</v>
      </c>
      <c r="B51" s="2">
        <f t="shared" si="0"/>
        <v>4.5339999999999101</v>
      </c>
      <c r="C51" s="7">
        <f t="shared" si="3"/>
        <v>4.5339999999999103E-2</v>
      </c>
      <c r="D51" s="2">
        <v>0.114</v>
      </c>
      <c r="E51" s="18">
        <v>2.2730000000000001</v>
      </c>
      <c r="F51" s="18">
        <f t="shared" si="1"/>
        <v>2.387</v>
      </c>
    </row>
    <row r="52" spans="1:6" x14ac:dyDescent="0.75">
      <c r="A52" s="1">
        <v>53517</v>
      </c>
      <c r="B52" s="4">
        <f t="shared" si="0"/>
        <v>2.2609999999999104</v>
      </c>
      <c r="C52" s="7">
        <f t="shared" si="3"/>
        <v>2.2609999999999103E-2</v>
      </c>
      <c r="D52" s="4">
        <v>5.7000000000000002E-2</v>
      </c>
      <c r="E52" s="17">
        <v>2.2730000000000001</v>
      </c>
      <c r="F52" s="17">
        <f t="shared" si="1"/>
        <v>2.33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1BC-4B0B-4A6E-B2C8-2F7B9BF72E1C}">
  <dimension ref="A1:AP30"/>
  <sheetViews>
    <sheetView topLeftCell="W1" zoomScaleNormal="100" workbookViewId="0">
      <selection activeCell="AD11" sqref="AD11"/>
    </sheetView>
  </sheetViews>
  <sheetFormatPr baseColWidth="10" defaultRowHeight="14.75" x14ac:dyDescent="0.75"/>
  <cols>
    <col min="12" max="12" width="14.81640625" bestFit="1" customWidth="1"/>
    <col min="25" max="25" width="16.6328125" bestFit="1" customWidth="1"/>
  </cols>
  <sheetData>
    <row r="1" spans="1:42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10000</v>
      </c>
      <c r="I1" t="s">
        <v>17</v>
      </c>
      <c r="J1" t="s">
        <v>46</v>
      </c>
      <c r="K1" t="s">
        <v>18</v>
      </c>
      <c r="L1" t="s">
        <v>33</v>
      </c>
      <c r="M1" t="s">
        <v>32</v>
      </c>
      <c r="X1" t="s">
        <v>6</v>
      </c>
      <c r="Y1" s="11">
        <v>45188</v>
      </c>
      <c r="AB1" t="s">
        <v>27</v>
      </c>
      <c r="AC1" s="20">
        <v>0.3</v>
      </c>
      <c r="AD1" s="20">
        <v>0.38807522271149991</v>
      </c>
    </row>
    <row r="2" spans="1:42" x14ac:dyDescent="0.75">
      <c r="A2" s="3">
        <v>44386</v>
      </c>
      <c r="B2" s="4">
        <v>100</v>
      </c>
      <c r="C2" s="8">
        <v>1</v>
      </c>
      <c r="D2" s="14">
        <v>0.25</v>
      </c>
      <c r="E2" s="5">
        <v>0</v>
      </c>
      <c r="F2" s="5">
        <f t="shared" ref="F2:F7" si="0">+E2+D2*10000</f>
        <v>2500</v>
      </c>
      <c r="G2">
        <f t="shared" ref="G2:G6" si="1">+D2/C2*2</f>
        <v>0.5</v>
      </c>
      <c r="I2" s="9"/>
      <c r="J2" s="9"/>
      <c r="K2" s="9"/>
      <c r="L2" s="9"/>
      <c r="X2" t="s">
        <v>7</v>
      </c>
      <c r="Y2" s="12">
        <v>30.68</v>
      </c>
      <c r="AB2" t="s">
        <v>6</v>
      </c>
      <c r="AC2" s="11">
        <f t="array" ref="AC2:AP2">+TRANSPOSE(AA10:AA23)</f>
        <v>45300</v>
      </c>
      <c r="AD2" s="11">
        <v>45482</v>
      </c>
      <c r="AE2" s="11">
        <v>45666</v>
      </c>
      <c r="AF2" s="11">
        <v>45847</v>
      </c>
      <c r="AG2" s="11">
        <v>46031</v>
      </c>
      <c r="AH2" s="11">
        <v>46212</v>
      </c>
      <c r="AI2" s="11">
        <v>46396</v>
      </c>
      <c r="AJ2" s="11">
        <v>46577</v>
      </c>
      <c r="AK2" s="11">
        <v>46761</v>
      </c>
      <c r="AL2" s="11">
        <v>46943</v>
      </c>
      <c r="AM2" s="11">
        <v>47127</v>
      </c>
      <c r="AN2" s="11">
        <v>47308</v>
      </c>
      <c r="AO2" s="11">
        <v>47492</v>
      </c>
      <c r="AP2" s="11">
        <v>47673</v>
      </c>
    </row>
    <row r="3" spans="1:42" x14ac:dyDescent="0.75">
      <c r="A3" s="1">
        <v>44570</v>
      </c>
      <c r="B3" s="2">
        <v>100</v>
      </c>
      <c r="C3" s="7">
        <v>1</v>
      </c>
      <c r="D3" s="2">
        <v>0.25</v>
      </c>
      <c r="E3" s="2">
        <v>0</v>
      </c>
      <c r="F3" s="2">
        <f t="shared" si="0"/>
        <v>2500</v>
      </c>
      <c r="G3">
        <f t="shared" si="1"/>
        <v>0.5</v>
      </c>
      <c r="I3" s="9"/>
      <c r="J3" s="9"/>
      <c r="K3" s="9"/>
      <c r="L3" s="9"/>
      <c r="X3" t="s">
        <v>14</v>
      </c>
      <c r="Y3" s="13">
        <f>44.69%*0+4%</f>
        <v>0.04</v>
      </c>
      <c r="Z3" s="26">
        <f>+AA3-AC3</f>
        <v>1.9945161313136452</v>
      </c>
      <c r="AA3">
        <v>90.851096387317099</v>
      </c>
      <c r="AB3" t="s">
        <v>7</v>
      </c>
      <c r="AC3" s="24">
        <f>+SUMPRODUCT($AB$10:$AB$23,AC$10:AC$23)/10000</f>
        <v>88.856580256003454</v>
      </c>
      <c r="AD3" s="24">
        <f t="shared" ref="AD3:AP3" si="2">+SUMPRODUCT($AB$10:$AB$23,AD$10:AD$23)/10000</f>
        <v>90.851096386455538</v>
      </c>
      <c r="AE3" s="24">
        <f t="shared" si="2"/>
        <v>88.705341827276925</v>
      </c>
      <c r="AF3" s="9">
        <f t="shared" si="2"/>
        <v>82.167696756590487</v>
      </c>
      <c r="AG3" s="9">
        <f t="shared" si="2"/>
        <v>75.419679917879463</v>
      </c>
      <c r="AH3" s="9">
        <f t="shared" si="2"/>
        <v>68.503913026011645</v>
      </c>
      <c r="AI3" s="9">
        <f t="shared" si="2"/>
        <v>61.473792108162414</v>
      </c>
      <c r="AJ3" s="9">
        <f t="shared" si="2"/>
        <v>54.295549939296301</v>
      </c>
      <c r="AK3" s="9">
        <f t="shared" si="2"/>
        <v>47.019005748327928</v>
      </c>
      <c r="AL3" s="9">
        <f t="shared" si="2"/>
        <v>39.382131305578348</v>
      </c>
      <c r="AM3" s="9">
        <f t="shared" si="2"/>
        <v>31.685079457674856</v>
      </c>
      <c r="AN3" s="9">
        <f t="shared" si="2"/>
        <v>23.902807293328763</v>
      </c>
      <c r="AO3" s="9">
        <f t="shared" si="2"/>
        <v>16.038339555722729</v>
      </c>
      <c r="AP3" s="9">
        <f t="shared" si="2"/>
        <v>8.07</v>
      </c>
    </row>
    <row r="4" spans="1:42" x14ac:dyDescent="0.75">
      <c r="A4" s="3">
        <v>44751</v>
      </c>
      <c r="B4" s="4">
        <v>100</v>
      </c>
      <c r="C4" s="8">
        <v>1</v>
      </c>
      <c r="D4" s="4">
        <v>0.25</v>
      </c>
      <c r="E4" s="5">
        <v>0</v>
      </c>
      <c r="F4" s="5">
        <f t="shared" si="0"/>
        <v>2500</v>
      </c>
      <c r="G4">
        <f t="shared" si="1"/>
        <v>0.5</v>
      </c>
      <c r="I4" s="9"/>
      <c r="J4" s="9"/>
      <c r="K4" s="9"/>
      <c r="L4" s="9"/>
      <c r="AB4" t="s">
        <v>1</v>
      </c>
      <c r="AC4">
        <f t="array" ref="AC4:AP4">+TRANSPOSE(B7:B20)</f>
        <v>100</v>
      </c>
      <c r="AD4">
        <v>100</v>
      </c>
      <c r="AE4">
        <v>96</v>
      </c>
      <c r="AF4">
        <v>88</v>
      </c>
      <c r="AG4">
        <v>80</v>
      </c>
      <c r="AH4">
        <v>72</v>
      </c>
      <c r="AI4">
        <v>64</v>
      </c>
      <c r="AJ4">
        <v>56</v>
      </c>
      <c r="AK4">
        <v>48</v>
      </c>
      <c r="AL4">
        <v>40</v>
      </c>
      <c r="AM4">
        <v>32</v>
      </c>
      <c r="AN4">
        <v>24</v>
      </c>
      <c r="AO4">
        <v>16</v>
      </c>
      <c r="AP4">
        <v>8</v>
      </c>
    </row>
    <row r="5" spans="1:42" x14ac:dyDescent="0.75">
      <c r="A5" s="1">
        <v>44935</v>
      </c>
      <c r="B5" s="2">
        <v>100</v>
      </c>
      <c r="C5" s="7">
        <v>1</v>
      </c>
      <c r="D5" s="2">
        <v>0.25</v>
      </c>
      <c r="E5" s="2">
        <v>0</v>
      </c>
      <c r="F5" s="2">
        <f t="shared" si="0"/>
        <v>2500</v>
      </c>
      <c r="G5">
        <f t="shared" si="1"/>
        <v>0.5</v>
      </c>
      <c r="I5" s="9"/>
      <c r="J5" s="9"/>
      <c r="K5" s="9"/>
      <c r="L5" s="9"/>
      <c r="X5" t="s">
        <v>19</v>
      </c>
      <c r="Y5" s="15">
        <f>+SUM(K7:K20)</f>
        <v>874113.63501179824</v>
      </c>
      <c r="AB5" t="s">
        <v>27</v>
      </c>
      <c r="AC5">
        <f>+AC4*$AC$1</f>
        <v>30</v>
      </c>
      <c r="AD5">
        <f t="shared" ref="AD5:AP5" si="3">+AD4*$AC$1</f>
        <v>30</v>
      </c>
      <c r="AE5">
        <f t="shared" si="3"/>
        <v>28.799999999999997</v>
      </c>
      <c r="AF5">
        <f t="shared" si="3"/>
        <v>26.4</v>
      </c>
      <c r="AG5">
        <f t="shared" si="3"/>
        <v>24</v>
      </c>
      <c r="AH5">
        <f t="shared" si="3"/>
        <v>21.599999999999998</v>
      </c>
      <c r="AI5">
        <f t="shared" si="3"/>
        <v>19.2</v>
      </c>
      <c r="AJ5">
        <f t="shared" si="3"/>
        <v>16.8</v>
      </c>
      <c r="AK5">
        <f t="shared" si="3"/>
        <v>14.399999999999999</v>
      </c>
      <c r="AL5">
        <f t="shared" si="3"/>
        <v>12</v>
      </c>
      <c r="AM5">
        <f t="shared" si="3"/>
        <v>9.6</v>
      </c>
      <c r="AN5">
        <f t="shared" si="3"/>
        <v>7.1999999999999993</v>
      </c>
      <c r="AO5">
        <f t="shared" si="3"/>
        <v>4.8</v>
      </c>
      <c r="AP5">
        <f t="shared" si="3"/>
        <v>2.4</v>
      </c>
    </row>
    <row r="6" spans="1:42" x14ac:dyDescent="0.75">
      <c r="A6" s="3">
        <v>45116</v>
      </c>
      <c r="B6" s="4">
        <v>100</v>
      </c>
      <c r="C6" s="8">
        <v>1</v>
      </c>
      <c r="D6" s="4">
        <v>0.25</v>
      </c>
      <c r="E6" s="5">
        <v>0</v>
      </c>
      <c r="F6" s="5">
        <f t="shared" si="0"/>
        <v>2500</v>
      </c>
      <c r="G6">
        <f t="shared" si="1"/>
        <v>0.5</v>
      </c>
      <c r="I6" s="9"/>
      <c r="J6" s="9"/>
      <c r="K6" s="9"/>
      <c r="L6" s="9"/>
      <c r="X6" t="s">
        <v>20</v>
      </c>
      <c r="Y6" s="12">
        <f>+Y5/10000</f>
        <v>87.411363501179821</v>
      </c>
      <c r="AA6" s="22">
        <f>+SUM(AC6:AP6)</f>
        <v>529.17101357830882</v>
      </c>
      <c r="AB6" t="s">
        <v>28</v>
      </c>
      <c r="AC6" s="19">
        <f t="shared" ref="AC6:AP6" si="4">+AC3-AC5</f>
        <v>58.856580256003454</v>
      </c>
      <c r="AD6" s="19">
        <f t="shared" si="4"/>
        <v>60.851096386455538</v>
      </c>
      <c r="AE6" s="19">
        <f t="shared" si="4"/>
        <v>59.905341827276928</v>
      </c>
      <c r="AF6" s="19">
        <f t="shared" si="4"/>
        <v>55.767696756590489</v>
      </c>
      <c r="AG6" s="19">
        <f t="shared" si="4"/>
        <v>51.419679917879463</v>
      </c>
      <c r="AH6" s="19">
        <f t="shared" si="4"/>
        <v>46.903913026011651</v>
      </c>
      <c r="AI6" s="19">
        <f t="shared" si="4"/>
        <v>42.273792108162411</v>
      </c>
      <c r="AJ6" s="19">
        <f t="shared" si="4"/>
        <v>37.495549939296296</v>
      </c>
      <c r="AK6" s="19">
        <f t="shared" si="4"/>
        <v>32.619005748327929</v>
      </c>
      <c r="AL6" s="19">
        <f t="shared" si="4"/>
        <v>27.382131305578348</v>
      </c>
      <c r="AM6" s="19">
        <f t="shared" si="4"/>
        <v>22.085079457674858</v>
      </c>
      <c r="AN6" s="19">
        <f t="shared" si="4"/>
        <v>16.702807293328764</v>
      </c>
      <c r="AO6" s="19">
        <f t="shared" si="4"/>
        <v>11.238339555722728</v>
      </c>
      <c r="AP6" s="19">
        <f t="shared" si="4"/>
        <v>5.67</v>
      </c>
    </row>
    <row r="7" spans="1:42" x14ac:dyDescent="0.75">
      <c r="A7" s="1">
        <v>45300</v>
      </c>
      <c r="B7" s="2">
        <v>100</v>
      </c>
      <c r="C7" s="7">
        <v>1</v>
      </c>
      <c r="D7" s="2">
        <v>0.375</v>
      </c>
      <c r="E7" s="2">
        <v>0</v>
      </c>
      <c r="F7" s="2">
        <f t="shared" si="0"/>
        <v>3750</v>
      </c>
      <c r="G7">
        <f>+D7/C7*2</f>
        <v>0.75</v>
      </c>
      <c r="H7" s="15">
        <f>+A7-$Y$1</f>
        <v>112</v>
      </c>
      <c r="I7" s="9">
        <f>+YEARFRAC($Y$1,A7,0)</f>
        <v>0.30555555555555558</v>
      </c>
      <c r="J7" s="21">
        <f>+(1-$Y$12/2)</f>
        <v>0.8600880144442713</v>
      </c>
      <c r="K7" s="9">
        <f>+F7/(1+L7/100)^I7</f>
        <v>3688.7745908029106</v>
      </c>
      <c r="L7" s="9">
        <v>5.5351710299999999</v>
      </c>
      <c r="M7" t="e">
        <f>+(((1+L7/100)^(H7/365)/(1+$L$7/100)^($H$7/365))^(365/(H7-$H$7))-1)*100</f>
        <v>#DIV/0!</v>
      </c>
      <c r="X7" t="s">
        <v>21</v>
      </c>
      <c r="Y7" s="12">
        <f>+Y2-Y6</f>
        <v>-56.731363501179821</v>
      </c>
      <c r="AB7" t="s">
        <v>29</v>
      </c>
      <c r="AC7" s="23">
        <f>+(1+$L$7/100)^-YEARFRAC(AC$2,$Y$1)</f>
        <v>0.98367322421410941</v>
      </c>
      <c r="AD7" s="23">
        <f>+(1+$L$8/100)^-YEARFRAC(AD$2,$Y$1)</f>
        <v>0.95794707249450151</v>
      </c>
      <c r="AE7" s="23">
        <f>+(1+$L$9/100)^-YEARFRAC(AE$2,$Y$1)</f>
        <v>0.93407357792337098</v>
      </c>
      <c r="AF7" s="23">
        <f>+(1+$L$10/100)^-YEARFRAC(AF$2,$Y$1)</f>
        <v>0.91316131924595789</v>
      </c>
      <c r="AG7" s="23">
        <f>+(1+$L$11/100)^-YEARFRAC(AG$2,$Y$1)</f>
        <v>0.89418545573138519</v>
      </c>
      <c r="AH7" s="23">
        <f>+(1+$L$12/100)^-YEARFRAC(AH$2,$Y$1)</f>
        <v>0.87594242787053134</v>
      </c>
      <c r="AI7" s="23">
        <f>+(1+$L$13/100)^-YEARFRAC(AI$2,$Y$1)</f>
        <v>0.85843829963845064</v>
      </c>
      <c r="AJ7" s="23">
        <f>+(1+$L$14/100)^-YEARFRAC(AJ$2,$Y$1)</f>
        <v>0.84149175605565185</v>
      </c>
      <c r="AK7" s="23">
        <f>+(1+$L$15/100)^-YEARFRAC(AK$2,$Y$1)</f>
        <v>0.82493740269366544</v>
      </c>
      <c r="AL7" s="23">
        <f>+(1+$L$16/100)^-YEARFRAC(AL$2,$Y$1)</f>
        <v>0.80848278291590814</v>
      </c>
      <c r="AM7" s="23">
        <f>+(1+$L$17/100)^-YEARFRAC(AM$2,$Y$1)</f>
        <v>0.79196450639116922</v>
      </c>
      <c r="AN7" s="23">
        <f>+(1+$L$18/100)^-YEARFRAC(AN$2,$Y$1)</f>
        <v>0.77533308453965977</v>
      </c>
      <c r="AO7" s="23">
        <f>+(1+$L$19/100)^-YEARFRAC(AO$2,$Y$1)</f>
        <v>0.75876560315341157</v>
      </c>
      <c r="AP7" s="23">
        <f>+(1+$L$20/100)^-YEARFRAC(AP$2,$Y$1)</f>
        <v>0.7424919104329113</v>
      </c>
    </row>
    <row r="8" spans="1:42" x14ac:dyDescent="0.75">
      <c r="A8" s="3">
        <v>45482</v>
      </c>
      <c r="B8" s="4">
        <v>100</v>
      </c>
      <c r="C8" s="8">
        <v>1</v>
      </c>
      <c r="D8" s="4">
        <v>0.375</v>
      </c>
      <c r="E8" s="5">
        <v>40000</v>
      </c>
      <c r="F8" s="5">
        <f>+E8+D8*10000</f>
        <v>43750</v>
      </c>
      <c r="G8">
        <f t="shared" ref="G8:G20" si="5">+D8/C8*2</f>
        <v>0.75</v>
      </c>
      <c r="H8" s="15">
        <f t="shared" ref="H8:H20" si="6">+A8-$Y$1</f>
        <v>294</v>
      </c>
      <c r="I8" s="9">
        <f>+YEARFRAC($Y$1,A8,0)</f>
        <v>0.80555555555555558</v>
      </c>
      <c r="J8" s="21">
        <f>+$J$7*J7</f>
        <v>0.73975139259068901</v>
      </c>
      <c r="K8" s="9">
        <f t="shared" ref="K8:K20" si="7">+F8/(1+L8/100)^I8</f>
        <v>41910.18442163444</v>
      </c>
      <c r="L8" s="9">
        <v>5.4780901999999996</v>
      </c>
      <c r="M8" s="24">
        <f t="shared" ref="M8:M20" si="8">+(((1+L8/100)^(H8/365)/(1+$L$7/100)^($H$7/365))^(365/(H8-$H$7))-1)*100</f>
        <v>5.4429788817679459</v>
      </c>
      <c r="N8" s="24" t="e">
        <f>+(((1+L8/100)^(H8/365)/(1+$L$8/100)^($H$8/365))^(365/(H8-$H$8))-1)*100</f>
        <v>#DIV/0!</v>
      </c>
      <c r="O8" s="24"/>
      <c r="P8" s="24"/>
      <c r="Q8" s="24"/>
      <c r="R8" s="24"/>
      <c r="S8" s="24"/>
      <c r="T8" s="24"/>
      <c r="U8" s="24"/>
      <c r="V8" s="24"/>
      <c r="W8" s="24"/>
      <c r="X8" t="s">
        <v>22</v>
      </c>
      <c r="Y8" s="16">
        <f>+Y7/Y2</f>
        <v>-1.8491317959967348</v>
      </c>
      <c r="AA8" s="22">
        <f>+SUM(AC8:AP8)</f>
        <v>470.19882035455305</v>
      </c>
      <c r="AB8" t="s">
        <v>30</v>
      </c>
      <c r="AC8" s="22">
        <f>+AC7*AC6</f>
        <v>57.895642066639411</v>
      </c>
      <c r="AD8" s="22">
        <f t="shared" ref="AD8:AP8" si="9">+AD7*AD6</f>
        <v>58.292129641485822</v>
      </c>
      <c r="AE8" s="22">
        <f t="shared" si="9"/>
        <v>55.955996977327132</v>
      </c>
      <c r="AF8" s="22">
        <f t="shared" si="9"/>
        <v>50.924903541556695</v>
      </c>
      <c r="AG8" s="22">
        <f t="shared" si="9"/>
        <v>45.978729920931002</v>
      </c>
      <c r="AH8" s="22">
        <f t="shared" si="9"/>
        <v>41.085127452632882</v>
      </c>
      <c r="AI8" s="22">
        <f t="shared" si="9"/>
        <v>36.289442216600293</v>
      </c>
      <c r="AJ8" s="22">
        <f t="shared" si="9"/>
        <v>31.55219616269083</v>
      </c>
      <c r="AK8" s="22">
        <f t="shared" si="9"/>
        <v>26.908637880475386</v>
      </c>
      <c r="AL8" s="22">
        <f t="shared" si="9"/>
        <v>22.137981720102793</v>
      </c>
      <c r="AM8" s="22">
        <f t="shared" si="9"/>
        <v>17.490599051307221</v>
      </c>
      <c r="AN8" s="22">
        <f t="shared" si="9"/>
        <v>12.950239099208117</v>
      </c>
      <c r="AO8" s="22">
        <f t="shared" si="9"/>
        <v>8.527265491440799</v>
      </c>
      <c r="AP8" s="22">
        <f t="shared" si="9"/>
        <v>4.2099291321546071</v>
      </c>
    </row>
    <row r="9" spans="1:42" x14ac:dyDescent="0.75">
      <c r="A9" s="1">
        <v>45666</v>
      </c>
      <c r="B9" s="2">
        <v>96</v>
      </c>
      <c r="C9" s="7">
        <v>0.96</v>
      </c>
      <c r="D9" s="2">
        <v>0.36</v>
      </c>
      <c r="E9" s="6">
        <v>80000</v>
      </c>
      <c r="F9" s="6">
        <f t="shared" ref="F9:F20" si="10">+E9+D9*10000</f>
        <v>83600</v>
      </c>
      <c r="G9">
        <f t="shared" si="5"/>
        <v>0.75</v>
      </c>
      <c r="H9" s="15">
        <f t="shared" si="6"/>
        <v>478</v>
      </c>
      <c r="I9" s="9">
        <f t="shared" ref="I9:I20" si="11">+YEARFRAC($Y$1,A9,0)</f>
        <v>1.3055555555555556</v>
      </c>
      <c r="J9" s="21">
        <f t="shared" ref="J9:J20" si="12">+$J$7*J8</f>
        <v>0.63625130643571037</v>
      </c>
      <c r="K9" s="9">
        <f t="shared" si="7"/>
        <v>78088.55111439382</v>
      </c>
      <c r="L9" s="9">
        <v>5.3626843400000004</v>
      </c>
      <c r="M9" s="24">
        <f t="shared" si="8"/>
        <v>5.3099578826998561</v>
      </c>
      <c r="N9" s="24">
        <f t="shared" ref="N9:N20" si="13">+(((1+L9/100)^(H9/365)/(1+$L$8/100)^($H$8/365))^(365/(H9-$H$8))-1)*100</f>
        <v>5.1785478505568916</v>
      </c>
      <c r="O9" s="24" t="e">
        <f>+(((1+L9/100)^(H9/365)/(1+$L$9/100)^($H$9/365))^(365/(H9-$H$9))-1)*100</f>
        <v>#DIV/0!</v>
      </c>
      <c r="P9" s="24"/>
      <c r="Q9" s="24"/>
      <c r="R9" s="24"/>
      <c r="S9" s="24"/>
      <c r="T9" s="24"/>
      <c r="U9" s="24"/>
      <c r="V9" s="24"/>
      <c r="W9" s="24"/>
      <c r="AA9" t="s">
        <v>25</v>
      </c>
      <c r="AB9" t="s">
        <v>3</v>
      </c>
      <c r="AC9" t="s">
        <v>26</v>
      </c>
    </row>
    <row r="10" spans="1:42" x14ac:dyDescent="0.75">
      <c r="A10" s="3">
        <v>45847</v>
      </c>
      <c r="B10" s="4">
        <v>88</v>
      </c>
      <c r="C10" s="8">
        <v>0.88</v>
      </c>
      <c r="D10" s="4">
        <v>0.33</v>
      </c>
      <c r="E10" s="5">
        <v>80000</v>
      </c>
      <c r="F10" s="5">
        <f t="shared" si="10"/>
        <v>83300</v>
      </c>
      <c r="G10">
        <f t="shared" si="5"/>
        <v>0.75</v>
      </c>
      <c r="H10" s="15">
        <f t="shared" si="6"/>
        <v>659</v>
      </c>
      <c r="I10" s="9">
        <f t="shared" si="11"/>
        <v>1.8055555555555556</v>
      </c>
      <c r="J10" s="21">
        <f t="shared" si="12"/>
        <v>0.54723212283986378</v>
      </c>
      <c r="K10" s="9">
        <f t="shared" si="7"/>
        <v>76066.337893188291</v>
      </c>
      <c r="L10" s="9">
        <v>5.1600082699999996</v>
      </c>
      <c r="M10" s="24">
        <f t="shared" si="8"/>
        <v>5.0833571404693689</v>
      </c>
      <c r="N10" s="24">
        <f t="shared" si="13"/>
        <v>4.9044974294241594</v>
      </c>
      <c r="O10" s="24">
        <f t="shared" ref="O10:O20" si="14">+(((1+L10/100)^(H10/365)/(1+$L$9/100)^($H$9/365))^(365/(H10-$H$9))-1)*100</f>
        <v>4.6266366349654975</v>
      </c>
      <c r="P10" s="24" t="e">
        <f>+(((1+L10/100)^(H10/365)/(1+$L$10/100)^($H$10/365))^(365/(H10-$H$10))-1)*100</f>
        <v>#DIV/0!</v>
      </c>
      <c r="Q10" s="24"/>
      <c r="R10" s="24"/>
      <c r="S10" s="24"/>
      <c r="T10" s="24"/>
      <c r="U10" s="24"/>
      <c r="V10" s="24"/>
      <c r="W10" s="24"/>
      <c r="X10" t="s">
        <v>24</v>
      </c>
      <c r="Y10" s="12">
        <f>+Y6-Y2</f>
        <v>56.731363501179821</v>
      </c>
      <c r="AA10" s="11">
        <f t="shared" ref="AA10:AA23" si="15">+A7</f>
        <v>45300</v>
      </c>
      <c r="AB10" s="15">
        <f t="shared" ref="AB10:AB23" si="16">+F7</f>
        <v>3750</v>
      </c>
      <c r="AC10" s="13">
        <f>+(1+$Y$3)^-YEARFRAC($AA10,$AA$10)</f>
        <v>1</v>
      </c>
      <c r="AD10" s="13"/>
    </row>
    <row r="11" spans="1:42" x14ac:dyDescent="0.75">
      <c r="A11" s="1">
        <v>46031</v>
      </c>
      <c r="B11" s="2">
        <v>80</v>
      </c>
      <c r="C11" s="7">
        <v>0.8</v>
      </c>
      <c r="D11" s="2">
        <v>0.3</v>
      </c>
      <c r="E11" s="6">
        <v>80000</v>
      </c>
      <c r="F11" s="6">
        <f t="shared" si="10"/>
        <v>83000</v>
      </c>
      <c r="G11">
        <f t="shared" si="5"/>
        <v>0.74999999999999989</v>
      </c>
      <c r="H11" s="15">
        <f t="shared" si="6"/>
        <v>843</v>
      </c>
      <c r="I11" s="9">
        <f t="shared" si="11"/>
        <v>2.3055555555555554</v>
      </c>
      <c r="J11" s="21">
        <f t="shared" si="12"/>
        <v>0.47066778997346198</v>
      </c>
      <c r="K11" s="9">
        <f t="shared" si="7"/>
        <v>74217.39282570497</v>
      </c>
      <c r="L11" s="9">
        <v>4.9705677799999997</v>
      </c>
      <c r="M11" s="24">
        <f t="shared" si="8"/>
        <v>4.8843294764046252</v>
      </c>
      <c r="N11" s="24">
        <f t="shared" si="13"/>
        <v>4.699784600691026</v>
      </c>
      <c r="O11" s="24">
        <f t="shared" si="14"/>
        <v>4.4592622852936969</v>
      </c>
      <c r="P11" s="24">
        <f t="shared" ref="P11:P20" si="17">+(((1+L11/100)^(H11/365)/(1+$L$10/100)^($H$10/365))^(365/(H11-$H$10))-1)*100</f>
        <v>4.2948781085087262</v>
      </c>
      <c r="Q11" s="24" t="e">
        <f>+(((1+L11/100)^(H11/365)/(1+$L$11/100)^($H$11/365))^(365/(H11-$H$11))-1)*100</f>
        <v>#DIV/0!</v>
      </c>
      <c r="R11" s="24"/>
      <c r="S11" s="24"/>
      <c r="T11" s="24"/>
      <c r="U11" s="24"/>
      <c r="V11" s="24"/>
      <c r="W11" s="24"/>
      <c r="X11" t="s">
        <v>31</v>
      </c>
      <c r="Y11" s="27">
        <f>+Y10/SUM(AC8:AP8)*2</f>
        <v>0.24130797886052366</v>
      </c>
      <c r="AA11" s="11">
        <f t="shared" si="15"/>
        <v>45482</v>
      </c>
      <c r="AB11" s="15">
        <f t="shared" si="16"/>
        <v>43750</v>
      </c>
      <c r="AC11" s="25">
        <f t="shared" ref="AC11:AC23" si="18">+(1+M8/100)^-((H8-$H$7)/365)</f>
        <v>0.97391868425700878</v>
      </c>
      <c r="AD11" s="13">
        <f>+(1+$Y$3)^-YEARFRAC($AA11,$AA$11)</f>
        <v>1</v>
      </c>
    </row>
    <row r="12" spans="1:42" x14ac:dyDescent="0.75">
      <c r="A12" s="3">
        <v>46212</v>
      </c>
      <c r="B12" s="4">
        <v>72</v>
      </c>
      <c r="C12" s="8">
        <v>0.72</v>
      </c>
      <c r="D12" s="4">
        <v>0.27</v>
      </c>
      <c r="E12" s="5">
        <v>80000</v>
      </c>
      <c r="F12" s="5">
        <f t="shared" si="10"/>
        <v>82700</v>
      </c>
      <c r="G12">
        <f t="shared" si="5"/>
        <v>0.75000000000000011</v>
      </c>
      <c r="H12" s="15">
        <f t="shared" si="6"/>
        <v>1024</v>
      </c>
      <c r="I12" s="9">
        <f t="shared" si="11"/>
        <v>2.8055555555555554</v>
      </c>
      <c r="J12" s="21">
        <f t="shared" si="12"/>
        <v>0.4048157249411482</v>
      </c>
      <c r="K12" s="9">
        <f t="shared" si="7"/>
        <v>72440.438784892947</v>
      </c>
      <c r="L12" s="9">
        <v>4.8343869399999999</v>
      </c>
      <c r="M12" s="24">
        <f t="shared" si="8"/>
        <v>4.7486471868301461</v>
      </c>
      <c r="N12" s="24">
        <f t="shared" si="13"/>
        <v>4.5762530533879575</v>
      </c>
      <c r="O12" s="24">
        <f t="shared" si="14"/>
        <v>4.3740598904487893</v>
      </c>
      <c r="P12" s="24">
        <f t="shared" si="17"/>
        <v>4.2490357483834007</v>
      </c>
      <c r="Q12" s="24">
        <f t="shared" ref="Q12:Q20" si="19">+(((1+L12/100)^(H12/365)/(1+$L$11/100)^($H$11/365))^(365/(H12-$H$11))-1)*100</f>
        <v>4.2024542236241746</v>
      </c>
      <c r="R12" s="24" t="e">
        <f>+(((1+L12/100)^(H12/365)/(1+$L$12/100)^($H$12/365))^(365/(H12-$H$12))-1)*100</f>
        <v>#DIV/0!</v>
      </c>
      <c r="S12" s="24"/>
      <c r="T12" s="24"/>
      <c r="U12" s="24"/>
      <c r="V12" s="24"/>
      <c r="W12" s="24"/>
      <c r="X12" t="s">
        <v>45</v>
      </c>
      <c r="Y12" s="13">
        <v>0.27982397111145751</v>
      </c>
      <c r="AA12" s="11">
        <f t="shared" si="15"/>
        <v>45666</v>
      </c>
      <c r="AB12" s="15">
        <f t="shared" si="16"/>
        <v>83600</v>
      </c>
      <c r="AC12" s="25">
        <f t="shared" si="18"/>
        <v>0.94944322717756691</v>
      </c>
      <c r="AD12" s="25">
        <f t="shared" ref="AD12:AD23" si="20">+(1+N9/100)^-((H9-$H$8)/365)</f>
        <v>0.97486909587517168</v>
      </c>
      <c r="AE12" s="13">
        <f>+(1+$Y$3)^-YEARFRAC($AA12,$AA$12)</f>
        <v>1</v>
      </c>
    </row>
    <row r="13" spans="1:42" x14ac:dyDescent="0.75">
      <c r="A13" s="1">
        <v>46396</v>
      </c>
      <c r="B13" s="2">
        <v>64</v>
      </c>
      <c r="C13" s="7">
        <v>0.64</v>
      </c>
      <c r="D13" s="2">
        <v>0.24</v>
      </c>
      <c r="E13" s="6">
        <v>80000</v>
      </c>
      <c r="F13" s="6">
        <f t="shared" si="10"/>
        <v>82400</v>
      </c>
      <c r="G13">
        <f t="shared" si="5"/>
        <v>0.75</v>
      </c>
      <c r="H13" s="15">
        <f t="shared" si="6"/>
        <v>1208</v>
      </c>
      <c r="I13" s="9">
        <f t="shared" si="11"/>
        <v>3.3055555555555554</v>
      </c>
      <c r="J13" s="21">
        <f t="shared" si="12"/>
        <v>0.34817715308045044</v>
      </c>
      <c r="K13" s="9">
        <f t="shared" si="7"/>
        <v>70735.315890208323</v>
      </c>
      <c r="L13" s="9">
        <v>4.7259706399999999</v>
      </c>
      <c r="M13" s="24">
        <f t="shared" si="8"/>
        <v>4.643628854920534</v>
      </c>
      <c r="N13" s="24">
        <f t="shared" si="13"/>
        <v>4.4851834308631044</v>
      </c>
      <c r="O13" s="24">
        <f t="shared" si="14"/>
        <v>4.3111400407220835</v>
      </c>
      <c r="P13" s="24">
        <f t="shared" si="17"/>
        <v>4.207332532597996</v>
      </c>
      <c r="Q13" s="24">
        <f t="shared" si="19"/>
        <v>4.1632278320903771</v>
      </c>
      <c r="R13" s="24">
        <f t="shared" ref="R13:R20" si="21">+(((1+L13/100)^(H13/365)/(1+$L$12/100)^($H$12/365))^(365/(H13-$H$12))-1)*100</f>
        <v>4.1246554086828757</v>
      </c>
      <c r="S13" s="24" t="e">
        <f>+(((1+L13/100)^(H13/365)/(1+$L$13/100)^($H$13/365))^(365/(H13-$H$13))-1)*100</f>
        <v>#DIV/0!</v>
      </c>
      <c r="T13" s="24"/>
      <c r="U13" s="24"/>
      <c r="V13" s="24"/>
      <c r="W13" s="24"/>
      <c r="X13" t="s">
        <v>49</v>
      </c>
      <c r="Y13" s="20">
        <v>1.7664116049495957</v>
      </c>
      <c r="AA13" s="11">
        <f t="shared" si="15"/>
        <v>45847</v>
      </c>
      <c r="AB13" s="15">
        <f t="shared" si="16"/>
        <v>83300</v>
      </c>
      <c r="AC13" s="25">
        <f t="shared" si="18"/>
        <v>0.92838601596869119</v>
      </c>
      <c r="AD13" s="25">
        <f t="shared" si="20"/>
        <v>0.95324797744993039</v>
      </c>
      <c r="AE13" s="25">
        <f>+(1+O10/100)^-((H10-$H$9)/365)</f>
        <v>0.97782151622538471</v>
      </c>
      <c r="AF13" s="13">
        <f t="shared" ref="AF13" si="22">+(1+$Y$3)^-YEARFRAC($AA13,$AA$13)</f>
        <v>1</v>
      </c>
    </row>
    <row r="14" spans="1:42" x14ac:dyDescent="0.75">
      <c r="A14" s="3">
        <v>46577</v>
      </c>
      <c r="B14" s="4">
        <v>56</v>
      </c>
      <c r="C14" s="8">
        <v>0.56000000000000005</v>
      </c>
      <c r="D14" s="4">
        <v>0.21</v>
      </c>
      <c r="E14" s="5">
        <v>80000</v>
      </c>
      <c r="F14" s="5">
        <f t="shared" si="10"/>
        <v>82100</v>
      </c>
      <c r="G14">
        <f t="shared" si="5"/>
        <v>0.74999999999999989</v>
      </c>
      <c r="H14" s="15">
        <f t="shared" si="6"/>
        <v>1389</v>
      </c>
      <c r="I14" s="9">
        <f t="shared" si="11"/>
        <v>3.8055555555555554</v>
      </c>
      <c r="J14" s="21">
        <f t="shared" si="12"/>
        <v>0.29946299626782374</v>
      </c>
      <c r="K14" s="9">
        <f t="shared" si="7"/>
        <v>69086.473172169019</v>
      </c>
      <c r="L14" s="9">
        <v>4.6393241200000004</v>
      </c>
      <c r="M14" s="24">
        <f t="shared" si="8"/>
        <v>4.561117031462425</v>
      </c>
      <c r="N14" s="24">
        <f t="shared" si="13"/>
        <v>4.4152592058345652</v>
      </c>
      <c r="O14" s="24">
        <f t="shared" si="14"/>
        <v>4.261767016018303</v>
      </c>
      <c r="P14" s="24">
        <f t="shared" si="17"/>
        <v>4.1714963743308742</v>
      </c>
      <c r="Q14" s="24">
        <f t="shared" si="19"/>
        <v>4.1299500729113925</v>
      </c>
      <c r="R14" s="24">
        <f t="shared" si="21"/>
        <v>4.094014673277302</v>
      </c>
      <c r="S14" s="24">
        <f t="shared" ref="S14:S20" si="23">+(((1+L14/100)^(H14/365)/(1+$L$13/100)^($H$13/365))^(365/(H14-$H$13))-1)*100</f>
        <v>4.0628753224142278</v>
      </c>
      <c r="T14" s="24" t="e">
        <f>+(((1+L14/100)^(H14/365)/(1+$L$14/100)^($H$14/365))^(365/(H14-$H$14))-1)*100</f>
        <v>#DIV/0!</v>
      </c>
      <c r="U14" s="24"/>
      <c r="V14" s="24"/>
      <c r="W14" s="24"/>
      <c r="X14" t="s">
        <v>21</v>
      </c>
      <c r="Y14" s="20">
        <f>+Y11-Y12</f>
        <v>-3.8515992250933856E-2</v>
      </c>
      <c r="AA14" s="11">
        <f t="shared" si="15"/>
        <v>46031</v>
      </c>
      <c r="AB14" s="15">
        <f t="shared" si="16"/>
        <v>83000</v>
      </c>
      <c r="AC14" s="25">
        <f t="shared" si="18"/>
        <v>0.90891243763956242</v>
      </c>
      <c r="AD14" s="25">
        <f t="shared" si="20"/>
        <v>0.93325290122446036</v>
      </c>
      <c r="AE14" s="25">
        <f>+(1+O11/100)^-(($H11-$H$9)/365)</f>
        <v>0.95731099198159386</v>
      </c>
      <c r="AF14" s="25">
        <f>+(1+P11/100)^-(($H11-$H$10)/365)</f>
        <v>0.97902426577504031</v>
      </c>
      <c r="AG14" s="13">
        <f t="shared" ref="AG14" si="24">+(1+$Y$3)^-YEARFRAC($AA14,$AA$14)</f>
        <v>1</v>
      </c>
    </row>
    <row r="15" spans="1:42" x14ac:dyDescent="0.75">
      <c r="A15" s="1">
        <v>46761</v>
      </c>
      <c r="B15" s="2">
        <v>48</v>
      </c>
      <c r="C15" s="7">
        <v>0.48</v>
      </c>
      <c r="D15" s="2">
        <v>0.42</v>
      </c>
      <c r="E15" s="6">
        <v>80000</v>
      </c>
      <c r="F15" s="6">
        <f t="shared" si="10"/>
        <v>84200</v>
      </c>
      <c r="G15">
        <f t="shared" si="5"/>
        <v>1.75</v>
      </c>
      <c r="H15" s="15">
        <f t="shared" si="6"/>
        <v>1573</v>
      </c>
      <c r="I15" s="9">
        <f t="shared" si="11"/>
        <v>4.3055555555555554</v>
      </c>
      <c r="J15" s="21">
        <f t="shared" si="12"/>
        <v>0.25756453385952477</v>
      </c>
      <c r="K15" s="9">
        <f t="shared" si="7"/>
        <v>69459.729306806636</v>
      </c>
      <c r="L15" s="9">
        <v>4.5711533299999996</v>
      </c>
      <c r="M15" s="24">
        <f t="shared" si="8"/>
        <v>4.4976163343802833</v>
      </c>
      <c r="N15" s="24">
        <f t="shared" si="13"/>
        <v>4.3637831314438325</v>
      </c>
      <c r="O15" s="24">
        <f t="shared" si="14"/>
        <v>4.2274936254728335</v>
      </c>
      <c r="P15" s="24">
        <f t="shared" si="17"/>
        <v>4.148631894552568</v>
      </c>
      <c r="Q15" s="24">
        <f t="shared" si="19"/>
        <v>4.111802205426307</v>
      </c>
      <c r="R15" s="24">
        <f t="shared" si="21"/>
        <v>4.0819323999029322</v>
      </c>
      <c r="S15" s="24">
        <f t="shared" si="23"/>
        <v>4.0604019677131342</v>
      </c>
      <c r="T15" s="24">
        <f t="shared" ref="T15:T20" si="25">+(((1+L15/100)^(H15/365)/(1+$L$14/100)^($H$14/365))^(365/(H15-$H$14))-1)*100</f>
        <v>4.0579689968039068</v>
      </c>
      <c r="U15" s="24" t="e">
        <f>+(((1+L15/100)^(H15/365)/(1+$L$15/100)^($H$15/365))^(365/(H15-$H$15))-1)*100</f>
        <v>#DIV/0!</v>
      </c>
      <c r="V15" s="24"/>
      <c r="W15" s="24"/>
      <c r="X15" t="s">
        <v>7</v>
      </c>
      <c r="Y15" s="9">
        <f>+SUMPRODUCT(J7:J20,K7:K20)/10000</f>
        <v>30.679998066791157</v>
      </c>
      <c r="AA15" s="11">
        <f t="shared" si="15"/>
        <v>46212</v>
      </c>
      <c r="AB15" s="15">
        <f t="shared" si="16"/>
        <v>82700</v>
      </c>
      <c r="AC15" s="25">
        <f t="shared" si="18"/>
        <v>0.89054638184803325</v>
      </c>
      <c r="AD15" s="25">
        <f t="shared" si="20"/>
        <v>0.91439500673243634</v>
      </c>
      <c r="AE15" s="25">
        <f t="shared" ref="AE15:AE23" si="26">+(1+O12/100)^-((H12-$H$9)/365)</f>
        <v>0.93796696459185058</v>
      </c>
      <c r="AF15" s="25">
        <f t="shared" ref="AF15:AF23" si="27">+(1+P12/100)^-(($H12-$H$10)/365)</f>
        <v>0.95924148633241157</v>
      </c>
      <c r="AG15" s="25">
        <f>+(1+Q12/100)^-(($H12-$H$11)/365)</f>
        <v>0.97979337169240877</v>
      </c>
      <c r="AH15" s="13">
        <f t="shared" ref="AH15" si="28">+(1+$Y$3)^-YEARFRAC($AA15,$AA$15)</f>
        <v>1</v>
      </c>
    </row>
    <row r="16" spans="1:42" x14ac:dyDescent="0.75">
      <c r="A16" s="3">
        <v>46943</v>
      </c>
      <c r="B16" s="4">
        <v>40</v>
      </c>
      <c r="C16" s="8">
        <v>0.4</v>
      </c>
      <c r="D16" s="4">
        <v>0.35</v>
      </c>
      <c r="E16" s="5">
        <v>80000</v>
      </c>
      <c r="F16" s="5">
        <f t="shared" si="10"/>
        <v>83500</v>
      </c>
      <c r="G16">
        <f t="shared" si="5"/>
        <v>1.7499999999999998</v>
      </c>
      <c r="H16" s="15">
        <f t="shared" si="6"/>
        <v>1755</v>
      </c>
      <c r="I16" s="9">
        <f t="shared" si="11"/>
        <v>4.8055555555555554</v>
      </c>
      <c r="J16" s="21">
        <f t="shared" si="12"/>
        <v>0.22152816851850293</v>
      </c>
      <c r="K16" s="9">
        <f t="shared" si="7"/>
        <v>67508.312373478329</v>
      </c>
      <c r="L16" s="9">
        <v>4.5232771300000003</v>
      </c>
      <c r="M16" s="24">
        <f t="shared" si="8"/>
        <v>4.4546526525185648</v>
      </c>
      <c r="N16" s="24">
        <f t="shared" si="13"/>
        <v>4.3321853274355338</v>
      </c>
      <c r="O16" s="24">
        <f t="shared" si="14"/>
        <v>4.2107975476220361</v>
      </c>
      <c r="P16" s="24">
        <f t="shared" si="17"/>
        <v>4.1422825788048456</v>
      </c>
      <c r="Q16" s="24">
        <f t="shared" si="19"/>
        <v>4.1115228382808899</v>
      </c>
      <c r="R16" s="24">
        <f t="shared" si="21"/>
        <v>4.0890199388937898</v>
      </c>
      <c r="S16" s="24">
        <f t="shared" si="23"/>
        <v>4.0770356118608575</v>
      </c>
      <c r="T16" s="24">
        <f t="shared" si="25"/>
        <v>4.0840390900061418</v>
      </c>
      <c r="U16" s="24">
        <f t="shared" ref="U16:U20" si="29">+(((1+L16/100)^(H16/365)/(1+$L$15/100)^($H$15/365))^(365/(H16-$H$15))-1)*100</f>
        <v>4.1104023072640494</v>
      </c>
      <c r="V16" s="24" t="e">
        <f>+(((1+L16/100)^(H16/365)/(1+$L$16/100)^($H$16/365))^(365/(H16-$H$16))-1)*100</f>
        <v>#DIV/0!</v>
      </c>
      <c r="W16" s="24"/>
      <c r="X16" t="s">
        <v>47</v>
      </c>
      <c r="Y16" s="12">
        <f>+Y15-Y2</f>
        <v>-1.9332088427859162E-6</v>
      </c>
      <c r="AA16" s="11">
        <f t="shared" si="15"/>
        <v>46396</v>
      </c>
      <c r="AB16" s="15">
        <f t="shared" si="16"/>
        <v>82400</v>
      </c>
      <c r="AC16" s="25">
        <f t="shared" si="18"/>
        <v>0.87258474661011476</v>
      </c>
      <c r="AD16" s="25">
        <f t="shared" si="20"/>
        <v>0.89595236308234438</v>
      </c>
      <c r="AE16" s="25">
        <f t="shared" si="26"/>
        <v>0.9190488926905811</v>
      </c>
      <c r="AF16" s="25">
        <f t="shared" si="27"/>
        <v>0.93989432369858295</v>
      </c>
      <c r="AG16" s="25">
        <f t="shared" ref="AG16:AG23" si="30">+(1+Q13/100)^-(($H13-$H$11)/365)</f>
        <v>0.96003169334574157</v>
      </c>
      <c r="AH16" s="25">
        <f>+(1+R13/100)^-(($H13-$H$12)/365)</f>
        <v>0.97983076950956227</v>
      </c>
      <c r="AI16" s="13">
        <f t="shared" ref="AI16" si="31">+(1+$Y$3)^-YEARFRAC($AA16,$AA$16)</f>
        <v>1</v>
      </c>
    </row>
    <row r="17" spans="1:42" x14ac:dyDescent="0.75">
      <c r="A17" s="1">
        <v>47127</v>
      </c>
      <c r="B17" s="2">
        <v>32</v>
      </c>
      <c r="C17" s="7">
        <v>0.32</v>
      </c>
      <c r="D17" s="2">
        <v>0.28000000000000003</v>
      </c>
      <c r="E17" s="6">
        <v>80000</v>
      </c>
      <c r="F17" s="6">
        <f t="shared" si="10"/>
        <v>82800</v>
      </c>
      <c r="G17">
        <f t="shared" si="5"/>
        <v>1.7500000000000002</v>
      </c>
      <c r="H17" s="15">
        <f t="shared" si="6"/>
        <v>1939</v>
      </c>
      <c r="I17" s="9">
        <f t="shared" si="11"/>
        <v>5.3055555555555554</v>
      </c>
      <c r="J17" s="21">
        <f t="shared" si="12"/>
        <v>0.19053372260455512</v>
      </c>
      <c r="K17" s="9">
        <f t="shared" si="7"/>
        <v>65574.661129188811</v>
      </c>
      <c r="L17" s="9">
        <v>4.4941832899999996</v>
      </c>
      <c r="M17" s="24">
        <f t="shared" si="8"/>
        <v>4.4307030134264735</v>
      </c>
      <c r="N17" s="24">
        <f t="shared" si="13"/>
        <v>4.3193053155156313</v>
      </c>
      <c r="O17" s="24">
        <f t="shared" si="14"/>
        <v>4.2115902120785975</v>
      </c>
      <c r="P17" s="24">
        <f t="shared" si="17"/>
        <v>4.1530330758927203</v>
      </c>
      <c r="Q17" s="24">
        <f t="shared" si="19"/>
        <v>4.1292385955917554</v>
      </c>
      <c r="R17" s="24">
        <f t="shared" si="21"/>
        <v>4.1147615999095999</v>
      </c>
      <c r="S17" s="24">
        <f t="shared" si="23"/>
        <v>4.1122713775396003</v>
      </c>
      <c r="T17" s="24">
        <f t="shared" si="25"/>
        <v>4.1285322974609517</v>
      </c>
      <c r="U17" s="24">
        <f t="shared" si="29"/>
        <v>4.1640248163483884</v>
      </c>
      <c r="V17" s="24">
        <f t="shared" ref="V17:V20" si="32">+(((1+L17/100)^(H17/365)/(1+$L$16/100)^($H$16/365))^(365/(H17-$H$16))-1)*100</f>
        <v>4.2170916418554194</v>
      </c>
      <c r="W17" s="24" t="e">
        <f>+(((1+L17/100)^(H17/365)/(1+$L$17/100)^($H$17/365))^(365/(H17-$H$17))-1)*100</f>
        <v>#DIV/0!</v>
      </c>
      <c r="AA17" s="11">
        <f t="shared" si="15"/>
        <v>46577</v>
      </c>
      <c r="AB17" s="15">
        <f t="shared" si="16"/>
        <v>82100</v>
      </c>
      <c r="AC17" s="25">
        <f t="shared" si="18"/>
        <v>0.85552121766387323</v>
      </c>
      <c r="AD17" s="25">
        <f t="shared" si="20"/>
        <v>0.87843187680143997</v>
      </c>
      <c r="AE17" s="25">
        <f t="shared" si="26"/>
        <v>0.90107675022033928</v>
      </c>
      <c r="AF17" s="25">
        <f t="shared" si="27"/>
        <v>0.92151454561840929</v>
      </c>
      <c r="AG17" s="25">
        <f t="shared" si="30"/>
        <v>0.941258125904465</v>
      </c>
      <c r="AH17" s="25">
        <f t="shared" ref="AH17:AH23" si="33">+(1+R14/100)^-(($H14-$H$12)/365)</f>
        <v>0.96067002808828827</v>
      </c>
      <c r="AI17" s="25">
        <f>+(1+S14/100)^-(($H14-$H$13)/365)</f>
        <v>0.98044484617393202</v>
      </c>
      <c r="AJ17" s="13">
        <f t="shared" ref="AJ17" si="34">+(1+$Y$3)^-YEARFRAC($AA17,$AA$17)</f>
        <v>1</v>
      </c>
    </row>
    <row r="18" spans="1:42" x14ac:dyDescent="0.75">
      <c r="A18" s="3">
        <v>47308</v>
      </c>
      <c r="B18" s="4">
        <v>24</v>
      </c>
      <c r="C18" s="8">
        <v>0.24</v>
      </c>
      <c r="D18" s="4">
        <v>0.21</v>
      </c>
      <c r="E18" s="5">
        <v>80000</v>
      </c>
      <c r="F18" s="5">
        <f t="shared" si="10"/>
        <v>82100</v>
      </c>
      <c r="G18">
        <f t="shared" si="5"/>
        <v>1.75</v>
      </c>
      <c r="H18" s="15">
        <f t="shared" si="6"/>
        <v>2120</v>
      </c>
      <c r="I18" s="9">
        <f t="shared" si="11"/>
        <v>5.8055555555555554</v>
      </c>
      <c r="J18" s="21">
        <f t="shared" si="12"/>
        <v>0.16387577115962737</v>
      </c>
      <c r="K18" s="9">
        <f t="shared" si="7"/>
        <v>63654.846240706065</v>
      </c>
      <c r="L18" s="9">
        <v>4.4805632800000001</v>
      </c>
      <c r="M18" s="24">
        <f t="shared" si="8"/>
        <v>4.4220518172592094</v>
      </c>
      <c r="N18" s="24">
        <f t="shared" si="13"/>
        <v>4.3208378761914856</v>
      </c>
      <c r="O18" s="24">
        <f t="shared" si="14"/>
        <v>4.2251610776168125</v>
      </c>
      <c r="P18" s="24">
        <f t="shared" si="17"/>
        <v>4.1755305452836566</v>
      </c>
      <c r="Q18" s="24">
        <f t="shared" si="19"/>
        <v>4.1583452893522832</v>
      </c>
      <c r="R18" s="24">
        <f t="shared" si="21"/>
        <v>4.1510626725093092</v>
      </c>
      <c r="S18" s="24">
        <f t="shared" si="23"/>
        <v>4.1563912656517266</v>
      </c>
      <c r="T18" s="24">
        <f t="shared" si="25"/>
        <v>4.1795593534426079</v>
      </c>
      <c r="U18" s="24">
        <f t="shared" si="29"/>
        <v>4.2204918744895847</v>
      </c>
      <c r="V18" s="24">
        <f t="shared" si="32"/>
        <v>4.2754293379786867</v>
      </c>
      <c r="W18" s="24">
        <f t="shared" ref="W18:W20" si="35">+(((1+L18/100)^(H18/365)/(1+$L$17/100)^($H$17/365))^(365/(H18-$H$17))-1)*100</f>
        <v>4.3347674294595295</v>
      </c>
      <c r="X18" s="24" t="e">
        <f>+(((1+L18/100)^(H18/365)/(1+$L$18/100)^($H$18/365))^(365/(H18-$H$18))-1)*100</f>
        <v>#DIV/0!</v>
      </c>
      <c r="AA18" s="11">
        <f t="shared" si="15"/>
        <v>46761</v>
      </c>
      <c r="AB18" s="15">
        <f t="shared" si="16"/>
        <v>84200</v>
      </c>
      <c r="AC18" s="25">
        <f t="shared" si="18"/>
        <v>0.83853678258983899</v>
      </c>
      <c r="AD18" s="25">
        <f t="shared" si="20"/>
        <v>0.86099260250823562</v>
      </c>
      <c r="AE18" s="25">
        <f t="shared" si="26"/>
        <v>0.88318791328111057</v>
      </c>
      <c r="AF18" s="25">
        <f t="shared" si="27"/>
        <v>0.90321996256578418</v>
      </c>
      <c r="AG18" s="25">
        <f t="shared" si="30"/>
        <v>0.92257157880632723</v>
      </c>
      <c r="AH18" s="25">
        <f t="shared" si="33"/>
        <v>0.94159810166173952</v>
      </c>
      <c r="AI18" s="25">
        <f t="shared" ref="AI18:AI23" si="36">+(1+S15/100)^-(($H15-$H$13)/365)</f>
        <v>0.96098033554614792</v>
      </c>
      <c r="AJ18" s="25">
        <f>+(1+T15/100)^-(($H15-$H$14)/365)</f>
        <v>0.9801472661070717</v>
      </c>
      <c r="AK18" s="13">
        <f t="shared" ref="AK18" si="37">+(1+$Y$3)^-YEARFRAC($AA18,$AA$18)</f>
        <v>1</v>
      </c>
    </row>
    <row r="19" spans="1:42" x14ac:dyDescent="0.75">
      <c r="A19" s="1">
        <v>47492</v>
      </c>
      <c r="B19" s="2">
        <v>16</v>
      </c>
      <c r="C19" s="7">
        <v>0.16</v>
      </c>
      <c r="D19" s="2">
        <v>0.14000000000000001</v>
      </c>
      <c r="E19" s="6">
        <v>80000</v>
      </c>
      <c r="F19" s="6">
        <f t="shared" si="10"/>
        <v>81400</v>
      </c>
      <c r="G19">
        <f t="shared" si="5"/>
        <v>1.7500000000000002</v>
      </c>
      <c r="H19" s="15">
        <f t="shared" si="6"/>
        <v>2304</v>
      </c>
      <c r="I19" s="9">
        <f t="shared" si="11"/>
        <v>6.3055555555555554</v>
      </c>
      <c r="J19" s="21">
        <f t="shared" si="12"/>
        <v>0.14094758663220769</v>
      </c>
      <c r="K19" s="9">
        <f t="shared" si="7"/>
        <v>61763.520096687695</v>
      </c>
      <c r="L19" s="9">
        <v>4.4753337399999999</v>
      </c>
      <c r="M19" s="24">
        <f t="shared" si="8"/>
        <v>4.421468187522426</v>
      </c>
      <c r="N19" s="24">
        <f t="shared" si="13"/>
        <v>4.3294632360785901</v>
      </c>
      <c r="O19" s="24">
        <f t="shared" si="14"/>
        <v>4.244284854036473</v>
      </c>
      <c r="P19" s="24">
        <f t="shared" si="17"/>
        <v>4.2022999591223131</v>
      </c>
      <c r="Q19" s="24">
        <f t="shared" si="19"/>
        <v>4.1906463898020885</v>
      </c>
      <c r="R19" s="24">
        <f t="shared" si="21"/>
        <v>4.1889767962836943</v>
      </c>
      <c r="S19" s="24">
        <f t="shared" si="23"/>
        <v>4.1997791719838418</v>
      </c>
      <c r="T19" s="24">
        <f t="shared" si="25"/>
        <v>4.2268820289466325</v>
      </c>
      <c r="U19" s="24">
        <f t="shared" si="29"/>
        <v>4.2694423026506056</v>
      </c>
      <c r="V19" s="24">
        <f t="shared" si="32"/>
        <v>4.3222195465906443</v>
      </c>
      <c r="W19" s="24">
        <f t="shared" si="35"/>
        <v>4.3752557289503002</v>
      </c>
      <c r="X19" s="24">
        <f t="shared" ref="X19:X20" si="38">+(((1+L19/100)^(H19/365)/(1+$L$18/100)^($H$18/365))^(365/(H19-$H$18))-1)*100</f>
        <v>4.4150992228672914</v>
      </c>
      <c r="Y19" s="24" t="e">
        <f>+(((1+L19/100)^(H19/365)/(1+$L$19/100)^($H$19/365))^(365/(H19-$H$19))-1)*100</f>
        <v>#DIV/0!</v>
      </c>
      <c r="AA19" s="11">
        <f t="shared" si="15"/>
        <v>46943</v>
      </c>
      <c r="AB19" s="15">
        <f t="shared" si="16"/>
        <v>83500</v>
      </c>
      <c r="AC19" s="25">
        <f t="shared" si="18"/>
        <v>0.82186222579540658</v>
      </c>
      <c r="AD19" s="25">
        <f t="shared" si="20"/>
        <v>0.84387150496285634</v>
      </c>
      <c r="AE19" s="25">
        <f t="shared" si="26"/>
        <v>0.86562545528770207</v>
      </c>
      <c r="AF19" s="25">
        <f t="shared" si="27"/>
        <v>0.88525916123140225</v>
      </c>
      <c r="AG19" s="25">
        <f t="shared" si="30"/>
        <v>0.90422596474724837</v>
      </c>
      <c r="AH19" s="25">
        <f t="shared" si="33"/>
        <v>0.92287413945796359</v>
      </c>
      <c r="AI19" s="25">
        <f t="shared" si="36"/>
        <v>0.94187095177659363</v>
      </c>
      <c r="AJ19" s="25">
        <f t="shared" ref="AJ19:AJ23" si="39">+(1+T16/100)^-(($H16-$H$14)/365)</f>
        <v>0.96065674214325425</v>
      </c>
      <c r="AK19" s="25">
        <f>+(1+U16/100)^-(($H16-$H$15)/365)</f>
        <v>0.98011469843584886</v>
      </c>
      <c r="AL19" s="13">
        <f>+(1+$Y$3)^-YEARFRAC($AA19,$AA$19)</f>
        <v>1</v>
      </c>
    </row>
    <row r="20" spans="1:42" x14ac:dyDescent="0.75">
      <c r="A20" s="3">
        <v>47673</v>
      </c>
      <c r="B20" s="4">
        <v>8</v>
      </c>
      <c r="C20" s="8">
        <v>0.08</v>
      </c>
      <c r="D20" s="4">
        <v>7.0000000000000007E-2</v>
      </c>
      <c r="E20" s="5">
        <v>80000</v>
      </c>
      <c r="F20" s="5">
        <f t="shared" si="10"/>
        <v>80700</v>
      </c>
      <c r="G20">
        <f t="shared" si="5"/>
        <v>1.7500000000000002</v>
      </c>
      <c r="H20" s="15">
        <f t="shared" si="6"/>
        <v>2485</v>
      </c>
      <c r="I20" s="9">
        <f t="shared" si="11"/>
        <v>6.8055555555555554</v>
      </c>
      <c r="J20" s="21">
        <f t="shared" si="12"/>
        <v>0.12122732992720743</v>
      </c>
      <c r="K20" s="9">
        <f t="shared" si="7"/>
        <v>59919.097171935944</v>
      </c>
      <c r="L20" s="9">
        <v>4.472118</v>
      </c>
      <c r="M20" s="24">
        <f t="shared" si="8"/>
        <v>4.4222098818722744</v>
      </c>
      <c r="N20" s="24">
        <f t="shared" si="13"/>
        <v>4.3378634105531111</v>
      </c>
      <c r="O20" s="24">
        <f t="shared" si="14"/>
        <v>4.2611272744993434</v>
      </c>
      <c r="P20" s="24">
        <f t="shared" si="17"/>
        <v>4.2249662409467037</v>
      </c>
      <c r="Q20" s="24">
        <f t="shared" si="19"/>
        <v>4.2171349449303008</v>
      </c>
      <c r="R20" s="24">
        <f t="shared" si="21"/>
        <v>4.21895385041966</v>
      </c>
      <c r="S20" s="24">
        <f t="shared" si="23"/>
        <v>4.2325481337213811</v>
      </c>
      <c r="T20" s="24">
        <f t="shared" si="25"/>
        <v>4.2605955215344382</v>
      </c>
      <c r="U20" s="24">
        <f t="shared" si="29"/>
        <v>4.3015241196660892</v>
      </c>
      <c r="V20" s="24">
        <f t="shared" si="32"/>
        <v>4.3492282831167461</v>
      </c>
      <c r="W20" s="24">
        <f t="shared" si="35"/>
        <v>4.3937955793358796</v>
      </c>
      <c r="X20" s="24">
        <f t="shared" si="38"/>
        <v>4.4230794580498722</v>
      </c>
      <c r="Y20" s="24">
        <f>+(((1+L20/100)^(H20/365)/(1+$L$19/100)^($H$19/365))^(365/(H20-$H$19))-1)*100</f>
        <v>4.4311925874847446</v>
      </c>
      <c r="AA20" s="11">
        <f t="shared" si="15"/>
        <v>47127</v>
      </c>
      <c r="AB20" s="15">
        <f t="shared" si="16"/>
        <v>82800</v>
      </c>
      <c r="AC20" s="25">
        <f t="shared" si="18"/>
        <v>0.80492575504020869</v>
      </c>
      <c r="AD20" s="25">
        <f t="shared" si="20"/>
        <v>0.82648147946178596</v>
      </c>
      <c r="AE20" s="25">
        <f t="shared" si="26"/>
        <v>0.84778713671277706</v>
      </c>
      <c r="AF20" s="25">
        <f t="shared" si="27"/>
        <v>0.86701624237665587</v>
      </c>
      <c r="AG20" s="25">
        <f t="shared" si="30"/>
        <v>0.88559218875978141</v>
      </c>
      <c r="AH20" s="25">
        <f t="shared" si="33"/>
        <v>0.90385607245953037</v>
      </c>
      <c r="AI20" s="25">
        <f t="shared" si="36"/>
        <v>0.92246140924104703</v>
      </c>
      <c r="AJ20" s="25">
        <f t="shared" si="39"/>
        <v>0.94086007269133154</v>
      </c>
      <c r="AK20" s="25">
        <f t="shared" ref="AK20:AK23" si="40">+(1+U17/100)^-(($H17-$H$15)/365)</f>
        <v>0.95991705045326481</v>
      </c>
      <c r="AL20" s="25">
        <f>+(1+V17/100)^-(($H17-$H$16)/365)</f>
        <v>0.97939256699770227</v>
      </c>
      <c r="AM20" s="13">
        <f>+(1+$Y$3)^-YEARFRAC($AA20,$AA$20)</f>
        <v>1</v>
      </c>
    </row>
    <row r="21" spans="1:42" x14ac:dyDescent="0.75">
      <c r="AA21" s="11">
        <f t="shared" si="15"/>
        <v>47308</v>
      </c>
      <c r="AB21" s="15">
        <f t="shared" si="16"/>
        <v>82100</v>
      </c>
      <c r="AC21" s="25">
        <f t="shared" si="18"/>
        <v>0.78816479683970209</v>
      </c>
      <c r="AD21" s="25">
        <f t="shared" si="20"/>
        <v>0.80927166670078199</v>
      </c>
      <c r="AE21" s="25">
        <f t="shared" si="26"/>
        <v>0.83013367653661463</v>
      </c>
      <c r="AF21" s="25">
        <f t="shared" si="27"/>
        <v>0.84896237479117997</v>
      </c>
      <c r="AG21" s="25">
        <f t="shared" si="30"/>
        <v>0.86715151449193395</v>
      </c>
      <c r="AH21" s="25">
        <f t="shared" si="33"/>
        <v>0.88503508958638166</v>
      </c>
      <c r="AI21" s="25">
        <f t="shared" si="36"/>
        <v>0.90325300768965511</v>
      </c>
      <c r="AJ21" s="25">
        <f t="shared" si="39"/>
        <v>0.92126855601770063</v>
      </c>
      <c r="AK21" s="25">
        <f t="shared" si="40"/>
        <v>0.93992871058731409</v>
      </c>
      <c r="AL21" s="25">
        <f t="shared" ref="AL21:AL23" si="41">+(1+V18/100)^-(($H18-$H$16)/365)</f>
        <v>0.95899868871197724</v>
      </c>
      <c r="AM21" s="25">
        <f>+(1+W18/100)^-(($H18-$H$17)/365)</f>
        <v>0.97917701341328134</v>
      </c>
      <c r="AN21" s="13">
        <f>+(1+$Y$3)^-YEARFRAC($AA21,$AA$21)</f>
        <v>1</v>
      </c>
    </row>
    <row r="22" spans="1:42" x14ac:dyDescent="0.75">
      <c r="AA22" s="11">
        <f t="shared" si="15"/>
        <v>47492</v>
      </c>
      <c r="AB22" s="15">
        <f t="shared" si="16"/>
        <v>81400</v>
      </c>
      <c r="AC22" s="25">
        <f t="shared" si="18"/>
        <v>0.77118446265703189</v>
      </c>
      <c r="AD22" s="25">
        <f t="shared" si="20"/>
        <v>0.79183660311985882</v>
      </c>
      <c r="AE22" s="25">
        <f t="shared" si="26"/>
        <v>0.81224915885655535</v>
      </c>
      <c r="AF22" s="25">
        <f t="shared" si="27"/>
        <v>0.83067220896511229</v>
      </c>
      <c r="AG22" s="25">
        <f t="shared" si="30"/>
        <v>0.848469479260061</v>
      </c>
      <c r="AH22" s="25">
        <f t="shared" si="33"/>
        <v>0.86596776807592579</v>
      </c>
      <c r="AI22" s="25">
        <f t="shared" si="36"/>
        <v>0.8837931967674082</v>
      </c>
      <c r="AJ22" s="25">
        <f t="shared" si="39"/>
        <v>0.90142061556680597</v>
      </c>
      <c r="AK22" s="25">
        <f t="shared" si="40"/>
        <v>0.91967875311946679</v>
      </c>
      <c r="AL22" s="25">
        <f t="shared" si="41"/>
        <v>0.93833788493037518</v>
      </c>
      <c r="AM22" s="25">
        <f t="shared" ref="AM22:AM23" si="42">+(1+W19/100)^-(($H19-$H$17)/365)</f>
        <v>0.95808148494206036</v>
      </c>
      <c r="AN22" s="25">
        <f>+(1+X19/100)^-(($H19-$H$18)/365)</f>
        <v>0.97845585815205716</v>
      </c>
      <c r="AO22" s="13">
        <f>+(1+$Y$3)^-YEARFRAC($AA22,$AA$22)</f>
        <v>1</v>
      </c>
    </row>
    <row r="23" spans="1:42" x14ac:dyDescent="0.75">
      <c r="AA23" s="11">
        <f t="shared" si="15"/>
        <v>47673</v>
      </c>
      <c r="AB23" s="15">
        <f t="shared" si="16"/>
        <v>80700</v>
      </c>
      <c r="AC23" s="25">
        <f t="shared" si="18"/>
        <v>0.75478026594334802</v>
      </c>
      <c r="AD23" s="25">
        <f t="shared" si="20"/>
        <v>0.77499310583527892</v>
      </c>
      <c r="AE23" s="25">
        <f t="shared" si="26"/>
        <v>0.79497145731093499</v>
      </c>
      <c r="AF23" s="25">
        <f t="shared" si="27"/>
        <v>0.81300262278918456</v>
      </c>
      <c r="AG23" s="25">
        <f t="shared" si="30"/>
        <v>0.83042131968565103</v>
      </c>
      <c r="AH23" s="25">
        <f t="shared" si="33"/>
        <v>0.84754739486679154</v>
      </c>
      <c r="AI23" s="25">
        <f t="shared" si="36"/>
        <v>0.86499365119041638</v>
      </c>
      <c r="AJ23" s="25">
        <f t="shared" si="39"/>
        <v>0.88224610957561767</v>
      </c>
      <c r="AK23" s="25">
        <f t="shared" si="40"/>
        <v>0.90011587042394581</v>
      </c>
      <c r="AL23" s="25">
        <f t="shared" si="41"/>
        <v>0.91837809580901908</v>
      </c>
      <c r="AM23" s="25">
        <f t="shared" si="42"/>
        <v>0.93770172120488793</v>
      </c>
      <c r="AN23" s="25">
        <f>+(1+X20/100)^-(($H20-$H$18)/365)</f>
        <v>0.95764270235080773</v>
      </c>
      <c r="AO23" s="25">
        <f>+(1+Y20/100)^-(($H20-$H$19)/365)</f>
        <v>0.9787285694823703</v>
      </c>
      <c r="AP23" s="13">
        <f>+(1+$Y$3)^-YEARFRAC($AA23,$AA$23)</f>
        <v>1</v>
      </c>
    </row>
    <row r="25" spans="1:42" x14ac:dyDescent="0.75">
      <c r="AC25">
        <v>1</v>
      </c>
      <c r="AD25">
        <f>+AC25+1</f>
        <v>2</v>
      </c>
      <c r="AE25">
        <f t="shared" ref="AE25:AP25" si="43">+AD25+1</f>
        <v>3</v>
      </c>
      <c r="AF25">
        <f t="shared" si="43"/>
        <v>4</v>
      </c>
      <c r="AG25">
        <f t="shared" si="43"/>
        <v>5</v>
      </c>
      <c r="AH25">
        <f t="shared" si="43"/>
        <v>6</v>
      </c>
      <c r="AI25">
        <f t="shared" si="43"/>
        <v>7</v>
      </c>
      <c r="AJ25">
        <f t="shared" si="43"/>
        <v>8</v>
      </c>
      <c r="AK25">
        <f t="shared" si="43"/>
        <v>9</v>
      </c>
      <c r="AL25">
        <f t="shared" si="43"/>
        <v>10</v>
      </c>
      <c r="AM25">
        <f t="shared" si="43"/>
        <v>11</v>
      </c>
      <c r="AN25">
        <f t="shared" si="43"/>
        <v>12</v>
      </c>
      <c r="AO25">
        <f t="shared" si="43"/>
        <v>13</v>
      </c>
      <c r="AP25">
        <f t="shared" si="43"/>
        <v>14</v>
      </c>
    </row>
    <row r="26" spans="1:42" x14ac:dyDescent="0.75">
      <c r="AA26" t="s">
        <v>48</v>
      </c>
      <c r="AC26" s="25">
        <f>+Y13/2</f>
        <v>0.88320580247479785</v>
      </c>
      <c r="AD26" s="25">
        <f>+(1-$AC$26)^(AD$25-$AC$25)*$AC$26</f>
        <v>0.10315331294964621</v>
      </c>
      <c r="AE26" s="25">
        <f>+(1-$AC$26)^(AE$25-$AC$25)*$AC$26</f>
        <v>1.2047708408019973E-2</v>
      </c>
      <c r="AF26" s="25">
        <f t="shared" ref="AF26:AP26" si="44">+(1-$AC$26)^(AF$25-$AC$25)*$AC$26</f>
        <v>1.4071024355323232E-3</v>
      </c>
      <c r="AG26" s="25">
        <f t="shared" si="44"/>
        <v>1.6434139979375521E-4</v>
      </c>
      <c r="AH26" s="25">
        <f t="shared" si="44"/>
        <v>1.9194121909080059E-5</v>
      </c>
      <c r="AI26" s="25">
        <f t="shared" si="44"/>
        <v>2.2417620655719067E-6</v>
      </c>
      <c r="AJ26" s="25">
        <f t="shared" si="44"/>
        <v>2.6182480149091043E-7</v>
      </c>
      <c r="AK26" s="25">
        <f t="shared" si="44"/>
        <v>3.0579617582326238E-8</v>
      </c>
      <c r="AL26" s="25">
        <f t="shared" si="44"/>
        <v>3.571521896155355E-9</v>
      </c>
      <c r="AM26" s="25">
        <f t="shared" si="44"/>
        <v>4.1713303380515302E-10</v>
      </c>
      <c r="AN26" s="25">
        <f t="shared" si="44"/>
        <v>4.8718717944525873E-11</v>
      </c>
      <c r="AO26" s="25">
        <f t="shared" si="44"/>
        <v>5.6900635667875648E-12</v>
      </c>
      <c r="AP26" s="25">
        <f t="shared" si="44"/>
        <v>6.6456640815034316E-13</v>
      </c>
    </row>
    <row r="27" spans="1:42" x14ac:dyDescent="0.75">
      <c r="AA27" t="s">
        <v>50</v>
      </c>
      <c r="AC27" s="28">
        <f>+AC6*AC7</f>
        <v>57.895642066639411</v>
      </c>
      <c r="AD27" s="28">
        <f t="shared" ref="AD27:AP27" si="45">+AD6*AD7</f>
        <v>58.292129641485822</v>
      </c>
      <c r="AE27" s="28">
        <f t="shared" si="45"/>
        <v>55.955996977327132</v>
      </c>
      <c r="AF27" s="28">
        <f t="shared" si="45"/>
        <v>50.924903541556695</v>
      </c>
      <c r="AG27" s="28">
        <f t="shared" si="45"/>
        <v>45.978729920931002</v>
      </c>
      <c r="AH27" s="28">
        <f t="shared" si="45"/>
        <v>41.085127452632882</v>
      </c>
      <c r="AI27" s="28">
        <f t="shared" si="45"/>
        <v>36.289442216600293</v>
      </c>
      <c r="AJ27" s="28">
        <f t="shared" si="45"/>
        <v>31.55219616269083</v>
      </c>
      <c r="AK27" s="28">
        <f t="shared" si="45"/>
        <v>26.908637880475386</v>
      </c>
      <c r="AL27" s="28">
        <f t="shared" si="45"/>
        <v>22.137981720102793</v>
      </c>
      <c r="AM27" s="28">
        <f t="shared" si="45"/>
        <v>17.490599051307221</v>
      </c>
      <c r="AN27" s="28">
        <f t="shared" si="45"/>
        <v>12.950239099208117</v>
      </c>
      <c r="AO27" s="28">
        <f t="shared" si="45"/>
        <v>8.527265491440799</v>
      </c>
      <c r="AP27" s="28">
        <f t="shared" si="45"/>
        <v>4.2099291321546071</v>
      </c>
    </row>
    <row r="28" spans="1:42" x14ac:dyDescent="0.75">
      <c r="AA28" t="s">
        <v>51</v>
      </c>
      <c r="AC28" s="29">
        <f>+AC27*AC26</f>
        <v>51.133767011259927</v>
      </c>
      <c r="AD28" s="29">
        <f t="shared" ref="AD28:AP28" si="46">+AD27*AD26</f>
        <v>6.0130262914095347</v>
      </c>
      <c r="AE28" s="29">
        <f t="shared" si="46"/>
        <v>0.67414153526288423</v>
      </c>
      <c r="AF28" s="29">
        <f t="shared" si="46"/>
        <v>7.165655580257306E-2</v>
      </c>
      <c r="AG28" s="29">
        <f t="shared" si="46"/>
        <v>7.5562088359448169E-3</v>
      </c>
      <c r="AH28" s="29">
        <f t="shared" si="46"/>
        <v>7.8859294497592744E-4</v>
      </c>
      <c r="AI28" s="29">
        <f t="shared" si="46"/>
        <v>8.1352294941938226E-5</v>
      </c>
      <c r="AJ28" s="29">
        <f t="shared" si="46"/>
        <v>8.2611474968987933E-6</v>
      </c>
      <c r="AK28" s="29">
        <f t="shared" si="46"/>
        <v>8.2285585604623492E-7</v>
      </c>
      <c r="AL28" s="29">
        <f t="shared" si="46"/>
        <v>7.9066286450034117E-8</v>
      </c>
      <c r="AM28" s="29">
        <f t="shared" si="46"/>
        <v>7.2959066453413126E-9</v>
      </c>
      <c r="AN28" s="29">
        <f t="shared" si="46"/>
        <v>6.3091904598849108E-10</v>
      </c>
      <c r="AO28" s="29">
        <f t="shared" si="46"/>
        <v>4.8520682697172148E-11</v>
      </c>
      <c r="AP28" s="29">
        <f t="shared" si="46"/>
        <v>2.7977774819234787E-12</v>
      </c>
    </row>
    <row r="29" spans="1:42" x14ac:dyDescent="0.75">
      <c r="AA29" t="s">
        <v>24</v>
      </c>
      <c r="AC29" s="29">
        <f>+SUM(AC28:AP28)</f>
        <v>57.901026718858581</v>
      </c>
    </row>
    <row r="30" spans="1:42" x14ac:dyDescent="0.75">
      <c r="AA30" t="s">
        <v>21</v>
      </c>
      <c r="AC30" s="12">
        <f>+AC29-Y10</f>
        <v>1.1696632176787602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DC9F-440D-4507-9807-7E23CFD75A02}">
  <dimension ref="A1:S48"/>
  <sheetViews>
    <sheetView topLeftCell="D8" workbookViewId="0">
      <selection activeCell="N26" sqref="N26"/>
    </sheetView>
  </sheetViews>
  <sheetFormatPr baseColWidth="10" defaultRowHeight="14.75" x14ac:dyDescent="0.75"/>
  <cols>
    <col min="14" max="14" width="11.1796875" bestFit="1" customWidth="1"/>
  </cols>
  <sheetData>
    <row r="1" spans="1:19" x14ac:dyDescent="0.75">
      <c r="A1" t="s">
        <v>43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H1" t="str">
        <f>+A1</f>
        <v>Prob Superv</v>
      </c>
      <c r="I1" t="str">
        <f t="shared" ref="I1" si="0">+B1</f>
        <v>AL30</v>
      </c>
      <c r="J1" t="str">
        <f t="shared" ref="J1" si="1">+C1</f>
        <v>AL35</v>
      </c>
      <c r="K1" t="str">
        <f t="shared" ref="K1" si="2">+D1</f>
        <v>AL38</v>
      </c>
      <c r="L1" t="str">
        <f t="shared" ref="L1" si="3">+E1</f>
        <v>AL41</v>
      </c>
      <c r="M1" t="str">
        <f t="shared" ref="M1" si="4">+F1</f>
        <v>AL46</v>
      </c>
    </row>
    <row r="2" spans="1:19" x14ac:dyDescent="0.75">
      <c r="A2" t="s">
        <v>37</v>
      </c>
      <c r="B2" s="20">
        <f>+FFant!Y11</f>
        <v>0.24130797886052366</v>
      </c>
      <c r="C2" s="21">
        <f>+B2+2%</f>
        <v>0.26130797886052365</v>
      </c>
      <c r="D2" s="21">
        <f t="shared" ref="D2:F2" si="5">+C2+2%</f>
        <v>0.28130797886052367</v>
      </c>
      <c r="E2" s="21">
        <f t="shared" si="5"/>
        <v>0.30130797886052368</v>
      </c>
      <c r="F2" s="21">
        <f t="shared" si="5"/>
        <v>0.3213079788605237</v>
      </c>
      <c r="H2" t="s">
        <v>44</v>
      </c>
      <c r="I2" s="9">
        <f>+SUM(I4:I26)</f>
        <v>2.6891435364863785</v>
      </c>
      <c r="J2" s="9">
        <f t="shared" ref="J2:N2" si="6">+SUM(J4:J26)</f>
        <v>2.7522790808946893</v>
      </c>
      <c r="K2" s="9">
        <f t="shared" si="6"/>
        <v>2.536813178421915</v>
      </c>
      <c r="L2" s="9">
        <f t="shared" si="6"/>
        <v>2.3152122606763128</v>
      </c>
      <c r="M2" s="9">
        <f t="shared" si="6"/>
        <v>2.1119948276096427</v>
      </c>
      <c r="N2" s="9">
        <f t="shared" si="6"/>
        <v>2.531838978306566</v>
      </c>
    </row>
    <row r="3" spans="1:19" x14ac:dyDescent="0.75">
      <c r="A3" s="11">
        <v>45300</v>
      </c>
      <c r="B3" s="20">
        <f>+(1-B2/2)</f>
        <v>0.87934601056973816</v>
      </c>
      <c r="C3" s="20">
        <f t="shared" ref="C3:F3" si="7">+(1-C2/2)</f>
        <v>0.86934601056973815</v>
      </c>
      <c r="D3" s="20">
        <f t="shared" si="7"/>
        <v>0.85934601056973814</v>
      </c>
      <c r="E3" s="20">
        <f t="shared" si="7"/>
        <v>0.84934601056973813</v>
      </c>
      <c r="F3" s="20">
        <f t="shared" si="7"/>
        <v>0.83934601056973812</v>
      </c>
      <c r="H3" t="str">
        <f t="shared" ref="H3:M3" si="8">+A2</f>
        <v>PD anual</v>
      </c>
      <c r="I3" s="21">
        <f t="shared" si="8"/>
        <v>0.24130797886052366</v>
      </c>
      <c r="J3" s="21">
        <f t="shared" si="8"/>
        <v>0.26130797886052365</v>
      </c>
      <c r="K3" s="21">
        <f t="shared" si="8"/>
        <v>0.28130797886052367</v>
      </c>
      <c r="L3" s="21">
        <f t="shared" si="8"/>
        <v>0.30130797886052368</v>
      </c>
      <c r="M3" s="21">
        <f t="shared" si="8"/>
        <v>0.3213079788605237</v>
      </c>
      <c r="N3" s="21">
        <f>+AVERAGE(I3:M3)</f>
        <v>0.28130797886052367</v>
      </c>
    </row>
    <row r="4" spans="1:19" x14ac:dyDescent="0.75">
      <c r="A4" s="11">
        <v>45482</v>
      </c>
      <c r="B4" s="20">
        <f>+B3*B$3</f>
        <v>0.77324940630491401</v>
      </c>
      <c r="C4" s="20">
        <f t="shared" ref="C4:F4" si="9">+C3*C$3</f>
        <v>0.75576248609351926</v>
      </c>
      <c r="D4" s="20">
        <f t="shared" si="9"/>
        <v>0.73847556588212449</v>
      </c>
      <c r="E4" s="20">
        <f t="shared" si="9"/>
        <v>0.72138864567072969</v>
      </c>
      <c r="F4" s="20">
        <f t="shared" si="9"/>
        <v>0.70450172545933498</v>
      </c>
      <c r="H4">
        <v>2024</v>
      </c>
      <c r="I4" s="20">
        <f>+(1-I3)</f>
        <v>0.75869202113947631</v>
      </c>
      <c r="J4" s="20">
        <f t="shared" ref="J4:M4" si="10">+(1-J3)</f>
        <v>0.7386920211394763</v>
      </c>
      <c r="K4" s="20">
        <f t="shared" si="10"/>
        <v>0.71869202113947628</v>
      </c>
      <c r="L4" s="20">
        <f t="shared" si="10"/>
        <v>0.69869202113947626</v>
      </c>
      <c r="M4" s="20">
        <f t="shared" si="10"/>
        <v>0.67869202113947624</v>
      </c>
      <c r="N4" s="21">
        <f t="shared" ref="N4:N26" si="11">+AVERAGE(I4:M4)</f>
        <v>0.71869202113947628</v>
      </c>
    </row>
    <row r="5" spans="1:19" x14ac:dyDescent="0.75">
      <c r="A5" s="11">
        <v>45666</v>
      </c>
      <c r="B5" s="20">
        <f t="shared" ref="B5:B16" si="12">+B4*B$3</f>
        <v>0.67995378060964462</v>
      </c>
      <c r="C5" s="20">
        <f t="shared" ref="C5:C16" si="13">+C4*C$3</f>
        <v>0.65701910222366822</v>
      </c>
      <c r="D5" s="20">
        <f t="shared" ref="D5:D16" si="14">+D4*D$3</f>
        <v>0.63460603144403349</v>
      </c>
      <c r="E5" s="20">
        <f t="shared" ref="E5:E16" si="15">+E4*E$3</f>
        <v>0.61270856827074061</v>
      </c>
      <c r="F5" s="20">
        <f t="shared" ref="F5:F16" si="16">+F4*F$3</f>
        <v>0.59132071270378972</v>
      </c>
      <c r="H5">
        <f>+H4+1</f>
        <v>2025</v>
      </c>
      <c r="I5" s="20">
        <f t="shared" ref="I5:M10" si="17">+I4*(1-I$3)</f>
        <v>0.57561358294070353</v>
      </c>
      <c r="J5" s="20">
        <f t="shared" si="17"/>
        <v>0.54566590209512444</v>
      </c>
      <c r="K5" s="20">
        <f t="shared" si="17"/>
        <v>0.51651822124954538</v>
      </c>
      <c r="L5" s="20">
        <f t="shared" si="17"/>
        <v>0.48817054040396635</v>
      </c>
      <c r="M5" s="20">
        <f t="shared" si="17"/>
        <v>0.46062285955838728</v>
      </c>
      <c r="N5" s="21">
        <f t="shared" si="11"/>
        <v>0.51731822124954541</v>
      </c>
    </row>
    <row r="6" spans="1:19" x14ac:dyDescent="0.75">
      <c r="A6" s="11">
        <v>45847</v>
      </c>
      <c r="B6" s="20">
        <f t="shared" si="12"/>
        <v>0.59791464435090202</v>
      </c>
      <c r="C6" s="20">
        <f t="shared" si="13"/>
        <v>0.57117693538625691</v>
      </c>
      <c r="D6" s="20">
        <f t="shared" si="14"/>
        <v>0.54534616140492398</v>
      </c>
      <c r="E6" s="20">
        <f t="shared" si="15"/>
        <v>0.52040157810264953</v>
      </c>
      <c r="F6" s="20">
        <f t="shared" si="16"/>
        <v>0.49632268117518019</v>
      </c>
      <c r="H6">
        <f t="shared" ref="H6:H26" si="18">+H5+1</f>
        <v>2026</v>
      </c>
      <c r="I6" s="20">
        <f t="shared" si="17"/>
        <v>0.43671343263661794</v>
      </c>
      <c r="J6" s="20">
        <f t="shared" si="17"/>
        <v>0.40307904808554307</v>
      </c>
      <c r="K6" s="20">
        <f t="shared" si="17"/>
        <v>0.37121752438520295</v>
      </c>
      <c r="L6" s="20">
        <f t="shared" si="17"/>
        <v>0.34108086153559758</v>
      </c>
      <c r="M6" s="20">
        <f t="shared" si="17"/>
        <v>0.31262105953672698</v>
      </c>
      <c r="N6" s="21">
        <f t="shared" si="11"/>
        <v>0.3729423852359377</v>
      </c>
    </row>
    <row r="7" spans="1:19" x14ac:dyDescent="0.75">
      <c r="A7" s="11">
        <v>46031</v>
      </c>
      <c r="B7" s="20">
        <f t="shared" si="12"/>
        <v>0.52577385717118952</v>
      </c>
      <c r="C7" s="20">
        <f t="shared" si="13"/>
        <v>0.49655039010749152</v>
      </c>
      <c r="D7" s="20">
        <f t="shared" si="14"/>
        <v>0.46864104818284191</v>
      </c>
      <c r="E7" s="20">
        <f t="shared" si="15"/>
        <v>0.4420010042556814</v>
      </c>
      <c r="F7" s="20">
        <f t="shared" si="16"/>
        <v>0.41658646239966357</v>
      </c>
      <c r="H7">
        <f t="shared" si="18"/>
        <v>2027</v>
      </c>
      <c r="I7" s="20">
        <f t="shared" si="17"/>
        <v>0.33133099686583423</v>
      </c>
      <c r="J7" s="20">
        <f t="shared" si="17"/>
        <v>0.29775127670928597</v>
      </c>
      <c r="K7" s="20">
        <f t="shared" si="17"/>
        <v>0.2667910728827943</v>
      </c>
      <c r="L7" s="20">
        <f t="shared" si="17"/>
        <v>0.23831047651830051</v>
      </c>
      <c r="M7" s="20">
        <f t="shared" si="17"/>
        <v>0.21217341874774576</v>
      </c>
      <c r="N7" s="21">
        <f t="shared" si="11"/>
        <v>0.26927144834479211</v>
      </c>
    </row>
    <row r="8" spans="1:19" x14ac:dyDescent="0.75">
      <c r="A8" s="11">
        <v>46212</v>
      </c>
      <c r="B8" s="20">
        <f t="shared" si="12"/>
        <v>0.46233714376534879</v>
      </c>
      <c r="C8" s="20">
        <f t="shared" si="13"/>
        <v>0.4316741006867949</v>
      </c>
      <c r="D8" s="20">
        <f t="shared" si="14"/>
        <v>0.40272481514514563</v>
      </c>
      <c r="E8" s="20">
        <f t="shared" si="15"/>
        <v>0.37541178963238087</v>
      </c>
      <c r="F8" s="20">
        <f t="shared" si="16"/>
        <v>0.34966018527251785</v>
      </c>
      <c r="H8">
        <f t="shared" si="18"/>
        <v>2028</v>
      </c>
      <c r="I8" s="20">
        <f t="shared" si="17"/>
        <v>0.25137818367829728</v>
      </c>
      <c r="J8" s="20">
        <f t="shared" si="17"/>
        <v>0.21994649238924194</v>
      </c>
      <c r="K8" s="20">
        <f t="shared" si="17"/>
        <v>0.19174061539210477</v>
      </c>
      <c r="L8" s="20">
        <f t="shared" si="17"/>
        <v>0.16650562849728309</v>
      </c>
      <c r="M8" s="20">
        <f t="shared" si="17"/>
        <v>0.14400040640198</v>
      </c>
      <c r="N8" s="21">
        <f t="shared" si="11"/>
        <v>0.19471426527178143</v>
      </c>
    </row>
    <row r="9" spans="1:19" x14ac:dyDescent="0.75">
      <c r="A9" s="11">
        <v>46396</v>
      </c>
      <c r="B9" s="20">
        <f t="shared" si="12"/>
        <v>0.40655432290826693</v>
      </c>
      <c r="C9" s="20">
        <f t="shared" si="13"/>
        <v>0.37527415729834462</v>
      </c>
      <c r="D9" s="20">
        <f t="shared" si="14"/>
        <v>0.34607996325241613</v>
      </c>
      <c r="E9" s="20">
        <f t="shared" si="15"/>
        <v>0.31885450584510849</v>
      </c>
      <c r="F9" s="20">
        <f t="shared" si="16"/>
        <v>0.29348588156356337</v>
      </c>
      <c r="H9">
        <f t="shared" si="18"/>
        <v>2029</v>
      </c>
      <c r="I9" s="20">
        <f t="shared" si="17"/>
        <v>0.19071862224525787</v>
      </c>
      <c r="J9" s="20">
        <f t="shared" si="17"/>
        <v>0.16247271900554758</v>
      </c>
      <c r="K9" s="20">
        <f t="shared" si="17"/>
        <v>0.13780245041067876</v>
      </c>
      <c r="L9" s="20">
        <f t="shared" si="17"/>
        <v>0.11633615410586549</v>
      </c>
      <c r="M9" s="20">
        <f t="shared" si="17"/>
        <v>9.7731926865865779E-2</v>
      </c>
      <c r="N9" s="21">
        <f t="shared" si="11"/>
        <v>0.14101237452664309</v>
      </c>
    </row>
    <row r="10" spans="1:19" x14ac:dyDescent="0.75">
      <c r="A10" s="11">
        <v>46577</v>
      </c>
      <c r="B10" s="20">
        <f t="shared" si="12"/>
        <v>0.35750192192926561</v>
      </c>
      <c r="C10" s="20">
        <f t="shared" si="13"/>
        <v>0.32624309151723629</v>
      </c>
      <c r="D10" s="20">
        <f t="shared" si="14"/>
        <v>0.29740243575908537</v>
      </c>
      <c r="E10" s="20">
        <f t="shared" si="15"/>
        <v>0.27081780249172815</v>
      </c>
      <c r="F10" s="20">
        <f t="shared" si="16"/>
        <v>0.24633620384891958</v>
      </c>
      <c r="H10">
        <f t="shared" si="18"/>
        <v>2030</v>
      </c>
      <c r="I10" s="20">
        <f t="shared" si="17"/>
        <v>0.144696696980191</v>
      </c>
      <c r="J10" s="20">
        <f t="shared" si="17"/>
        <v>0.12001730118223414</v>
      </c>
      <c r="K10" s="20">
        <f t="shared" si="17"/>
        <v>9.9037521603623169E-2</v>
      </c>
      <c r="L10" s="20">
        <f t="shared" si="17"/>
        <v>8.1283142643820736E-2</v>
      </c>
      <c r="M10" s="20">
        <f t="shared" si="17"/>
        <v>6.6329878974449918E-2</v>
      </c>
      <c r="N10" s="21">
        <f t="shared" si="11"/>
        <v>0.10227290827686379</v>
      </c>
      <c r="O10" s="20"/>
      <c r="P10" s="20"/>
      <c r="Q10" s="20"/>
      <c r="R10" s="20"/>
      <c r="S10" s="20"/>
    </row>
    <row r="11" spans="1:19" x14ac:dyDescent="0.75">
      <c r="A11" s="11">
        <v>46761</v>
      </c>
      <c r="B11" s="20">
        <f t="shared" si="12"/>
        <v>0.31436788881951372</v>
      </c>
      <c r="C11" s="20">
        <f t="shared" si="13"/>
        <v>0.28361813008644737</v>
      </c>
      <c r="D11" s="20">
        <f t="shared" si="14"/>
        <v>0.25557159670329282</v>
      </c>
      <c r="E11" s="20">
        <f t="shared" si="15"/>
        <v>0.23001802013761261</v>
      </c>
      <c r="F11" s="20">
        <f t="shared" si="16"/>
        <v>0.20676130995948441</v>
      </c>
      <c r="H11">
        <f t="shared" si="18"/>
        <v>2031</v>
      </c>
      <c r="I11" s="20"/>
      <c r="J11" s="20">
        <f t="shared" ref="J11:M15" si="19">+J10*(1-J$3)</f>
        <v>8.8655822782009799E-2</v>
      </c>
      <c r="K11" s="20">
        <f t="shared" si="19"/>
        <v>7.1177476569952478E-2</v>
      </c>
      <c r="L11" s="20">
        <f t="shared" si="19"/>
        <v>5.6791883218379462E-2</v>
      </c>
      <c r="M11" s="20">
        <f t="shared" si="19"/>
        <v>4.5017559623106267E-2</v>
      </c>
      <c r="N11" s="21">
        <f t="shared" si="11"/>
        <v>6.5410685548362005E-2</v>
      </c>
      <c r="O11" s="20"/>
      <c r="P11" s="20"/>
      <c r="Q11" s="20"/>
      <c r="R11" s="20"/>
      <c r="S11" s="20"/>
    </row>
    <row r="12" spans="1:19" x14ac:dyDescent="0.75">
      <c r="A12" s="11">
        <v>46943</v>
      </c>
      <c r="B12" s="20">
        <f t="shared" si="12"/>
        <v>0.27643814888467039</v>
      </c>
      <c r="C12" s="20">
        <f t="shared" si="13"/>
        <v>0.24656228991590204</v>
      </c>
      <c r="D12" s="20">
        <f t="shared" si="14"/>
        <v>0.21962443204191273</v>
      </c>
      <c r="E12" s="20">
        <f t="shared" si="15"/>
        <v>0.19536488776303096</v>
      </c>
      <c r="F12" s="20">
        <f t="shared" si="16"/>
        <v>0.17354428065466632</v>
      </c>
      <c r="H12">
        <f t="shared" si="18"/>
        <v>2032</v>
      </c>
      <c r="I12" s="20"/>
      <c r="J12" s="20">
        <f t="shared" si="19"/>
        <v>6.5489348916626042E-2</v>
      </c>
      <c r="K12" s="20">
        <f t="shared" si="19"/>
        <v>5.1154684495666861E-2</v>
      </c>
      <c r="L12" s="20">
        <f t="shared" si="19"/>
        <v>3.9680035670166647E-2</v>
      </c>
      <c r="M12" s="20">
        <f t="shared" si="19"/>
        <v>3.0553058527372872E-2</v>
      </c>
      <c r="N12" s="21">
        <f t="shared" si="11"/>
        <v>4.6719281902458103E-2</v>
      </c>
      <c r="O12" s="9"/>
      <c r="P12" s="9"/>
      <c r="Q12" s="9"/>
      <c r="R12" s="9"/>
      <c r="S12" s="9"/>
    </row>
    <row r="13" spans="1:19" x14ac:dyDescent="0.75">
      <c r="A13" s="11">
        <v>47127</v>
      </c>
      <c r="B13" s="20">
        <f t="shared" si="12"/>
        <v>0.24308478339101822</v>
      </c>
      <c r="C13" s="20">
        <f t="shared" si="13"/>
        <v>0.21434794309532862</v>
      </c>
      <c r="D13" s="20">
        <f t="shared" si="14"/>
        <v>0.18873337949886226</v>
      </c>
      <c r="E13" s="20">
        <f t="shared" si="15"/>
        <v>0.165932388026935</v>
      </c>
      <c r="F13" s="20">
        <f t="shared" si="16"/>
        <v>0.14566369962468914</v>
      </c>
      <c r="H13">
        <f t="shared" si="18"/>
        <v>2033</v>
      </c>
      <c r="I13" s="20"/>
      <c r="J13" s="20">
        <f t="shared" si="19"/>
        <v>4.8376459514330866E-2</v>
      </c>
      <c r="K13" s="20">
        <f t="shared" si="19"/>
        <v>3.6764463590943049E-2</v>
      </c>
      <c r="L13" s="20">
        <f t="shared" si="19"/>
        <v>2.7724124321275245E-2</v>
      </c>
      <c r="M13" s="20">
        <f t="shared" si="19"/>
        <v>2.0736117043935406E-2</v>
      </c>
      <c r="N13" s="21">
        <f t="shared" si="11"/>
        <v>3.3400291117621141E-2</v>
      </c>
    </row>
    <row r="14" spans="1:19" x14ac:dyDescent="0.75">
      <c r="A14" s="11">
        <v>47308</v>
      </c>
      <c r="B14" s="20">
        <f t="shared" si="12"/>
        <v>0.21375563450510082</v>
      </c>
      <c r="C14" s="20">
        <f t="shared" si="13"/>
        <v>0.18634252920375319</v>
      </c>
      <c r="D14" s="20">
        <f t="shared" si="14"/>
        <v>0.16218727673369168</v>
      </c>
      <c r="E14" s="20">
        <f t="shared" si="15"/>
        <v>0.14093401179498702</v>
      </c>
      <c r="F14" s="20">
        <f t="shared" si="16"/>
        <v>0.12226224516481149</v>
      </c>
      <c r="H14">
        <f t="shared" si="18"/>
        <v>2034</v>
      </c>
      <c r="I14" s="20"/>
      <c r="J14" s="20">
        <f t="shared" si="19"/>
        <v>3.5735304654213117E-2</v>
      </c>
      <c r="K14" s="20">
        <f t="shared" si="19"/>
        <v>2.6422326644283546E-2</v>
      </c>
      <c r="L14" s="20">
        <f t="shared" si="19"/>
        <v>1.9370624456353912E-2</v>
      </c>
      <c r="M14" s="20">
        <f t="shared" si="19"/>
        <v>1.4073437187133261E-2</v>
      </c>
      <c r="N14" s="21">
        <f t="shared" si="11"/>
        <v>2.390042323549596E-2</v>
      </c>
    </row>
    <row r="15" spans="1:19" x14ac:dyDescent="0.75">
      <c r="A15" s="11">
        <v>47492</v>
      </c>
      <c r="B15" s="20">
        <f t="shared" si="12"/>
        <v>0.18796516443886346</v>
      </c>
      <c r="C15" s="20">
        <f t="shared" si="13"/>
        <v>0.16199613436275775</v>
      </c>
      <c r="D15" s="20">
        <f t="shared" si="14"/>
        <v>0.13937498922626806</v>
      </c>
      <c r="E15" s="20">
        <f t="shared" si="15"/>
        <v>0.11970174067166064</v>
      </c>
      <c r="F15" s="20">
        <f t="shared" si="16"/>
        <v>0.10262032772238378</v>
      </c>
      <c r="H15">
        <f t="shared" si="18"/>
        <v>2035</v>
      </c>
      <c r="I15" s="20"/>
      <c r="J15" s="20">
        <f t="shared" si="19"/>
        <v>2.639738442105562E-2</v>
      </c>
      <c r="K15" s="20">
        <f t="shared" si="19"/>
        <v>1.8989515339187579E-2</v>
      </c>
      <c r="L15" s="20">
        <f t="shared" si="19"/>
        <v>1.3534100752143684E-2</v>
      </c>
      <c r="M15" s="20">
        <f t="shared" si="19"/>
        <v>9.5515295289149392E-3</v>
      </c>
      <c r="N15" s="21">
        <f t="shared" si="11"/>
        <v>1.7118132510325457E-2</v>
      </c>
    </row>
    <row r="16" spans="1:19" x14ac:dyDescent="0.75">
      <c r="A16" s="11">
        <v>47673</v>
      </c>
      <c r="B16" s="20">
        <f t="shared" si="12"/>
        <v>0.16528641747539941</v>
      </c>
      <c r="C16" s="20">
        <f t="shared" si="13"/>
        <v>0.14083069313598273</v>
      </c>
      <c r="D16" s="20">
        <f t="shared" si="14"/>
        <v>0.11977134096479369</v>
      </c>
      <c r="E16" s="20">
        <f t="shared" si="15"/>
        <v>0.10166819589772834</v>
      </c>
      <c r="F16" s="20">
        <f t="shared" si="16"/>
        <v>8.613396267714192E-2</v>
      </c>
      <c r="H16">
        <f t="shared" si="18"/>
        <v>2036</v>
      </c>
      <c r="I16" s="20"/>
      <c r="J16" s="20"/>
      <c r="K16" s="20">
        <f t="shared" ref="K16:M18" si="20">+K15*(1-K$3)</f>
        <v>1.3647613159579809E-2</v>
      </c>
      <c r="L16" s="20">
        <f t="shared" si="20"/>
        <v>9.4561682088205763E-3</v>
      </c>
      <c r="M16" s="20">
        <f t="shared" si="20"/>
        <v>6.4825468809526698E-3</v>
      </c>
      <c r="N16" s="21">
        <f t="shared" si="11"/>
        <v>9.8621094164510186E-3</v>
      </c>
    </row>
    <row r="17" spans="1:14" x14ac:dyDescent="0.75">
      <c r="A17" s="11">
        <v>47857</v>
      </c>
      <c r="B17" s="20"/>
      <c r="C17" s="20">
        <f t="shared" ref="C17:C26" si="21">+C16*C$3</f>
        <v>0.12243060124353759</v>
      </c>
      <c r="D17" s="20">
        <f t="shared" ref="D17:D26" si="22">+D16*D$3</f>
        <v>0.10292502403868331</v>
      </c>
      <c r="E17" s="20">
        <f t="shared" ref="E17:E26" si="23">+E16*E$3</f>
        <v>8.6351476587558179E-2</v>
      </c>
      <c r="F17" s="20">
        <f t="shared" ref="F17:F26" si="24">+F16*F$3</f>
        <v>7.2296197947621793E-2</v>
      </c>
      <c r="H17">
        <f t="shared" si="18"/>
        <v>2037</v>
      </c>
      <c r="I17" s="20"/>
      <c r="J17" s="20"/>
      <c r="K17" s="20">
        <f t="shared" si="20"/>
        <v>9.8084306853881264E-3</v>
      </c>
      <c r="L17" s="20">
        <f t="shared" si="20"/>
        <v>6.6069492780557095E-3</v>
      </c>
      <c r="M17" s="20">
        <f t="shared" si="20"/>
        <v>4.3996528447651749E-3</v>
      </c>
      <c r="N17" s="21">
        <f t="shared" si="11"/>
        <v>6.9383442694030033E-3</v>
      </c>
    </row>
    <row r="18" spans="1:14" x14ac:dyDescent="0.75">
      <c r="A18" s="11">
        <v>48038</v>
      </c>
      <c r="B18" s="20"/>
      <c r="C18" s="20">
        <f t="shared" si="21"/>
        <v>0.10643455476272383</v>
      </c>
      <c r="D18" s="20">
        <f t="shared" si="22"/>
        <v>8.8448208795436897E-2</v>
      </c>
      <c r="E18" s="20">
        <f t="shared" si="23"/>
        <v>7.3342282146448681E-2</v>
      </c>
      <c r="F18" s="20">
        <f t="shared" si="24"/>
        <v>6.0681525326696441E-2</v>
      </c>
      <c r="H18">
        <f t="shared" si="18"/>
        <v>2038</v>
      </c>
      <c r="I18" s="20"/>
      <c r="J18" s="20"/>
      <c r="K18" s="20">
        <f t="shared" si="20"/>
        <v>7.049240873488051E-3</v>
      </c>
      <c r="L18" s="20">
        <f t="shared" si="20"/>
        <v>4.616222744650747E-3</v>
      </c>
      <c r="M18" s="20">
        <f t="shared" si="20"/>
        <v>2.9860092815257228E-3</v>
      </c>
      <c r="N18" s="21">
        <f t="shared" si="11"/>
        <v>4.8838242998881735E-3</v>
      </c>
    </row>
    <row r="19" spans="1:14" x14ac:dyDescent="0.75">
      <c r="A19" s="11">
        <v>48222</v>
      </c>
      <c r="B19" s="20"/>
      <c r="C19" s="20">
        <f t="shared" si="21"/>
        <v>9.2528455569740278E-2</v>
      </c>
      <c r="D19" s="20">
        <f t="shared" si="22"/>
        <v>7.6007615370397921E-2</v>
      </c>
      <c r="E19" s="20">
        <f t="shared" si="23"/>
        <v>6.2292974747166316E-2</v>
      </c>
      <c r="F19" s="20">
        <f t="shared" si="24"/>
        <v>5.0932796198249183E-2</v>
      </c>
      <c r="H19">
        <f t="shared" si="18"/>
        <v>2039</v>
      </c>
      <c r="I19" s="20"/>
      <c r="J19" s="20"/>
      <c r="K19" s="20"/>
      <c r="L19" s="20">
        <f t="shared" ref="L19:M21" si="25">+L18*(1-L$3)</f>
        <v>3.2253179994900507E-3</v>
      </c>
      <c r="M19" s="20">
        <f t="shared" si="25"/>
        <v>2.0265806744199284E-3</v>
      </c>
      <c r="N19" s="21">
        <f t="shared" si="11"/>
        <v>2.6259493369549898E-3</v>
      </c>
    </row>
    <row r="20" spans="1:14" x14ac:dyDescent="0.75">
      <c r="A20" s="11">
        <v>48404</v>
      </c>
      <c r="B20" s="20"/>
      <c r="C20" s="20">
        <f t="shared" si="21"/>
        <v>8.0439243713732983E-2</v>
      </c>
      <c r="D20" s="20">
        <f t="shared" si="22"/>
        <v>6.5316841041470564E-2</v>
      </c>
      <c r="E20" s="20">
        <f t="shared" si="23"/>
        <v>5.2908289588027152E-2</v>
      </c>
      <c r="F20" s="20">
        <f t="shared" si="24"/>
        <v>4.2750239296161979E-2</v>
      </c>
      <c r="H20">
        <f t="shared" si="18"/>
        <v>2040</v>
      </c>
      <c r="I20" s="20"/>
      <c r="J20" s="20"/>
      <c r="K20" s="20"/>
      <c r="L20" s="20">
        <f t="shared" si="25"/>
        <v>2.2535039518812357E-3</v>
      </c>
      <c r="M20" s="20">
        <f t="shared" si="25"/>
        <v>1.3754241339242641E-3</v>
      </c>
      <c r="N20" s="21">
        <f t="shared" si="11"/>
        <v>1.8144640429027499E-3</v>
      </c>
    </row>
    <row r="21" spans="1:14" x14ac:dyDescent="0.75">
      <c r="A21" s="11">
        <v>48588</v>
      </c>
      <c r="B21" s="20"/>
      <c r="C21" s="20">
        <f t="shared" si="21"/>
        <v>6.9929535615780664E-2</v>
      </c>
      <c r="D21" s="20">
        <f t="shared" si="22"/>
        <v>5.6129766772005471E-2</v>
      </c>
      <c r="E21" s="20">
        <f t="shared" si="23"/>
        <v>4.4937444687659277E-2</v>
      </c>
      <c r="F21" s="20">
        <f t="shared" si="24"/>
        <v>3.5882242804135205E-2</v>
      </c>
      <c r="H21">
        <f t="shared" si="18"/>
        <v>2041</v>
      </c>
      <c r="I21" s="20"/>
      <c r="J21" s="20"/>
      <c r="K21" s="20"/>
      <c r="L21" s="20">
        <f t="shared" si="25"/>
        <v>1.5745052307856978E-3</v>
      </c>
      <c r="M21" s="20">
        <f t="shared" si="25"/>
        <v>9.334893853770725E-4</v>
      </c>
      <c r="N21" s="21">
        <f t="shared" si="11"/>
        <v>1.2539973080813852E-3</v>
      </c>
    </row>
    <row r="22" spans="1:14" x14ac:dyDescent="0.75">
      <c r="A22" s="11">
        <v>48769</v>
      </c>
      <c r="B22" s="20"/>
      <c r="C22" s="20">
        <f t="shared" si="21"/>
        <v>6.0792962808573339E-2</v>
      </c>
      <c r="D22" s="20">
        <f t="shared" si="22"/>
        <v>4.8234891149732749E-2</v>
      </c>
      <c r="E22" s="20">
        <f t="shared" si="23"/>
        <v>3.8167439370661679E-2</v>
      </c>
      <c r="F22" s="20">
        <f t="shared" si="24"/>
        <v>3.0117617347945578E-2</v>
      </c>
      <c r="H22">
        <f t="shared" si="18"/>
        <v>2042</v>
      </c>
      <c r="I22" s="20"/>
      <c r="J22" s="20"/>
      <c r="K22" s="20"/>
      <c r="L22" s="20"/>
      <c r="M22" s="20">
        <f>+M21*(1-M$3)</f>
        <v>6.3355179767381274E-4</v>
      </c>
      <c r="N22" s="21">
        <f t="shared" si="11"/>
        <v>6.3355179767381274E-4</v>
      </c>
    </row>
    <row r="23" spans="1:14" x14ac:dyDescent="0.75">
      <c r="A23" s="11">
        <v>48953</v>
      </c>
      <c r="B23" s="20"/>
      <c r="C23" s="20">
        <f t="shared" si="21"/>
        <v>5.2850119688347699E-2</v>
      </c>
      <c r="D23" s="20">
        <f t="shared" si="22"/>
        <v>4.1450461279788409E-2</v>
      </c>
      <c r="E23" s="20">
        <f t="shared" si="23"/>
        <v>3.2417362363133854E-2</v>
      </c>
      <c r="F23" s="20">
        <f t="shared" si="24"/>
        <v>2.5279101968864057E-2</v>
      </c>
      <c r="H23">
        <f t="shared" si="18"/>
        <v>2043</v>
      </c>
      <c r="I23" s="20"/>
      <c r="J23" s="20"/>
      <c r="K23" s="20"/>
      <c r="L23" s="20"/>
      <c r="M23" s="20">
        <f>+M22*(1-M$3)</f>
        <v>4.299865500597885E-4</v>
      </c>
      <c r="N23" s="21">
        <f t="shared" si="11"/>
        <v>4.299865500597885E-4</v>
      </c>
    </row>
    <row r="24" spans="1:14" x14ac:dyDescent="0.75">
      <c r="A24" s="11">
        <v>49134</v>
      </c>
      <c r="B24" s="20"/>
      <c r="C24" s="20">
        <f t="shared" si="21"/>
        <v>4.5945040709198248E-2</v>
      </c>
      <c r="D24" s="20">
        <f t="shared" si="22"/>
        <v>3.5620288537061569E-2</v>
      </c>
      <c r="E24" s="20">
        <f t="shared" si="23"/>
        <v>2.7533557396321316E-2</v>
      </c>
      <c r="F24" s="20">
        <f t="shared" si="24"/>
        <v>2.1217913388351658E-2</v>
      </c>
      <c r="H24">
        <f t="shared" si="18"/>
        <v>2044</v>
      </c>
      <c r="I24" s="20"/>
      <c r="J24" s="20"/>
      <c r="K24" s="20"/>
      <c r="L24" s="20"/>
      <c r="M24" s="20">
        <f>+M23*(1-M$3)</f>
        <v>2.9182844072286846E-4</v>
      </c>
      <c r="N24" s="21">
        <f t="shared" si="11"/>
        <v>2.9182844072286846E-4</v>
      </c>
    </row>
    <row r="25" spans="1:14" x14ac:dyDescent="0.75">
      <c r="A25" s="11">
        <v>49318</v>
      </c>
      <c r="B25" s="20"/>
      <c r="C25" s="20">
        <f t="shared" si="21"/>
        <v>3.9942137846005712E-2</v>
      </c>
      <c r="D25" s="20">
        <f t="shared" si="22"/>
        <v>3.0610152849666832E-2</v>
      </c>
      <c r="E25" s="20">
        <f t="shared" si="23"/>
        <v>2.3385517131358415E-2</v>
      </c>
      <c r="F25" s="20">
        <f t="shared" si="24"/>
        <v>1.7809170955127199E-2</v>
      </c>
      <c r="H25">
        <f t="shared" si="18"/>
        <v>2045</v>
      </c>
      <c r="I25" s="20"/>
      <c r="J25" s="20"/>
      <c r="K25" s="20"/>
      <c r="L25" s="20"/>
      <c r="M25" s="20">
        <f>+M24*(1-M$3)</f>
        <v>1.9806163426018544E-4</v>
      </c>
      <c r="N25" s="21">
        <f t="shared" si="11"/>
        <v>1.9806163426018544E-4</v>
      </c>
    </row>
    <row r="26" spans="1:14" x14ac:dyDescent="0.75">
      <c r="A26" s="11">
        <v>49499</v>
      </c>
      <c r="B26" s="20"/>
      <c r="C26" s="20">
        <f t="shared" si="21"/>
        <v>3.4723538190051619E-2</v>
      </c>
      <c r="D26" s="20">
        <f t="shared" si="22"/>
        <v>2.6304712734291094E-2</v>
      </c>
      <c r="E26" s="20">
        <f t="shared" si="23"/>
        <v>1.9862395680629537E-2</v>
      </c>
      <c r="F26" s="20">
        <f t="shared" si="24"/>
        <v>1.4948056592740467E-2</v>
      </c>
      <c r="H26">
        <f t="shared" si="18"/>
        <v>2046</v>
      </c>
      <c r="I26" s="20"/>
      <c r="J26" s="20"/>
      <c r="K26" s="20"/>
      <c r="L26" s="20"/>
      <c r="M26" s="20">
        <f>+M25*(1-M$3)</f>
        <v>1.34422850866233E-4</v>
      </c>
      <c r="N26" s="21">
        <f t="shared" si="11"/>
        <v>1.34422850866233E-4</v>
      </c>
    </row>
    <row r="27" spans="1:14" x14ac:dyDescent="0.75">
      <c r="A27" s="11">
        <v>49683</v>
      </c>
      <c r="B27" s="20"/>
      <c r="C27" s="21"/>
      <c r="D27" s="20">
        <f t="shared" ref="D27:D31" si="26">+D26*D$3</f>
        <v>2.260484994739604E-2</v>
      </c>
      <c r="E27" s="20">
        <f t="shared" ref="E27:E31" si="27">+E26*E$3</f>
        <v>1.6870046531700295E-2</v>
      </c>
      <c r="F27" s="20">
        <f t="shared" ref="F27:F31" si="28">+F26*F$3</f>
        <v>1.2546591666887383E-2</v>
      </c>
    </row>
    <row r="28" spans="1:14" x14ac:dyDescent="0.75">
      <c r="A28" s="11">
        <v>49865</v>
      </c>
      <c r="B28" s="20"/>
      <c r="C28" s="21"/>
      <c r="D28" s="20">
        <f t="shared" si="26"/>
        <v>1.9425387621822342E-2</v>
      </c>
      <c r="E28" s="20">
        <f t="shared" si="27"/>
        <v>1.4328506719825492E-2</v>
      </c>
      <c r="F28" s="20">
        <f t="shared" si="28"/>
        <v>1.0530931661849445E-2</v>
      </c>
    </row>
    <row r="29" spans="1:14" x14ac:dyDescent="0.75">
      <c r="A29" s="11">
        <v>50049</v>
      </c>
      <c r="B29" s="20"/>
      <c r="C29" s="21"/>
      <c r="D29" s="20">
        <f t="shared" si="26"/>
        <v>1.6693129356583802E-2</v>
      </c>
      <c r="E29" s="20">
        <f t="shared" si="27"/>
        <v>1.2169860019905466E-2</v>
      </c>
      <c r="F29" s="20">
        <f t="shared" si="28"/>
        <v>8.8390954779558745E-3</v>
      </c>
    </row>
    <row r="30" spans="1:14" x14ac:dyDescent="0.75">
      <c r="A30" s="11">
        <v>50230</v>
      </c>
      <c r="B30" s="20"/>
      <c r="C30" s="21"/>
      <c r="D30" s="20">
        <f t="shared" si="26"/>
        <v>1.434517411650487E-2</v>
      </c>
      <c r="E30" s="20">
        <f t="shared" si="27"/>
        <v>1.0336422057098862E-2</v>
      </c>
      <c r="F30" s="20">
        <f t="shared" si="28"/>
        <v>7.4190595264672756E-3</v>
      </c>
    </row>
    <row r="31" spans="1:14" x14ac:dyDescent="0.75">
      <c r="A31" s="11">
        <v>50414</v>
      </c>
      <c r="B31" s="20"/>
      <c r="C31" s="21"/>
      <c r="D31" s="20">
        <f t="shared" si="26"/>
        <v>1.2327468147946729E-2</v>
      </c>
      <c r="E31" s="20">
        <f t="shared" si="27"/>
        <v>8.7791988377619642E-3</v>
      </c>
      <c r="F31" s="20">
        <f t="shared" si="28"/>
        <v>6.2271580157197181E-3</v>
      </c>
    </row>
    <row r="32" spans="1:14" x14ac:dyDescent="0.75">
      <c r="A32" s="11">
        <v>50595</v>
      </c>
      <c r="B32" s="20"/>
      <c r="C32" s="21"/>
      <c r="D32" s="21"/>
      <c r="E32" s="20">
        <f t="shared" ref="E32:E38" si="29">+E31*E$3</f>
        <v>7.4565775088516056E-3</v>
      </c>
      <c r="F32" s="20">
        <f t="shared" ref="F32:F48" si="30">+F31*F$3</f>
        <v>5.2267402376817117E-3</v>
      </c>
    </row>
    <row r="33" spans="1:6" x14ac:dyDescent="0.75">
      <c r="A33" s="11">
        <v>50779</v>
      </c>
      <c r="B33" s="20"/>
      <c r="C33" s="21"/>
      <c r="D33" s="21"/>
      <c r="E33" s="20">
        <f t="shared" si="29"/>
        <v>6.3332143596471473E-3</v>
      </c>
      <c r="F33" s="20">
        <f t="shared" si="30"/>
        <v>4.3870435667824692E-3</v>
      </c>
    </row>
    <row r="34" spans="1:6" x14ac:dyDescent="0.75">
      <c r="A34" s="11">
        <v>50960</v>
      </c>
      <c r="B34" s="20"/>
      <c r="C34" s="21"/>
      <c r="D34" s="21"/>
      <c r="E34" s="20">
        <f t="shared" si="29"/>
        <v>5.3790903504492829E-3</v>
      </c>
      <c r="F34" s="20">
        <f t="shared" si="30"/>
        <v>3.6822475159745001E-3</v>
      </c>
    </row>
    <row r="35" spans="1:6" x14ac:dyDescent="0.75">
      <c r="A35" s="11">
        <v>51144</v>
      </c>
      <c r="B35" s="20"/>
      <c r="C35" s="21"/>
      <c r="D35" s="21"/>
      <c r="E35" s="20">
        <f t="shared" si="29"/>
        <v>4.5687089296482727E-3</v>
      </c>
      <c r="F35" s="20">
        <f t="shared" si="30"/>
        <v>3.0906797624635249E-3</v>
      </c>
    </row>
    <row r="36" spans="1:6" x14ac:dyDescent="0.75">
      <c r="A36" s="11">
        <v>51326</v>
      </c>
      <c r="B36" s="20"/>
      <c r="C36" s="21"/>
      <c r="D36" s="21"/>
      <c r="E36" s="20">
        <f t="shared" si="29"/>
        <v>3.8804147028510989E-3</v>
      </c>
      <c r="F36" s="20">
        <f t="shared" si="30"/>
        <v>2.5941497285723856E-3</v>
      </c>
    </row>
    <row r="37" spans="1:6" x14ac:dyDescent="0.75">
      <c r="A37" s="11">
        <v>51510</v>
      </c>
      <c r="B37" s="20"/>
      <c r="C37" s="21"/>
      <c r="D37" s="21"/>
      <c r="E37" s="20">
        <f t="shared" si="29"/>
        <v>3.2958147472227366E-3</v>
      </c>
      <c r="F37" s="20">
        <f t="shared" si="30"/>
        <v>2.177389225497801E-3</v>
      </c>
    </row>
    <row r="38" spans="1:6" x14ac:dyDescent="0.75">
      <c r="A38" s="11">
        <v>51691</v>
      </c>
      <c r="B38" s="20"/>
      <c r="C38" s="21"/>
      <c r="D38" s="21"/>
      <c r="E38" s="20">
        <f t="shared" si="29"/>
        <v>2.7992871071305411E-3</v>
      </c>
      <c r="F38" s="20">
        <f t="shared" si="30"/>
        <v>1.8275829598791112E-3</v>
      </c>
    </row>
    <row r="39" spans="1:6" x14ac:dyDescent="0.75">
      <c r="A39" s="11">
        <v>51875</v>
      </c>
      <c r="B39" s="20"/>
      <c r="C39" s="21"/>
      <c r="D39" s="21"/>
      <c r="E39" s="21"/>
      <c r="F39" s="20">
        <f t="shared" si="30"/>
        <v>1.5339744663597657E-3</v>
      </c>
    </row>
    <row r="40" spans="1:6" x14ac:dyDescent="0.75">
      <c r="A40" s="11">
        <v>52056</v>
      </c>
      <c r="B40" s="20"/>
      <c r="C40" s="21"/>
      <c r="D40" s="21"/>
      <c r="E40" s="21"/>
      <c r="F40" s="20">
        <f t="shared" si="30"/>
        <v>1.2875353486549123E-3</v>
      </c>
    </row>
    <row r="41" spans="1:6" x14ac:dyDescent="0.75">
      <c r="A41" s="11">
        <v>52240</v>
      </c>
      <c r="B41" s="20"/>
      <c r="C41" s="21"/>
      <c r="D41" s="21"/>
      <c r="E41" s="21"/>
      <c r="F41" s="20">
        <f t="shared" si="30"/>
        <v>1.0806876583610175E-3</v>
      </c>
    </row>
    <row r="42" spans="1:6" x14ac:dyDescent="0.75">
      <c r="A42" s="11">
        <v>52421</v>
      </c>
      <c r="B42" s="20"/>
      <c r="C42" s="21"/>
      <c r="D42" s="21"/>
      <c r="E42" s="21"/>
      <c r="F42" s="20">
        <f t="shared" si="30"/>
        <v>9.0707087471727209E-4</v>
      </c>
    </row>
    <row r="43" spans="1:6" x14ac:dyDescent="0.75">
      <c r="A43" s="11">
        <v>52605</v>
      </c>
      <c r="B43" s="20"/>
      <c r="C43" s="21"/>
      <c r="D43" s="21"/>
      <c r="E43" s="21"/>
      <c r="F43" s="20">
        <f t="shared" si="30"/>
        <v>7.6134631999794501E-4</v>
      </c>
    </row>
    <row r="44" spans="1:6" x14ac:dyDescent="0.75">
      <c r="A44" s="11">
        <v>52787</v>
      </c>
      <c r="B44" s="20"/>
      <c r="C44" s="21"/>
      <c r="D44" s="21"/>
      <c r="E44" s="21"/>
      <c r="F44" s="20">
        <f t="shared" si="30"/>
        <v>6.3903299635222641E-4</v>
      </c>
    </row>
    <row r="45" spans="1:6" x14ac:dyDescent="0.75">
      <c r="A45" s="11">
        <v>52971</v>
      </c>
      <c r="B45" s="20"/>
      <c r="C45" s="21"/>
      <c r="D45" s="21"/>
      <c r="E45" s="21"/>
      <c r="F45" s="20">
        <f t="shared" si="30"/>
        <v>5.3636979611066727E-4</v>
      </c>
    </row>
    <row r="46" spans="1:6" x14ac:dyDescent="0.75">
      <c r="A46" s="11">
        <v>53152</v>
      </c>
      <c r="B46" s="20"/>
      <c r="C46" s="21"/>
      <c r="D46" s="21"/>
      <c r="E46" s="21"/>
      <c r="F46" s="20">
        <f t="shared" si="30"/>
        <v>4.5019984855559241E-4</v>
      </c>
    </row>
    <row r="47" spans="1:6" x14ac:dyDescent="0.75">
      <c r="A47" s="11">
        <v>53336</v>
      </c>
      <c r="B47" s="20"/>
      <c r="C47" s="21"/>
      <c r="D47" s="21"/>
      <c r="E47" s="21"/>
      <c r="F47" s="20">
        <f t="shared" si="30"/>
        <v>3.7787344684423678E-4</v>
      </c>
    </row>
    <row r="48" spans="1:6" x14ac:dyDescent="0.75">
      <c r="A48" s="11">
        <v>53517</v>
      </c>
      <c r="B48" s="20"/>
      <c r="C48" s="21"/>
      <c r="D48" s="21"/>
      <c r="E48" s="21"/>
      <c r="F48" s="20">
        <f t="shared" si="30"/>
        <v>3.1716657010894613E-4</v>
      </c>
    </row>
  </sheetData>
  <conditionalFormatting sqref="B3:F48">
    <cfRule type="cellIs" dxfId="0" priority="1" operator="greaterThan">
      <formula>0.5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PRICES Local Law</vt:lpstr>
      <vt:lpstr>PRICES Foreign Law</vt:lpstr>
      <vt:lpstr>Volume Local Law</vt:lpstr>
      <vt:lpstr>Volume Foreign Law</vt:lpstr>
      <vt:lpstr>Country Risk</vt:lpstr>
      <vt:lpstr>Datos</vt:lpstr>
      <vt:lpstr>AL29</vt:lpstr>
      <vt:lpstr>AL30</vt:lpstr>
      <vt:lpstr>AL35</vt:lpstr>
      <vt:lpstr>AE38</vt:lpstr>
      <vt:lpstr>AL41</vt:lpstr>
      <vt:lpstr>GD29</vt:lpstr>
      <vt:lpstr>GD30</vt:lpstr>
      <vt:lpstr>GD35</vt:lpstr>
      <vt:lpstr>GD38</vt:lpstr>
      <vt:lpstr>GD41</vt:lpstr>
      <vt:lpstr>GD46</vt:lpstr>
      <vt:lpstr>FFant</vt:lpstr>
      <vt:lpstr>PDs Ejemplo</vt:lpstr>
    </vt:vector>
  </TitlesOfParts>
  <Company>GRUPO SAN CRISTOBAL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CIMETTI Juan Augusto</dc:creator>
  <cp:lastModifiedBy>Juan Augusto Sanchez Cimetti</cp:lastModifiedBy>
  <cp:lastPrinted>2023-10-26T16:01:49Z</cp:lastPrinted>
  <dcterms:created xsi:type="dcterms:W3CDTF">2023-09-18T20:51:01Z</dcterms:created>
  <dcterms:modified xsi:type="dcterms:W3CDTF">2023-11-03T02:05:48Z</dcterms:modified>
</cp:coreProperties>
</file>