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Paramètres" sheetId="2" r:id="rId5"/>
    <sheet name="Juin" sheetId="3" r:id="rId6"/>
    <sheet name="Juillet" sheetId="4" r:id="rId7"/>
    <sheet name="Aout" sheetId="5" r:id="rId8"/>
    <sheet name="Récapitulatif stage" sheetId="6" r:id="rId9"/>
  </sheets>
</workbook>
</file>

<file path=xl/sharedStrings.xml><?xml version="1.0" encoding="utf-8"?>
<sst xmlns="http://schemas.openxmlformats.org/spreadsheetml/2006/main" uniqueCount="60">
  <si>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</si>
  <si>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</si>
  <si>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</si>
  <si>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</si>
  <si>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Paramètres</t>
  </si>
  <si>
    <t>Tableau 1</t>
  </si>
  <si>
    <t>Feuille de suivi des temps</t>
  </si>
  <si>
    <t>Complétez les cases vertes uniquement</t>
  </si>
  <si>
    <t>Année :</t>
  </si>
  <si>
    <t>Nom de la personne concernée :</t>
  </si>
  <si>
    <t>Lionel Durand</t>
  </si>
  <si>
    <t>Fonction :</t>
  </si>
  <si>
    <t>Stagiaire</t>
  </si>
  <si>
    <t>Diplôme :</t>
  </si>
  <si>
    <t>Informaticien</t>
  </si>
  <si>
    <t>Saisissez les tâches (4 maximum) :</t>
  </si>
  <si>
    <t>Developpement</t>
  </si>
  <si>
    <t xml:space="preserve"> (ne pas modifier les noms des projets en cours d'année)</t>
  </si>
  <si>
    <t>Formation</t>
  </si>
  <si>
    <t xml:space="preserve"> (ne pas supprimer les projets arrêtés)</t>
  </si>
  <si>
    <t>Test</t>
  </si>
  <si>
    <t>Autre</t>
  </si>
  <si>
    <t>Les feuilles de suivi des temps figurent dans les onglets suivants (mois par mois).</t>
  </si>
  <si>
    <t>Juin</t>
  </si>
  <si>
    <t>FEUILLE DE TEMPS</t>
  </si>
  <si>
    <t>ANNÉE</t>
  </si>
  <si>
    <t>MOIS</t>
  </si>
  <si>
    <t>JUIN</t>
  </si>
  <si>
    <t>Nom de la personne :</t>
  </si>
  <si>
    <t>Jour</t>
  </si>
  <si>
    <t>Nombre heures Autre</t>
  </si>
  <si>
    <t>Nombre heures Developpement</t>
  </si>
  <si>
    <t>Nombre heures Formation</t>
  </si>
  <si>
    <t>Nombre heures Test</t>
  </si>
  <si>
    <t>Détails, remarques</t>
  </si>
  <si>
    <t>dimanche</t>
  </si>
  <si>
    <t>lundi</t>
  </si>
  <si>
    <t>mardi</t>
  </si>
  <si>
    <t>mercredi</t>
  </si>
  <si>
    <t>jeudi</t>
  </si>
  <si>
    <t>vendredi</t>
  </si>
  <si>
    <t>samedi</t>
  </si>
  <si>
    <t>TOTAL HEURES</t>
  </si>
  <si>
    <t>(en % du total)</t>
  </si>
  <si>
    <t xml:space="preserve">Total heures consacrées au stage : </t>
  </si>
  <si>
    <t>Les informations présentées sont conformes à la réalité.</t>
  </si>
  <si>
    <t>Juillet</t>
  </si>
  <si>
    <t>JUILLET</t>
  </si>
  <si>
    <t>Aout</t>
  </si>
  <si>
    <t>AOUT</t>
  </si>
  <si>
    <t>Récapitulatif stage</t>
  </si>
  <si>
    <t>Récapitulatif automatique</t>
  </si>
  <si>
    <t>Tâches</t>
  </si>
  <si>
    <t>Août</t>
  </si>
  <si>
    <t>TOTAL</t>
  </si>
  <si>
    <t>en % des heures stage</t>
  </si>
  <si>
    <t>en % des heures totales</t>
  </si>
  <si>
    <t>SOMME HEURES TACHES</t>
  </si>
  <si>
    <t>SOMME HEURES TOTALES</t>
  </si>
  <si>
    <t>% d'heures Tâches sur total heures</t>
  </si>
</sst>
</file>

<file path=xl/styles.xml><?xml version="1.0" encoding="utf-8"?>
<styleSheet xmlns="http://schemas.openxmlformats.org/spreadsheetml/2006/main">
  <numFmts count="5">
    <numFmt numFmtId="0" formatCode="General"/>
    <numFmt numFmtId="59" formatCode="d mmm yyyy"/>
    <numFmt numFmtId="60" formatCode="0.0"/>
    <numFmt numFmtId="61" formatCode="0.0%"/>
    <numFmt numFmtId="62" formatCode="#,##0%"/>
  </numFmts>
  <fonts count="24">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8"/>
      <color indexed="8"/>
      <name val="Arial"/>
    </font>
    <font>
      <b val="1"/>
      <i val="1"/>
      <sz val="11"/>
      <color indexed="14"/>
      <name val="Arial"/>
    </font>
    <font>
      <b val="1"/>
      <sz val="10"/>
      <color indexed="8"/>
      <name val="Arial"/>
    </font>
    <font>
      <i val="1"/>
      <sz val="8"/>
      <color indexed="8"/>
      <name val="Arial"/>
    </font>
    <font>
      <b val="1"/>
      <i val="1"/>
      <sz val="10"/>
      <color indexed="8"/>
      <name val="Arial"/>
    </font>
    <font>
      <b val="1"/>
      <sz val="18"/>
      <color indexed="13"/>
      <name val="Arial"/>
    </font>
    <font>
      <sz val="10"/>
      <color indexed="17"/>
      <name val="Arial"/>
    </font>
    <font>
      <b val="1"/>
      <sz val="14"/>
      <color indexed="8"/>
      <name val="Arial"/>
    </font>
    <font>
      <b val="1"/>
      <sz val="9"/>
      <color indexed="8"/>
      <name val="Arial"/>
    </font>
    <font>
      <sz val="10"/>
      <color indexed="13"/>
      <name val="Arial"/>
    </font>
    <font>
      <sz val="9"/>
      <color indexed="8"/>
      <name val="Arial"/>
    </font>
    <font>
      <i val="1"/>
      <sz val="9"/>
      <color indexed="8"/>
      <name val="Arial"/>
    </font>
    <font>
      <sz val="10"/>
      <color indexed="19"/>
      <name val="Arial"/>
    </font>
    <font>
      <b val="1"/>
      <i val="1"/>
      <sz val="9"/>
      <color indexed="8"/>
      <name val="Arial"/>
    </font>
    <font>
      <i val="1"/>
      <sz val="10"/>
      <color indexed="8"/>
      <name val="Arial"/>
    </font>
    <font>
      <i val="1"/>
      <sz val="7"/>
      <color indexed="8"/>
      <name val="Arial"/>
    </font>
    <font>
      <b val="1"/>
      <sz val="16"/>
      <color indexed="8"/>
      <name val="Arial"/>
    </font>
    <font>
      <sz val="18"/>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s>
  <borders count="7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right/>
      <top/>
      <bottom style="thin">
        <color indexed="8"/>
      </bottom>
      <diagonal/>
    </border>
    <border>
      <left style="thin">
        <color indexed="12"/>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style="thin">
        <color indexed="8"/>
      </top>
      <bottom style="thin">
        <color indexed="8"/>
      </bottom>
      <diagonal/>
    </border>
    <border>
      <left/>
      <right/>
      <top style="thin">
        <color indexed="8"/>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diagonal/>
    </border>
    <border>
      <left/>
      <right/>
      <top/>
      <bottom style="medium">
        <color indexed="8"/>
      </bottom>
      <diagonal/>
    </border>
    <border>
      <left style="thin">
        <color indexed="12"/>
      </left>
      <right style="thin">
        <color indexed="12"/>
      </right>
      <top/>
      <bottom/>
      <diagonal/>
    </border>
    <border>
      <left style="thin">
        <color indexed="12"/>
      </left>
      <right style="medium">
        <color indexed="8"/>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2"/>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medium">
        <color indexed="8"/>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top style="hair">
        <color indexed="8"/>
      </top>
      <bottom style="thin">
        <color indexed="8"/>
      </bottom>
      <diagonal/>
    </border>
    <border>
      <left/>
      <right/>
      <top style="hair">
        <color indexed="8"/>
      </top>
      <bottom style="thin">
        <color indexed="8"/>
      </bottom>
      <diagonal/>
    </border>
    <border>
      <left/>
      <right style="medium">
        <color indexed="8"/>
      </right>
      <top style="hair">
        <color indexed="8"/>
      </top>
      <bottom/>
      <diagonal/>
    </border>
    <border>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top style="thin">
        <color indexed="8"/>
      </top>
      <bottom/>
      <diagonal/>
    </border>
    <border>
      <left/>
      <right style="thin">
        <color indexed="8"/>
      </right>
      <top style="thin">
        <color indexed="8"/>
      </top>
      <bottom/>
      <diagonal/>
    </border>
    <border>
      <left/>
      <right/>
      <top style="thin">
        <color indexed="8"/>
      </top>
      <bottom style="hair">
        <color indexed="8"/>
      </bottom>
      <diagonal/>
    </border>
    <border>
      <left style="thin">
        <color indexed="8"/>
      </left>
      <right/>
      <top style="thin">
        <color indexed="8"/>
      </top>
      <bottom style="hair">
        <color indexed="8"/>
      </bottom>
      <diagonal/>
    </border>
    <border>
      <left/>
      <right style="medium">
        <color indexed="8"/>
      </right>
      <top style="thin">
        <color indexed="8"/>
      </top>
      <bottom style="hair">
        <color indexed="8"/>
      </bottom>
      <diagonal/>
    </border>
    <border>
      <left/>
      <right/>
      <top style="hair">
        <color indexed="8"/>
      </top>
      <bottom style="hair">
        <color indexed="8"/>
      </bottom>
      <diagonal/>
    </border>
    <border>
      <left style="thin">
        <color indexed="8"/>
      </left>
      <right/>
      <top style="hair">
        <color indexed="8"/>
      </top>
      <bottom style="hair">
        <color indexed="8"/>
      </bottom>
      <diagonal/>
    </border>
    <border>
      <left/>
      <right style="medium">
        <color indexed="8"/>
      </right>
      <top style="hair">
        <color indexed="8"/>
      </top>
      <bottom style="hair">
        <color indexed="8"/>
      </bottom>
      <diagonal/>
    </border>
    <border>
      <left style="thin">
        <color indexed="12"/>
      </left>
      <right style="medium">
        <color indexed="8"/>
      </right>
      <top/>
      <bottom style="thin">
        <color indexed="12"/>
      </bottom>
      <diagonal/>
    </border>
    <border>
      <left style="medium">
        <color indexed="8"/>
      </left>
      <right/>
      <top style="hair">
        <color indexed="8"/>
      </top>
      <bottom style="medium">
        <color indexed="8"/>
      </bottom>
      <diagonal/>
    </border>
    <border>
      <left/>
      <right/>
      <top style="hair">
        <color indexed="8"/>
      </top>
      <bottom style="medium">
        <color indexed="8"/>
      </bottom>
      <diagonal/>
    </border>
    <border>
      <left/>
      <right style="thin">
        <color indexed="8"/>
      </right>
      <top style="hair">
        <color indexed="8"/>
      </top>
      <bottom style="medium">
        <color indexed="8"/>
      </bottom>
      <diagonal/>
    </border>
    <border>
      <left style="thin">
        <color indexed="8"/>
      </left>
      <right/>
      <top style="hair">
        <color indexed="8"/>
      </top>
      <bottom style="medium">
        <color indexed="8"/>
      </bottom>
      <diagonal/>
    </border>
    <border>
      <left/>
      <right style="medium">
        <color indexed="8"/>
      </right>
      <top style="hair">
        <color indexed="8"/>
      </top>
      <bottom style="medium">
        <color indexed="8"/>
      </bottom>
      <diagonal/>
    </border>
    <border>
      <left style="medium">
        <color indexed="8"/>
      </left>
      <right style="thin">
        <color indexed="12"/>
      </right>
      <top/>
      <bottom style="thin">
        <color indexed="12"/>
      </bottom>
      <diagonal/>
    </border>
    <border>
      <left style="thin">
        <color indexed="12"/>
      </left>
      <right style="thin">
        <color indexed="12"/>
      </right>
      <top/>
      <bottom style="thin">
        <color indexed="12"/>
      </bottom>
      <diagonal/>
    </border>
    <border>
      <left/>
      <right style="thin">
        <color indexed="12"/>
      </right>
      <top/>
      <bottom style="thin">
        <color indexed="8"/>
      </bottom>
      <diagonal/>
    </border>
    <border>
      <left style="thin">
        <color indexed="8"/>
      </left>
      <right style="thin">
        <color indexed="8"/>
      </right>
      <top style="hair">
        <color indexed="8"/>
      </top>
      <bottom style="thin">
        <color indexed="8"/>
      </bottom>
      <diagonal/>
    </border>
    <border>
      <left style="thin">
        <color indexed="12"/>
      </left>
      <right style="thin">
        <color indexed="8"/>
      </right>
      <top/>
      <bottom style="thin">
        <color indexed="12"/>
      </bottom>
      <diagonal/>
    </border>
  </borders>
  <cellStyleXfs count="1">
    <xf numFmtId="0" fontId="0" applyNumberFormat="0" applyFont="1" applyFill="0" applyBorder="0" applyAlignment="1" applyProtection="0">
      <alignment vertical="bottom"/>
    </xf>
  </cellStyleXfs>
  <cellXfs count="16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fillId="4" borderId="2" applyNumberFormat="0" applyFont="1" applyFill="1"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fillId="4" borderId="5" applyNumberFormat="0" applyFont="1" applyFill="1"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6" borderId="4" applyNumberFormat="1" applyFont="1" applyFill="0" applyBorder="1" applyAlignment="1" applyProtection="0">
      <alignment vertical="bottom"/>
    </xf>
    <xf numFmtId="49" fontId="7" borderId="4" applyNumberFormat="1" applyFont="1" applyFill="0" applyBorder="1" applyAlignment="1" applyProtection="0">
      <alignment vertical="bottom"/>
    </xf>
    <xf numFmtId="0" fontId="0" fillId="4" borderId="7" applyNumberFormat="0" applyFont="1" applyFill="1" applyBorder="1" applyAlignment="1" applyProtection="0">
      <alignment vertical="bottom"/>
    </xf>
    <xf numFmtId="49" fontId="8" borderId="8" applyNumberFormat="1" applyFont="1" applyFill="0" applyBorder="1" applyAlignment="1" applyProtection="0">
      <alignment vertical="bottom"/>
    </xf>
    <xf numFmtId="0" fontId="0" fillId="5" borderId="9" applyNumberFormat="1" applyFont="1" applyFill="1" applyBorder="1" applyAlignment="1" applyProtection="0">
      <alignment vertical="bottom"/>
    </xf>
    <xf numFmtId="0" fontId="0" borderId="10" applyNumberFormat="0" applyFont="1" applyFill="0" applyBorder="1" applyAlignment="1" applyProtection="0">
      <alignment vertical="bottom"/>
    </xf>
    <xf numFmtId="0" fontId="0" fillId="4" borderId="11" applyNumberFormat="0" applyFont="1" applyFill="1" applyBorder="1" applyAlignment="1" applyProtection="0">
      <alignment vertical="bottom"/>
    </xf>
    <xf numFmtId="49" fontId="0" fillId="5" borderId="9" applyNumberFormat="1" applyFont="1" applyFill="1" applyBorder="1" applyAlignment="1" applyProtection="0">
      <alignment vertical="bottom"/>
    </xf>
    <xf numFmtId="49" fontId="9" borderId="8" applyNumberFormat="1" applyFont="1" applyFill="0" applyBorder="1" applyAlignment="1" applyProtection="0">
      <alignment vertical="bottom"/>
    </xf>
    <xf numFmtId="0" fontId="0" borderId="8" applyNumberFormat="0" applyFont="1" applyFill="0" applyBorder="1" applyAlignment="1" applyProtection="0">
      <alignment vertical="bottom"/>
    </xf>
    <xf numFmtId="0" fontId="0" fillId="4" borderId="12" applyNumberFormat="0" applyFont="1" applyFill="1" applyBorder="1" applyAlignment="1" applyProtection="0">
      <alignment vertical="bottom"/>
    </xf>
    <xf numFmtId="49" fontId="10" borderId="13" applyNumberFormat="1" applyFont="1" applyFill="0" applyBorder="1" applyAlignment="1" applyProtection="0">
      <alignment vertical="bottom"/>
    </xf>
    <xf numFmtId="0" fontId="0" fillId="4" borderId="14" applyNumberFormat="0" applyFont="1" applyFill="1"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applyNumberFormat="1" applyFont="1" applyFill="0" applyBorder="0" applyAlignment="1" applyProtection="0">
      <alignment vertical="bottom"/>
    </xf>
    <xf numFmtId="49" fontId="7" borderId="2" applyNumberFormat="1" applyFont="1" applyFill="0" applyBorder="1" applyAlignment="1" applyProtection="0">
      <alignment vertical="bottom"/>
    </xf>
    <xf numFmtId="0" fontId="0" fillId="4" borderId="16" applyNumberFormat="0" applyFont="1" applyFill="1" applyBorder="1" applyAlignment="1" applyProtection="0">
      <alignment vertical="bottom"/>
    </xf>
    <xf numFmtId="0" fontId="0" borderId="17" applyNumberFormat="0" applyFont="1" applyFill="0" applyBorder="1" applyAlignment="1" applyProtection="0">
      <alignment vertical="bottom"/>
    </xf>
    <xf numFmtId="0" fontId="0" fillId="4" borderId="18" applyNumberFormat="0" applyFont="1" applyFill="1" applyBorder="1" applyAlignment="1" applyProtection="0">
      <alignment vertical="bottom"/>
    </xf>
    <xf numFmtId="0" fontId="0" borderId="19" applyNumberFormat="0" applyFont="1" applyFill="0" applyBorder="1" applyAlignment="1" applyProtection="0">
      <alignment vertical="bottom"/>
    </xf>
    <xf numFmtId="49" fontId="11" fillId="6" borderId="20" applyNumberFormat="1" applyFont="1" applyFill="1" applyBorder="1" applyAlignment="1" applyProtection="0">
      <alignment horizontal="center" vertical="center"/>
    </xf>
    <xf numFmtId="0" fontId="11" fillId="6" borderId="21" applyNumberFormat="0" applyFont="1" applyFill="1" applyBorder="1" applyAlignment="1" applyProtection="0">
      <alignment horizontal="center" vertical="center"/>
    </xf>
    <xf numFmtId="0" fontId="11" fillId="6" borderId="22" applyNumberFormat="0" applyFont="1" applyFill="1" applyBorder="1" applyAlignment="1" applyProtection="0">
      <alignment horizontal="center" vertical="center"/>
    </xf>
    <xf numFmtId="0" fontId="0" borderId="23" applyNumberFormat="0" applyFont="1" applyFill="0" applyBorder="1" applyAlignment="1" applyProtection="0">
      <alignment vertical="bottom"/>
    </xf>
    <xf numFmtId="0" fontId="12" fillId="4" borderId="18" applyNumberFormat="0" applyFont="1" applyFill="1"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49" fontId="13" borderId="27" applyNumberFormat="1" applyFont="1" applyFill="0" applyBorder="1" applyAlignment="1" applyProtection="0">
      <alignment vertical="bottom"/>
    </xf>
    <xf numFmtId="0" fontId="13" borderId="5" applyNumberFormat="1" applyFont="1" applyFill="0" applyBorder="1" applyAlignment="1" applyProtection="0">
      <alignment horizontal="left" vertical="bottom"/>
    </xf>
    <xf numFmtId="0" fontId="0" borderId="28" applyNumberFormat="0" applyFont="1" applyFill="0" applyBorder="1" applyAlignment="1" applyProtection="0">
      <alignment vertical="bottom"/>
    </xf>
    <xf numFmtId="0" fontId="2" borderId="27" applyNumberFormat="0" applyFont="1" applyFill="0" applyBorder="1" applyAlignment="1" applyProtection="0">
      <alignment vertical="bottom"/>
    </xf>
    <xf numFmtId="0" fontId="2" borderId="5" applyNumberFormat="0" applyFont="1" applyFill="0" applyBorder="1" applyAlignment="1" applyProtection="0">
      <alignment vertical="bottom"/>
    </xf>
    <xf numFmtId="49" fontId="13" borderId="5" applyNumberFormat="1" applyFont="1" applyFill="0" applyBorder="1" applyAlignment="1" applyProtection="0">
      <alignment vertical="bottom"/>
    </xf>
    <xf numFmtId="0" fontId="8" borderId="5"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30" applyNumberFormat="0" applyFont="1" applyFill="0" applyBorder="1" applyAlignment="1" applyProtection="0">
      <alignment vertical="bottom"/>
    </xf>
    <xf numFmtId="49" fontId="8" fillId="4" borderId="31" applyNumberFormat="1" applyFont="1" applyFill="1" applyBorder="1" applyAlignment="1" applyProtection="0">
      <alignment vertical="center"/>
    </xf>
    <xf numFmtId="0" fontId="8" fillId="4" borderId="11" applyNumberFormat="0" applyFont="1" applyFill="1" applyBorder="1" applyAlignment="1" applyProtection="0">
      <alignment vertical="center"/>
    </xf>
    <xf numFmtId="49" fontId="8" fillId="4" borderId="11" applyNumberFormat="1" applyFont="1" applyFill="1" applyBorder="1" applyAlignment="1" applyProtection="0">
      <alignment horizontal="left" vertical="center"/>
    </xf>
    <xf numFmtId="0" fontId="0" borderId="11" applyNumberFormat="0" applyFont="1" applyFill="0" applyBorder="1" applyAlignment="1" applyProtection="0">
      <alignment vertical="bottom"/>
    </xf>
    <xf numFmtId="0" fontId="0" fillId="4" borderId="32" applyNumberFormat="0" applyFont="1" applyFill="1" applyBorder="1" applyAlignment="1" applyProtection="0">
      <alignment horizontal="left" vertical="center"/>
    </xf>
    <xf numFmtId="0" fontId="0" fillId="4" borderId="32" applyNumberFormat="0" applyFont="1" applyFill="1" applyBorder="1" applyAlignment="1" applyProtection="0">
      <alignment horizontal="left" vertical="center" wrapText="1"/>
    </xf>
    <xf numFmtId="0" fontId="0" borderId="31" applyNumberFormat="0" applyFont="1" applyFill="0" applyBorder="1" applyAlignment="1" applyProtection="0">
      <alignment vertical="bottom"/>
    </xf>
    <xf numFmtId="0" fontId="0" borderId="32" applyNumberFormat="0" applyFont="1" applyFill="0" applyBorder="1" applyAlignment="1" applyProtection="0">
      <alignment vertical="bottom"/>
    </xf>
    <xf numFmtId="49" fontId="14" fillId="4" borderId="31" applyNumberFormat="1" applyFont="1" applyFill="1" applyBorder="1" applyAlignment="1" applyProtection="0">
      <alignment horizontal="center" vertical="center" wrapText="1"/>
    </xf>
    <xf numFmtId="0" fontId="14" fillId="4" borderId="33" applyNumberFormat="0" applyFont="1" applyFill="1" applyBorder="1" applyAlignment="1" applyProtection="0">
      <alignment horizontal="center" vertical="center" wrapText="1"/>
    </xf>
    <xf numFmtId="49" fontId="14" fillId="4" borderId="34" applyNumberFormat="1" applyFont="1" applyFill="1" applyBorder="1" applyAlignment="1" applyProtection="0">
      <alignment horizontal="center" vertical="center" wrapText="1"/>
    </xf>
    <xf numFmtId="49" fontId="14" fillId="4" borderId="35" applyNumberFormat="1" applyFont="1" applyFill="1" applyBorder="1" applyAlignment="1" applyProtection="0">
      <alignment horizontal="center" vertical="center" wrapText="1"/>
    </xf>
    <xf numFmtId="49" fontId="14" fillId="4" borderId="36" applyNumberFormat="1" applyFont="1" applyFill="1" applyBorder="1" applyAlignment="1" applyProtection="0">
      <alignment horizontal="center" vertical="center" wrapText="1"/>
    </xf>
    <xf numFmtId="49" fontId="14" fillId="4" borderId="37" applyNumberFormat="1" applyFont="1" applyFill="1" applyBorder="1" applyAlignment="1" applyProtection="0">
      <alignment horizontal="center" vertical="center" wrapText="1"/>
    </xf>
    <xf numFmtId="0" fontId="0" fillId="4" borderId="23" applyNumberFormat="0" applyFont="1" applyFill="1" applyBorder="1" applyAlignment="1" applyProtection="0">
      <alignment horizontal="center" vertical="center" wrapText="1"/>
    </xf>
    <xf numFmtId="0" fontId="15" fillId="4" borderId="18" applyNumberFormat="0" applyFont="1" applyFill="1" applyBorder="1" applyAlignment="1" applyProtection="0">
      <alignment vertical="bottom"/>
    </xf>
    <xf numFmtId="59" fontId="16" borderId="38" applyNumberFormat="1" applyFont="1" applyFill="0" applyBorder="1" applyAlignment="1" applyProtection="0">
      <alignment horizontal="center" vertical="bottom"/>
    </xf>
    <xf numFmtId="49" fontId="16" borderId="39" applyNumberFormat="1" applyFont="1" applyFill="0" applyBorder="1" applyAlignment="1" applyProtection="0">
      <alignment horizontal="left" vertical="bottom"/>
    </xf>
    <xf numFmtId="60" fontId="16" fillId="5" borderId="40" applyNumberFormat="1" applyFont="1" applyFill="1" applyBorder="1" applyAlignment="1" applyProtection="0">
      <alignment horizontal="center" vertical="bottom"/>
    </xf>
    <xf numFmtId="60" fontId="17" fillId="5" borderId="41" applyNumberFormat="1" applyFont="1" applyFill="1" applyBorder="1" applyAlignment="1" applyProtection="0">
      <alignment horizontal="center" vertical="bottom"/>
    </xf>
    <xf numFmtId="60" fontId="17" fillId="5" borderId="42" applyNumberFormat="1" applyFont="1" applyFill="1" applyBorder="1" applyAlignment="1" applyProtection="0">
      <alignment horizontal="center" vertical="bottom"/>
    </xf>
    <xf numFmtId="60" fontId="17" fillId="5" borderId="43" applyNumberFormat="1" applyFont="1" applyFill="1" applyBorder="1" applyAlignment="1" applyProtection="0">
      <alignment horizontal="center" vertical="bottom"/>
    </xf>
    <xf numFmtId="0" fontId="16" fillId="5" borderId="44" applyNumberFormat="0" applyFont="1" applyFill="1" applyBorder="1" applyAlignment="1" applyProtection="0">
      <alignment horizontal="left" vertical="center" wrapText="1"/>
    </xf>
    <xf numFmtId="0" fontId="12" fillId="4" borderId="18" applyNumberFormat="1" applyFont="1" applyFill="1" applyBorder="1" applyAlignment="1" applyProtection="0">
      <alignment vertical="bottom"/>
    </xf>
    <xf numFmtId="0" fontId="18" fillId="4" borderId="18" applyNumberFormat="1" applyFont="1" applyFill="1" applyBorder="1" applyAlignment="1" applyProtection="0">
      <alignment vertical="bottom"/>
    </xf>
    <xf numFmtId="59" fontId="16" borderId="45" applyNumberFormat="1" applyFont="1" applyFill="0" applyBorder="1" applyAlignment="1" applyProtection="0">
      <alignment horizontal="center" vertical="bottom"/>
    </xf>
    <xf numFmtId="49" fontId="16" borderId="46" applyNumberFormat="1" applyFont="1" applyFill="0" applyBorder="1" applyAlignment="1" applyProtection="0">
      <alignment horizontal="left" vertical="bottom"/>
    </xf>
    <xf numFmtId="60" fontId="16" fillId="5" borderId="47" applyNumberFormat="1" applyFont="1" applyFill="1" applyBorder="1" applyAlignment="1" applyProtection="0">
      <alignment horizontal="center" vertical="bottom"/>
    </xf>
    <xf numFmtId="60" fontId="17" fillId="5" borderId="48" applyNumberFormat="1" applyFont="1" applyFill="1" applyBorder="1" applyAlignment="1" applyProtection="0">
      <alignment horizontal="center" vertical="bottom"/>
    </xf>
    <xf numFmtId="60" fontId="17" fillId="5" borderId="49" applyNumberFormat="1" applyFont="1" applyFill="1" applyBorder="1" applyAlignment="1" applyProtection="0">
      <alignment horizontal="center" vertical="bottom"/>
    </xf>
    <xf numFmtId="60" fontId="17" fillId="5" borderId="50" applyNumberFormat="1" applyFont="1" applyFill="1" applyBorder="1" applyAlignment="1" applyProtection="0">
      <alignment horizontal="center" vertical="bottom"/>
    </xf>
    <xf numFmtId="0" fontId="16" fillId="5" borderId="51" applyNumberFormat="0" applyFont="1" applyFill="1" applyBorder="1" applyAlignment="1" applyProtection="0">
      <alignment horizontal="left" vertical="center" wrapText="1"/>
    </xf>
    <xf numFmtId="14" fontId="16" borderId="45" applyNumberFormat="1" applyFont="1" applyFill="0" applyBorder="1" applyAlignment="1" applyProtection="0">
      <alignment horizontal="center" vertical="bottom"/>
    </xf>
    <xf numFmtId="0" fontId="16" borderId="46" applyNumberFormat="0" applyFont="1" applyFill="0" applyBorder="1" applyAlignment="1" applyProtection="0">
      <alignment horizontal="left" vertical="bottom"/>
    </xf>
    <xf numFmtId="60" fontId="16" borderId="47" applyNumberFormat="1" applyFont="1" applyFill="0" applyBorder="1" applyAlignment="1" applyProtection="0">
      <alignment horizontal="center" vertical="bottom"/>
    </xf>
    <xf numFmtId="60" fontId="17" borderId="48" applyNumberFormat="1" applyFont="1" applyFill="0" applyBorder="1" applyAlignment="1" applyProtection="0">
      <alignment horizontal="center" vertical="bottom"/>
    </xf>
    <xf numFmtId="60" fontId="17" borderId="49" applyNumberFormat="1" applyFont="1" applyFill="0" applyBorder="1" applyAlignment="1" applyProtection="0">
      <alignment horizontal="center" vertical="bottom"/>
    </xf>
    <xf numFmtId="60" fontId="17" borderId="50" applyNumberFormat="1" applyFont="1" applyFill="0" applyBorder="1" applyAlignment="1" applyProtection="0">
      <alignment horizontal="center" vertical="bottom"/>
    </xf>
    <xf numFmtId="0" fontId="16" fillId="4" borderId="51" applyNumberFormat="0" applyFont="1" applyFill="1" applyBorder="1" applyAlignment="1" applyProtection="0">
      <alignment horizontal="left" vertical="center" wrapText="1"/>
    </xf>
    <xf numFmtId="0" fontId="0" borderId="52" applyNumberFormat="0" applyFont="1" applyFill="0" applyBorder="1" applyAlignment="1" applyProtection="0">
      <alignment vertical="bottom"/>
    </xf>
    <xf numFmtId="0" fontId="0" borderId="53" applyNumberFormat="0" applyFont="1" applyFill="0" applyBorder="1" applyAlignment="1" applyProtection="0">
      <alignment vertical="bottom"/>
    </xf>
    <xf numFmtId="0" fontId="0" borderId="54" applyNumberFormat="0" applyFont="1" applyFill="0" applyBorder="1" applyAlignment="1" applyProtection="0">
      <alignment vertical="bottom"/>
    </xf>
    <xf numFmtId="49" fontId="8" fillId="4" borderId="31" applyNumberFormat="1" applyFont="1" applyFill="1" applyBorder="1" applyAlignment="1" applyProtection="0">
      <alignment horizontal="center" vertical="center"/>
    </xf>
    <xf numFmtId="0" fontId="8" fillId="4" borderId="55" applyNumberFormat="0" applyFont="1" applyFill="1" applyBorder="1" applyAlignment="1" applyProtection="0">
      <alignment horizontal="center" vertical="center"/>
    </xf>
    <xf numFmtId="0" fontId="8" fillId="4" borderId="9" applyNumberFormat="1" applyFont="1" applyFill="1" applyBorder="1" applyAlignment="1" applyProtection="0">
      <alignment horizontal="center" vertical="center" wrapText="1"/>
    </xf>
    <xf numFmtId="0" fontId="0" borderId="56" applyNumberFormat="0" applyFont="1" applyFill="0" applyBorder="1" applyAlignment="1" applyProtection="0">
      <alignment vertical="bottom"/>
    </xf>
    <xf numFmtId="0" fontId="8" fillId="4" borderId="57" applyNumberFormat="0" applyFont="1" applyFill="1" applyBorder="1" applyAlignment="1" applyProtection="0">
      <alignment horizontal="center" vertical="center"/>
    </xf>
    <xf numFmtId="0" fontId="8" fillId="4" borderId="12" applyNumberFormat="0" applyFont="1" applyFill="1" applyBorder="1" applyAlignment="1" applyProtection="0">
      <alignment horizontal="center" vertical="center"/>
    </xf>
    <xf numFmtId="0" fontId="8" fillId="4" borderId="58" applyNumberFormat="0" applyFont="1" applyFill="1" applyBorder="1" applyAlignment="1" applyProtection="0">
      <alignment horizontal="center" vertical="center" wrapText="1"/>
    </xf>
    <xf numFmtId="49" fontId="8" fillId="4" borderId="9" applyNumberFormat="1" applyFont="1" applyFill="1" applyBorder="1" applyAlignment="1" applyProtection="0">
      <alignment horizontal="center" vertical="center" wrapText="1"/>
    </xf>
    <xf numFmtId="0" fontId="8" fillId="4" borderId="27" applyNumberFormat="0" applyFont="1" applyFill="1" applyBorder="1" applyAlignment="1" applyProtection="0">
      <alignment horizontal="center" vertical="center"/>
    </xf>
    <xf numFmtId="0" fontId="8" fillId="4" borderId="5" applyNumberFormat="0" applyFont="1" applyFill="1" applyBorder="1" applyAlignment="1" applyProtection="0">
      <alignment horizontal="center" vertical="center"/>
    </xf>
    <xf numFmtId="0" fontId="8" fillId="4" borderId="5" applyNumberFormat="0" applyFont="1" applyFill="1" applyBorder="1" applyAlignment="1" applyProtection="0">
      <alignment horizontal="center" vertical="center" wrapText="1"/>
    </xf>
    <xf numFmtId="49" fontId="9" fillId="4" borderId="12" applyNumberFormat="1" applyFont="1" applyFill="1" applyBorder="1" applyAlignment="1" applyProtection="0">
      <alignment horizontal="center" vertical="top" wrapText="1"/>
    </xf>
    <xf numFmtId="0" fontId="19" fillId="4" borderId="27" applyNumberFormat="0" applyFont="1" applyFill="1" applyBorder="1" applyAlignment="1" applyProtection="0">
      <alignment horizontal="left" vertical="center"/>
    </xf>
    <xf numFmtId="0" fontId="10" fillId="4" borderId="5" applyNumberFormat="0" applyFont="1" applyFill="1" applyBorder="1" applyAlignment="1" applyProtection="0">
      <alignment horizontal="center" vertical="center"/>
    </xf>
    <xf numFmtId="49" fontId="10" fillId="4" borderId="5" applyNumberFormat="1" applyFont="1" applyFill="1" applyBorder="1" applyAlignment="1" applyProtection="0">
      <alignment horizontal="right" vertical="center"/>
    </xf>
    <xf numFmtId="49" fontId="10" fillId="4" borderId="5" applyNumberFormat="1" applyFont="1" applyFill="1" applyBorder="1" applyAlignment="1" applyProtection="0">
      <alignment horizontal="left" vertical="center" wrapText="1"/>
    </xf>
    <xf numFmtId="10" fontId="8" fillId="4" borderId="5" applyNumberFormat="1" applyFont="1" applyFill="1" applyBorder="1" applyAlignment="1" applyProtection="0">
      <alignment horizontal="center" vertical="center" wrapText="1"/>
    </xf>
    <xf numFmtId="0" fontId="0" borderId="27" applyNumberFormat="0" applyFont="1" applyFill="0" applyBorder="1" applyAlignment="1" applyProtection="0">
      <alignment vertical="bottom"/>
    </xf>
    <xf numFmtId="0" fontId="14" borderId="5" applyNumberFormat="0" applyFont="1" applyFill="0" applyBorder="1" applyAlignment="1" applyProtection="0">
      <alignment horizontal="center" vertical="bottom"/>
    </xf>
    <xf numFmtId="49" fontId="20" fillId="4" borderId="31" applyNumberFormat="1" applyFont="1" applyFill="1" applyBorder="1" applyAlignment="1" applyProtection="0">
      <alignment horizontal="center" vertical="center" wrapText="1"/>
    </xf>
    <xf numFmtId="0" fontId="20" fillId="4" borderId="11" applyNumberFormat="0" applyFont="1" applyFill="1" applyBorder="1" applyAlignment="1" applyProtection="0">
      <alignment horizontal="center" vertical="center" wrapText="1"/>
    </xf>
    <xf numFmtId="0" fontId="20" fillId="4" borderId="32" applyNumberFormat="0" applyFont="1" applyFill="1" applyBorder="1" applyAlignment="1" applyProtection="0">
      <alignment horizontal="center" vertical="center" wrapText="1"/>
    </xf>
    <xf numFmtId="0" fontId="8" fillId="4" borderId="38" applyNumberFormat="0" applyFont="1" applyFill="1" applyBorder="1" applyAlignment="1" applyProtection="0">
      <alignment horizontal="left" vertical="center" wrapText="1"/>
    </xf>
    <xf numFmtId="0" fontId="8" fillId="4" borderId="59" applyNumberFormat="0" applyFont="1" applyFill="1" applyBorder="1" applyAlignment="1" applyProtection="0">
      <alignment horizontal="left" vertical="center" wrapText="1"/>
    </xf>
    <xf numFmtId="0" fontId="8" fillId="4" borderId="39" applyNumberFormat="0" applyFont="1" applyFill="1" applyBorder="1" applyAlignment="1" applyProtection="0">
      <alignment horizontal="left" vertical="center" wrapText="1"/>
    </xf>
    <xf numFmtId="0" fontId="0" fillId="4" borderId="60" applyNumberFormat="0" applyFont="1" applyFill="1" applyBorder="1" applyAlignment="1" applyProtection="0">
      <alignment horizontal="center" vertical="center" wrapText="1"/>
    </xf>
    <xf numFmtId="0" fontId="0" fillId="4" borderId="59" applyNumberFormat="0" applyFont="1" applyFill="1" applyBorder="1" applyAlignment="1" applyProtection="0">
      <alignment horizontal="center" vertical="center" wrapText="1"/>
    </xf>
    <xf numFmtId="0" fontId="0" fillId="4" borderId="61" applyNumberFormat="0" applyFont="1" applyFill="1" applyBorder="1" applyAlignment="1" applyProtection="0">
      <alignment horizontal="center" vertical="center" wrapText="1"/>
    </xf>
    <xf numFmtId="0" fontId="8" fillId="4" borderId="45" applyNumberFormat="0" applyFont="1" applyFill="1" applyBorder="1" applyAlignment="1" applyProtection="0">
      <alignment horizontal="left" vertical="center" wrapText="1"/>
    </xf>
    <xf numFmtId="0" fontId="8" fillId="4" borderId="62" applyNumberFormat="0" applyFont="1" applyFill="1" applyBorder="1" applyAlignment="1" applyProtection="0">
      <alignment horizontal="left" vertical="center" wrapText="1"/>
    </xf>
    <xf numFmtId="0" fontId="8" fillId="4" borderId="46" applyNumberFormat="0" applyFont="1" applyFill="1" applyBorder="1" applyAlignment="1" applyProtection="0">
      <alignment horizontal="left" vertical="center" wrapText="1"/>
    </xf>
    <xf numFmtId="0" fontId="0" fillId="4" borderId="63" applyNumberFormat="0" applyFont="1" applyFill="1" applyBorder="1" applyAlignment="1" applyProtection="0">
      <alignment horizontal="center" vertical="center" wrapText="1"/>
    </xf>
    <xf numFmtId="0" fontId="0" fillId="4" borderId="62" applyNumberFormat="0" applyFont="1" applyFill="1" applyBorder="1" applyAlignment="1" applyProtection="0">
      <alignment horizontal="center" vertical="center" wrapText="1"/>
    </xf>
    <xf numFmtId="0" fontId="0" fillId="4" borderId="64" applyNumberFormat="0" applyFont="1" applyFill="1" applyBorder="1" applyAlignment="1" applyProtection="0">
      <alignment horizontal="center" vertical="center" wrapText="1"/>
    </xf>
    <xf numFmtId="0" fontId="0" borderId="65" applyNumberFormat="0" applyFont="1" applyFill="0" applyBorder="1" applyAlignment="1" applyProtection="0">
      <alignment vertical="bottom"/>
    </xf>
    <xf numFmtId="0" fontId="8" fillId="4" borderId="66" applyNumberFormat="0" applyFont="1" applyFill="1" applyBorder="1" applyAlignment="1" applyProtection="0">
      <alignment horizontal="left" vertical="center" wrapText="1"/>
    </xf>
    <xf numFmtId="0" fontId="8" fillId="4" borderId="67" applyNumberFormat="0" applyFont="1" applyFill="1" applyBorder="1" applyAlignment="1" applyProtection="0">
      <alignment horizontal="left" vertical="center" wrapText="1"/>
    </xf>
    <xf numFmtId="0" fontId="8" fillId="4" borderId="68" applyNumberFormat="0" applyFont="1" applyFill="1" applyBorder="1" applyAlignment="1" applyProtection="0">
      <alignment horizontal="left" vertical="center" wrapText="1"/>
    </xf>
    <xf numFmtId="14" fontId="21" fillId="4" borderId="69" applyNumberFormat="1" applyFont="1" applyFill="1" applyBorder="1" applyAlignment="1" applyProtection="0">
      <alignment horizontal="center" vertical="center" wrapText="1"/>
    </xf>
    <xf numFmtId="14" fontId="21" fillId="4" borderId="67" applyNumberFormat="1" applyFont="1" applyFill="1" applyBorder="1" applyAlignment="1" applyProtection="0">
      <alignment horizontal="center" vertical="center" wrapText="1"/>
    </xf>
    <xf numFmtId="14" fontId="21" fillId="4" borderId="70" applyNumberFormat="1" applyFont="1" applyFill="1" applyBorder="1" applyAlignment="1" applyProtection="0">
      <alignment horizontal="center" vertical="center" wrapText="1"/>
    </xf>
    <xf numFmtId="0" fontId="0" borderId="71" applyNumberFormat="0" applyFont="1" applyFill="0" applyBorder="1" applyAlignment="1" applyProtection="0">
      <alignment vertical="bottom"/>
    </xf>
    <xf numFmtId="0" fontId="0" fillId="4" borderId="72" applyNumberFormat="0" applyFont="1" applyFill="1" applyBorder="1" applyAlignment="1" applyProtection="0">
      <alignment vertical="bottom"/>
    </xf>
    <xf numFmtId="0" fontId="0" applyNumberFormat="1" applyFont="1" applyFill="0" applyBorder="0" applyAlignment="1" applyProtection="0">
      <alignment vertical="bottom"/>
    </xf>
    <xf numFmtId="14" fontId="16" borderId="38"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22" borderId="4" applyNumberFormat="1" applyFont="1" applyFill="0" applyBorder="1" applyAlignment="1" applyProtection="0">
      <alignment vertical="bottom"/>
    </xf>
    <xf numFmtId="0" fontId="0" borderId="73" applyNumberFormat="0" applyFont="1" applyFill="0" applyBorder="1" applyAlignment="1" applyProtection="0">
      <alignment vertical="bottom"/>
    </xf>
    <xf numFmtId="49" fontId="8" fillId="4" borderId="9" applyNumberFormat="1" applyFont="1" applyFill="1" applyBorder="1" applyAlignment="1" applyProtection="0">
      <alignment horizontal="left" vertical="bottom"/>
    </xf>
    <xf numFmtId="49" fontId="8" borderId="9" applyNumberFormat="1" applyFont="1" applyFill="0" applyBorder="1" applyAlignment="1" applyProtection="0">
      <alignment horizontal="right" vertical="bottom"/>
    </xf>
    <xf numFmtId="49" fontId="14" borderId="9" applyNumberFormat="1" applyFont="1" applyFill="0" applyBorder="1" applyAlignment="1" applyProtection="0">
      <alignment horizontal="right" vertical="bottom"/>
    </xf>
    <xf numFmtId="49" fontId="16" fillId="4" borderId="40" applyNumberFormat="1" applyFont="1" applyFill="1" applyBorder="1" applyAlignment="1" applyProtection="0">
      <alignment horizontal="left" vertical="bottom"/>
    </xf>
    <xf numFmtId="0" fontId="16" borderId="40" applyNumberFormat="1" applyFont="1" applyFill="0" applyBorder="1" applyAlignment="1" applyProtection="0">
      <alignment vertical="bottom"/>
    </xf>
    <xf numFmtId="0" fontId="14" borderId="40" applyNumberFormat="1" applyFont="1" applyFill="0" applyBorder="1" applyAlignment="1" applyProtection="0">
      <alignment vertical="bottom"/>
    </xf>
    <xf numFmtId="61" fontId="14" borderId="40" applyNumberFormat="1" applyFont="1" applyFill="0" applyBorder="1" applyAlignment="1" applyProtection="0">
      <alignment vertical="bottom"/>
    </xf>
    <xf numFmtId="49" fontId="16" fillId="4" borderId="47" applyNumberFormat="1" applyFont="1" applyFill="1" applyBorder="1" applyAlignment="1" applyProtection="0">
      <alignment horizontal="left" vertical="bottom"/>
    </xf>
    <xf numFmtId="0" fontId="16" borderId="47" applyNumberFormat="1" applyFont="1" applyFill="0" applyBorder="1" applyAlignment="1" applyProtection="0">
      <alignment vertical="bottom"/>
    </xf>
    <xf numFmtId="0" fontId="14" borderId="47" applyNumberFormat="1" applyFont="1" applyFill="0" applyBorder="1" applyAlignment="1" applyProtection="0">
      <alignment vertical="bottom"/>
    </xf>
    <xf numFmtId="61" fontId="14" borderId="47" applyNumberFormat="1" applyFont="1" applyFill="0" applyBorder="1" applyAlignment="1" applyProtection="0">
      <alignment vertical="bottom"/>
    </xf>
    <xf numFmtId="49" fontId="16" fillId="4" borderId="74" applyNumberFormat="1" applyFont="1" applyFill="1" applyBorder="1" applyAlignment="1" applyProtection="0">
      <alignment horizontal="left" vertical="bottom"/>
    </xf>
    <xf numFmtId="0" fontId="16" borderId="74" applyNumberFormat="1" applyFont="1" applyFill="0" applyBorder="1" applyAlignment="1" applyProtection="0">
      <alignment vertical="bottom"/>
    </xf>
    <xf numFmtId="0" fontId="14" borderId="74" applyNumberFormat="1" applyFont="1" applyFill="0" applyBorder="1" applyAlignment="1" applyProtection="0">
      <alignment vertical="bottom"/>
    </xf>
    <xf numFmtId="61" fontId="14" borderId="74" applyNumberFormat="1" applyFont="1" applyFill="0" applyBorder="1" applyAlignment="1" applyProtection="0">
      <alignment vertical="bottom"/>
    </xf>
    <xf numFmtId="49" fontId="14" fillId="4" borderId="9" applyNumberFormat="1" applyFont="1" applyFill="1" applyBorder="1" applyAlignment="1" applyProtection="0">
      <alignment horizontal="left" vertical="bottom"/>
    </xf>
    <xf numFmtId="0" fontId="14" borderId="9" applyNumberFormat="1" applyFont="1" applyFill="0" applyBorder="1" applyAlignment="1" applyProtection="0">
      <alignment vertical="bottom"/>
    </xf>
    <xf numFmtId="0" fontId="14" borderId="9" applyNumberFormat="0" applyFont="1" applyFill="0" applyBorder="1" applyAlignment="1" applyProtection="0">
      <alignment vertical="bottom"/>
    </xf>
    <xf numFmtId="0" fontId="10" borderId="8" applyNumberFormat="0" applyFont="1" applyFill="0" applyBorder="1" applyAlignment="1" applyProtection="0">
      <alignment vertical="bottom"/>
    </xf>
    <xf numFmtId="0" fontId="0" borderId="75" applyNumberFormat="0" applyFont="1" applyFill="0" applyBorder="1" applyAlignment="1" applyProtection="0">
      <alignment vertical="bottom"/>
    </xf>
    <xf numFmtId="49" fontId="14" borderId="9" applyNumberFormat="1" applyFont="1" applyFill="0" applyBorder="1" applyAlignment="1" applyProtection="0">
      <alignment vertical="bottom"/>
    </xf>
    <xf numFmtId="61" fontId="14" borderId="9" applyNumberFormat="1" applyFont="1" applyFill="0" applyBorder="1" applyAlignment="1" applyProtection="0">
      <alignment vertical="bottom"/>
    </xf>
  </cellXfs>
  <cellStyles count="1">
    <cellStyle name="Normal" xfId="0" builtinId="0"/>
  </cellStyles>
  <dxfs count="6">
    <dxf>
      <fill>
        <patternFill patternType="solid">
          <fgColor indexed="18"/>
          <bgColor indexed="19"/>
        </patternFill>
      </fill>
    </dxf>
    <dxf>
      <fill>
        <patternFill patternType="solid">
          <fgColor indexed="18"/>
          <bgColor indexed="19"/>
        </patternFill>
      </fill>
    </dxf>
    <dxf>
      <fill>
        <patternFill patternType="solid">
          <fgColor indexed="18"/>
          <bgColor indexed="19"/>
        </patternFill>
      </fill>
    </dxf>
    <dxf>
      <fill>
        <patternFill patternType="solid">
          <fgColor indexed="18"/>
          <bgColor indexed="19"/>
        </patternFill>
      </fill>
    </dxf>
    <dxf>
      <fill>
        <patternFill patternType="solid">
          <fgColor indexed="18"/>
          <bgColor indexed="19"/>
        </patternFill>
      </fill>
    </dxf>
    <dxf>
      <fill>
        <patternFill patternType="solid">
          <fgColor indexed="18"/>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748c42"/>
      <rgbColor rgb="ffc2d69b"/>
      <rgbColor rgb="ff595959"/>
      <rgbColor rgb="ffc0c0c0"/>
      <rgbColor rgb="00000000"/>
      <rgbColor rgb="ffbfbfbf"/>
      <rgbColor rgb="ff878787"/>
      <rgbColor rgb="fff9f9f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05"/>
          <c:y val="0.005"/>
          <c:w val="0.99"/>
          <c:h val="0.9875"/>
        </c:manualLayout>
      </c:layout>
      <c:pieChart>
        <c:varyColors val="0"/>
        <c:ser>
          <c:idx val="0"/>
          <c:order val="0"/>
          <c:tx>
            <c:v>Sans titre 1</c:v>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explosion val="0"/>
          <c:dPt>
            <c:idx val="0"/>
            <c:explosion val="0"/>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1"/>
            <c:explosion val="0"/>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2"/>
            <c:explosion val="0"/>
            <c:spPr>
              <a:solidFill>
                <a:schemeClr val="accent3"/>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3"/>
            <c:explosion val="0"/>
            <c:spPr>
              <a:solidFill>
                <a:schemeClr val="accent4"/>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4"/>
            <c:explosion val="0"/>
            <c:spPr>
              <a:solidFill>
                <a:schemeClr val="accent5"/>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Lbls>
            <c:dLbl>
              <c:idx val="0"/>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1"/>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2"/>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3"/>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4"/>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showLeaderLines val="1"/>
            <c:leaderLines>
              <c:spPr>
                <a:noFill/>
                <a:ln w="6350" cap="flat">
                  <a:solidFill>
                    <a:srgbClr val="000000"/>
                  </a:solidFill>
                  <a:prstDash val="solid"/>
                  <a:miter lim="400000"/>
                </a:ln>
                <a:effectLst/>
              </c:spPr>
            </c:leaderLines>
          </c:dLbls>
          <c:cat>
            <c:strLit>
              <c:ptCount val="5"/>
              <c:pt idx="0">
                <c:v>Sans titre 1</c:v>
              </c:pt>
              <c:pt idx="1">
                <c:v>Sans titre 2</c:v>
              </c:pt>
              <c:pt idx="2">
                <c:v>Sans titre 3</c:v>
              </c:pt>
              <c:pt idx="3">
                <c:v>Sans titre 4</c:v>
              </c:pt>
              <c:pt idx="4">
                <c:v>Sans titre 5</c:v>
              </c:pt>
            </c:strLit>
          </c:cat>
          <c:val>
            <c:numRef>
              <c:f>'Récapitulatif stage'!$B$11:$B$15</c:f>
              <c:numCache>
                <c:ptCount val="0"/>
              </c:numCache>
            </c:numRef>
          </c:val>
        </c:ser>
        <c:ser>
          <c:idx val="0"/>
          <c:order val="1"/>
          <c:tx>
            <c:v>Sans titre 2</c:v>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explosion val="0"/>
          <c:dPt>
            <c:idx val="0"/>
            <c:explosion val="0"/>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1"/>
            <c:explosion val="0"/>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2"/>
            <c:explosion val="0"/>
            <c:spPr>
              <a:solidFill>
                <a:schemeClr val="accent3"/>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3"/>
            <c:explosion val="0"/>
            <c:spPr>
              <a:solidFill>
                <a:schemeClr val="accent4"/>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4"/>
            <c:explosion val="0"/>
            <c:spPr>
              <a:solidFill>
                <a:schemeClr val="accent5"/>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Lbls>
            <c:dLbl>
              <c:idx val="0"/>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1"/>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2"/>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3"/>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4"/>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showLeaderLines val="1"/>
            <c:leaderLines>
              <c:spPr>
                <a:noFill/>
                <a:ln w="6350" cap="flat">
                  <a:solidFill>
                    <a:srgbClr val="000000"/>
                  </a:solidFill>
                  <a:prstDash val="solid"/>
                  <a:miter lim="400000"/>
                </a:ln>
                <a:effectLst/>
              </c:spPr>
            </c:leaderLines>
          </c:dLbls>
          <c:cat>
            <c:strLit>
              <c:ptCount val="5"/>
              <c:pt idx="0">
                <c:v>Sans titre 1</c:v>
              </c:pt>
              <c:pt idx="1">
                <c:v>Sans titre 2</c:v>
              </c:pt>
              <c:pt idx="2">
                <c:v>Sans titre 3</c:v>
              </c:pt>
              <c:pt idx="3">
                <c:v>Sans titre 4</c:v>
              </c:pt>
              <c:pt idx="4">
                <c:v>Sans titre 5</c:v>
              </c:pt>
            </c:strLit>
          </c:cat>
          <c:val>
            <c:numRef>
              <c:f>'Récapitulatif stage'!$C$11:$C$15</c:f>
              <c:numCache>
                <c:ptCount val="4"/>
                <c:pt idx="1">
                  <c:v>0.000000</c:v>
                </c:pt>
                <c:pt idx="2">
                  <c:v>0.000000</c:v>
                </c:pt>
                <c:pt idx="3">
                  <c:v>0.000000</c:v>
                </c:pt>
                <c:pt idx="4">
                  <c:v>0.000000</c:v>
                </c:pt>
              </c:numCache>
            </c:numRef>
          </c:val>
        </c:ser>
        <c:ser>
          <c:idx val="0"/>
          <c:order val="2"/>
          <c:tx>
            <c:v>Sans titre 3</c:v>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explosion val="0"/>
          <c:dPt>
            <c:idx val="0"/>
            <c:explosion val="0"/>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1"/>
            <c:explosion val="0"/>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2"/>
            <c:explosion val="0"/>
            <c:spPr>
              <a:solidFill>
                <a:schemeClr val="accent3"/>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3"/>
            <c:explosion val="0"/>
            <c:spPr>
              <a:solidFill>
                <a:schemeClr val="accent4"/>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4"/>
            <c:explosion val="0"/>
            <c:spPr>
              <a:solidFill>
                <a:schemeClr val="accent5"/>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Lbls>
            <c:dLbl>
              <c:idx val="0"/>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1"/>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2"/>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3"/>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4"/>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showLeaderLines val="1"/>
            <c:leaderLines>
              <c:spPr>
                <a:noFill/>
                <a:ln w="6350" cap="flat">
                  <a:solidFill>
                    <a:srgbClr val="000000"/>
                  </a:solidFill>
                  <a:prstDash val="solid"/>
                  <a:miter lim="400000"/>
                </a:ln>
                <a:effectLst/>
              </c:spPr>
            </c:leaderLines>
          </c:dLbls>
          <c:cat>
            <c:strLit>
              <c:ptCount val="5"/>
              <c:pt idx="0">
                <c:v>Sans titre 1</c:v>
              </c:pt>
              <c:pt idx="1">
                <c:v>Sans titre 2</c:v>
              </c:pt>
              <c:pt idx="2">
                <c:v>Sans titre 3</c:v>
              </c:pt>
              <c:pt idx="3">
                <c:v>Sans titre 4</c:v>
              </c:pt>
              <c:pt idx="4">
                <c:v>Sans titre 5</c:v>
              </c:pt>
            </c:strLit>
          </c:cat>
          <c:val>
            <c:numRef>
              <c:f>'Récapitulatif stage'!$D$11:$D$15</c:f>
              <c:numCache>
                <c:ptCount val="4"/>
                <c:pt idx="1">
                  <c:v>0.000000</c:v>
                </c:pt>
                <c:pt idx="2">
                  <c:v>0.000000</c:v>
                </c:pt>
                <c:pt idx="3">
                  <c:v>0.000000</c:v>
                </c:pt>
                <c:pt idx="4">
                  <c:v>0.000000</c:v>
                </c:pt>
              </c:numCache>
            </c:numRef>
          </c:val>
        </c:ser>
        <c:ser>
          <c:idx val="0"/>
          <c:order val="3"/>
          <c:tx>
            <c:v>Sans titre 4</c:v>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explosion val="0"/>
          <c:dPt>
            <c:idx val="0"/>
            <c:explosion val="0"/>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1"/>
            <c:explosion val="0"/>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2"/>
            <c:explosion val="0"/>
            <c:spPr>
              <a:solidFill>
                <a:schemeClr val="accent3"/>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3"/>
            <c:explosion val="0"/>
            <c:spPr>
              <a:solidFill>
                <a:schemeClr val="accent4"/>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Pt>
            <c:idx val="4"/>
            <c:explosion val="0"/>
            <c:spPr>
              <a:solidFill>
                <a:schemeClr val="accent5"/>
              </a:solidFill>
              <a:ln w="9525" cap="flat">
                <a:solidFill>
                  <a:srgbClr val="F9F9F9"/>
                </a:solidFill>
                <a:prstDash val="solid"/>
                <a:round/>
              </a:ln>
              <a:effectLst>
                <a:outerShdw sx="100000" sy="100000" kx="0" ky="0" algn="tl" rotWithShape="1" blurRad="38100" dist="20000" dir="5400000">
                  <a:srgbClr val="000000">
                    <a:alpha val="38000"/>
                  </a:srgbClr>
                </a:outerShdw>
              </a:effectLst>
            </c:spPr>
          </c:dPt>
          <c:dLbls>
            <c:dLbl>
              <c:idx val="0"/>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1"/>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2"/>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3"/>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dLbl>
              <c:idx val="4"/>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dLbl>
            <c:numFmt formatCode="#,##0%" sourceLinked="0"/>
            <c:txPr>
              <a:bodyPr/>
              <a:lstStyle/>
              <a:p>
                <a:pPr>
                  <a:defRPr b="0" i="0" strike="noStrike" sz="1800" u="none">
                    <a:solidFill>
                      <a:srgbClr val="000000"/>
                    </a:solidFill>
                    <a:latin typeface="Calibri"/>
                  </a:defRPr>
                </a:pPr>
              </a:p>
            </c:txPr>
            <c:dLblPos val="ctr"/>
            <c:showLegendKey val="0"/>
            <c:showVal val="0"/>
            <c:showCatName val="0"/>
            <c:showSerName val="0"/>
            <c:showPercent val="1"/>
            <c:showBubbleSize val="0"/>
            <c:showLeaderLines val="1"/>
            <c:leaderLines>
              <c:spPr>
                <a:noFill/>
                <a:ln w="6350" cap="flat">
                  <a:solidFill>
                    <a:srgbClr val="000000"/>
                  </a:solidFill>
                  <a:prstDash val="solid"/>
                  <a:miter lim="400000"/>
                </a:ln>
                <a:effectLst/>
              </c:spPr>
            </c:leaderLines>
          </c:dLbls>
          <c:cat>
            <c:strLit>
              <c:ptCount val="5"/>
              <c:pt idx="0">
                <c:v>Sans titre 1</c:v>
              </c:pt>
              <c:pt idx="1">
                <c:v>Sans titre 2</c:v>
              </c:pt>
              <c:pt idx="2">
                <c:v>Sans titre 3</c:v>
              </c:pt>
              <c:pt idx="3">
                <c:v>Sans titre 4</c:v>
              </c:pt>
              <c:pt idx="4">
                <c:v>Sans titre 5</c:v>
              </c:pt>
            </c:strLit>
          </c:cat>
          <c:val>
            <c:numRef>
              <c:f>'Récapitulatif stage'!$E$11:$E$15</c:f>
              <c:numCache>
                <c:ptCount val="4"/>
                <c:pt idx="1">
                  <c:v>0.000000</c:v>
                </c:pt>
                <c:pt idx="2">
                  <c:v>0.000000</c:v>
                </c:pt>
                <c:pt idx="3">
                  <c:v>0.000000</c:v>
                </c:pt>
                <c:pt idx="4">
                  <c:v>0.000000</c:v>
                </c:pt>
              </c:numCache>
            </c:numRef>
          </c:val>
        </c:ser>
        <c:firstSliceAng val="0"/>
      </c:pieChart>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1</xdr:col>
      <xdr:colOff>452461</xdr:colOff>
      <xdr:row>5</xdr:row>
      <xdr:rowOff>76324</xdr:rowOff>
    </xdr:to>
    <xdr:pic>
      <xdr:nvPicPr>
        <xdr:cNvPr id="2" name="Image 1" descr="Image 1"/>
        <xdr:cNvPicPr>
          <a:picLocks noChangeAspect="1"/>
        </xdr:cNvPicPr>
      </xdr:nvPicPr>
      <xdr:blipFill>
        <a:blip r:embed="rId1">
          <a:extLst/>
        </a:blip>
        <a:stretch>
          <a:fillRect/>
        </a:stretch>
      </xdr:blipFill>
      <xdr:spPr>
        <a:xfrm>
          <a:off x="0" y="0"/>
          <a:ext cx="3678262" cy="88595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2</xdr:col>
      <xdr:colOff>539052</xdr:colOff>
      <xdr:row>5</xdr:row>
      <xdr:rowOff>76324</xdr:rowOff>
    </xdr:to>
    <xdr:pic>
      <xdr:nvPicPr>
        <xdr:cNvPr id="4" name="Image 1" descr="Image 1"/>
        <xdr:cNvPicPr>
          <a:picLocks noChangeAspect="1"/>
        </xdr:cNvPicPr>
      </xdr:nvPicPr>
      <xdr:blipFill>
        <a:blip r:embed="rId1">
          <a:extLst/>
        </a:blip>
        <a:stretch>
          <a:fillRect/>
        </a:stretch>
      </xdr:blipFill>
      <xdr:spPr>
        <a:xfrm>
          <a:off x="0" y="0"/>
          <a:ext cx="3663252" cy="885950"/>
        </a:xfrm>
        <a:prstGeom prst="rect">
          <a:avLst/>
        </a:prstGeom>
        <a:ln w="12700" cap="flat">
          <a:noFill/>
          <a:miter lim="400000"/>
        </a:ln>
        <a:effectLst/>
      </xdr:spPr>
    </xdr:pic>
    <xdr:clientData/>
  </xdr:twoCellAnchor>
  <xdr:twoCellAnchor>
    <xdr:from>
      <xdr:col>1</xdr:col>
      <xdr:colOff>431800</xdr:colOff>
      <xdr:row>21</xdr:row>
      <xdr:rowOff>149225</xdr:rowOff>
    </xdr:from>
    <xdr:to>
      <xdr:col>3</xdr:col>
      <xdr:colOff>508000</xdr:colOff>
      <xdr:row>45</xdr:row>
      <xdr:rowOff>73025</xdr:rowOff>
    </xdr:to>
    <xdr:graphicFrame>
      <xdr:nvGraphicFramePr>
        <xdr:cNvPr id="5" name="Diagramme 2D circulaire"/>
        <xdr:cNvGraphicFramePr/>
      </xdr:nvGraphicFramePr>
      <xdr:xfrm>
        <a:off x="635000" y="3997325"/>
        <a:ext cx="3810000" cy="381000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Thème Office">
  <a:themeElements>
    <a:clrScheme name="Thèm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hème Office">
      <a:majorFont>
        <a:latin typeface="Helvetica Neue"/>
        <a:ea typeface="Helvetica Neue"/>
        <a:cs typeface="Helvetica Neue"/>
      </a:majorFont>
      <a:minorFont>
        <a:latin typeface="Helvetica Neue"/>
        <a:ea typeface="Helvetica Neue"/>
        <a:cs typeface="Helvetica Neue"/>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6.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row r="13">
      <c r="B13" t="s" s="3">
        <v>46</v>
      </c>
      <c r="C13" s="3"/>
      <c r="D13" s="3"/>
    </row>
    <row r="14">
      <c r="B14" s="4"/>
      <c r="C14" t="s" s="4">
        <v>5</v>
      </c>
      <c r="D14" t="s" s="5">
        <v>46</v>
      </c>
    </row>
    <row r="15">
      <c r="B15" t="s" s="3">
        <v>48</v>
      </c>
      <c r="C15" s="3"/>
      <c r="D15" s="3"/>
    </row>
    <row r="16">
      <c r="B16" s="4"/>
      <c r="C16" t="s" s="4">
        <v>5</v>
      </c>
      <c r="D16" t="s" s="5">
        <v>48</v>
      </c>
    </row>
    <row r="17">
      <c r="B17" t="s" s="3">
        <v>50</v>
      </c>
      <c r="C17" s="3"/>
      <c r="D17" s="3"/>
    </row>
    <row r="18">
      <c r="B18" s="4"/>
      <c r="C18" t="s" s="4">
        <v>5</v>
      </c>
      <c r="D18" t="s" s="5">
        <v>50</v>
      </c>
    </row>
  </sheetData>
  <mergeCells count="1">
    <mergeCell ref="B3:D3"/>
  </mergeCells>
  <hyperlinks>
    <hyperlink ref="D10" location="'Paramètres'!R1C1" tooltip="" display="Paramètres"/>
    <hyperlink ref="D12" location="'Juin'!R1C1" tooltip="" display="Juin"/>
    <hyperlink ref="D14" location="'Juillet'!R1C1" tooltip="" display="Juillet"/>
    <hyperlink ref="D16" location="'Aout'!R1C1" tooltip="" display="Aout"/>
    <hyperlink ref="D18" location="'Récapitulatif stage'!R1C1" tooltip="" display="Récapitulatif stage"/>
  </hyperlinks>
</worksheet>
</file>

<file path=xl/worksheets/sheet2.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10.8333" defaultRowHeight="12.75" customHeight="1" outlineLevelRow="0" outlineLevelCol="0"/>
  <cols>
    <col min="1" max="1" width="42.3516" style="6" customWidth="1"/>
    <col min="2" max="2" width="60.1719" style="6" customWidth="1"/>
    <col min="3" max="5" width="10.8516" style="6" customWidth="1"/>
    <col min="6" max="16384" width="10.8516" style="6" customWidth="1"/>
  </cols>
  <sheetData>
    <row r="1" ht="12.75" customHeight="1">
      <c r="A1" s="7"/>
      <c r="B1" s="8"/>
      <c r="C1" s="9"/>
      <c r="D1" s="9"/>
      <c r="E1" s="10"/>
    </row>
    <row r="2" ht="12.75" customHeight="1">
      <c r="A2" s="11"/>
      <c r="B2" s="12"/>
      <c r="C2" s="13"/>
      <c r="D2" s="13"/>
      <c r="E2" s="14"/>
    </row>
    <row r="3" ht="12.75" customHeight="1">
      <c r="A3" s="11"/>
      <c r="B3" s="12"/>
      <c r="C3" s="13"/>
      <c r="D3" s="13"/>
      <c r="E3" s="14"/>
    </row>
    <row r="4" ht="12.75" customHeight="1">
      <c r="A4" s="11"/>
      <c r="B4" s="12"/>
      <c r="C4" s="13"/>
      <c r="D4" s="13"/>
      <c r="E4" s="14"/>
    </row>
    <row r="5" ht="12.75" customHeight="1">
      <c r="A5" s="11"/>
      <c r="B5" s="12"/>
      <c r="C5" s="13"/>
      <c r="D5" s="13"/>
      <c r="E5" s="14"/>
    </row>
    <row r="6" ht="12.75" customHeight="1">
      <c r="A6" s="11"/>
      <c r="B6" s="12"/>
      <c r="C6" s="13"/>
      <c r="D6" s="13"/>
      <c r="E6" s="14"/>
    </row>
    <row r="7" ht="12.75" customHeight="1">
      <c r="A7" s="11"/>
      <c r="B7" s="12"/>
      <c r="C7" s="13"/>
      <c r="D7" s="13"/>
      <c r="E7" s="14"/>
    </row>
    <row r="8" ht="12.75" customHeight="1">
      <c r="A8" s="11"/>
      <c r="B8" s="12"/>
      <c r="C8" s="13"/>
      <c r="D8" s="13"/>
      <c r="E8" s="14"/>
    </row>
    <row r="9" ht="23.25" customHeight="1">
      <c r="A9" t="s" s="15">
        <v>6</v>
      </c>
      <c r="B9" s="12"/>
      <c r="C9" s="13"/>
      <c r="D9" s="13"/>
      <c r="E9" s="14"/>
    </row>
    <row r="10" ht="12.75" customHeight="1">
      <c r="A10" s="11"/>
      <c r="B10" s="12"/>
      <c r="C10" s="13"/>
      <c r="D10" s="13"/>
      <c r="E10" s="14"/>
    </row>
    <row r="11" ht="14.25" customHeight="1">
      <c r="A11" t="s" s="16">
        <v>7</v>
      </c>
      <c r="B11" s="12"/>
      <c r="C11" s="13"/>
      <c r="D11" s="13"/>
      <c r="E11" s="14"/>
    </row>
    <row r="12" ht="12.75" customHeight="1">
      <c r="A12" s="11"/>
      <c r="B12" s="17"/>
      <c r="C12" s="13"/>
      <c r="D12" s="13"/>
      <c r="E12" s="14"/>
    </row>
    <row r="13" ht="12.75" customHeight="1">
      <c r="A13" t="s" s="18">
        <v>8</v>
      </c>
      <c r="B13" s="19">
        <v>2025</v>
      </c>
      <c r="C13" s="20"/>
      <c r="D13" s="13"/>
      <c r="E13" s="14"/>
    </row>
    <row r="14" ht="12.75" customHeight="1">
      <c r="A14" s="11"/>
      <c r="B14" s="21"/>
      <c r="C14" s="13"/>
      <c r="D14" s="13"/>
      <c r="E14" s="14"/>
    </row>
    <row r="15" ht="12.75" customHeight="1">
      <c r="A15" t="s" s="18">
        <v>9</v>
      </c>
      <c r="B15" t="s" s="22">
        <v>10</v>
      </c>
      <c r="C15" s="20"/>
      <c r="D15" s="13"/>
      <c r="E15" s="14"/>
    </row>
    <row r="16" ht="12.75" customHeight="1">
      <c r="A16" t="s" s="18">
        <v>11</v>
      </c>
      <c r="B16" t="s" s="22">
        <v>12</v>
      </c>
      <c r="C16" s="20"/>
      <c r="D16" s="13"/>
      <c r="E16" s="14"/>
    </row>
    <row r="17" ht="12.75" customHeight="1">
      <c r="A17" t="s" s="18">
        <v>13</v>
      </c>
      <c r="B17" t="s" s="22">
        <v>14</v>
      </c>
      <c r="C17" s="20"/>
      <c r="D17" s="13"/>
      <c r="E17" s="14"/>
    </row>
    <row r="18" ht="12.75" customHeight="1">
      <c r="A18" s="11"/>
      <c r="B18" s="21"/>
      <c r="C18" s="13"/>
      <c r="D18" s="13"/>
      <c r="E18" s="14"/>
    </row>
    <row r="19" ht="12.75" customHeight="1">
      <c r="A19" t="s" s="18">
        <v>15</v>
      </c>
      <c r="B19" t="s" s="22">
        <v>16</v>
      </c>
      <c r="C19" s="20"/>
      <c r="D19" s="13"/>
      <c r="E19" s="14"/>
    </row>
    <row r="20" ht="12.75" customHeight="1">
      <c r="A20" t="s" s="23">
        <v>17</v>
      </c>
      <c r="B20" t="s" s="22">
        <v>18</v>
      </c>
      <c r="C20" s="20"/>
      <c r="D20" s="13"/>
      <c r="E20" s="14"/>
    </row>
    <row r="21" ht="12.75" customHeight="1">
      <c r="A21" t="s" s="23">
        <v>19</v>
      </c>
      <c r="B21" t="s" s="22">
        <v>20</v>
      </c>
      <c r="C21" s="20"/>
      <c r="D21" s="13"/>
      <c r="E21" s="14"/>
    </row>
    <row r="22" ht="12.75" customHeight="1">
      <c r="A22" s="24"/>
      <c r="B22" t="s" s="22">
        <v>21</v>
      </c>
      <c r="C22" s="20"/>
      <c r="D22" s="13"/>
      <c r="E22" s="14"/>
    </row>
    <row r="23" ht="12.75" customHeight="1">
      <c r="A23" s="11"/>
      <c r="B23" s="25"/>
      <c r="C23" s="13"/>
      <c r="D23" s="13"/>
      <c r="E23" s="14"/>
    </row>
    <row r="24" ht="12.75" customHeight="1">
      <c r="A24" s="11"/>
      <c r="B24" s="12"/>
      <c r="C24" s="13"/>
      <c r="D24" s="13"/>
      <c r="E24" s="14"/>
    </row>
    <row r="25" ht="12.75" customHeight="1">
      <c r="A25" t="s" s="26">
        <v>22</v>
      </c>
      <c r="B25" s="27"/>
      <c r="C25" s="28"/>
      <c r="D25" s="28"/>
      <c r="E25" s="2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N57"/>
  <sheetViews>
    <sheetView workbookViewId="0" showGridLines="0" defaultGridColor="1"/>
  </sheetViews>
  <sheetFormatPr defaultColWidth="10.8333" defaultRowHeight="12.75" customHeight="1" outlineLevelRow="0" outlineLevelCol="0"/>
  <cols>
    <col min="1" max="1" width="2.17188" style="30" customWidth="1"/>
    <col min="2" max="3" width="11.5" style="30" customWidth="1"/>
    <col min="4" max="4" width="16.1719" style="30" customWidth="1"/>
    <col min="5" max="7" width="15.1719" style="30" customWidth="1"/>
    <col min="8" max="8" width="36.5" style="30" customWidth="1"/>
    <col min="9" max="9" width="2.5" style="30" customWidth="1"/>
    <col min="10" max="14" hidden="1" width="10.8333" style="30" customWidth="1"/>
    <col min="15" max="16384" width="10.8516" style="30" customWidth="1"/>
  </cols>
  <sheetData>
    <row r="1" ht="14.25" customHeight="1">
      <c r="A1" s="7"/>
      <c r="B1" t="s" s="31">
        <v>7</v>
      </c>
      <c r="C1" s="9"/>
      <c r="D1" s="9"/>
      <c r="E1" s="9"/>
      <c r="F1" s="9"/>
      <c r="G1" s="9"/>
      <c r="H1" s="9"/>
      <c r="I1" s="10"/>
      <c r="J1" s="32"/>
      <c r="K1" s="32"/>
      <c r="L1" s="32"/>
      <c r="M1" s="32"/>
      <c r="N1" s="32"/>
    </row>
    <row r="2" ht="13.5" customHeight="1">
      <c r="A2" s="11"/>
      <c r="B2" s="33"/>
      <c r="C2" s="33"/>
      <c r="D2" s="33"/>
      <c r="E2" s="33"/>
      <c r="F2" s="33"/>
      <c r="G2" s="33"/>
      <c r="H2" s="33"/>
      <c r="I2" s="14"/>
      <c r="J2" s="34"/>
      <c r="K2" s="34"/>
      <c r="L2" s="34"/>
      <c r="M2" s="34"/>
      <c r="N2" s="34"/>
    </row>
    <row r="3" ht="27" customHeight="1">
      <c r="A3" s="35"/>
      <c r="B3" t="s" s="36">
        <v>24</v>
      </c>
      <c r="C3" s="37"/>
      <c r="D3" s="37"/>
      <c r="E3" s="37"/>
      <c r="F3" s="37"/>
      <c r="G3" s="37"/>
      <c r="H3" s="38"/>
      <c r="I3" s="39"/>
      <c r="J3" s="34"/>
      <c r="K3" s="40"/>
      <c r="L3" s="40"/>
      <c r="M3" s="40"/>
      <c r="N3" s="40"/>
    </row>
    <row r="4" ht="14.15" customHeight="1">
      <c r="A4" s="35"/>
      <c r="B4" s="41"/>
      <c r="C4" s="42"/>
      <c r="D4" s="42"/>
      <c r="E4" s="42"/>
      <c r="F4" s="42"/>
      <c r="G4" s="42"/>
      <c r="H4" s="43"/>
      <c r="I4" s="39"/>
      <c r="J4" s="40"/>
      <c r="K4" s="40"/>
      <c r="L4" s="40"/>
      <c r="M4" s="40"/>
      <c r="N4" s="40"/>
    </row>
    <row r="5" ht="18" customHeight="1">
      <c r="A5" s="35"/>
      <c r="B5" t="s" s="44">
        <v>25</v>
      </c>
      <c r="C5" s="45">
        <f>IF(ISBLANK('Paramètres'!B13),"",'Paramètres'!B13)</f>
        <v>2025</v>
      </c>
      <c r="D5" s="13"/>
      <c r="E5" s="13"/>
      <c r="F5" s="13"/>
      <c r="G5" s="13"/>
      <c r="H5" s="46"/>
      <c r="I5" s="39"/>
      <c r="J5" s="40"/>
      <c r="K5" s="40"/>
      <c r="L5" s="40"/>
      <c r="M5" s="40"/>
      <c r="N5" s="40"/>
    </row>
    <row r="6" ht="8" customHeight="1">
      <c r="A6" s="35"/>
      <c r="B6" s="47"/>
      <c r="C6" s="48"/>
      <c r="D6" s="13"/>
      <c r="E6" s="13"/>
      <c r="F6" s="13"/>
      <c r="G6" s="13"/>
      <c r="H6" s="46"/>
      <c r="I6" s="39"/>
      <c r="J6" s="40"/>
      <c r="K6" s="40"/>
      <c r="L6" s="40"/>
      <c r="M6" s="40"/>
      <c r="N6" s="40"/>
    </row>
    <row r="7" ht="18" customHeight="1">
      <c r="A7" s="35"/>
      <c r="B7" t="s" s="44">
        <v>26</v>
      </c>
      <c r="C7" t="s" s="49">
        <v>27</v>
      </c>
      <c r="D7" s="13"/>
      <c r="E7" s="13"/>
      <c r="F7" s="50"/>
      <c r="G7" s="50"/>
      <c r="H7" s="46"/>
      <c r="I7" s="39"/>
      <c r="J7" s="40"/>
      <c r="K7" s="40"/>
      <c r="L7" s="40"/>
      <c r="M7" s="40"/>
      <c r="N7" s="40"/>
    </row>
    <row r="8" ht="13.65" customHeight="1">
      <c r="A8" s="35"/>
      <c r="B8" s="51"/>
      <c r="C8" s="52"/>
      <c r="D8" s="52"/>
      <c r="E8" s="52"/>
      <c r="F8" s="52"/>
      <c r="G8" s="52"/>
      <c r="H8" s="53"/>
      <c r="I8" s="39"/>
      <c r="J8" s="40"/>
      <c r="K8" s="40"/>
      <c r="L8" s="40"/>
      <c r="M8" s="40"/>
      <c r="N8" s="40"/>
    </row>
    <row r="9" ht="18.75" customHeight="1">
      <c r="A9" s="35"/>
      <c r="B9" t="s" s="54">
        <v>28</v>
      </c>
      <c r="C9" s="55"/>
      <c r="D9" t="s" s="56">
        <f>IF(ISBLANK('Paramètres'!B15),"",'Paramètres'!B15)</f>
        <v>10</v>
      </c>
      <c r="E9" s="55"/>
      <c r="F9" s="57"/>
      <c r="G9" s="57"/>
      <c r="H9" s="58"/>
      <c r="I9" s="39"/>
      <c r="J9" s="40"/>
      <c r="K9" s="40"/>
      <c r="L9" s="40"/>
      <c r="M9" s="40"/>
      <c r="N9" s="40"/>
    </row>
    <row r="10" ht="18" customHeight="1">
      <c r="A10" s="35"/>
      <c r="B10" t="s" s="54">
        <v>11</v>
      </c>
      <c r="C10" s="55"/>
      <c r="D10" t="s" s="56">
        <f>IF(ISBLANK('Paramètres'!B16),"",'Paramètres'!B16)</f>
        <v>12</v>
      </c>
      <c r="E10" s="55"/>
      <c r="F10" s="57"/>
      <c r="G10" s="57"/>
      <c r="H10" s="59"/>
      <c r="I10" s="39"/>
      <c r="J10" s="40"/>
      <c r="K10" s="40"/>
      <c r="L10" s="40"/>
      <c r="M10" s="40"/>
      <c r="N10" s="40"/>
    </row>
    <row r="11" ht="18" customHeight="1">
      <c r="A11" s="35"/>
      <c r="B11" t="s" s="54">
        <v>13</v>
      </c>
      <c r="C11" s="55"/>
      <c r="D11" t="s" s="56">
        <f>IF(ISBLANK('Paramètres'!B17),"",'Paramètres'!B17)</f>
        <v>14</v>
      </c>
      <c r="E11" s="55"/>
      <c r="F11" s="57"/>
      <c r="G11" s="57"/>
      <c r="H11" s="59"/>
      <c r="I11" s="39"/>
      <c r="J11" s="40"/>
      <c r="K11" s="40"/>
      <c r="L11" s="40"/>
      <c r="M11" s="40"/>
      <c r="N11" s="40"/>
    </row>
    <row r="12" ht="13.65" customHeight="1">
      <c r="A12" s="35"/>
      <c r="B12" s="60"/>
      <c r="C12" s="57"/>
      <c r="D12" s="57"/>
      <c r="E12" s="57"/>
      <c r="F12" s="57"/>
      <c r="G12" s="57"/>
      <c r="H12" s="61"/>
      <c r="I12" s="39"/>
      <c r="J12" s="40"/>
      <c r="K12" s="40"/>
      <c r="L12" s="40"/>
      <c r="M12" s="40"/>
      <c r="N12" s="40"/>
    </row>
    <row r="13" ht="67.5" customHeight="1">
      <c r="A13" s="35"/>
      <c r="B13" t="s" s="62">
        <v>29</v>
      </c>
      <c r="C13" s="63"/>
      <c r="D13" t="s" s="64">
        <f>"Nombre heures "&amp;'Paramètres'!B22</f>
        <v>30</v>
      </c>
      <c r="E13" t="s" s="65">
        <f>"Nombre heures "&amp;'Paramètres'!B19</f>
        <v>31</v>
      </c>
      <c r="F13" t="s" s="66">
        <f>"Nombre heures "&amp;'Paramètres'!B20</f>
        <v>32</v>
      </c>
      <c r="G13" t="s" s="64">
        <f>"Nombre heures "&amp;'Paramètres'!B21</f>
        <v>33</v>
      </c>
      <c r="H13" t="s" s="67">
        <v>34</v>
      </c>
      <c r="I13" s="68"/>
      <c r="J13" s="40"/>
      <c r="K13" s="40"/>
      <c r="L13" s="40"/>
      <c r="M13" s="40"/>
      <c r="N13" s="40"/>
    </row>
    <row r="14" ht="8" customHeight="1">
      <c r="A14" s="35"/>
      <c r="B14" s="60"/>
      <c r="C14" s="57"/>
      <c r="D14" s="57"/>
      <c r="E14" s="57"/>
      <c r="F14" s="57"/>
      <c r="G14" s="57"/>
      <c r="H14" s="61"/>
      <c r="I14" s="39"/>
      <c r="J14" s="69"/>
      <c r="K14" s="69"/>
      <c r="L14" s="69"/>
      <c r="M14" s="69"/>
      <c r="N14" s="34"/>
    </row>
    <row r="15" ht="13.65" customHeight="1">
      <c r="A15" s="35"/>
      <c r="B15" s="70">
        <f>DATE(C5,6,1)</f>
        <v>45809</v>
      </c>
      <c r="C15" t="s" s="71">
        <f>CHOOSE(WEEKDAY(B15,2),"lundi","mardi","mercredi","jeudi","vendredi","samedi","dimanche")</f>
        <v>35</v>
      </c>
      <c r="D15" s="72"/>
      <c r="E15" s="73"/>
      <c r="F15" s="74"/>
      <c r="G15" s="75"/>
      <c r="H15" s="76"/>
      <c r="I15" s="39"/>
      <c r="J15" s="77">
        <f>F15</f>
        <v>0</v>
      </c>
      <c r="K15" s="78">
        <f>E15</f>
        <v>0</v>
      </c>
      <c r="L15" s="69"/>
      <c r="M15" s="69"/>
      <c r="N15" s="34"/>
    </row>
    <row r="16" ht="13.65" customHeight="1">
      <c r="A16" s="35"/>
      <c r="B16" s="79">
        <f>B15+1</f>
        <v>45810</v>
      </c>
      <c r="C16" t="s" s="80">
        <f>CHOOSE(WEEKDAY(B16,2),"lundi","mardi","mercredi","jeudi","vendredi","samedi","dimanche")</f>
        <v>36</v>
      </c>
      <c r="D16" s="81"/>
      <c r="E16" s="82"/>
      <c r="F16" s="83"/>
      <c r="G16" s="84"/>
      <c r="H16" s="85"/>
      <c r="I16" s="39"/>
      <c r="J16" s="77">
        <f>F16</f>
        <v>0</v>
      </c>
      <c r="K16" s="78">
        <f>E16</f>
        <v>0</v>
      </c>
      <c r="L16" s="69"/>
      <c r="M16" s="69"/>
      <c r="N16" s="34"/>
    </row>
    <row r="17" ht="13.65" customHeight="1">
      <c r="A17" s="35"/>
      <c r="B17" s="79">
        <f>B16+1</f>
        <v>45811</v>
      </c>
      <c r="C17" t="s" s="80">
        <f>CHOOSE(WEEKDAY(B17,2),"lundi","mardi","mercredi","jeudi","vendredi","samedi","dimanche")</f>
        <v>37</v>
      </c>
      <c r="D17" s="81"/>
      <c r="E17" s="82"/>
      <c r="F17" s="83"/>
      <c r="G17" s="84"/>
      <c r="H17" s="85"/>
      <c r="I17" s="39"/>
      <c r="J17" s="77">
        <f>F17</f>
        <v>0</v>
      </c>
      <c r="K17" s="78">
        <f>E17</f>
        <v>0</v>
      </c>
      <c r="L17" s="69"/>
      <c r="M17" s="69"/>
      <c r="N17" s="34"/>
    </row>
    <row r="18" ht="13.65" customHeight="1">
      <c r="A18" s="35"/>
      <c r="B18" s="79">
        <f>B17+1</f>
        <v>45812</v>
      </c>
      <c r="C18" t="s" s="80">
        <f>CHOOSE(WEEKDAY(B18,2),"lundi","mardi","mercredi","jeudi","vendredi","samedi","dimanche")</f>
        <v>38</v>
      </c>
      <c r="D18" s="81"/>
      <c r="E18" s="82"/>
      <c r="F18" s="83"/>
      <c r="G18" s="84"/>
      <c r="H18" s="85"/>
      <c r="I18" s="39"/>
      <c r="J18" s="77">
        <f>F18</f>
        <v>0</v>
      </c>
      <c r="K18" s="78">
        <f>E18</f>
        <v>0</v>
      </c>
      <c r="L18" s="69"/>
      <c r="M18" s="69"/>
      <c r="N18" s="34"/>
    </row>
    <row r="19" ht="13.65" customHeight="1">
      <c r="A19" s="35"/>
      <c r="B19" s="79">
        <f>B18+1</f>
        <v>45813</v>
      </c>
      <c r="C19" t="s" s="80">
        <f>CHOOSE(WEEKDAY(B19,2),"lundi","mardi","mercredi","jeudi","vendredi","samedi","dimanche")</f>
        <v>39</v>
      </c>
      <c r="D19" s="81"/>
      <c r="E19" s="82"/>
      <c r="F19" s="83"/>
      <c r="G19" s="84"/>
      <c r="H19" s="85"/>
      <c r="I19" s="39"/>
      <c r="J19" s="77">
        <f>F19</f>
        <v>0</v>
      </c>
      <c r="K19" s="78">
        <f>E19</f>
        <v>0</v>
      </c>
      <c r="L19" s="69"/>
      <c r="M19" s="69"/>
      <c r="N19" s="34"/>
    </row>
    <row r="20" ht="13.65" customHeight="1">
      <c r="A20" s="35"/>
      <c r="B20" s="79">
        <f>B19+1</f>
        <v>45814</v>
      </c>
      <c r="C20" t="s" s="80">
        <f>CHOOSE(WEEKDAY(B20,2),"lundi","mardi","mercredi","jeudi","vendredi","samedi","dimanche")</f>
        <v>40</v>
      </c>
      <c r="D20" s="81"/>
      <c r="E20" s="82"/>
      <c r="F20" s="83"/>
      <c r="G20" s="84"/>
      <c r="H20" s="85"/>
      <c r="I20" s="39"/>
      <c r="J20" s="77">
        <f>F20</f>
        <v>0</v>
      </c>
      <c r="K20" s="78">
        <f>E20</f>
        <v>0</v>
      </c>
      <c r="L20" s="69"/>
      <c r="M20" s="69"/>
      <c r="N20" s="34"/>
    </row>
    <row r="21" ht="13.65" customHeight="1">
      <c r="A21" s="35"/>
      <c r="B21" s="79">
        <f>B20+1</f>
        <v>45815</v>
      </c>
      <c r="C21" t="s" s="80">
        <f>CHOOSE(WEEKDAY(B21,2),"lundi","mardi","mercredi","jeudi","vendredi","samedi","dimanche")</f>
        <v>41</v>
      </c>
      <c r="D21" s="81"/>
      <c r="E21" s="82"/>
      <c r="F21" s="83"/>
      <c r="G21" s="84"/>
      <c r="H21" s="85"/>
      <c r="I21" s="39"/>
      <c r="J21" s="77">
        <f>F21</f>
        <v>0</v>
      </c>
      <c r="K21" s="78">
        <f>E21</f>
        <v>0</v>
      </c>
      <c r="L21" s="69"/>
      <c r="M21" s="69"/>
      <c r="N21" s="34"/>
    </row>
    <row r="22" ht="13.65" customHeight="1">
      <c r="A22" s="35"/>
      <c r="B22" s="79">
        <f>B21+1</f>
        <v>45816</v>
      </c>
      <c r="C22" t="s" s="80">
        <f>CHOOSE(WEEKDAY(B22,2),"lundi","mardi","mercredi","jeudi","vendredi","samedi","dimanche")</f>
        <v>35</v>
      </c>
      <c r="D22" s="81"/>
      <c r="E22" s="82"/>
      <c r="F22" s="83"/>
      <c r="G22" s="84"/>
      <c r="H22" s="85"/>
      <c r="I22" s="39"/>
      <c r="J22" s="77">
        <f>F22</f>
        <v>0</v>
      </c>
      <c r="K22" s="78">
        <f>E22</f>
        <v>0</v>
      </c>
      <c r="L22" s="69"/>
      <c r="M22" s="69"/>
      <c r="N22" s="34"/>
    </row>
    <row r="23" ht="13.65" customHeight="1">
      <c r="A23" s="35"/>
      <c r="B23" s="79">
        <f>B22+1</f>
        <v>45817</v>
      </c>
      <c r="C23" t="s" s="80">
        <f>CHOOSE(WEEKDAY(B23,2),"lundi","mardi","mercredi","jeudi","vendredi","samedi","dimanche")</f>
        <v>36</v>
      </c>
      <c r="D23" s="81"/>
      <c r="E23" s="82"/>
      <c r="F23" s="83"/>
      <c r="G23" s="84"/>
      <c r="H23" s="85"/>
      <c r="I23" s="39"/>
      <c r="J23" s="77">
        <f>F23</f>
        <v>0</v>
      </c>
      <c r="K23" s="78">
        <f>E23</f>
        <v>0</v>
      </c>
      <c r="L23" s="69"/>
      <c r="M23" s="69"/>
      <c r="N23" s="34"/>
    </row>
    <row r="24" ht="13.65" customHeight="1">
      <c r="A24" s="35"/>
      <c r="B24" s="79">
        <f>B23+1</f>
        <v>45818</v>
      </c>
      <c r="C24" t="s" s="80">
        <f>CHOOSE(WEEKDAY(B24,2),"lundi","mardi","mercredi","jeudi","vendredi","samedi","dimanche")</f>
        <v>37</v>
      </c>
      <c r="D24" s="81"/>
      <c r="E24" s="82"/>
      <c r="F24" s="83"/>
      <c r="G24" s="84"/>
      <c r="H24" s="85"/>
      <c r="I24" s="39"/>
      <c r="J24" s="77">
        <f>F24</f>
        <v>0</v>
      </c>
      <c r="K24" s="78">
        <f>E24</f>
        <v>0</v>
      </c>
      <c r="L24" s="34"/>
      <c r="M24" s="34"/>
      <c r="N24" s="34"/>
    </row>
    <row r="25" ht="13.65" customHeight="1">
      <c r="A25" s="35"/>
      <c r="B25" s="79">
        <f>B24+1</f>
        <v>45819</v>
      </c>
      <c r="C25" t="s" s="80">
        <f>CHOOSE(WEEKDAY(B25,2),"lundi","mardi","mercredi","jeudi","vendredi","samedi","dimanche")</f>
        <v>38</v>
      </c>
      <c r="D25" s="81"/>
      <c r="E25" s="82"/>
      <c r="F25" s="83"/>
      <c r="G25" s="84"/>
      <c r="H25" s="85"/>
      <c r="I25" s="39"/>
      <c r="J25" s="77">
        <f>F25</f>
        <v>0</v>
      </c>
      <c r="K25" s="78">
        <f>E25</f>
        <v>0</v>
      </c>
      <c r="L25" s="34"/>
      <c r="M25" s="34"/>
      <c r="N25" s="34"/>
    </row>
    <row r="26" ht="13.65" customHeight="1">
      <c r="A26" s="35"/>
      <c r="B26" s="79">
        <f>B25+1</f>
        <v>45820</v>
      </c>
      <c r="C26" t="s" s="80">
        <f>CHOOSE(WEEKDAY(B26,2),"lundi","mardi","mercredi","jeudi","vendredi","samedi","dimanche")</f>
        <v>39</v>
      </c>
      <c r="D26" s="81"/>
      <c r="E26" s="82"/>
      <c r="F26" s="83"/>
      <c r="G26" s="84"/>
      <c r="H26" s="85"/>
      <c r="I26" s="39"/>
      <c r="J26" s="77">
        <f>F26</f>
        <v>0</v>
      </c>
      <c r="K26" s="78">
        <f>E26</f>
        <v>0</v>
      </c>
      <c r="L26" s="34"/>
      <c r="M26" s="34"/>
      <c r="N26" s="34"/>
    </row>
    <row r="27" ht="13.65" customHeight="1">
      <c r="A27" s="35"/>
      <c r="B27" s="79">
        <f>B26+1</f>
        <v>45821</v>
      </c>
      <c r="C27" t="s" s="80">
        <f>CHOOSE(WEEKDAY(B27,2),"lundi","mardi","mercredi","jeudi","vendredi","samedi","dimanche")</f>
        <v>40</v>
      </c>
      <c r="D27" s="81"/>
      <c r="E27" s="82"/>
      <c r="F27" s="83"/>
      <c r="G27" s="84"/>
      <c r="H27" s="85"/>
      <c r="I27" s="39"/>
      <c r="J27" s="77">
        <f>F27</f>
        <v>0</v>
      </c>
      <c r="K27" s="78">
        <f>E27</f>
        <v>0</v>
      </c>
      <c r="L27" s="34"/>
      <c r="M27" s="34"/>
      <c r="N27" s="34"/>
    </row>
    <row r="28" ht="13.65" customHeight="1">
      <c r="A28" s="35"/>
      <c r="B28" s="79">
        <f>B27+1</f>
        <v>45822</v>
      </c>
      <c r="C28" t="s" s="80">
        <f>CHOOSE(WEEKDAY(B28,2),"lundi","mardi","mercredi","jeudi","vendredi","samedi","dimanche")</f>
        <v>41</v>
      </c>
      <c r="D28" s="81"/>
      <c r="E28" s="82"/>
      <c r="F28" s="83"/>
      <c r="G28" s="84"/>
      <c r="H28" s="85"/>
      <c r="I28" s="39"/>
      <c r="J28" s="77">
        <f>F28</f>
        <v>0</v>
      </c>
      <c r="K28" s="78">
        <f>E28</f>
        <v>0</v>
      </c>
      <c r="L28" s="34"/>
      <c r="M28" s="34"/>
      <c r="N28" s="34"/>
    </row>
    <row r="29" ht="13.65" customHeight="1">
      <c r="A29" s="35"/>
      <c r="B29" s="79">
        <f>B28+1</f>
        <v>45823</v>
      </c>
      <c r="C29" t="s" s="80">
        <f>CHOOSE(WEEKDAY(B29,2),"lundi","mardi","mercredi","jeudi","vendredi","samedi","dimanche")</f>
        <v>35</v>
      </c>
      <c r="D29" s="81"/>
      <c r="E29" s="82"/>
      <c r="F29" s="83"/>
      <c r="G29" s="84"/>
      <c r="H29" s="85"/>
      <c r="I29" s="39"/>
      <c r="J29" s="77">
        <f>F29</f>
        <v>0</v>
      </c>
      <c r="K29" s="78">
        <f>E29</f>
        <v>0</v>
      </c>
      <c r="L29" s="34"/>
      <c r="M29" s="34"/>
      <c r="N29" s="34"/>
    </row>
    <row r="30" ht="13.65" customHeight="1">
      <c r="A30" s="35"/>
      <c r="B30" s="79">
        <f>B29+1</f>
        <v>45824</v>
      </c>
      <c r="C30" t="s" s="80">
        <f>CHOOSE(WEEKDAY(B30,2),"lundi","mardi","mercredi","jeudi","vendredi","samedi","dimanche")</f>
        <v>36</v>
      </c>
      <c r="D30" s="81"/>
      <c r="E30" s="82"/>
      <c r="F30" s="83"/>
      <c r="G30" s="84"/>
      <c r="H30" s="85"/>
      <c r="I30" s="39"/>
      <c r="J30" s="77">
        <f>F30</f>
        <v>0</v>
      </c>
      <c r="K30" s="78">
        <f>E30</f>
        <v>0</v>
      </c>
      <c r="L30" s="34"/>
      <c r="M30" s="34"/>
      <c r="N30" s="34"/>
    </row>
    <row r="31" ht="13.65" customHeight="1">
      <c r="A31" s="35"/>
      <c r="B31" s="79">
        <f>B30+1</f>
        <v>45825</v>
      </c>
      <c r="C31" t="s" s="80">
        <f>CHOOSE(WEEKDAY(B31,2),"lundi","mardi","mercredi","jeudi","vendredi","samedi","dimanche")</f>
        <v>37</v>
      </c>
      <c r="D31" s="81"/>
      <c r="E31" s="82"/>
      <c r="F31" s="83"/>
      <c r="G31" s="84"/>
      <c r="H31" s="85"/>
      <c r="I31" s="39"/>
      <c r="J31" s="77">
        <f>F31</f>
        <v>0</v>
      </c>
      <c r="K31" s="78">
        <f>E31</f>
        <v>0</v>
      </c>
      <c r="L31" s="34"/>
      <c r="M31" s="34"/>
      <c r="N31" s="34"/>
    </row>
    <row r="32" ht="13.65" customHeight="1">
      <c r="A32" s="35"/>
      <c r="B32" s="79">
        <f>B31+1</f>
        <v>45826</v>
      </c>
      <c r="C32" t="s" s="80">
        <f>CHOOSE(WEEKDAY(B32,2),"lundi","mardi","mercredi","jeudi","vendredi","samedi","dimanche")</f>
        <v>38</v>
      </c>
      <c r="D32" s="81"/>
      <c r="E32" s="82"/>
      <c r="F32" s="83"/>
      <c r="G32" s="84"/>
      <c r="H32" s="85"/>
      <c r="I32" s="39"/>
      <c r="J32" s="77">
        <f>F32</f>
        <v>0</v>
      </c>
      <c r="K32" s="78">
        <f>E32</f>
        <v>0</v>
      </c>
      <c r="L32" s="34"/>
      <c r="M32" s="34"/>
      <c r="N32" s="34"/>
    </row>
    <row r="33" ht="13.65" customHeight="1">
      <c r="A33" s="35"/>
      <c r="B33" s="79">
        <f>B32+1</f>
        <v>45827</v>
      </c>
      <c r="C33" t="s" s="80">
        <f>CHOOSE(WEEKDAY(B33,2),"lundi","mardi","mercredi","jeudi","vendredi","samedi","dimanche")</f>
        <v>39</v>
      </c>
      <c r="D33" s="81"/>
      <c r="E33" s="82"/>
      <c r="F33" s="83"/>
      <c r="G33" s="84"/>
      <c r="H33" s="85"/>
      <c r="I33" s="39"/>
      <c r="J33" s="77">
        <f>F33</f>
        <v>0</v>
      </c>
      <c r="K33" s="78">
        <f>E33</f>
        <v>0</v>
      </c>
      <c r="L33" s="34"/>
      <c r="M33" s="34"/>
      <c r="N33" s="34"/>
    </row>
    <row r="34" ht="13.65" customHeight="1">
      <c r="A34" s="35"/>
      <c r="B34" s="79">
        <f>B33+1</f>
        <v>45828</v>
      </c>
      <c r="C34" t="s" s="80">
        <f>CHOOSE(WEEKDAY(B34,2),"lundi","mardi","mercredi","jeudi","vendredi","samedi","dimanche")</f>
        <v>40</v>
      </c>
      <c r="D34" s="81"/>
      <c r="E34" s="82"/>
      <c r="F34" s="83"/>
      <c r="G34" s="84"/>
      <c r="H34" s="85"/>
      <c r="I34" s="39"/>
      <c r="J34" s="77">
        <f>F34</f>
        <v>0</v>
      </c>
      <c r="K34" s="78">
        <f>E34</f>
        <v>0</v>
      </c>
      <c r="L34" s="34"/>
      <c r="M34" s="34"/>
      <c r="N34" s="34"/>
    </row>
    <row r="35" ht="13.65" customHeight="1">
      <c r="A35" s="35"/>
      <c r="B35" s="79">
        <f>B34+1</f>
        <v>45829</v>
      </c>
      <c r="C35" t="s" s="80">
        <f>CHOOSE(WEEKDAY(B35,2),"lundi","mardi","mercredi","jeudi","vendredi","samedi","dimanche")</f>
        <v>41</v>
      </c>
      <c r="D35" s="81"/>
      <c r="E35" s="82"/>
      <c r="F35" s="83"/>
      <c r="G35" s="84"/>
      <c r="H35" s="85"/>
      <c r="I35" s="39"/>
      <c r="J35" s="77">
        <f>F35</f>
        <v>0</v>
      </c>
      <c r="K35" s="78">
        <f>E35</f>
        <v>0</v>
      </c>
      <c r="L35" s="34"/>
      <c r="M35" s="34"/>
      <c r="N35" s="34"/>
    </row>
    <row r="36" ht="13.65" customHeight="1">
      <c r="A36" s="35"/>
      <c r="B36" s="79">
        <f>B35+1</f>
        <v>45830</v>
      </c>
      <c r="C36" t="s" s="80">
        <f>CHOOSE(WEEKDAY(B36,2),"lundi","mardi","mercredi","jeudi","vendredi","samedi","dimanche")</f>
        <v>35</v>
      </c>
      <c r="D36" s="81"/>
      <c r="E36" s="82"/>
      <c r="F36" s="83"/>
      <c r="G36" s="84"/>
      <c r="H36" s="85"/>
      <c r="I36" s="39"/>
      <c r="J36" s="77">
        <f>F36</f>
        <v>0</v>
      </c>
      <c r="K36" s="78">
        <f>E36</f>
        <v>0</v>
      </c>
      <c r="L36" s="34"/>
      <c r="M36" s="34"/>
      <c r="N36" s="34"/>
    </row>
    <row r="37" ht="13.65" customHeight="1">
      <c r="A37" s="35"/>
      <c r="B37" s="79">
        <f>B36+1</f>
        <v>45831</v>
      </c>
      <c r="C37" t="s" s="80">
        <f>CHOOSE(WEEKDAY(B37,2),"lundi","mardi","mercredi","jeudi","vendredi","samedi","dimanche")</f>
        <v>36</v>
      </c>
      <c r="D37" s="81"/>
      <c r="E37" s="82"/>
      <c r="F37" s="83"/>
      <c r="G37" s="84"/>
      <c r="H37" s="85"/>
      <c r="I37" s="39"/>
      <c r="J37" s="77">
        <f>F37</f>
        <v>0</v>
      </c>
      <c r="K37" s="78">
        <f>E37</f>
        <v>0</v>
      </c>
      <c r="L37" s="34"/>
      <c r="M37" s="34"/>
      <c r="N37" s="34"/>
    </row>
    <row r="38" ht="13.65" customHeight="1">
      <c r="A38" s="35"/>
      <c r="B38" s="79">
        <f>B37+1</f>
        <v>45832</v>
      </c>
      <c r="C38" t="s" s="80">
        <f>CHOOSE(WEEKDAY(B38,2),"lundi","mardi","mercredi","jeudi","vendredi","samedi","dimanche")</f>
        <v>37</v>
      </c>
      <c r="D38" s="81"/>
      <c r="E38" s="82"/>
      <c r="F38" s="83"/>
      <c r="G38" s="84"/>
      <c r="H38" s="85"/>
      <c r="I38" s="39"/>
      <c r="J38" s="77">
        <f>F38</f>
        <v>0</v>
      </c>
      <c r="K38" s="78">
        <f>E38</f>
        <v>0</v>
      </c>
      <c r="L38" s="34"/>
      <c r="M38" s="34"/>
      <c r="N38" s="34"/>
    </row>
    <row r="39" ht="13.65" customHeight="1">
      <c r="A39" s="35"/>
      <c r="B39" s="79">
        <f>B38+1</f>
        <v>45833</v>
      </c>
      <c r="C39" t="s" s="80">
        <f>CHOOSE(WEEKDAY(B39,2),"lundi","mardi","mercredi","jeudi","vendredi","samedi","dimanche")</f>
        <v>38</v>
      </c>
      <c r="D39" s="81"/>
      <c r="E39" s="82"/>
      <c r="F39" s="83"/>
      <c r="G39" s="84"/>
      <c r="H39" s="85"/>
      <c r="I39" s="39"/>
      <c r="J39" s="77">
        <f>F39</f>
        <v>0</v>
      </c>
      <c r="K39" s="78">
        <f>E39</f>
        <v>0</v>
      </c>
      <c r="L39" s="34"/>
      <c r="M39" s="34"/>
      <c r="N39" s="34"/>
    </row>
    <row r="40" ht="13.65" customHeight="1">
      <c r="A40" s="35"/>
      <c r="B40" s="79">
        <f>B39+1</f>
        <v>45834</v>
      </c>
      <c r="C40" t="s" s="80">
        <f>CHOOSE(WEEKDAY(B40,2),"lundi","mardi","mercredi","jeudi","vendredi","samedi","dimanche")</f>
        <v>39</v>
      </c>
      <c r="D40" s="81"/>
      <c r="E40" s="82"/>
      <c r="F40" s="83"/>
      <c r="G40" s="84"/>
      <c r="H40" s="85"/>
      <c r="I40" s="39"/>
      <c r="J40" s="77">
        <f>F40</f>
        <v>0</v>
      </c>
      <c r="K40" s="78">
        <f>E40</f>
        <v>0</v>
      </c>
      <c r="L40" s="34"/>
      <c r="M40" s="34"/>
      <c r="N40" s="34"/>
    </row>
    <row r="41" ht="13.65" customHeight="1">
      <c r="A41" s="35"/>
      <c r="B41" s="79">
        <f>B40+1</f>
        <v>45835</v>
      </c>
      <c r="C41" t="s" s="80">
        <f>CHOOSE(WEEKDAY(B41,2),"lundi","mardi","mercredi","jeudi","vendredi","samedi","dimanche")</f>
        <v>40</v>
      </c>
      <c r="D41" s="81"/>
      <c r="E41" s="82"/>
      <c r="F41" s="83"/>
      <c r="G41" s="84"/>
      <c r="H41" s="85"/>
      <c r="I41" s="39"/>
      <c r="J41" s="77">
        <f>F41</f>
        <v>0</v>
      </c>
      <c r="K41" s="78">
        <f>E41</f>
        <v>0</v>
      </c>
      <c r="L41" s="34"/>
      <c r="M41" s="34"/>
      <c r="N41" s="34"/>
    </row>
    <row r="42" ht="13.65" customHeight="1">
      <c r="A42" s="35"/>
      <c r="B42" s="79">
        <f>B41+1</f>
        <v>45836</v>
      </c>
      <c r="C42" t="s" s="80">
        <f>CHOOSE(WEEKDAY(B42,2),"lundi","mardi","mercredi","jeudi","vendredi","samedi","dimanche")</f>
        <v>41</v>
      </c>
      <c r="D42" s="81"/>
      <c r="E42" s="82"/>
      <c r="F42" s="83"/>
      <c r="G42" s="84"/>
      <c r="H42" s="85"/>
      <c r="I42" s="39"/>
      <c r="J42" s="77">
        <f>F42</f>
        <v>0</v>
      </c>
      <c r="K42" s="78">
        <f>E42</f>
        <v>0</v>
      </c>
      <c r="L42" s="34"/>
      <c r="M42" s="34"/>
      <c r="N42" s="34"/>
    </row>
    <row r="43" ht="13.65" customHeight="1">
      <c r="A43" s="35"/>
      <c r="B43" s="79">
        <f>B42+1</f>
        <v>45837</v>
      </c>
      <c r="C43" t="s" s="80">
        <f>CHOOSE(WEEKDAY(B43,2),"lundi","mardi","mercredi","jeudi","vendredi","samedi","dimanche")</f>
        <v>35</v>
      </c>
      <c r="D43" s="81"/>
      <c r="E43" s="82"/>
      <c r="F43" s="83"/>
      <c r="G43" s="84"/>
      <c r="H43" s="85"/>
      <c r="I43" s="39"/>
      <c r="J43" s="77">
        <f>F43</f>
        <v>0</v>
      </c>
      <c r="K43" s="78">
        <f>E43</f>
        <v>0</v>
      </c>
      <c r="L43" s="34"/>
      <c r="M43" s="34"/>
      <c r="N43" s="34"/>
    </row>
    <row r="44" ht="13.65" customHeight="1">
      <c r="A44" s="35"/>
      <c r="B44" s="79">
        <f>B43+1</f>
        <v>45838</v>
      </c>
      <c r="C44" t="s" s="80">
        <f>CHOOSE(WEEKDAY(B44,2),"lundi","mardi","mercredi","jeudi","vendredi","samedi","dimanche")</f>
        <v>36</v>
      </c>
      <c r="D44" s="81"/>
      <c r="E44" s="82"/>
      <c r="F44" s="83"/>
      <c r="G44" s="84"/>
      <c r="H44" s="85"/>
      <c r="I44" s="39"/>
      <c r="J44" s="77">
        <f>F44</f>
        <v>0</v>
      </c>
      <c r="K44" s="78">
        <f>E44</f>
        <v>0</v>
      </c>
      <c r="L44" s="34"/>
      <c r="M44" s="34"/>
      <c r="N44" s="34"/>
    </row>
    <row r="45" ht="13.65" customHeight="1">
      <c r="A45" s="35"/>
      <c r="B45" s="86"/>
      <c r="C45" s="87"/>
      <c r="D45" s="88"/>
      <c r="E45" s="89"/>
      <c r="F45" s="90"/>
      <c r="G45" s="91"/>
      <c r="H45" s="92"/>
      <c r="I45" s="39"/>
      <c r="J45" s="77">
        <f>F45</f>
        <v>0</v>
      </c>
      <c r="K45" s="78">
        <f>E45</f>
        <v>0</v>
      </c>
      <c r="L45" s="34"/>
      <c r="M45" s="34"/>
      <c r="N45" s="34"/>
    </row>
    <row r="46" ht="14.25" customHeight="1">
      <c r="A46" s="35"/>
      <c r="B46" s="93"/>
      <c r="C46" s="94"/>
      <c r="D46" s="94"/>
      <c r="E46" s="94"/>
      <c r="F46" s="94"/>
      <c r="G46" s="94"/>
      <c r="H46" s="95"/>
      <c r="I46" s="39"/>
      <c r="J46" s="34"/>
      <c r="K46" s="34"/>
      <c r="L46" s="34"/>
      <c r="M46" s="34"/>
      <c r="N46" s="34"/>
    </row>
    <row r="47" ht="18" customHeight="1">
      <c r="A47" s="35"/>
      <c r="B47" t="s" s="96">
        <v>42</v>
      </c>
      <c r="C47" s="97"/>
      <c r="D47" s="98">
        <f>SUM(D15:D45)</f>
        <v>0</v>
      </c>
      <c r="E47" s="98">
        <f>SUM(E15:E45)</f>
        <v>0</v>
      </c>
      <c r="F47" s="98">
        <f>SUM(F15:F45)</f>
        <v>0</v>
      </c>
      <c r="G47" s="98">
        <f>SUM(G15:G45)</f>
        <v>0</v>
      </c>
      <c r="H47" s="99"/>
      <c r="I47" s="39"/>
      <c r="J47" s="34"/>
      <c r="K47" s="34"/>
      <c r="L47" s="34"/>
      <c r="M47" s="34"/>
      <c r="N47" s="34"/>
    </row>
    <row r="48" ht="18" customHeight="1">
      <c r="A48" s="35"/>
      <c r="B48" s="100"/>
      <c r="C48" s="101"/>
      <c r="D48" s="102"/>
      <c r="E48" t="s" s="103">
        <f>IF(ISERROR(E47/$D$47),"",(E47/$D$47))</f>
      </c>
      <c r="F48" t="s" s="103">
        <f>IF(ISERROR(F47/$D$47),"",F47/$D$47)</f>
      </c>
      <c r="G48" t="s" s="103">
        <f>IF(ISERROR(G47/$D$47),"",G47/$D$47)</f>
      </c>
      <c r="H48" s="99"/>
      <c r="I48" s="39"/>
      <c r="J48" s="34"/>
      <c r="K48" s="34"/>
      <c r="L48" s="34"/>
      <c r="M48" s="34"/>
      <c r="N48" s="34"/>
    </row>
    <row r="49" ht="18" customHeight="1">
      <c r="A49" s="35"/>
      <c r="B49" s="104"/>
      <c r="C49" s="105"/>
      <c r="D49" s="106"/>
      <c r="E49" t="s" s="107">
        <v>43</v>
      </c>
      <c r="F49" t="s" s="107">
        <v>43</v>
      </c>
      <c r="G49" t="s" s="107">
        <v>43</v>
      </c>
      <c r="H49" s="46"/>
      <c r="I49" s="39"/>
      <c r="J49" s="34"/>
      <c r="K49" s="34"/>
      <c r="L49" s="34"/>
      <c r="M49" s="34"/>
      <c r="N49" s="34"/>
    </row>
    <row r="50" ht="18" customHeight="1">
      <c r="A50" s="35"/>
      <c r="B50" s="108"/>
      <c r="C50" s="109"/>
      <c r="D50" t="s" s="110">
        <v>44</v>
      </c>
      <c r="E50" t="s" s="111">
        <f>IF(ISERROR((E47+F47+G47)/D47),"",(E47+F47+G47)/D47)</f>
      </c>
      <c r="F50" s="112"/>
      <c r="G50" s="112"/>
      <c r="H50" s="46"/>
      <c r="I50" s="39"/>
      <c r="J50" s="34"/>
      <c r="K50" s="34"/>
      <c r="L50" s="34"/>
      <c r="M50" s="34"/>
      <c r="N50" s="34"/>
    </row>
    <row r="51" ht="19.5" customHeight="1">
      <c r="A51" s="35"/>
      <c r="B51" s="113"/>
      <c r="C51" s="13"/>
      <c r="D51" s="13"/>
      <c r="E51" s="13"/>
      <c r="F51" s="114"/>
      <c r="G51" s="114"/>
      <c r="H51" s="46"/>
      <c r="I51" s="39"/>
      <c r="J51" s="34"/>
      <c r="K51" s="34"/>
      <c r="L51" s="34"/>
      <c r="M51" s="34"/>
      <c r="N51" s="34"/>
    </row>
    <row r="52" ht="13.65" customHeight="1">
      <c r="A52" s="35"/>
      <c r="B52" s="51"/>
      <c r="C52" s="52"/>
      <c r="D52" s="52"/>
      <c r="E52" s="52"/>
      <c r="F52" s="52"/>
      <c r="G52" s="52"/>
      <c r="H52" s="53"/>
      <c r="I52" s="39"/>
      <c r="J52" s="34"/>
      <c r="K52" s="34"/>
      <c r="L52" s="34"/>
      <c r="M52" s="34"/>
      <c r="N52" s="34"/>
    </row>
    <row r="53" ht="57" customHeight="1">
      <c r="A53" s="35"/>
      <c r="B53" t="s" s="115">
        <v>45</v>
      </c>
      <c r="C53" s="116"/>
      <c r="D53" s="116"/>
      <c r="E53" s="116"/>
      <c r="F53" s="116"/>
      <c r="G53" s="116"/>
      <c r="H53" s="117"/>
      <c r="I53" s="39"/>
      <c r="J53" s="34"/>
      <c r="K53" s="34"/>
      <c r="L53" s="34"/>
      <c r="M53" s="34"/>
      <c r="N53" s="34"/>
    </row>
    <row r="54" ht="13.65" customHeight="1">
      <c r="A54" s="35"/>
      <c r="B54" s="60"/>
      <c r="C54" s="57"/>
      <c r="D54" s="57"/>
      <c r="E54" s="57"/>
      <c r="F54" s="57"/>
      <c r="G54" s="57"/>
      <c r="H54" s="61"/>
      <c r="I54" s="39"/>
      <c r="J54" s="34"/>
      <c r="K54" s="34"/>
      <c r="L54" s="34"/>
      <c r="M54" s="34"/>
      <c r="N54" s="34"/>
    </row>
    <row r="55" ht="30.75" customHeight="1">
      <c r="A55" s="35"/>
      <c r="B55" s="118"/>
      <c r="C55" s="119"/>
      <c r="D55" s="119"/>
      <c r="E55" s="120"/>
      <c r="F55" s="121"/>
      <c r="G55" s="122"/>
      <c r="H55" s="123"/>
      <c r="I55" s="39"/>
      <c r="J55" s="34"/>
      <c r="K55" s="34"/>
      <c r="L55" s="34"/>
      <c r="M55" s="34"/>
      <c r="N55" s="34"/>
    </row>
    <row r="56" ht="28.5" customHeight="1">
      <c r="A56" s="35"/>
      <c r="B56" s="124"/>
      <c r="C56" s="125"/>
      <c r="D56" s="125"/>
      <c r="E56" s="126"/>
      <c r="F56" s="127"/>
      <c r="G56" s="128"/>
      <c r="H56" s="129"/>
      <c r="I56" s="39"/>
      <c r="J56" s="34"/>
      <c r="K56" s="34"/>
      <c r="L56" s="34"/>
      <c r="M56" s="34"/>
      <c r="N56" s="34"/>
    </row>
    <row r="57" ht="100.5" customHeight="1">
      <c r="A57" s="130"/>
      <c r="B57" s="131"/>
      <c r="C57" s="132"/>
      <c r="D57" s="132"/>
      <c r="E57" s="133"/>
      <c r="F57" s="134"/>
      <c r="G57" s="135"/>
      <c r="H57" s="136"/>
      <c r="I57" s="137"/>
      <c r="J57" s="138"/>
      <c r="K57" s="138"/>
      <c r="L57" s="138"/>
      <c r="M57" s="138"/>
      <c r="N57" s="138"/>
    </row>
  </sheetData>
  <mergeCells count="10">
    <mergeCell ref="B3:H3"/>
    <mergeCell ref="B13:C13"/>
    <mergeCell ref="B47:C47"/>
    <mergeCell ref="B56:E56"/>
    <mergeCell ref="F56:H56"/>
    <mergeCell ref="B57:E57"/>
    <mergeCell ref="F57:H57"/>
    <mergeCell ref="B53:H53"/>
    <mergeCell ref="B55:E55"/>
    <mergeCell ref="F55:H55"/>
  </mergeCells>
  <conditionalFormatting sqref="C15:C45">
    <cfRule type="cellIs" dxfId="0" priority="1" operator="equal" stopIfTrue="1">
      <formula>"dimanche"</formula>
    </cfRule>
    <cfRule type="cellIs" dxfId="1" priority="2" operator="equal" stopIfTrue="1">
      <formula>"samedi"</formula>
    </cfRule>
  </conditionalFormatting>
  <pageMargins left="0.590551" right="0.590551" top="0.590551" bottom="0.590551" header="0" footer="0"/>
  <pageSetup firstPageNumber="1" fitToHeight="1" fitToWidth="1" scale="68"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N57"/>
  <sheetViews>
    <sheetView workbookViewId="0" showGridLines="0" defaultGridColor="1"/>
  </sheetViews>
  <sheetFormatPr defaultColWidth="10.8333" defaultRowHeight="12.75" customHeight="1" outlineLevelRow="0" outlineLevelCol="0"/>
  <cols>
    <col min="1" max="1" width="2.17188" style="139" customWidth="1"/>
    <col min="2" max="3" width="11.5" style="139" customWidth="1"/>
    <col min="4" max="4" width="16.1719" style="139" customWidth="1"/>
    <col min="5" max="7" width="15.1719" style="139" customWidth="1"/>
    <col min="8" max="8" width="36.5" style="139" customWidth="1"/>
    <col min="9" max="9" width="2.5" style="139" customWidth="1"/>
    <col min="10" max="14" hidden="1" width="10.8333" style="139" customWidth="1"/>
    <col min="15" max="16384" width="10.8516" style="139" customWidth="1"/>
  </cols>
  <sheetData>
    <row r="1" ht="14.25" customHeight="1">
      <c r="A1" s="7"/>
      <c r="B1" t="s" s="31">
        <v>7</v>
      </c>
      <c r="C1" s="9"/>
      <c r="D1" s="9"/>
      <c r="E1" s="9"/>
      <c r="F1" s="9"/>
      <c r="G1" s="9"/>
      <c r="H1" s="9"/>
      <c r="I1" s="10"/>
      <c r="J1" s="32"/>
      <c r="K1" s="32"/>
      <c r="L1" s="32"/>
      <c r="M1" s="32"/>
      <c r="N1" s="32"/>
    </row>
    <row r="2" ht="13.5" customHeight="1">
      <c r="A2" s="11"/>
      <c r="B2" s="33"/>
      <c r="C2" s="33"/>
      <c r="D2" s="33"/>
      <c r="E2" s="33"/>
      <c r="F2" s="33"/>
      <c r="G2" s="33"/>
      <c r="H2" s="33"/>
      <c r="I2" s="14"/>
      <c r="J2" s="34"/>
      <c r="K2" s="34"/>
      <c r="L2" s="34"/>
      <c r="M2" s="34"/>
      <c r="N2" s="34"/>
    </row>
    <row r="3" ht="27" customHeight="1">
      <c r="A3" s="35"/>
      <c r="B3" t="s" s="36">
        <v>24</v>
      </c>
      <c r="C3" s="37"/>
      <c r="D3" s="37"/>
      <c r="E3" s="37"/>
      <c r="F3" s="37"/>
      <c r="G3" s="37"/>
      <c r="H3" s="38"/>
      <c r="I3" s="39"/>
      <c r="J3" s="34"/>
      <c r="K3" s="40"/>
      <c r="L3" s="40"/>
      <c r="M3" s="40"/>
      <c r="N3" s="40"/>
    </row>
    <row r="4" ht="14.15" customHeight="1">
      <c r="A4" s="35"/>
      <c r="B4" s="41"/>
      <c r="C4" s="42"/>
      <c r="D4" s="42"/>
      <c r="E4" s="42"/>
      <c r="F4" s="42"/>
      <c r="G4" s="42"/>
      <c r="H4" s="43"/>
      <c r="I4" s="39"/>
      <c r="J4" s="40"/>
      <c r="K4" s="40"/>
      <c r="L4" s="40"/>
      <c r="M4" s="40"/>
      <c r="N4" s="40"/>
    </row>
    <row r="5" ht="18" customHeight="1">
      <c r="A5" s="35"/>
      <c r="B5" t="s" s="44">
        <v>25</v>
      </c>
      <c r="C5" s="45">
        <f>IF(ISBLANK('Paramètres'!B13),"",'Paramètres'!B13)</f>
        <v>2025</v>
      </c>
      <c r="D5" s="13"/>
      <c r="E5" s="13"/>
      <c r="F5" s="13"/>
      <c r="G5" s="13"/>
      <c r="H5" s="46"/>
      <c r="I5" s="39"/>
      <c r="J5" s="40"/>
      <c r="K5" s="40"/>
      <c r="L5" s="40"/>
      <c r="M5" s="40"/>
      <c r="N5" s="40"/>
    </row>
    <row r="6" ht="8" customHeight="1">
      <c r="A6" s="35"/>
      <c r="B6" s="47"/>
      <c r="C6" s="48"/>
      <c r="D6" s="13"/>
      <c r="E6" s="13"/>
      <c r="F6" s="13"/>
      <c r="G6" s="13"/>
      <c r="H6" s="46"/>
      <c r="I6" s="39"/>
      <c r="J6" s="40"/>
      <c r="K6" s="40"/>
      <c r="L6" s="40"/>
      <c r="M6" s="40"/>
      <c r="N6" s="40"/>
    </row>
    <row r="7" ht="18" customHeight="1">
      <c r="A7" s="35"/>
      <c r="B7" t="s" s="44">
        <v>26</v>
      </c>
      <c r="C7" t="s" s="49">
        <v>47</v>
      </c>
      <c r="D7" s="13"/>
      <c r="E7" s="13"/>
      <c r="F7" s="50"/>
      <c r="G7" s="50"/>
      <c r="H7" s="46"/>
      <c r="I7" s="39"/>
      <c r="J7" s="40"/>
      <c r="K7" s="40"/>
      <c r="L7" s="40"/>
      <c r="M7" s="40"/>
      <c r="N7" s="40"/>
    </row>
    <row r="8" ht="13.65" customHeight="1">
      <c r="A8" s="35"/>
      <c r="B8" s="51"/>
      <c r="C8" s="52"/>
      <c r="D8" s="52"/>
      <c r="E8" s="52"/>
      <c r="F8" s="52"/>
      <c r="G8" s="52"/>
      <c r="H8" s="53"/>
      <c r="I8" s="39"/>
      <c r="J8" s="40"/>
      <c r="K8" s="40"/>
      <c r="L8" s="40"/>
      <c r="M8" s="40"/>
      <c r="N8" s="40"/>
    </row>
    <row r="9" ht="18.75" customHeight="1">
      <c r="A9" s="35"/>
      <c r="B9" t="s" s="54">
        <v>28</v>
      </c>
      <c r="C9" s="55"/>
      <c r="D9" t="s" s="56">
        <f>IF(ISBLANK('Paramètres'!B15),"",'Paramètres'!B15)</f>
        <v>10</v>
      </c>
      <c r="E9" s="55"/>
      <c r="F9" s="57"/>
      <c r="G9" s="57"/>
      <c r="H9" s="58"/>
      <c r="I9" s="39"/>
      <c r="J9" s="40"/>
      <c r="K9" s="40"/>
      <c r="L9" s="40"/>
      <c r="M9" s="40"/>
      <c r="N9" s="40"/>
    </row>
    <row r="10" ht="18" customHeight="1">
      <c r="A10" s="35"/>
      <c r="B10" t="s" s="54">
        <v>11</v>
      </c>
      <c r="C10" s="55"/>
      <c r="D10" t="s" s="56">
        <f>IF(ISBLANK('Paramètres'!B16),"",'Paramètres'!B16)</f>
        <v>12</v>
      </c>
      <c r="E10" s="55"/>
      <c r="F10" s="57"/>
      <c r="G10" s="57"/>
      <c r="H10" s="59"/>
      <c r="I10" s="39"/>
      <c r="J10" s="40"/>
      <c r="K10" s="40"/>
      <c r="L10" s="40"/>
      <c r="M10" s="40"/>
      <c r="N10" s="40"/>
    </row>
    <row r="11" ht="18" customHeight="1">
      <c r="A11" s="35"/>
      <c r="B11" t="s" s="54">
        <v>13</v>
      </c>
      <c r="C11" s="55"/>
      <c r="D11" t="s" s="56">
        <f>IF(ISBLANK('Paramètres'!B17),"",'Paramètres'!B17)</f>
        <v>14</v>
      </c>
      <c r="E11" s="55"/>
      <c r="F11" s="57"/>
      <c r="G11" s="57"/>
      <c r="H11" s="59"/>
      <c r="I11" s="39"/>
      <c r="J11" s="40"/>
      <c r="K11" s="40"/>
      <c r="L11" s="40"/>
      <c r="M11" s="40"/>
      <c r="N11" s="40"/>
    </row>
    <row r="12" ht="13.65" customHeight="1">
      <c r="A12" s="35"/>
      <c r="B12" s="60"/>
      <c r="C12" s="57"/>
      <c r="D12" s="57"/>
      <c r="E12" s="57"/>
      <c r="F12" s="57"/>
      <c r="G12" s="57"/>
      <c r="H12" s="61"/>
      <c r="I12" s="39"/>
      <c r="J12" s="40"/>
      <c r="K12" s="40"/>
      <c r="L12" s="40"/>
      <c r="M12" s="40"/>
      <c r="N12" s="40"/>
    </row>
    <row r="13" ht="67.5" customHeight="1">
      <c r="A13" s="35"/>
      <c r="B13" t="s" s="62">
        <v>29</v>
      </c>
      <c r="C13" s="63"/>
      <c r="D13" t="s" s="64">
        <f>"Nombre heures "&amp;'Paramètres'!B22</f>
        <v>30</v>
      </c>
      <c r="E13" t="s" s="65">
        <f>"Nombre heures "&amp;'Paramètres'!B19</f>
        <v>31</v>
      </c>
      <c r="F13" t="s" s="66">
        <f>"Nombre heures "&amp;'Paramètres'!B20</f>
        <v>32</v>
      </c>
      <c r="G13" t="s" s="64">
        <f>"Nombre heures "&amp;'Paramètres'!B21</f>
        <v>33</v>
      </c>
      <c r="H13" t="s" s="67">
        <v>34</v>
      </c>
      <c r="I13" s="68"/>
      <c r="J13" s="40"/>
      <c r="K13" s="40"/>
      <c r="L13" s="40"/>
      <c r="M13" s="40"/>
      <c r="N13" s="40"/>
    </row>
    <row r="14" ht="8" customHeight="1">
      <c r="A14" s="35"/>
      <c r="B14" s="60"/>
      <c r="C14" s="57"/>
      <c r="D14" s="57"/>
      <c r="E14" s="57"/>
      <c r="F14" s="57"/>
      <c r="G14" s="57"/>
      <c r="H14" s="61"/>
      <c r="I14" s="39"/>
      <c r="J14" s="69"/>
      <c r="K14" s="69"/>
      <c r="L14" s="69"/>
      <c r="M14" s="69"/>
      <c r="N14" s="34"/>
    </row>
    <row r="15" ht="13.65" customHeight="1">
      <c r="A15" s="35"/>
      <c r="B15" s="140">
        <f>DATE(C5,7,1)</f>
        <v>45839</v>
      </c>
      <c r="C15" t="s" s="71">
        <f>CHOOSE(WEEKDAY(B15,2),"lundi","mardi","mercredi","jeudi","vendredi","samedi","dimanche")</f>
        <v>37</v>
      </c>
      <c r="D15" s="72"/>
      <c r="E15" s="73"/>
      <c r="F15" s="74"/>
      <c r="G15" s="75"/>
      <c r="H15" s="76"/>
      <c r="I15" s="39"/>
      <c r="J15" s="77">
        <f>F15</f>
        <v>0</v>
      </c>
      <c r="K15" s="78">
        <f>E15</f>
        <v>0</v>
      </c>
      <c r="L15" s="69"/>
      <c r="M15" s="69"/>
      <c r="N15" s="34"/>
    </row>
    <row r="16" ht="13.65" customHeight="1">
      <c r="A16" s="35"/>
      <c r="B16" s="86">
        <f>B15+1</f>
        <v>45840</v>
      </c>
      <c r="C16" t="s" s="80">
        <f>CHOOSE(WEEKDAY(B16,2),"lundi","mardi","mercredi","jeudi","vendredi","samedi","dimanche")</f>
        <v>38</v>
      </c>
      <c r="D16" s="81"/>
      <c r="E16" s="82"/>
      <c r="F16" s="83"/>
      <c r="G16" s="84"/>
      <c r="H16" s="85"/>
      <c r="I16" s="39"/>
      <c r="J16" s="77">
        <f>F16</f>
        <v>0</v>
      </c>
      <c r="K16" s="78">
        <f>E16</f>
        <v>0</v>
      </c>
      <c r="L16" s="69"/>
      <c r="M16" s="69"/>
      <c r="N16" s="34"/>
    </row>
    <row r="17" ht="13.65" customHeight="1">
      <c r="A17" s="35"/>
      <c r="B17" s="86">
        <f>B16+1</f>
        <v>45841</v>
      </c>
      <c r="C17" t="s" s="80">
        <f>CHOOSE(WEEKDAY(B17,2),"lundi","mardi","mercredi","jeudi","vendredi","samedi","dimanche")</f>
        <v>39</v>
      </c>
      <c r="D17" s="81"/>
      <c r="E17" s="82"/>
      <c r="F17" s="83"/>
      <c r="G17" s="84"/>
      <c r="H17" s="85"/>
      <c r="I17" s="39"/>
      <c r="J17" s="77">
        <f>F17</f>
        <v>0</v>
      </c>
      <c r="K17" s="78">
        <f>E17</f>
        <v>0</v>
      </c>
      <c r="L17" s="69"/>
      <c r="M17" s="69"/>
      <c r="N17" s="34"/>
    </row>
    <row r="18" ht="13.65" customHeight="1">
      <c r="A18" s="35"/>
      <c r="B18" s="86">
        <f>B17+1</f>
        <v>45842</v>
      </c>
      <c r="C18" t="s" s="80">
        <f>CHOOSE(WEEKDAY(B18,2),"lundi","mardi","mercredi","jeudi","vendredi","samedi","dimanche")</f>
        <v>40</v>
      </c>
      <c r="D18" s="81"/>
      <c r="E18" s="82"/>
      <c r="F18" s="83"/>
      <c r="G18" s="84"/>
      <c r="H18" s="85"/>
      <c r="I18" s="39"/>
      <c r="J18" s="77">
        <f>F18</f>
        <v>0</v>
      </c>
      <c r="K18" s="78">
        <f>E18</f>
        <v>0</v>
      </c>
      <c r="L18" s="69"/>
      <c r="M18" s="69"/>
      <c r="N18" s="34"/>
    </row>
    <row r="19" ht="13.65" customHeight="1">
      <c r="A19" s="35"/>
      <c r="B19" s="86">
        <f>B18+1</f>
        <v>45843</v>
      </c>
      <c r="C19" t="s" s="80">
        <f>CHOOSE(WEEKDAY(B19,2),"lundi","mardi","mercredi","jeudi","vendredi","samedi","dimanche")</f>
        <v>41</v>
      </c>
      <c r="D19" s="81"/>
      <c r="E19" s="82"/>
      <c r="F19" s="83"/>
      <c r="G19" s="84"/>
      <c r="H19" s="85"/>
      <c r="I19" s="39"/>
      <c r="J19" s="77">
        <f>F19</f>
        <v>0</v>
      </c>
      <c r="K19" s="78">
        <f>E19</f>
        <v>0</v>
      </c>
      <c r="L19" s="69"/>
      <c r="M19" s="69"/>
      <c r="N19" s="34"/>
    </row>
    <row r="20" ht="13.65" customHeight="1">
      <c r="A20" s="35"/>
      <c r="B20" s="86">
        <f>B19+1</f>
        <v>45844</v>
      </c>
      <c r="C20" t="s" s="80">
        <f>CHOOSE(WEEKDAY(B20,2),"lundi","mardi","mercredi","jeudi","vendredi","samedi","dimanche")</f>
        <v>35</v>
      </c>
      <c r="D20" s="81"/>
      <c r="E20" s="82"/>
      <c r="F20" s="83"/>
      <c r="G20" s="84"/>
      <c r="H20" s="85"/>
      <c r="I20" s="39"/>
      <c r="J20" s="77">
        <f>F20</f>
        <v>0</v>
      </c>
      <c r="K20" s="78">
        <f>E20</f>
        <v>0</v>
      </c>
      <c r="L20" s="69"/>
      <c r="M20" s="69"/>
      <c r="N20" s="34"/>
    </row>
    <row r="21" ht="13.65" customHeight="1">
      <c r="A21" s="35"/>
      <c r="B21" s="86">
        <f>B20+1</f>
        <v>45845</v>
      </c>
      <c r="C21" t="s" s="80">
        <f>CHOOSE(WEEKDAY(B21,2),"lundi","mardi","mercredi","jeudi","vendredi","samedi","dimanche")</f>
        <v>36</v>
      </c>
      <c r="D21" s="81"/>
      <c r="E21" s="82"/>
      <c r="F21" s="83"/>
      <c r="G21" s="84"/>
      <c r="H21" s="85"/>
      <c r="I21" s="39"/>
      <c r="J21" s="77">
        <f>F21</f>
        <v>0</v>
      </c>
      <c r="K21" s="78">
        <f>E21</f>
        <v>0</v>
      </c>
      <c r="L21" s="69"/>
      <c r="M21" s="69"/>
      <c r="N21" s="34"/>
    </row>
    <row r="22" ht="13.65" customHeight="1">
      <c r="A22" s="35"/>
      <c r="B22" s="86">
        <f>B21+1</f>
        <v>45846</v>
      </c>
      <c r="C22" t="s" s="80">
        <f>CHOOSE(WEEKDAY(B22,2),"lundi","mardi","mercredi","jeudi","vendredi","samedi","dimanche")</f>
        <v>37</v>
      </c>
      <c r="D22" s="81"/>
      <c r="E22" s="82"/>
      <c r="F22" s="83"/>
      <c r="G22" s="84"/>
      <c r="H22" s="85"/>
      <c r="I22" s="39"/>
      <c r="J22" s="77">
        <f>F22</f>
        <v>0</v>
      </c>
      <c r="K22" s="78">
        <f>E22</f>
        <v>0</v>
      </c>
      <c r="L22" s="69"/>
      <c r="M22" s="69"/>
      <c r="N22" s="34"/>
    </row>
    <row r="23" ht="13.65" customHeight="1">
      <c r="A23" s="35"/>
      <c r="B23" s="86">
        <f>B22+1</f>
        <v>45847</v>
      </c>
      <c r="C23" t="s" s="80">
        <f>CHOOSE(WEEKDAY(B23,2),"lundi","mardi","mercredi","jeudi","vendredi","samedi","dimanche")</f>
        <v>38</v>
      </c>
      <c r="D23" s="81"/>
      <c r="E23" s="82"/>
      <c r="F23" s="83"/>
      <c r="G23" s="84"/>
      <c r="H23" s="85"/>
      <c r="I23" s="39"/>
      <c r="J23" s="77">
        <f>F23</f>
        <v>0</v>
      </c>
      <c r="K23" s="78">
        <f>E23</f>
        <v>0</v>
      </c>
      <c r="L23" s="69"/>
      <c r="M23" s="69"/>
      <c r="N23" s="34"/>
    </row>
    <row r="24" ht="13.65" customHeight="1">
      <c r="A24" s="35"/>
      <c r="B24" s="86">
        <f>B23+1</f>
        <v>45848</v>
      </c>
      <c r="C24" t="s" s="80">
        <f>CHOOSE(WEEKDAY(B24,2),"lundi","mardi","mercredi","jeudi","vendredi","samedi","dimanche")</f>
        <v>39</v>
      </c>
      <c r="D24" s="81"/>
      <c r="E24" s="82"/>
      <c r="F24" s="83"/>
      <c r="G24" s="84"/>
      <c r="H24" s="85"/>
      <c r="I24" s="39"/>
      <c r="J24" s="77">
        <f>F24</f>
        <v>0</v>
      </c>
      <c r="K24" s="78">
        <f>E24</f>
        <v>0</v>
      </c>
      <c r="L24" s="34"/>
      <c r="M24" s="34"/>
      <c r="N24" s="34"/>
    </row>
    <row r="25" ht="13.65" customHeight="1">
      <c r="A25" s="35"/>
      <c r="B25" s="86">
        <f>B24+1</f>
        <v>45849</v>
      </c>
      <c r="C25" t="s" s="80">
        <f>CHOOSE(WEEKDAY(B25,2),"lundi","mardi","mercredi","jeudi","vendredi","samedi","dimanche")</f>
        <v>40</v>
      </c>
      <c r="D25" s="81"/>
      <c r="E25" s="82"/>
      <c r="F25" s="83"/>
      <c r="G25" s="84"/>
      <c r="H25" s="85"/>
      <c r="I25" s="39"/>
      <c r="J25" s="77">
        <f>F25</f>
        <v>0</v>
      </c>
      <c r="K25" s="78">
        <f>E25</f>
        <v>0</v>
      </c>
      <c r="L25" s="34"/>
      <c r="M25" s="34"/>
      <c r="N25" s="34"/>
    </row>
    <row r="26" ht="13.65" customHeight="1">
      <c r="A26" s="35"/>
      <c r="B26" s="86">
        <f>B25+1</f>
        <v>45850</v>
      </c>
      <c r="C26" t="s" s="80">
        <f>CHOOSE(WEEKDAY(B26,2),"lundi","mardi","mercredi","jeudi","vendredi","samedi","dimanche")</f>
        <v>41</v>
      </c>
      <c r="D26" s="81"/>
      <c r="E26" s="82"/>
      <c r="F26" s="83"/>
      <c r="G26" s="84"/>
      <c r="H26" s="85"/>
      <c r="I26" s="39"/>
      <c r="J26" s="77">
        <f>F26</f>
        <v>0</v>
      </c>
      <c r="K26" s="78">
        <f>E26</f>
        <v>0</v>
      </c>
      <c r="L26" s="34"/>
      <c r="M26" s="34"/>
      <c r="N26" s="34"/>
    </row>
    <row r="27" ht="13.65" customHeight="1">
      <c r="A27" s="35"/>
      <c r="B27" s="86">
        <f>B26+1</f>
        <v>45851</v>
      </c>
      <c r="C27" t="s" s="80">
        <f>CHOOSE(WEEKDAY(B27,2),"lundi","mardi","mercredi","jeudi","vendredi","samedi","dimanche")</f>
        <v>35</v>
      </c>
      <c r="D27" s="81"/>
      <c r="E27" s="82"/>
      <c r="F27" s="83"/>
      <c r="G27" s="84"/>
      <c r="H27" s="85"/>
      <c r="I27" s="39"/>
      <c r="J27" s="77">
        <f>F27</f>
        <v>0</v>
      </c>
      <c r="K27" s="78">
        <f>E27</f>
        <v>0</v>
      </c>
      <c r="L27" s="34"/>
      <c r="M27" s="34"/>
      <c r="N27" s="34"/>
    </row>
    <row r="28" ht="13.65" customHeight="1">
      <c r="A28" s="35"/>
      <c r="B28" s="86">
        <f>B27+1</f>
        <v>45852</v>
      </c>
      <c r="C28" t="s" s="80">
        <f>CHOOSE(WEEKDAY(B28,2),"lundi","mardi","mercredi","jeudi","vendredi","samedi","dimanche")</f>
        <v>36</v>
      </c>
      <c r="D28" s="81"/>
      <c r="E28" s="82"/>
      <c r="F28" s="83"/>
      <c r="G28" s="84"/>
      <c r="H28" s="85"/>
      <c r="I28" s="39"/>
      <c r="J28" s="77">
        <f>F28</f>
        <v>0</v>
      </c>
      <c r="K28" s="78">
        <f>E28</f>
        <v>0</v>
      </c>
      <c r="L28" s="34"/>
      <c r="M28" s="34"/>
      <c r="N28" s="34"/>
    </row>
    <row r="29" ht="13.65" customHeight="1">
      <c r="A29" s="35"/>
      <c r="B29" s="86">
        <f>B28+1</f>
        <v>45853</v>
      </c>
      <c r="C29" t="s" s="80">
        <f>CHOOSE(WEEKDAY(B29,2),"lundi","mardi","mercredi","jeudi","vendredi","samedi","dimanche")</f>
        <v>37</v>
      </c>
      <c r="D29" s="81"/>
      <c r="E29" s="82"/>
      <c r="F29" s="83"/>
      <c r="G29" s="84"/>
      <c r="H29" s="85"/>
      <c r="I29" s="39"/>
      <c r="J29" s="77">
        <f>F29</f>
        <v>0</v>
      </c>
      <c r="K29" s="78">
        <f>E29</f>
        <v>0</v>
      </c>
      <c r="L29" s="34"/>
      <c r="M29" s="34"/>
      <c r="N29" s="34"/>
    </row>
    <row r="30" ht="13.65" customHeight="1">
      <c r="A30" s="35"/>
      <c r="B30" s="86">
        <f>B29+1</f>
        <v>45854</v>
      </c>
      <c r="C30" t="s" s="80">
        <f>CHOOSE(WEEKDAY(B30,2),"lundi","mardi","mercredi","jeudi","vendredi","samedi","dimanche")</f>
        <v>38</v>
      </c>
      <c r="D30" s="81"/>
      <c r="E30" s="82"/>
      <c r="F30" s="83"/>
      <c r="G30" s="84"/>
      <c r="H30" s="85"/>
      <c r="I30" s="39"/>
      <c r="J30" s="77">
        <f>F30</f>
        <v>0</v>
      </c>
      <c r="K30" s="78">
        <f>E30</f>
        <v>0</v>
      </c>
      <c r="L30" s="34"/>
      <c r="M30" s="34"/>
      <c r="N30" s="34"/>
    </row>
    <row r="31" ht="13.65" customHeight="1">
      <c r="A31" s="35"/>
      <c r="B31" s="86">
        <f>B30+1</f>
        <v>45855</v>
      </c>
      <c r="C31" t="s" s="80">
        <f>CHOOSE(WEEKDAY(B31,2),"lundi","mardi","mercredi","jeudi","vendredi","samedi","dimanche")</f>
        <v>39</v>
      </c>
      <c r="D31" s="81"/>
      <c r="E31" s="82"/>
      <c r="F31" s="83"/>
      <c r="G31" s="84"/>
      <c r="H31" s="85"/>
      <c r="I31" s="39"/>
      <c r="J31" s="77">
        <f>F31</f>
        <v>0</v>
      </c>
      <c r="K31" s="78">
        <f>E31</f>
        <v>0</v>
      </c>
      <c r="L31" s="34"/>
      <c r="M31" s="34"/>
      <c r="N31" s="34"/>
    </row>
    <row r="32" ht="13.65" customHeight="1">
      <c r="A32" s="35"/>
      <c r="B32" s="86">
        <f>B31+1</f>
        <v>45856</v>
      </c>
      <c r="C32" t="s" s="80">
        <f>CHOOSE(WEEKDAY(B32,2),"lundi","mardi","mercredi","jeudi","vendredi","samedi","dimanche")</f>
        <v>40</v>
      </c>
      <c r="D32" s="81"/>
      <c r="E32" s="82"/>
      <c r="F32" s="83"/>
      <c r="G32" s="84"/>
      <c r="H32" s="85"/>
      <c r="I32" s="39"/>
      <c r="J32" s="77">
        <f>F32</f>
        <v>0</v>
      </c>
      <c r="K32" s="78">
        <f>E32</f>
        <v>0</v>
      </c>
      <c r="L32" s="34"/>
      <c r="M32" s="34"/>
      <c r="N32" s="34"/>
    </row>
    <row r="33" ht="13.65" customHeight="1">
      <c r="A33" s="35"/>
      <c r="B33" s="86">
        <f>B32+1</f>
        <v>45857</v>
      </c>
      <c r="C33" t="s" s="80">
        <f>CHOOSE(WEEKDAY(B33,2),"lundi","mardi","mercredi","jeudi","vendredi","samedi","dimanche")</f>
        <v>41</v>
      </c>
      <c r="D33" s="81"/>
      <c r="E33" s="82"/>
      <c r="F33" s="83"/>
      <c r="G33" s="84"/>
      <c r="H33" s="85"/>
      <c r="I33" s="39"/>
      <c r="J33" s="77">
        <f>F33</f>
        <v>0</v>
      </c>
      <c r="K33" s="78">
        <f>E33</f>
        <v>0</v>
      </c>
      <c r="L33" s="34"/>
      <c r="M33" s="34"/>
      <c r="N33" s="34"/>
    </row>
    <row r="34" ht="13.65" customHeight="1">
      <c r="A34" s="35"/>
      <c r="B34" s="86">
        <f>B33+1</f>
        <v>45858</v>
      </c>
      <c r="C34" t="s" s="80">
        <f>CHOOSE(WEEKDAY(B34,2),"lundi","mardi","mercredi","jeudi","vendredi","samedi","dimanche")</f>
        <v>35</v>
      </c>
      <c r="D34" s="81"/>
      <c r="E34" s="82"/>
      <c r="F34" s="83"/>
      <c r="G34" s="84"/>
      <c r="H34" s="85"/>
      <c r="I34" s="39"/>
      <c r="J34" s="77">
        <f>F34</f>
        <v>0</v>
      </c>
      <c r="K34" s="78">
        <f>E34</f>
        <v>0</v>
      </c>
      <c r="L34" s="34"/>
      <c r="M34" s="34"/>
      <c r="N34" s="34"/>
    </row>
    <row r="35" ht="13.65" customHeight="1">
      <c r="A35" s="35"/>
      <c r="B35" s="86">
        <f>B34+1</f>
        <v>45859</v>
      </c>
      <c r="C35" t="s" s="80">
        <f>CHOOSE(WEEKDAY(B35,2),"lundi","mardi","mercredi","jeudi","vendredi","samedi","dimanche")</f>
        <v>36</v>
      </c>
      <c r="D35" s="81"/>
      <c r="E35" s="82"/>
      <c r="F35" s="83"/>
      <c r="G35" s="84"/>
      <c r="H35" s="85"/>
      <c r="I35" s="39"/>
      <c r="J35" s="77">
        <f>F35</f>
        <v>0</v>
      </c>
      <c r="K35" s="78">
        <f>E35</f>
        <v>0</v>
      </c>
      <c r="L35" s="34"/>
      <c r="M35" s="34"/>
      <c r="N35" s="34"/>
    </row>
    <row r="36" ht="13.65" customHeight="1">
      <c r="A36" s="35"/>
      <c r="B36" s="86">
        <f>B35+1</f>
        <v>45860</v>
      </c>
      <c r="C36" t="s" s="80">
        <f>CHOOSE(WEEKDAY(B36,2),"lundi","mardi","mercredi","jeudi","vendredi","samedi","dimanche")</f>
        <v>37</v>
      </c>
      <c r="D36" s="81"/>
      <c r="E36" s="82"/>
      <c r="F36" s="83"/>
      <c r="G36" s="84"/>
      <c r="H36" s="85"/>
      <c r="I36" s="39"/>
      <c r="J36" s="77">
        <f>F36</f>
        <v>0</v>
      </c>
      <c r="K36" s="78">
        <f>E36</f>
        <v>0</v>
      </c>
      <c r="L36" s="34"/>
      <c r="M36" s="34"/>
      <c r="N36" s="34"/>
    </row>
    <row r="37" ht="13.65" customHeight="1">
      <c r="A37" s="35"/>
      <c r="B37" s="86">
        <f>B36+1</f>
        <v>45861</v>
      </c>
      <c r="C37" t="s" s="80">
        <f>CHOOSE(WEEKDAY(B37,2),"lundi","mardi","mercredi","jeudi","vendredi","samedi","dimanche")</f>
        <v>38</v>
      </c>
      <c r="D37" s="81"/>
      <c r="E37" s="82"/>
      <c r="F37" s="83"/>
      <c r="G37" s="84"/>
      <c r="H37" s="85"/>
      <c r="I37" s="39"/>
      <c r="J37" s="77">
        <f>F37</f>
        <v>0</v>
      </c>
      <c r="K37" s="78">
        <f>E37</f>
        <v>0</v>
      </c>
      <c r="L37" s="34"/>
      <c r="M37" s="34"/>
      <c r="N37" s="34"/>
    </row>
    <row r="38" ht="13.65" customHeight="1">
      <c r="A38" s="35"/>
      <c r="B38" s="86">
        <f>B37+1</f>
        <v>45862</v>
      </c>
      <c r="C38" t="s" s="80">
        <f>CHOOSE(WEEKDAY(B38,2),"lundi","mardi","mercredi","jeudi","vendredi","samedi","dimanche")</f>
        <v>39</v>
      </c>
      <c r="D38" s="81"/>
      <c r="E38" s="82"/>
      <c r="F38" s="83"/>
      <c r="G38" s="84"/>
      <c r="H38" s="85"/>
      <c r="I38" s="39"/>
      <c r="J38" s="77">
        <f>F38</f>
        <v>0</v>
      </c>
      <c r="K38" s="78">
        <f>E38</f>
        <v>0</v>
      </c>
      <c r="L38" s="34"/>
      <c r="M38" s="34"/>
      <c r="N38" s="34"/>
    </row>
    <row r="39" ht="13.65" customHeight="1">
      <c r="A39" s="35"/>
      <c r="B39" s="86">
        <f>B38+1</f>
        <v>45863</v>
      </c>
      <c r="C39" t="s" s="80">
        <f>CHOOSE(WEEKDAY(B39,2),"lundi","mardi","mercredi","jeudi","vendredi","samedi","dimanche")</f>
        <v>40</v>
      </c>
      <c r="D39" s="81"/>
      <c r="E39" s="82"/>
      <c r="F39" s="83"/>
      <c r="G39" s="84"/>
      <c r="H39" s="85"/>
      <c r="I39" s="39"/>
      <c r="J39" s="77">
        <f>F39</f>
        <v>0</v>
      </c>
      <c r="K39" s="78">
        <f>E39</f>
        <v>0</v>
      </c>
      <c r="L39" s="34"/>
      <c r="M39" s="34"/>
      <c r="N39" s="34"/>
    </row>
    <row r="40" ht="13.65" customHeight="1">
      <c r="A40" s="35"/>
      <c r="B40" s="86">
        <f>B39+1</f>
        <v>45864</v>
      </c>
      <c r="C40" t="s" s="80">
        <f>CHOOSE(WEEKDAY(B40,2),"lundi","mardi","mercredi","jeudi","vendredi","samedi","dimanche")</f>
        <v>41</v>
      </c>
      <c r="D40" s="81"/>
      <c r="E40" s="82"/>
      <c r="F40" s="83"/>
      <c r="G40" s="84"/>
      <c r="H40" s="85"/>
      <c r="I40" s="39"/>
      <c r="J40" s="77">
        <f>F40</f>
        <v>0</v>
      </c>
      <c r="K40" s="78">
        <f>E40</f>
        <v>0</v>
      </c>
      <c r="L40" s="34"/>
      <c r="M40" s="34"/>
      <c r="N40" s="34"/>
    </row>
    <row r="41" ht="13.65" customHeight="1">
      <c r="A41" s="35"/>
      <c r="B41" s="86">
        <f>B40+1</f>
        <v>45865</v>
      </c>
      <c r="C41" t="s" s="80">
        <f>CHOOSE(WEEKDAY(B41,2),"lundi","mardi","mercredi","jeudi","vendredi","samedi","dimanche")</f>
        <v>35</v>
      </c>
      <c r="D41" s="81"/>
      <c r="E41" s="82"/>
      <c r="F41" s="83"/>
      <c r="G41" s="84"/>
      <c r="H41" s="85"/>
      <c r="I41" s="39"/>
      <c r="J41" s="77">
        <f>F41</f>
        <v>0</v>
      </c>
      <c r="K41" s="78">
        <f>E41</f>
        <v>0</v>
      </c>
      <c r="L41" s="34"/>
      <c r="M41" s="34"/>
      <c r="N41" s="34"/>
    </row>
    <row r="42" ht="13.65" customHeight="1">
      <c r="A42" s="35"/>
      <c r="B42" s="86">
        <f>B41+1</f>
        <v>45866</v>
      </c>
      <c r="C42" t="s" s="80">
        <f>CHOOSE(WEEKDAY(B42,2),"lundi","mardi","mercredi","jeudi","vendredi","samedi","dimanche")</f>
        <v>36</v>
      </c>
      <c r="D42" s="81"/>
      <c r="E42" s="82"/>
      <c r="F42" s="83"/>
      <c r="G42" s="84"/>
      <c r="H42" s="85"/>
      <c r="I42" s="39"/>
      <c r="J42" s="77">
        <f>F42</f>
        <v>0</v>
      </c>
      <c r="K42" s="78">
        <f>E42</f>
        <v>0</v>
      </c>
      <c r="L42" s="34"/>
      <c r="M42" s="34"/>
      <c r="N42" s="34"/>
    </row>
    <row r="43" ht="13.65" customHeight="1">
      <c r="A43" s="35"/>
      <c r="B43" s="86">
        <f>B42+1</f>
        <v>45867</v>
      </c>
      <c r="C43" t="s" s="80">
        <f>CHOOSE(WEEKDAY(B43,2),"lundi","mardi","mercredi","jeudi","vendredi","samedi","dimanche")</f>
        <v>37</v>
      </c>
      <c r="D43" s="81"/>
      <c r="E43" s="82"/>
      <c r="F43" s="83"/>
      <c r="G43" s="84"/>
      <c r="H43" s="85"/>
      <c r="I43" s="39"/>
      <c r="J43" s="77">
        <f>F43</f>
        <v>0</v>
      </c>
      <c r="K43" s="78">
        <f>E43</f>
        <v>0</v>
      </c>
      <c r="L43" s="34"/>
      <c r="M43" s="34"/>
      <c r="N43" s="34"/>
    </row>
    <row r="44" ht="13.65" customHeight="1">
      <c r="A44" s="35"/>
      <c r="B44" s="86">
        <f>B43+1</f>
        <v>45868</v>
      </c>
      <c r="C44" t="s" s="80">
        <f>CHOOSE(WEEKDAY(B44,2),"lundi","mardi","mercredi","jeudi","vendredi","samedi","dimanche")</f>
        <v>38</v>
      </c>
      <c r="D44" s="81"/>
      <c r="E44" s="82"/>
      <c r="F44" s="83"/>
      <c r="G44" s="84"/>
      <c r="H44" s="85"/>
      <c r="I44" s="39"/>
      <c r="J44" s="77">
        <f>F44</f>
        <v>0</v>
      </c>
      <c r="K44" s="78">
        <f>E44</f>
        <v>0</v>
      </c>
      <c r="L44" s="34"/>
      <c r="M44" s="34"/>
      <c r="N44" s="34"/>
    </row>
    <row r="45" ht="13.65" customHeight="1">
      <c r="A45" s="35"/>
      <c r="B45" s="86">
        <f>B44+1</f>
        <v>45869</v>
      </c>
      <c r="C45" t="s" s="80">
        <f>CHOOSE(WEEKDAY(B45,2),"lundi","mardi","mercredi","jeudi","vendredi","samedi","dimanche")</f>
        <v>39</v>
      </c>
      <c r="D45" s="81"/>
      <c r="E45" s="82"/>
      <c r="F45" s="83"/>
      <c r="G45" s="84"/>
      <c r="H45" s="85"/>
      <c r="I45" s="39"/>
      <c r="J45" s="77">
        <f>F45</f>
        <v>0</v>
      </c>
      <c r="K45" s="78">
        <f>E45</f>
        <v>0</v>
      </c>
      <c r="L45" s="34"/>
      <c r="M45" s="34"/>
      <c r="N45" s="34"/>
    </row>
    <row r="46" ht="14.25" customHeight="1">
      <c r="A46" s="35"/>
      <c r="B46" s="93"/>
      <c r="C46" s="94"/>
      <c r="D46" s="94"/>
      <c r="E46" s="94"/>
      <c r="F46" s="94"/>
      <c r="G46" s="94"/>
      <c r="H46" s="95"/>
      <c r="I46" s="39"/>
      <c r="J46" s="34"/>
      <c r="K46" s="34"/>
      <c r="L46" s="34"/>
      <c r="M46" s="34"/>
      <c r="N46" s="34"/>
    </row>
    <row r="47" ht="18" customHeight="1">
      <c r="A47" s="35"/>
      <c r="B47" t="s" s="96">
        <v>42</v>
      </c>
      <c r="C47" s="97"/>
      <c r="D47" s="98">
        <f>SUM(D15:D45)</f>
        <v>0</v>
      </c>
      <c r="E47" s="98">
        <f>SUM(E15:E45)</f>
        <v>0</v>
      </c>
      <c r="F47" s="98">
        <f>SUM(F15:F45)</f>
        <v>0</v>
      </c>
      <c r="G47" s="98">
        <f>SUM(G15:G45)</f>
        <v>0</v>
      </c>
      <c r="H47" s="99"/>
      <c r="I47" s="39"/>
      <c r="J47" s="34"/>
      <c r="K47" s="34"/>
      <c r="L47" s="34"/>
      <c r="M47" s="34"/>
      <c r="N47" s="34"/>
    </row>
    <row r="48" ht="18" customHeight="1">
      <c r="A48" s="35"/>
      <c r="B48" s="100"/>
      <c r="C48" s="101"/>
      <c r="D48" s="102"/>
      <c r="E48" t="s" s="103">
        <f>IF(ISERROR(E47/$D$47),"",(E47/$D$47))</f>
      </c>
      <c r="F48" t="s" s="103">
        <f>IF(ISERROR(F47/$D$47),"",F47/$D$47)</f>
      </c>
      <c r="G48" t="s" s="103">
        <f>IF(ISERROR(G47/$D$47),"",G47/$D$47)</f>
      </c>
      <c r="H48" s="99"/>
      <c r="I48" s="39"/>
      <c r="J48" s="34"/>
      <c r="K48" s="34"/>
      <c r="L48" s="34"/>
      <c r="M48" s="34"/>
      <c r="N48" s="34"/>
    </row>
    <row r="49" ht="18" customHeight="1">
      <c r="A49" s="35"/>
      <c r="B49" s="104"/>
      <c r="C49" s="105"/>
      <c r="D49" s="106"/>
      <c r="E49" t="s" s="107">
        <v>43</v>
      </c>
      <c r="F49" t="s" s="107">
        <v>43</v>
      </c>
      <c r="G49" t="s" s="107">
        <v>43</v>
      </c>
      <c r="H49" s="46"/>
      <c r="I49" s="39"/>
      <c r="J49" s="34"/>
      <c r="K49" s="34"/>
      <c r="L49" s="34"/>
      <c r="M49" s="34"/>
      <c r="N49" s="34"/>
    </row>
    <row r="50" ht="18" customHeight="1">
      <c r="A50" s="35"/>
      <c r="B50" s="108"/>
      <c r="C50" s="109"/>
      <c r="D50" t="s" s="110">
        <v>44</v>
      </c>
      <c r="E50" t="s" s="111">
        <f>IF(ISERROR((E47+F47+G47)/D47),"",(E47+F47+G47)/D47)</f>
      </c>
      <c r="F50" s="112"/>
      <c r="G50" s="112"/>
      <c r="H50" s="46"/>
      <c r="I50" s="39"/>
      <c r="J50" s="34"/>
      <c r="K50" s="34"/>
      <c r="L50" s="34"/>
      <c r="M50" s="34"/>
      <c r="N50" s="34"/>
    </row>
    <row r="51" ht="19.5" customHeight="1">
      <c r="A51" s="35"/>
      <c r="B51" s="113"/>
      <c r="C51" s="13"/>
      <c r="D51" s="13"/>
      <c r="E51" s="13"/>
      <c r="F51" s="114"/>
      <c r="G51" s="114"/>
      <c r="H51" s="46"/>
      <c r="I51" s="39"/>
      <c r="J51" s="34"/>
      <c r="K51" s="34"/>
      <c r="L51" s="34"/>
      <c r="M51" s="34"/>
      <c r="N51" s="34"/>
    </row>
    <row r="52" ht="13.65" customHeight="1">
      <c r="A52" s="35"/>
      <c r="B52" s="51"/>
      <c r="C52" s="52"/>
      <c r="D52" s="52"/>
      <c r="E52" s="52"/>
      <c r="F52" s="52"/>
      <c r="G52" s="52"/>
      <c r="H52" s="53"/>
      <c r="I52" s="39"/>
      <c r="J52" s="34"/>
      <c r="K52" s="34"/>
      <c r="L52" s="34"/>
      <c r="M52" s="34"/>
      <c r="N52" s="34"/>
    </row>
    <row r="53" ht="57" customHeight="1">
      <c r="A53" s="35"/>
      <c r="B53" t="s" s="115">
        <v>45</v>
      </c>
      <c r="C53" s="116"/>
      <c r="D53" s="116"/>
      <c r="E53" s="116"/>
      <c r="F53" s="116"/>
      <c r="G53" s="116"/>
      <c r="H53" s="117"/>
      <c r="I53" s="39"/>
      <c r="J53" s="34"/>
      <c r="K53" s="34"/>
      <c r="L53" s="34"/>
      <c r="M53" s="34"/>
      <c r="N53" s="34"/>
    </row>
    <row r="54" ht="13.65" customHeight="1">
      <c r="A54" s="35"/>
      <c r="B54" s="60"/>
      <c r="C54" s="57"/>
      <c r="D54" s="57"/>
      <c r="E54" s="57"/>
      <c r="F54" s="57"/>
      <c r="G54" s="57"/>
      <c r="H54" s="61"/>
      <c r="I54" s="39"/>
      <c r="J54" s="34"/>
      <c r="K54" s="34"/>
      <c r="L54" s="34"/>
      <c r="M54" s="34"/>
      <c r="N54" s="34"/>
    </row>
    <row r="55" ht="30.75" customHeight="1">
      <c r="A55" s="35"/>
      <c r="B55" s="118"/>
      <c r="C55" s="119"/>
      <c r="D55" s="119"/>
      <c r="E55" s="120"/>
      <c r="F55" s="121"/>
      <c r="G55" s="122"/>
      <c r="H55" s="123"/>
      <c r="I55" s="39"/>
      <c r="J55" s="34"/>
      <c r="K55" s="34"/>
      <c r="L55" s="34"/>
      <c r="M55" s="34"/>
      <c r="N55" s="34"/>
    </row>
    <row r="56" ht="28.5" customHeight="1">
      <c r="A56" s="35"/>
      <c r="B56" s="124"/>
      <c r="C56" s="125"/>
      <c r="D56" s="125"/>
      <c r="E56" s="126"/>
      <c r="F56" s="127"/>
      <c r="G56" s="128"/>
      <c r="H56" s="129"/>
      <c r="I56" s="39"/>
      <c r="J56" s="34"/>
      <c r="K56" s="34"/>
      <c r="L56" s="34"/>
      <c r="M56" s="34"/>
      <c r="N56" s="34"/>
    </row>
    <row r="57" ht="100.5" customHeight="1">
      <c r="A57" s="130"/>
      <c r="B57" s="131"/>
      <c r="C57" s="132"/>
      <c r="D57" s="132"/>
      <c r="E57" s="133"/>
      <c r="F57" s="134"/>
      <c r="G57" s="135"/>
      <c r="H57" s="136"/>
      <c r="I57" s="137"/>
      <c r="J57" s="138"/>
      <c r="K57" s="138"/>
      <c r="L57" s="138"/>
      <c r="M57" s="138"/>
      <c r="N57" s="138"/>
    </row>
  </sheetData>
  <mergeCells count="10">
    <mergeCell ref="B3:H3"/>
    <mergeCell ref="B13:C13"/>
    <mergeCell ref="B47:C47"/>
    <mergeCell ref="B56:E56"/>
    <mergeCell ref="F56:H56"/>
    <mergeCell ref="B57:E57"/>
    <mergeCell ref="F57:H57"/>
    <mergeCell ref="B53:H53"/>
    <mergeCell ref="B55:E55"/>
    <mergeCell ref="F55:H55"/>
  </mergeCells>
  <conditionalFormatting sqref="C15:C45">
    <cfRule type="cellIs" dxfId="2" priority="1" operator="equal" stopIfTrue="1">
      <formula>"dimanche"</formula>
    </cfRule>
    <cfRule type="cellIs" dxfId="3" priority="2" operator="equal" stopIfTrue="1">
      <formula>"samedi"</formula>
    </cfRule>
  </conditionalFormatting>
  <pageMargins left="0.590551" right="0.590551" top="0.590551" bottom="0.590551" header="0" footer="0"/>
  <pageSetup firstPageNumber="1" fitToHeight="1" fitToWidth="1" scale="68"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N57"/>
  <sheetViews>
    <sheetView workbookViewId="0" showGridLines="0" defaultGridColor="1"/>
  </sheetViews>
  <sheetFormatPr defaultColWidth="10.8333" defaultRowHeight="12.75" customHeight="1" outlineLevelRow="0" outlineLevelCol="0"/>
  <cols>
    <col min="1" max="1" width="2.17188" style="141" customWidth="1"/>
    <col min="2" max="3" width="11.5" style="141" customWidth="1"/>
    <col min="4" max="4" width="16.1719" style="141" customWidth="1"/>
    <col min="5" max="7" width="15.1719" style="141" customWidth="1"/>
    <col min="8" max="8" width="36.5" style="141" customWidth="1"/>
    <col min="9" max="9" width="2.5" style="141" customWidth="1"/>
    <col min="10" max="14" hidden="1" width="10.8333" style="141" customWidth="1"/>
    <col min="15" max="16384" width="10.8516" style="141" customWidth="1"/>
  </cols>
  <sheetData>
    <row r="1" ht="14.25" customHeight="1">
      <c r="A1" s="7"/>
      <c r="B1" t="s" s="31">
        <v>7</v>
      </c>
      <c r="C1" s="9"/>
      <c r="D1" s="9"/>
      <c r="E1" s="9"/>
      <c r="F1" s="9"/>
      <c r="G1" s="9"/>
      <c r="H1" s="9"/>
      <c r="I1" s="10"/>
      <c r="J1" s="32"/>
      <c r="K1" s="32"/>
      <c r="L1" s="32"/>
      <c r="M1" s="32"/>
      <c r="N1" s="32"/>
    </row>
    <row r="2" ht="13.5" customHeight="1">
      <c r="A2" s="11"/>
      <c r="B2" s="33"/>
      <c r="C2" s="33"/>
      <c r="D2" s="33"/>
      <c r="E2" s="33"/>
      <c r="F2" s="33"/>
      <c r="G2" s="33"/>
      <c r="H2" s="33"/>
      <c r="I2" s="14"/>
      <c r="J2" s="34"/>
      <c r="K2" s="34"/>
      <c r="L2" s="34"/>
      <c r="M2" s="34"/>
      <c r="N2" s="34"/>
    </row>
    <row r="3" ht="27" customHeight="1">
      <c r="A3" s="35"/>
      <c r="B3" t="s" s="36">
        <v>24</v>
      </c>
      <c r="C3" s="37"/>
      <c r="D3" s="37"/>
      <c r="E3" s="37"/>
      <c r="F3" s="37"/>
      <c r="G3" s="37"/>
      <c r="H3" s="38"/>
      <c r="I3" s="39"/>
      <c r="J3" s="34"/>
      <c r="K3" s="40"/>
      <c r="L3" s="40"/>
      <c r="M3" s="40"/>
      <c r="N3" s="40"/>
    </row>
    <row r="4" ht="14.15" customHeight="1">
      <c r="A4" s="35"/>
      <c r="B4" s="41"/>
      <c r="C4" s="42"/>
      <c r="D4" s="42"/>
      <c r="E4" s="42"/>
      <c r="F4" s="42"/>
      <c r="G4" s="42"/>
      <c r="H4" s="43"/>
      <c r="I4" s="39"/>
      <c r="J4" s="40"/>
      <c r="K4" s="40"/>
      <c r="L4" s="40"/>
      <c r="M4" s="40"/>
      <c r="N4" s="40"/>
    </row>
    <row r="5" ht="18" customHeight="1">
      <c r="A5" s="35"/>
      <c r="B5" t="s" s="44">
        <v>25</v>
      </c>
      <c r="C5" s="45">
        <f>IF(ISBLANK('Paramètres'!B13),"",'Paramètres'!B13)</f>
        <v>2025</v>
      </c>
      <c r="D5" s="13"/>
      <c r="E5" s="13"/>
      <c r="F5" s="13"/>
      <c r="G5" s="13"/>
      <c r="H5" s="46"/>
      <c r="I5" s="39"/>
      <c r="J5" s="40"/>
      <c r="K5" s="40"/>
      <c r="L5" s="40"/>
      <c r="M5" s="40"/>
      <c r="N5" s="40"/>
    </row>
    <row r="6" ht="8" customHeight="1">
      <c r="A6" s="35"/>
      <c r="B6" s="47"/>
      <c r="C6" s="48"/>
      <c r="D6" s="13"/>
      <c r="E6" s="13"/>
      <c r="F6" s="13"/>
      <c r="G6" s="13"/>
      <c r="H6" s="46"/>
      <c r="I6" s="39"/>
      <c r="J6" s="40"/>
      <c r="K6" s="40"/>
      <c r="L6" s="40"/>
      <c r="M6" s="40"/>
      <c r="N6" s="40"/>
    </row>
    <row r="7" ht="18" customHeight="1">
      <c r="A7" s="35"/>
      <c r="B7" t="s" s="44">
        <v>26</v>
      </c>
      <c r="C7" t="s" s="49">
        <v>49</v>
      </c>
      <c r="D7" s="13"/>
      <c r="E7" s="13"/>
      <c r="F7" s="50"/>
      <c r="G7" s="50"/>
      <c r="H7" s="46"/>
      <c r="I7" s="39"/>
      <c r="J7" s="40"/>
      <c r="K7" s="40"/>
      <c r="L7" s="40"/>
      <c r="M7" s="40"/>
      <c r="N7" s="40"/>
    </row>
    <row r="8" ht="13.65" customHeight="1">
      <c r="A8" s="35"/>
      <c r="B8" s="51"/>
      <c r="C8" s="52"/>
      <c r="D8" s="52"/>
      <c r="E8" s="52"/>
      <c r="F8" s="52"/>
      <c r="G8" s="52"/>
      <c r="H8" s="53"/>
      <c r="I8" s="39"/>
      <c r="J8" s="40"/>
      <c r="K8" s="40"/>
      <c r="L8" s="40"/>
      <c r="M8" s="40"/>
      <c r="N8" s="40"/>
    </row>
    <row r="9" ht="18.75" customHeight="1">
      <c r="A9" s="35"/>
      <c r="B9" t="s" s="54">
        <v>28</v>
      </c>
      <c r="C9" s="55"/>
      <c r="D9" t="s" s="56">
        <f>IF(ISBLANK('Paramètres'!B15),"",'Paramètres'!B15)</f>
        <v>10</v>
      </c>
      <c r="E9" s="55"/>
      <c r="F9" s="57"/>
      <c r="G9" s="57"/>
      <c r="H9" s="58"/>
      <c r="I9" s="39"/>
      <c r="J9" s="40"/>
      <c r="K9" s="40"/>
      <c r="L9" s="40"/>
      <c r="M9" s="40"/>
      <c r="N9" s="40"/>
    </row>
    <row r="10" ht="18" customHeight="1">
      <c r="A10" s="35"/>
      <c r="B10" t="s" s="54">
        <v>11</v>
      </c>
      <c r="C10" s="55"/>
      <c r="D10" t="s" s="56">
        <f>IF(ISBLANK('Paramètres'!B16),"",'Paramètres'!B16)</f>
        <v>12</v>
      </c>
      <c r="E10" s="55"/>
      <c r="F10" s="57"/>
      <c r="G10" s="57"/>
      <c r="H10" s="59"/>
      <c r="I10" s="39"/>
      <c r="J10" s="40"/>
      <c r="K10" s="40"/>
      <c r="L10" s="40"/>
      <c r="M10" s="40"/>
      <c r="N10" s="40"/>
    </row>
    <row r="11" ht="18" customHeight="1">
      <c r="A11" s="35"/>
      <c r="B11" t="s" s="54">
        <v>13</v>
      </c>
      <c r="C11" s="55"/>
      <c r="D11" t="s" s="56">
        <f>IF(ISBLANK('Paramètres'!B17),"",'Paramètres'!B17)</f>
        <v>14</v>
      </c>
      <c r="E11" s="55"/>
      <c r="F11" s="57"/>
      <c r="G11" s="57"/>
      <c r="H11" s="59"/>
      <c r="I11" s="39"/>
      <c r="J11" s="40"/>
      <c r="K11" s="40"/>
      <c r="L11" s="40"/>
      <c r="M11" s="40"/>
      <c r="N11" s="40"/>
    </row>
    <row r="12" ht="13.65" customHeight="1">
      <c r="A12" s="35"/>
      <c r="B12" s="60"/>
      <c r="C12" s="57"/>
      <c r="D12" s="57"/>
      <c r="E12" s="57"/>
      <c r="F12" s="57"/>
      <c r="G12" s="57"/>
      <c r="H12" s="61"/>
      <c r="I12" s="39"/>
      <c r="J12" s="40"/>
      <c r="K12" s="40"/>
      <c r="L12" s="40"/>
      <c r="M12" s="40"/>
      <c r="N12" s="40"/>
    </row>
    <row r="13" ht="67.5" customHeight="1">
      <c r="A13" s="35"/>
      <c r="B13" t="s" s="62">
        <v>29</v>
      </c>
      <c r="C13" s="63"/>
      <c r="D13" t="s" s="64">
        <f>"Nombre heures "&amp;'Paramètres'!B22</f>
        <v>30</v>
      </c>
      <c r="E13" t="s" s="65">
        <f>"Nombre heures "&amp;'Paramètres'!B19</f>
        <v>31</v>
      </c>
      <c r="F13" t="s" s="66">
        <f>"Nombre heures "&amp;'Paramètres'!B20</f>
        <v>32</v>
      </c>
      <c r="G13" t="s" s="64">
        <f>"Nombre heures "&amp;'Paramètres'!B21</f>
        <v>33</v>
      </c>
      <c r="H13" t="s" s="67">
        <v>34</v>
      </c>
      <c r="I13" s="68"/>
      <c r="J13" s="40"/>
      <c r="K13" s="40"/>
      <c r="L13" s="40"/>
      <c r="M13" s="40"/>
      <c r="N13" s="40"/>
    </row>
    <row r="14" ht="8" customHeight="1">
      <c r="A14" s="35"/>
      <c r="B14" s="60"/>
      <c r="C14" s="57"/>
      <c r="D14" s="57"/>
      <c r="E14" s="57"/>
      <c r="F14" s="57"/>
      <c r="G14" s="57"/>
      <c r="H14" s="61"/>
      <c r="I14" s="39"/>
      <c r="J14" s="69"/>
      <c r="K14" s="69"/>
      <c r="L14" s="69"/>
      <c r="M14" s="69"/>
      <c r="N14" s="34"/>
    </row>
    <row r="15" ht="13.65" customHeight="1">
      <c r="A15" s="35"/>
      <c r="B15" s="140">
        <f>DATE(C5,8,1)</f>
        <v>45870</v>
      </c>
      <c r="C15" t="s" s="71">
        <f>CHOOSE(WEEKDAY(B15,2),"lundi","mardi","mercredi","jeudi","vendredi","samedi","dimanche")</f>
        <v>40</v>
      </c>
      <c r="D15" s="72"/>
      <c r="E15" s="73"/>
      <c r="F15" s="74"/>
      <c r="G15" s="75"/>
      <c r="H15" s="76"/>
      <c r="I15" s="39"/>
      <c r="J15" s="77">
        <f>F15</f>
        <v>0</v>
      </c>
      <c r="K15" s="78">
        <f>E15</f>
        <v>0</v>
      </c>
      <c r="L15" s="69"/>
      <c r="M15" s="69"/>
      <c r="N15" s="34"/>
    </row>
    <row r="16" ht="13.65" customHeight="1">
      <c r="A16" s="35"/>
      <c r="B16" s="86">
        <f>B15+1</f>
        <v>45871</v>
      </c>
      <c r="C16" t="s" s="80">
        <f>CHOOSE(WEEKDAY(B16,2),"lundi","mardi","mercredi","jeudi","vendredi","samedi","dimanche")</f>
        <v>41</v>
      </c>
      <c r="D16" s="81"/>
      <c r="E16" s="82"/>
      <c r="F16" s="83"/>
      <c r="G16" s="84"/>
      <c r="H16" s="85"/>
      <c r="I16" s="39"/>
      <c r="J16" s="77">
        <f>F16</f>
        <v>0</v>
      </c>
      <c r="K16" s="78">
        <f>E16</f>
        <v>0</v>
      </c>
      <c r="L16" s="69"/>
      <c r="M16" s="69"/>
      <c r="N16" s="34"/>
    </row>
    <row r="17" ht="13.65" customHeight="1">
      <c r="A17" s="35"/>
      <c r="B17" s="86">
        <f>B16+1</f>
        <v>45872</v>
      </c>
      <c r="C17" t="s" s="80">
        <f>CHOOSE(WEEKDAY(B17,2),"lundi","mardi","mercredi","jeudi","vendredi","samedi","dimanche")</f>
        <v>35</v>
      </c>
      <c r="D17" s="81"/>
      <c r="E17" s="82"/>
      <c r="F17" s="83"/>
      <c r="G17" s="84"/>
      <c r="H17" s="85"/>
      <c r="I17" s="39"/>
      <c r="J17" s="77">
        <f>F17</f>
        <v>0</v>
      </c>
      <c r="K17" s="78">
        <f>E17</f>
        <v>0</v>
      </c>
      <c r="L17" s="69"/>
      <c r="M17" s="69"/>
      <c r="N17" s="34"/>
    </row>
    <row r="18" ht="13.65" customHeight="1">
      <c r="A18" s="35"/>
      <c r="B18" s="86">
        <f>B17+1</f>
        <v>45873</v>
      </c>
      <c r="C18" t="s" s="80">
        <f>CHOOSE(WEEKDAY(B18,2),"lundi","mardi","mercredi","jeudi","vendredi","samedi","dimanche")</f>
        <v>36</v>
      </c>
      <c r="D18" s="81"/>
      <c r="E18" s="82"/>
      <c r="F18" s="83"/>
      <c r="G18" s="84"/>
      <c r="H18" s="85"/>
      <c r="I18" s="39"/>
      <c r="J18" s="77">
        <f>F18</f>
        <v>0</v>
      </c>
      <c r="K18" s="78">
        <f>E18</f>
        <v>0</v>
      </c>
      <c r="L18" s="69"/>
      <c r="M18" s="69"/>
      <c r="N18" s="34"/>
    </row>
    <row r="19" ht="13.65" customHeight="1">
      <c r="A19" s="35"/>
      <c r="B19" s="86">
        <f>B18+1</f>
        <v>45874</v>
      </c>
      <c r="C19" t="s" s="80">
        <f>CHOOSE(WEEKDAY(B19,2),"lundi","mardi","mercredi","jeudi","vendredi","samedi","dimanche")</f>
        <v>37</v>
      </c>
      <c r="D19" s="81"/>
      <c r="E19" s="82"/>
      <c r="F19" s="83"/>
      <c r="G19" s="84"/>
      <c r="H19" s="85"/>
      <c r="I19" s="39"/>
      <c r="J19" s="77">
        <f>F19</f>
        <v>0</v>
      </c>
      <c r="K19" s="78">
        <f>E19</f>
        <v>0</v>
      </c>
      <c r="L19" s="69"/>
      <c r="M19" s="69"/>
      <c r="N19" s="34"/>
    </row>
    <row r="20" ht="13.65" customHeight="1">
      <c r="A20" s="35"/>
      <c r="B20" s="86">
        <f>B19+1</f>
        <v>45875</v>
      </c>
      <c r="C20" t="s" s="80">
        <f>CHOOSE(WEEKDAY(B20,2),"lundi","mardi","mercredi","jeudi","vendredi","samedi","dimanche")</f>
        <v>38</v>
      </c>
      <c r="D20" s="81"/>
      <c r="E20" s="82"/>
      <c r="F20" s="83"/>
      <c r="G20" s="84"/>
      <c r="H20" s="85"/>
      <c r="I20" s="39"/>
      <c r="J20" s="77">
        <f>F20</f>
        <v>0</v>
      </c>
      <c r="K20" s="78">
        <f>E20</f>
        <v>0</v>
      </c>
      <c r="L20" s="69"/>
      <c r="M20" s="69"/>
      <c r="N20" s="34"/>
    </row>
    <row r="21" ht="13.65" customHeight="1">
      <c r="A21" s="35"/>
      <c r="B21" s="86">
        <f>B20+1</f>
        <v>45876</v>
      </c>
      <c r="C21" t="s" s="80">
        <f>CHOOSE(WEEKDAY(B21,2),"lundi","mardi","mercredi","jeudi","vendredi","samedi","dimanche")</f>
        <v>39</v>
      </c>
      <c r="D21" s="81"/>
      <c r="E21" s="82"/>
      <c r="F21" s="83"/>
      <c r="G21" s="84"/>
      <c r="H21" s="85"/>
      <c r="I21" s="39"/>
      <c r="J21" s="77">
        <f>F21</f>
        <v>0</v>
      </c>
      <c r="K21" s="78">
        <f>E21</f>
        <v>0</v>
      </c>
      <c r="L21" s="69"/>
      <c r="M21" s="69"/>
      <c r="N21" s="34"/>
    </row>
    <row r="22" ht="13.65" customHeight="1">
      <c r="A22" s="35"/>
      <c r="B22" s="86">
        <f>B21+1</f>
        <v>45877</v>
      </c>
      <c r="C22" t="s" s="80">
        <f>CHOOSE(WEEKDAY(B22,2),"lundi","mardi","mercredi","jeudi","vendredi","samedi","dimanche")</f>
        <v>40</v>
      </c>
      <c r="D22" s="81"/>
      <c r="E22" s="82"/>
      <c r="F22" s="83"/>
      <c r="G22" s="84"/>
      <c r="H22" s="85"/>
      <c r="I22" s="39"/>
      <c r="J22" s="77">
        <f>F22</f>
        <v>0</v>
      </c>
      <c r="K22" s="78">
        <f>E22</f>
        <v>0</v>
      </c>
      <c r="L22" s="69"/>
      <c r="M22" s="69"/>
      <c r="N22" s="34"/>
    </row>
    <row r="23" ht="13.65" customHeight="1">
      <c r="A23" s="35"/>
      <c r="B23" s="86">
        <f>B22+1</f>
        <v>45878</v>
      </c>
      <c r="C23" t="s" s="80">
        <f>CHOOSE(WEEKDAY(B23,2),"lundi","mardi","mercredi","jeudi","vendredi","samedi","dimanche")</f>
        <v>41</v>
      </c>
      <c r="D23" s="81"/>
      <c r="E23" s="82"/>
      <c r="F23" s="83"/>
      <c r="G23" s="84"/>
      <c r="H23" s="85"/>
      <c r="I23" s="39"/>
      <c r="J23" s="77">
        <f>F23</f>
        <v>0</v>
      </c>
      <c r="K23" s="78">
        <f>E23</f>
        <v>0</v>
      </c>
      <c r="L23" s="69"/>
      <c r="M23" s="69"/>
      <c r="N23" s="34"/>
    </row>
    <row r="24" ht="13.65" customHeight="1">
      <c r="A24" s="35"/>
      <c r="B24" s="86">
        <f>B23+1</f>
        <v>45879</v>
      </c>
      <c r="C24" t="s" s="80">
        <f>CHOOSE(WEEKDAY(B24,2),"lundi","mardi","mercredi","jeudi","vendredi","samedi","dimanche")</f>
        <v>35</v>
      </c>
      <c r="D24" s="81"/>
      <c r="E24" s="82"/>
      <c r="F24" s="83"/>
      <c r="G24" s="84"/>
      <c r="H24" s="85"/>
      <c r="I24" s="39"/>
      <c r="J24" s="77">
        <f>F24</f>
        <v>0</v>
      </c>
      <c r="K24" s="78">
        <f>E24</f>
        <v>0</v>
      </c>
      <c r="L24" s="34"/>
      <c r="M24" s="34"/>
      <c r="N24" s="34"/>
    </row>
    <row r="25" ht="13.65" customHeight="1">
      <c r="A25" s="35"/>
      <c r="B25" s="86">
        <f>B24+1</f>
        <v>45880</v>
      </c>
      <c r="C25" t="s" s="80">
        <f>CHOOSE(WEEKDAY(B25,2),"lundi","mardi","mercredi","jeudi","vendredi","samedi","dimanche")</f>
        <v>36</v>
      </c>
      <c r="D25" s="81"/>
      <c r="E25" s="82"/>
      <c r="F25" s="83"/>
      <c r="G25" s="84"/>
      <c r="H25" s="85"/>
      <c r="I25" s="39"/>
      <c r="J25" s="77">
        <f>F25</f>
        <v>0</v>
      </c>
      <c r="K25" s="78">
        <f>E25</f>
        <v>0</v>
      </c>
      <c r="L25" s="34"/>
      <c r="M25" s="34"/>
      <c r="N25" s="34"/>
    </row>
    <row r="26" ht="13.65" customHeight="1">
      <c r="A26" s="35"/>
      <c r="B26" s="86">
        <f>B25+1</f>
        <v>45881</v>
      </c>
      <c r="C26" t="s" s="80">
        <f>CHOOSE(WEEKDAY(B26,2),"lundi","mardi","mercredi","jeudi","vendredi","samedi","dimanche")</f>
        <v>37</v>
      </c>
      <c r="D26" s="81"/>
      <c r="E26" s="82"/>
      <c r="F26" s="83"/>
      <c r="G26" s="84"/>
      <c r="H26" s="85"/>
      <c r="I26" s="39"/>
      <c r="J26" s="77">
        <f>F26</f>
        <v>0</v>
      </c>
      <c r="K26" s="78">
        <f>E26</f>
        <v>0</v>
      </c>
      <c r="L26" s="34"/>
      <c r="M26" s="34"/>
      <c r="N26" s="34"/>
    </row>
    <row r="27" ht="13.65" customHeight="1">
      <c r="A27" s="35"/>
      <c r="B27" s="86">
        <f>B26+1</f>
        <v>45882</v>
      </c>
      <c r="C27" t="s" s="80">
        <f>CHOOSE(WEEKDAY(B27,2),"lundi","mardi","mercredi","jeudi","vendredi","samedi","dimanche")</f>
        <v>38</v>
      </c>
      <c r="D27" s="81"/>
      <c r="E27" s="82"/>
      <c r="F27" s="83"/>
      <c r="G27" s="84"/>
      <c r="H27" s="85"/>
      <c r="I27" s="39"/>
      <c r="J27" s="77">
        <f>F27</f>
        <v>0</v>
      </c>
      <c r="K27" s="78">
        <f>E27</f>
        <v>0</v>
      </c>
      <c r="L27" s="34"/>
      <c r="M27" s="34"/>
      <c r="N27" s="34"/>
    </row>
    <row r="28" ht="13.65" customHeight="1">
      <c r="A28" s="35"/>
      <c r="B28" s="86">
        <f>B27+1</f>
        <v>45883</v>
      </c>
      <c r="C28" t="s" s="80">
        <f>CHOOSE(WEEKDAY(B28,2),"lundi","mardi","mercredi","jeudi","vendredi","samedi","dimanche")</f>
        <v>39</v>
      </c>
      <c r="D28" s="81"/>
      <c r="E28" s="82"/>
      <c r="F28" s="83"/>
      <c r="G28" s="84"/>
      <c r="H28" s="85"/>
      <c r="I28" s="39"/>
      <c r="J28" s="77">
        <f>F28</f>
        <v>0</v>
      </c>
      <c r="K28" s="78">
        <f>E28</f>
        <v>0</v>
      </c>
      <c r="L28" s="34"/>
      <c r="M28" s="34"/>
      <c r="N28" s="34"/>
    </row>
    <row r="29" ht="13.65" customHeight="1">
      <c r="A29" s="35"/>
      <c r="B29" s="86">
        <f>B28+1</f>
        <v>45884</v>
      </c>
      <c r="C29" t="s" s="80">
        <f>CHOOSE(WEEKDAY(B29,2),"lundi","mardi","mercredi","jeudi","vendredi","samedi","dimanche")</f>
        <v>40</v>
      </c>
      <c r="D29" s="81"/>
      <c r="E29" s="82"/>
      <c r="F29" s="83"/>
      <c r="G29" s="84"/>
      <c r="H29" s="85"/>
      <c r="I29" s="39"/>
      <c r="J29" s="77">
        <f>F29</f>
        <v>0</v>
      </c>
      <c r="K29" s="78">
        <f>E29</f>
        <v>0</v>
      </c>
      <c r="L29" s="34"/>
      <c r="M29" s="34"/>
      <c r="N29" s="34"/>
    </row>
    <row r="30" ht="13.65" customHeight="1">
      <c r="A30" s="35"/>
      <c r="B30" s="86">
        <f>B29+1</f>
        <v>45885</v>
      </c>
      <c r="C30" t="s" s="80">
        <f>CHOOSE(WEEKDAY(B30,2),"lundi","mardi","mercredi","jeudi","vendredi","samedi","dimanche")</f>
        <v>41</v>
      </c>
      <c r="D30" s="81"/>
      <c r="E30" s="82"/>
      <c r="F30" s="83"/>
      <c r="G30" s="84"/>
      <c r="H30" s="85"/>
      <c r="I30" s="39"/>
      <c r="J30" s="77">
        <f>F30</f>
        <v>0</v>
      </c>
      <c r="K30" s="78">
        <f>E30</f>
        <v>0</v>
      </c>
      <c r="L30" s="34"/>
      <c r="M30" s="34"/>
      <c r="N30" s="34"/>
    </row>
    <row r="31" ht="13.65" customHeight="1">
      <c r="A31" s="35"/>
      <c r="B31" s="86">
        <f>B30+1</f>
        <v>45886</v>
      </c>
      <c r="C31" t="s" s="80">
        <f>CHOOSE(WEEKDAY(B31,2),"lundi","mardi","mercredi","jeudi","vendredi","samedi","dimanche")</f>
        <v>35</v>
      </c>
      <c r="D31" s="81"/>
      <c r="E31" s="82"/>
      <c r="F31" s="83"/>
      <c r="G31" s="84"/>
      <c r="H31" s="85"/>
      <c r="I31" s="39"/>
      <c r="J31" s="77">
        <f>F31</f>
        <v>0</v>
      </c>
      <c r="K31" s="78">
        <f>E31</f>
        <v>0</v>
      </c>
      <c r="L31" s="34"/>
      <c r="M31" s="34"/>
      <c r="N31" s="34"/>
    </row>
    <row r="32" ht="13.65" customHeight="1">
      <c r="A32" s="35"/>
      <c r="B32" s="86">
        <f>B31+1</f>
        <v>45887</v>
      </c>
      <c r="C32" t="s" s="80">
        <f>CHOOSE(WEEKDAY(B32,2),"lundi","mardi","mercredi","jeudi","vendredi","samedi","dimanche")</f>
        <v>36</v>
      </c>
      <c r="D32" s="81"/>
      <c r="E32" s="82"/>
      <c r="F32" s="83"/>
      <c r="G32" s="84"/>
      <c r="H32" s="85"/>
      <c r="I32" s="39"/>
      <c r="J32" s="77">
        <f>F32</f>
        <v>0</v>
      </c>
      <c r="K32" s="78">
        <f>E32</f>
        <v>0</v>
      </c>
      <c r="L32" s="34"/>
      <c r="M32" s="34"/>
      <c r="N32" s="34"/>
    </row>
    <row r="33" ht="13.65" customHeight="1">
      <c r="A33" s="35"/>
      <c r="B33" s="86">
        <f>B32+1</f>
        <v>45888</v>
      </c>
      <c r="C33" t="s" s="80">
        <f>CHOOSE(WEEKDAY(B33,2),"lundi","mardi","mercredi","jeudi","vendredi","samedi","dimanche")</f>
        <v>37</v>
      </c>
      <c r="D33" s="81"/>
      <c r="E33" s="82"/>
      <c r="F33" s="83"/>
      <c r="G33" s="84"/>
      <c r="H33" s="85"/>
      <c r="I33" s="39"/>
      <c r="J33" s="77">
        <f>F33</f>
        <v>0</v>
      </c>
      <c r="K33" s="78">
        <f>E33</f>
        <v>0</v>
      </c>
      <c r="L33" s="34"/>
      <c r="M33" s="34"/>
      <c r="N33" s="34"/>
    </row>
    <row r="34" ht="13.65" customHeight="1">
      <c r="A34" s="35"/>
      <c r="B34" s="86">
        <f>B33+1</f>
        <v>45889</v>
      </c>
      <c r="C34" t="s" s="80">
        <f>CHOOSE(WEEKDAY(B34,2),"lundi","mardi","mercredi","jeudi","vendredi","samedi","dimanche")</f>
        <v>38</v>
      </c>
      <c r="D34" s="81"/>
      <c r="E34" s="82"/>
      <c r="F34" s="83"/>
      <c r="G34" s="84"/>
      <c r="H34" s="85"/>
      <c r="I34" s="39"/>
      <c r="J34" s="77">
        <f>F34</f>
        <v>0</v>
      </c>
      <c r="K34" s="78">
        <f>E34</f>
        <v>0</v>
      </c>
      <c r="L34" s="34"/>
      <c r="M34" s="34"/>
      <c r="N34" s="34"/>
    </row>
    <row r="35" ht="13.65" customHeight="1">
      <c r="A35" s="35"/>
      <c r="B35" s="86">
        <f>B34+1</f>
        <v>45890</v>
      </c>
      <c r="C35" t="s" s="80">
        <f>CHOOSE(WEEKDAY(B35,2),"lundi","mardi","mercredi","jeudi","vendredi","samedi","dimanche")</f>
        <v>39</v>
      </c>
      <c r="D35" s="81"/>
      <c r="E35" s="82"/>
      <c r="F35" s="83"/>
      <c r="G35" s="84"/>
      <c r="H35" s="85"/>
      <c r="I35" s="39"/>
      <c r="J35" s="77">
        <f>F35</f>
        <v>0</v>
      </c>
      <c r="K35" s="78">
        <f>E35</f>
        <v>0</v>
      </c>
      <c r="L35" s="34"/>
      <c r="M35" s="34"/>
      <c r="N35" s="34"/>
    </row>
    <row r="36" ht="13.65" customHeight="1">
      <c r="A36" s="35"/>
      <c r="B36" s="86">
        <f>B35+1</f>
        <v>45891</v>
      </c>
      <c r="C36" t="s" s="80">
        <f>CHOOSE(WEEKDAY(B36,2),"lundi","mardi","mercredi","jeudi","vendredi","samedi","dimanche")</f>
        <v>40</v>
      </c>
      <c r="D36" s="81"/>
      <c r="E36" s="82"/>
      <c r="F36" s="83"/>
      <c r="G36" s="84"/>
      <c r="H36" s="85"/>
      <c r="I36" s="39"/>
      <c r="J36" s="77">
        <f>F36</f>
        <v>0</v>
      </c>
      <c r="K36" s="78">
        <f>E36</f>
        <v>0</v>
      </c>
      <c r="L36" s="34"/>
      <c r="M36" s="34"/>
      <c r="N36" s="34"/>
    </row>
    <row r="37" ht="13.65" customHeight="1">
      <c r="A37" s="35"/>
      <c r="B37" s="86">
        <f>B36+1</f>
        <v>45892</v>
      </c>
      <c r="C37" t="s" s="80">
        <f>CHOOSE(WEEKDAY(B37,2),"lundi","mardi","mercredi","jeudi","vendredi","samedi","dimanche")</f>
        <v>41</v>
      </c>
      <c r="D37" s="81"/>
      <c r="E37" s="82"/>
      <c r="F37" s="83"/>
      <c r="G37" s="84"/>
      <c r="H37" s="85"/>
      <c r="I37" s="39"/>
      <c r="J37" s="77">
        <f>F37</f>
        <v>0</v>
      </c>
      <c r="K37" s="78">
        <f>E37</f>
        <v>0</v>
      </c>
      <c r="L37" s="34"/>
      <c r="M37" s="34"/>
      <c r="N37" s="34"/>
    </row>
    <row r="38" ht="13.65" customHeight="1">
      <c r="A38" s="35"/>
      <c r="B38" s="86">
        <f>B37+1</f>
        <v>45893</v>
      </c>
      <c r="C38" t="s" s="80">
        <f>CHOOSE(WEEKDAY(B38,2),"lundi","mardi","mercredi","jeudi","vendredi","samedi","dimanche")</f>
        <v>35</v>
      </c>
      <c r="D38" s="81"/>
      <c r="E38" s="82"/>
      <c r="F38" s="83"/>
      <c r="G38" s="84"/>
      <c r="H38" s="85"/>
      <c r="I38" s="39"/>
      <c r="J38" s="77">
        <f>F38</f>
        <v>0</v>
      </c>
      <c r="K38" s="78">
        <f>E38</f>
        <v>0</v>
      </c>
      <c r="L38" s="34"/>
      <c r="M38" s="34"/>
      <c r="N38" s="34"/>
    </row>
    <row r="39" ht="13.65" customHeight="1">
      <c r="A39" s="35"/>
      <c r="B39" s="86">
        <f>B38+1</f>
        <v>45894</v>
      </c>
      <c r="C39" t="s" s="80">
        <f>CHOOSE(WEEKDAY(B39,2),"lundi","mardi","mercredi","jeudi","vendredi","samedi","dimanche")</f>
        <v>36</v>
      </c>
      <c r="D39" s="81"/>
      <c r="E39" s="82"/>
      <c r="F39" s="83"/>
      <c r="G39" s="84"/>
      <c r="H39" s="85"/>
      <c r="I39" s="39"/>
      <c r="J39" s="77">
        <f>F39</f>
        <v>0</v>
      </c>
      <c r="K39" s="78">
        <f>E39</f>
        <v>0</v>
      </c>
      <c r="L39" s="34"/>
      <c r="M39" s="34"/>
      <c r="N39" s="34"/>
    </row>
    <row r="40" ht="13.65" customHeight="1">
      <c r="A40" s="35"/>
      <c r="B40" s="86">
        <f>B39+1</f>
        <v>45895</v>
      </c>
      <c r="C40" t="s" s="80">
        <f>CHOOSE(WEEKDAY(B40,2),"lundi","mardi","mercredi","jeudi","vendredi","samedi","dimanche")</f>
        <v>37</v>
      </c>
      <c r="D40" s="81"/>
      <c r="E40" s="82"/>
      <c r="F40" s="83"/>
      <c r="G40" s="84"/>
      <c r="H40" s="85"/>
      <c r="I40" s="39"/>
      <c r="J40" s="77">
        <f>F40</f>
        <v>0</v>
      </c>
      <c r="K40" s="78">
        <f>E40</f>
        <v>0</v>
      </c>
      <c r="L40" s="34"/>
      <c r="M40" s="34"/>
      <c r="N40" s="34"/>
    </row>
    <row r="41" ht="13.65" customHeight="1">
      <c r="A41" s="35"/>
      <c r="B41" s="86">
        <f>B40+1</f>
        <v>45896</v>
      </c>
      <c r="C41" t="s" s="80">
        <f>CHOOSE(WEEKDAY(B41,2),"lundi","mardi","mercredi","jeudi","vendredi","samedi","dimanche")</f>
        <v>38</v>
      </c>
      <c r="D41" s="81"/>
      <c r="E41" s="82"/>
      <c r="F41" s="83"/>
      <c r="G41" s="84"/>
      <c r="H41" s="85"/>
      <c r="I41" s="39"/>
      <c r="J41" s="77">
        <f>F41</f>
        <v>0</v>
      </c>
      <c r="K41" s="78">
        <f>E41</f>
        <v>0</v>
      </c>
      <c r="L41" s="34"/>
      <c r="M41" s="34"/>
      <c r="N41" s="34"/>
    </row>
    <row r="42" ht="13.65" customHeight="1">
      <c r="A42" s="35"/>
      <c r="B42" s="86">
        <f>B41+1</f>
        <v>45897</v>
      </c>
      <c r="C42" t="s" s="80">
        <f>CHOOSE(WEEKDAY(B42,2),"lundi","mardi","mercredi","jeudi","vendredi","samedi","dimanche")</f>
        <v>39</v>
      </c>
      <c r="D42" s="81"/>
      <c r="E42" s="82"/>
      <c r="F42" s="83"/>
      <c r="G42" s="84"/>
      <c r="H42" s="85"/>
      <c r="I42" s="39"/>
      <c r="J42" s="77">
        <f>F42</f>
        <v>0</v>
      </c>
      <c r="K42" s="78">
        <f>E42</f>
        <v>0</v>
      </c>
      <c r="L42" s="34"/>
      <c r="M42" s="34"/>
      <c r="N42" s="34"/>
    </row>
    <row r="43" ht="13.65" customHeight="1">
      <c r="A43" s="35"/>
      <c r="B43" s="86">
        <f>B42+1</f>
        <v>45898</v>
      </c>
      <c r="C43" t="s" s="80">
        <f>CHOOSE(WEEKDAY(B43,2),"lundi","mardi","mercredi","jeudi","vendredi","samedi","dimanche")</f>
        <v>40</v>
      </c>
      <c r="D43" s="81"/>
      <c r="E43" s="82"/>
      <c r="F43" s="83"/>
      <c r="G43" s="84"/>
      <c r="H43" s="85"/>
      <c r="I43" s="39"/>
      <c r="J43" s="77">
        <f>F43</f>
        <v>0</v>
      </c>
      <c r="K43" s="78">
        <f>E43</f>
        <v>0</v>
      </c>
      <c r="L43" s="34"/>
      <c r="M43" s="34"/>
      <c r="N43" s="34"/>
    </row>
    <row r="44" ht="13.65" customHeight="1">
      <c r="A44" s="35"/>
      <c r="B44" s="86">
        <f>B43+1</f>
        <v>45899</v>
      </c>
      <c r="C44" t="s" s="80">
        <f>CHOOSE(WEEKDAY(B44,2),"lundi","mardi","mercredi","jeudi","vendredi","samedi","dimanche")</f>
        <v>41</v>
      </c>
      <c r="D44" s="81"/>
      <c r="E44" s="82"/>
      <c r="F44" s="83"/>
      <c r="G44" s="84"/>
      <c r="H44" s="85"/>
      <c r="I44" s="39"/>
      <c r="J44" s="77">
        <f>F44</f>
        <v>0</v>
      </c>
      <c r="K44" s="78">
        <f>E44</f>
        <v>0</v>
      </c>
      <c r="L44" s="34"/>
      <c r="M44" s="34"/>
      <c r="N44" s="34"/>
    </row>
    <row r="45" ht="13.65" customHeight="1">
      <c r="A45" s="35"/>
      <c r="B45" s="86">
        <f>B44+1</f>
        <v>45900</v>
      </c>
      <c r="C45" t="s" s="80">
        <f>CHOOSE(WEEKDAY(B45,2),"lundi","mardi","mercredi","jeudi","vendredi","samedi","dimanche")</f>
        <v>35</v>
      </c>
      <c r="D45" s="81"/>
      <c r="E45" s="82"/>
      <c r="F45" s="83"/>
      <c r="G45" s="84"/>
      <c r="H45" s="85"/>
      <c r="I45" s="39"/>
      <c r="J45" s="77">
        <f>F45</f>
        <v>0</v>
      </c>
      <c r="K45" s="78">
        <f>E45</f>
        <v>0</v>
      </c>
      <c r="L45" s="34"/>
      <c r="M45" s="34"/>
      <c r="N45" s="34"/>
    </row>
    <row r="46" ht="14.25" customHeight="1">
      <c r="A46" s="35"/>
      <c r="B46" s="93"/>
      <c r="C46" s="94"/>
      <c r="D46" s="94"/>
      <c r="E46" s="94"/>
      <c r="F46" s="94"/>
      <c r="G46" s="94"/>
      <c r="H46" s="95"/>
      <c r="I46" s="39"/>
      <c r="J46" s="34"/>
      <c r="K46" s="34"/>
      <c r="L46" s="34"/>
      <c r="M46" s="34"/>
      <c r="N46" s="34"/>
    </row>
    <row r="47" ht="18" customHeight="1">
      <c r="A47" s="35"/>
      <c r="B47" t="s" s="96">
        <v>42</v>
      </c>
      <c r="C47" s="97"/>
      <c r="D47" s="98">
        <f>SUM(D15:D45)</f>
        <v>0</v>
      </c>
      <c r="E47" s="98">
        <f>SUM(E15:E45)</f>
        <v>0</v>
      </c>
      <c r="F47" s="98">
        <f>SUM(F15:F45)</f>
        <v>0</v>
      </c>
      <c r="G47" s="98">
        <f>SUM(G15:G45)</f>
        <v>0</v>
      </c>
      <c r="H47" s="99"/>
      <c r="I47" s="39"/>
      <c r="J47" s="34"/>
      <c r="K47" s="34"/>
      <c r="L47" s="34"/>
      <c r="M47" s="34"/>
      <c r="N47" s="34"/>
    </row>
    <row r="48" ht="18" customHeight="1">
      <c r="A48" s="35"/>
      <c r="B48" s="100"/>
      <c r="C48" s="101"/>
      <c r="D48" s="102"/>
      <c r="E48" t="s" s="103">
        <f>IF(ISERROR(E47/$D$47),"",(E47/$D$47))</f>
      </c>
      <c r="F48" t="s" s="103">
        <f>IF(ISERROR(F47/$D$47),"",F47/$D$47)</f>
      </c>
      <c r="G48" t="s" s="103">
        <f>IF(ISERROR(G47/$D$47),"",G47/$D$47)</f>
      </c>
      <c r="H48" s="99"/>
      <c r="I48" s="39"/>
      <c r="J48" s="34"/>
      <c r="K48" s="34"/>
      <c r="L48" s="34"/>
      <c r="M48" s="34"/>
      <c r="N48" s="34"/>
    </row>
    <row r="49" ht="18" customHeight="1">
      <c r="A49" s="35"/>
      <c r="B49" s="104"/>
      <c r="C49" s="105"/>
      <c r="D49" s="106"/>
      <c r="E49" t="s" s="107">
        <v>43</v>
      </c>
      <c r="F49" t="s" s="107">
        <v>43</v>
      </c>
      <c r="G49" t="s" s="107">
        <v>43</v>
      </c>
      <c r="H49" s="46"/>
      <c r="I49" s="39"/>
      <c r="J49" s="34"/>
      <c r="K49" s="34"/>
      <c r="L49" s="34"/>
      <c r="M49" s="34"/>
      <c r="N49" s="34"/>
    </row>
    <row r="50" ht="18" customHeight="1">
      <c r="A50" s="35"/>
      <c r="B50" s="108"/>
      <c r="C50" s="109"/>
      <c r="D50" t="s" s="110">
        <v>44</v>
      </c>
      <c r="E50" t="s" s="111">
        <f>IF(ISERROR((E47+F47+G47)/D47),"",(E47+F47+G47)/D47)</f>
      </c>
      <c r="F50" s="112"/>
      <c r="G50" s="112"/>
      <c r="H50" s="46"/>
      <c r="I50" s="39"/>
      <c r="J50" s="34"/>
      <c r="K50" s="34"/>
      <c r="L50" s="34"/>
      <c r="M50" s="34"/>
      <c r="N50" s="34"/>
    </row>
    <row r="51" ht="19.5" customHeight="1">
      <c r="A51" s="35"/>
      <c r="B51" s="113"/>
      <c r="C51" s="13"/>
      <c r="D51" s="13"/>
      <c r="E51" s="13"/>
      <c r="F51" s="114"/>
      <c r="G51" s="114"/>
      <c r="H51" s="46"/>
      <c r="I51" s="39"/>
      <c r="J51" s="34"/>
      <c r="K51" s="34"/>
      <c r="L51" s="34"/>
      <c r="M51" s="34"/>
      <c r="N51" s="34"/>
    </row>
    <row r="52" ht="13.65" customHeight="1">
      <c r="A52" s="35"/>
      <c r="B52" s="51"/>
      <c r="C52" s="52"/>
      <c r="D52" s="52"/>
      <c r="E52" s="52"/>
      <c r="F52" s="52"/>
      <c r="G52" s="52"/>
      <c r="H52" s="53"/>
      <c r="I52" s="39"/>
      <c r="J52" s="34"/>
      <c r="K52" s="34"/>
      <c r="L52" s="34"/>
      <c r="M52" s="34"/>
      <c r="N52" s="34"/>
    </row>
    <row r="53" ht="57" customHeight="1">
      <c r="A53" s="35"/>
      <c r="B53" t="s" s="115">
        <v>45</v>
      </c>
      <c r="C53" s="116"/>
      <c r="D53" s="116"/>
      <c r="E53" s="116"/>
      <c r="F53" s="116"/>
      <c r="G53" s="116"/>
      <c r="H53" s="117"/>
      <c r="I53" s="39"/>
      <c r="J53" s="34"/>
      <c r="K53" s="34"/>
      <c r="L53" s="34"/>
      <c r="M53" s="34"/>
      <c r="N53" s="34"/>
    </row>
    <row r="54" ht="13.65" customHeight="1">
      <c r="A54" s="35"/>
      <c r="B54" s="60"/>
      <c r="C54" s="57"/>
      <c r="D54" s="57"/>
      <c r="E54" s="57"/>
      <c r="F54" s="57"/>
      <c r="G54" s="57"/>
      <c r="H54" s="61"/>
      <c r="I54" s="39"/>
      <c r="J54" s="34"/>
      <c r="K54" s="34"/>
      <c r="L54" s="34"/>
      <c r="M54" s="34"/>
      <c r="N54" s="34"/>
    </row>
    <row r="55" ht="30.75" customHeight="1">
      <c r="A55" s="35"/>
      <c r="B55" s="118"/>
      <c r="C55" s="119"/>
      <c r="D55" s="119"/>
      <c r="E55" s="120"/>
      <c r="F55" s="121"/>
      <c r="G55" s="122"/>
      <c r="H55" s="123"/>
      <c r="I55" s="39"/>
      <c r="J55" s="34"/>
      <c r="K55" s="34"/>
      <c r="L55" s="34"/>
      <c r="M55" s="34"/>
      <c r="N55" s="34"/>
    </row>
    <row r="56" ht="28.5" customHeight="1">
      <c r="A56" s="35"/>
      <c r="B56" s="124"/>
      <c r="C56" s="125"/>
      <c r="D56" s="125"/>
      <c r="E56" s="126"/>
      <c r="F56" s="127"/>
      <c r="G56" s="128"/>
      <c r="H56" s="129"/>
      <c r="I56" s="39"/>
      <c r="J56" s="34"/>
      <c r="K56" s="34"/>
      <c r="L56" s="34"/>
      <c r="M56" s="34"/>
      <c r="N56" s="34"/>
    </row>
    <row r="57" ht="100.5" customHeight="1">
      <c r="A57" s="130"/>
      <c r="B57" s="131"/>
      <c r="C57" s="132"/>
      <c r="D57" s="132"/>
      <c r="E57" s="133"/>
      <c r="F57" s="134"/>
      <c r="G57" s="135"/>
      <c r="H57" s="136"/>
      <c r="I57" s="137"/>
      <c r="J57" s="138"/>
      <c r="K57" s="138"/>
      <c r="L57" s="138"/>
      <c r="M57" s="138"/>
      <c r="N57" s="138"/>
    </row>
  </sheetData>
  <mergeCells count="10">
    <mergeCell ref="B3:H3"/>
    <mergeCell ref="B13:C13"/>
    <mergeCell ref="B47:C47"/>
    <mergeCell ref="B56:E56"/>
    <mergeCell ref="F56:H56"/>
    <mergeCell ref="B57:E57"/>
    <mergeCell ref="F57:H57"/>
    <mergeCell ref="B53:H53"/>
    <mergeCell ref="B55:E55"/>
    <mergeCell ref="F55:H55"/>
  </mergeCells>
  <conditionalFormatting sqref="C15:C45">
    <cfRule type="cellIs" dxfId="4" priority="1" operator="equal" stopIfTrue="1">
      <formula>"dimanche"</formula>
    </cfRule>
    <cfRule type="cellIs" dxfId="5" priority="2" operator="equal" stopIfTrue="1">
      <formula>"samedi"</formula>
    </cfRule>
  </conditionalFormatting>
  <pageMargins left="0.590551" right="0.590551" top="0.590551" bottom="0.590551" header="0" footer="0"/>
  <pageSetup firstPageNumber="1" fitToHeight="1" fitToWidth="1" scale="68"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8"/>
  <sheetViews>
    <sheetView workbookViewId="0" showGridLines="0" defaultGridColor="1"/>
  </sheetViews>
  <sheetFormatPr defaultColWidth="10.8333" defaultRowHeight="12.75" customHeight="1" outlineLevelRow="0" outlineLevelCol="0"/>
  <cols>
    <col min="1" max="1" width="2.67188" style="142" customWidth="1"/>
    <col min="2" max="2" width="38.3516" style="142" customWidth="1"/>
    <col min="3" max="6" width="10.6719" style="142" customWidth="1"/>
    <col min="7" max="7" width="11.6719" style="142" customWidth="1"/>
    <col min="8" max="8" width="12.3516" style="142" customWidth="1"/>
    <col min="9" max="16384" width="10.8516" style="142" customWidth="1"/>
  </cols>
  <sheetData>
    <row r="1" ht="12.75" customHeight="1">
      <c r="A1" s="7"/>
      <c r="B1" s="8"/>
      <c r="C1" s="9"/>
      <c r="D1" s="9"/>
      <c r="E1" s="9"/>
      <c r="F1" s="9"/>
      <c r="G1" s="9"/>
      <c r="H1" s="10"/>
    </row>
    <row r="2" ht="12.75" customHeight="1">
      <c r="A2" s="11"/>
      <c r="B2" s="12"/>
      <c r="C2" s="13"/>
      <c r="D2" s="13"/>
      <c r="E2" s="13"/>
      <c r="F2" s="13"/>
      <c r="G2" s="13"/>
      <c r="H2" s="14"/>
    </row>
    <row r="3" ht="12.75" customHeight="1">
      <c r="A3" s="11"/>
      <c r="B3" s="12"/>
      <c r="C3" s="13"/>
      <c r="D3" s="13"/>
      <c r="E3" s="13"/>
      <c r="F3" s="13"/>
      <c r="G3" s="13"/>
      <c r="H3" s="14"/>
    </row>
    <row r="4" ht="12.75" customHeight="1">
      <c r="A4" s="11"/>
      <c r="B4" s="12"/>
      <c r="C4" s="13"/>
      <c r="D4" s="13"/>
      <c r="E4" s="13"/>
      <c r="F4" s="13"/>
      <c r="G4" s="13"/>
      <c r="H4" s="14"/>
    </row>
    <row r="5" ht="12.75" customHeight="1">
      <c r="A5" s="11"/>
      <c r="B5" s="12"/>
      <c r="C5" s="13"/>
      <c r="D5" s="13"/>
      <c r="E5" s="13"/>
      <c r="F5" s="13"/>
      <c r="G5" s="13"/>
      <c r="H5" s="14"/>
    </row>
    <row r="6" ht="12.75" customHeight="1">
      <c r="A6" s="11"/>
      <c r="B6" s="12"/>
      <c r="C6" s="13"/>
      <c r="D6" s="13"/>
      <c r="E6" s="13"/>
      <c r="F6" s="13"/>
      <c r="G6" s="13"/>
      <c r="H6" s="14"/>
    </row>
    <row r="7" ht="12.75" customHeight="1">
      <c r="A7" s="11"/>
      <c r="B7" s="12"/>
      <c r="C7" s="13"/>
      <c r="D7" s="13"/>
      <c r="E7" s="13"/>
      <c r="F7" s="13"/>
      <c r="G7" s="13"/>
      <c r="H7" s="14"/>
    </row>
    <row r="8" ht="12.75" customHeight="1">
      <c r="A8" s="11"/>
      <c r="B8" s="12"/>
      <c r="C8" s="13"/>
      <c r="D8" s="13"/>
      <c r="E8" s="13"/>
      <c r="F8" s="13"/>
      <c r="G8" s="13"/>
      <c r="H8" s="14"/>
    </row>
    <row r="9" ht="20.25" customHeight="1">
      <c r="A9" t="s" s="143">
        <v>51</v>
      </c>
      <c r="B9" s="12"/>
      <c r="C9" s="13"/>
      <c r="D9" s="13"/>
      <c r="E9" s="13"/>
      <c r="F9" s="13"/>
      <c r="G9" s="13"/>
      <c r="H9" s="14"/>
    </row>
    <row r="10" ht="26.25" customHeight="1">
      <c r="A10" s="11"/>
      <c r="B10" s="17"/>
      <c r="C10" s="52"/>
      <c r="D10" s="52"/>
      <c r="E10" s="52"/>
      <c r="F10" s="52"/>
      <c r="G10" s="52"/>
      <c r="H10" s="144"/>
    </row>
    <row r="11" ht="27" customHeight="1">
      <c r="A11" s="24"/>
      <c r="B11" t="s" s="145">
        <v>52</v>
      </c>
      <c r="C11" t="s" s="146">
        <v>23</v>
      </c>
      <c r="D11" t="s" s="146">
        <v>46</v>
      </c>
      <c r="E11" t="s" s="146">
        <v>53</v>
      </c>
      <c r="F11" t="s" s="146">
        <v>54</v>
      </c>
      <c r="G11" t="s" s="147">
        <v>55</v>
      </c>
      <c r="H11" t="s" s="147">
        <v>56</v>
      </c>
    </row>
    <row r="12" ht="12.75" customHeight="1">
      <c r="A12" s="24"/>
      <c r="B12" t="s" s="148">
        <f>IF(ISBLANK('Paramètres'!B19),"",'Paramètres'!B19)</f>
        <v>16</v>
      </c>
      <c r="C12" s="149">
        <f>'Juin'!$E$47</f>
        <v>0</v>
      </c>
      <c r="D12" s="149">
        <f>'Juillet'!$E$47</f>
        <v>0</v>
      </c>
      <c r="E12" s="149">
        <f>'Aout'!$E$47</f>
        <v>0</v>
      </c>
      <c r="F12" s="150">
        <f>SUM(C12:E12)</f>
        <v>0</v>
      </c>
      <c r="G12" s="151">
        <f>F12/$F$16</f>
      </c>
      <c r="H12" s="151">
        <f>F12/$F$17</f>
      </c>
    </row>
    <row r="13" ht="12.75" customHeight="1">
      <c r="A13" s="24"/>
      <c r="B13" t="s" s="152">
        <f>IF(ISBLANK('Paramètres'!B20),"",'Paramètres'!B20)</f>
        <v>18</v>
      </c>
      <c r="C13" s="153">
        <f>'Juin'!$F$47</f>
        <v>0</v>
      </c>
      <c r="D13" s="153">
        <f>'Juillet'!$F$47</f>
        <v>0</v>
      </c>
      <c r="E13" s="153">
        <f>'Aout'!$F$47</f>
        <v>0</v>
      </c>
      <c r="F13" s="154">
        <f>SUM(C13:E13)</f>
        <v>0</v>
      </c>
      <c r="G13" s="155">
        <f>F13/$F$16</f>
      </c>
      <c r="H13" s="155">
        <f>F13/$F$17</f>
      </c>
    </row>
    <row r="14" ht="12.75" customHeight="1">
      <c r="A14" s="24"/>
      <c r="B14" t="s" s="152">
        <f>IF(ISBLANK('Paramètres'!B21),"",'Paramètres'!B21)</f>
        <v>20</v>
      </c>
      <c r="C14" s="153">
        <f>'Juin'!$G$47</f>
        <v>0</v>
      </c>
      <c r="D14" s="153">
        <f>'Juillet'!$G$47</f>
        <v>0</v>
      </c>
      <c r="E14" s="153">
        <f>'Aout'!$G$47</f>
        <v>0</v>
      </c>
      <c r="F14" s="154">
        <f>SUM(C14:E14)</f>
        <v>0</v>
      </c>
      <c r="G14" s="155">
        <f>F14/$F$16</f>
      </c>
      <c r="H14" s="155">
        <f>F14/$F$17</f>
      </c>
    </row>
    <row r="15" ht="12.75" customHeight="1">
      <c r="A15" s="24"/>
      <c r="B15" t="s" s="156">
        <f>IF(ISBLANK('Paramètres'!B22),"",'Paramètres'!B22)</f>
        <v>21</v>
      </c>
      <c r="C15" s="157">
        <f>'Juin'!$G$47</f>
        <v>0</v>
      </c>
      <c r="D15" s="157">
        <f>'Juillet'!$G$47</f>
        <v>0</v>
      </c>
      <c r="E15" s="157">
        <f>'Aout'!$G$47</f>
        <v>0</v>
      </c>
      <c r="F15" s="158">
        <f>SUM(C15:E15)</f>
        <v>0</v>
      </c>
      <c r="G15" s="159">
        <f>F15/$F$16</f>
      </c>
      <c r="H15" s="159">
        <f>F15/$F$17</f>
      </c>
    </row>
    <row r="16" ht="12.75" customHeight="1">
      <c r="A16" s="24"/>
      <c r="B16" t="s" s="160">
        <v>57</v>
      </c>
      <c r="C16" s="161">
        <f>SUM(C12:C14)</f>
        <v>0</v>
      </c>
      <c r="D16" s="161">
        <f>SUM(D12:D14)</f>
        <v>0</v>
      </c>
      <c r="E16" s="161">
        <f>SUM(E12:E14)</f>
        <v>0</v>
      </c>
      <c r="F16" s="161">
        <f>SUM(F12:F14)</f>
        <v>0</v>
      </c>
      <c r="G16" s="162"/>
      <c r="H16" s="162"/>
    </row>
    <row r="17" ht="12.75" customHeight="1">
      <c r="A17" s="163"/>
      <c r="B17" t="s" s="160">
        <v>58</v>
      </c>
      <c r="C17" s="161">
        <f>'Juin'!$D$47</f>
        <v>0</v>
      </c>
      <c r="D17" s="161">
        <f>'Juillet'!$D$47</f>
        <v>0</v>
      </c>
      <c r="E17" s="161">
        <f>'Aout'!$D$47</f>
        <v>0</v>
      </c>
      <c r="F17" s="161">
        <f>SUM(C17:E17)</f>
        <v>0</v>
      </c>
      <c r="G17" s="162"/>
      <c r="H17" s="162"/>
    </row>
    <row r="18" ht="12.75" customHeight="1">
      <c r="A18" s="164"/>
      <c r="B18" t="s" s="160">
        <v>59</v>
      </c>
      <c r="C18" t="s" s="165">
        <f>'Juin'!$E$50</f>
      </c>
      <c r="D18" t="s" s="165">
        <f>'Juillet'!$E$50</f>
      </c>
      <c r="E18" t="s" s="165">
        <f>'Aout'!$E$50</f>
      </c>
      <c r="F18" s="166">
        <f>F16/F17</f>
      </c>
      <c r="G18" s="166"/>
      <c r="H18" s="166"/>
    </row>
  </sheetData>
  <pageMargins left="0.708661" right="0.708661" top="0.748031" bottom="0.748031" header="0.314961" footer="0.314961"/>
  <pageSetup firstPageNumber="1" fitToHeight="1" fitToWidth="1" scale="100" useFirstPageNumber="0" orientation="landscape"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