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<sst xmlns="http://schemas.openxmlformats.org/spreadsheetml/2006/main" count="169" uniqueCount="95">
  <si>
    <t>SPRINT</t>
  </si>
  <si>
    <t>BACKLOG</t>
  </si>
  <si>
    <t>TASK</t>
  </si>
  <si>
    <t>MEMBER</t>
  </si>
  <si>
    <t>GIỜ LÀM VIỆC (ƯỚC TÍNH)</t>
  </si>
  <si>
    <t>GIỜ LÀM VIỆC (THỰC TẾ)</t>
  </si>
  <si>
    <t>SPRINT 1</t>
  </si>
  <si>
    <t>Mua Hosting - Domain - Plugin - Themes</t>
  </si>
  <si>
    <t>Nguyễn Thị Minh Trang</t>
  </si>
  <si>
    <t>Thiết lập website cơ bản</t>
  </si>
  <si>
    <t>Thái Trần Hoa Lựu</t>
  </si>
  <si>
    <t>Sitemap</t>
  </si>
  <si>
    <t>Lên sitemap cho web</t>
  </si>
  <si>
    <t>Học cách thiết kế website</t>
  </si>
  <si>
    <t>Nguyễn Thị Thanh Hoa</t>
  </si>
  <si>
    <t>Trần Tấn Đạt</t>
  </si>
  <si>
    <t>Lê Thị Thu Uyên</t>
  </si>
  <si>
    <t>Hoàng Châu Cát Tường</t>
  </si>
  <si>
    <t>SPRINT 2</t>
  </si>
  <si>
    <t>LOGO - PATTERN</t>
  </si>
  <si>
    <t>Lên ý tưởng logo, pattern, màu thương hiệu - họp team</t>
  </si>
  <si>
    <t>Thiết kế logo</t>
  </si>
  <si>
    <t>Thiết kế pattern</t>
  </si>
  <si>
    <t>Tìm kiếm hình ảnh, tên một số sản phẩm nổi bật</t>
  </si>
  <si>
    <t>Thiết kế Icon</t>
  </si>
  <si>
    <t>Nhà quản trị - Quản trị chính sách</t>
  </si>
  <si>
    <t>SPRINT 3</t>
  </si>
  <si>
    <t>Nhà cung cấp - chức năng seo gian hàng</t>
  </si>
  <si>
    <t>Testing</t>
  </si>
  <si>
    <t>Nhà cung cấp - Chức năng mua hàng</t>
  </si>
  <si>
    <t>Nhà cung cấp - các chức năng quản lý cửa hàng</t>
  </si>
  <si>
    <t>UI/UX - Testing cửa hàng</t>
  </si>
  <si>
    <t>Nhà cung cấp - tạo mã giảm giá</t>
  </si>
  <si>
    <t>Nhà cung cấp - Đăng sản phẩm</t>
  </si>
  <si>
    <t>Nhà cung cấp - Tạo cửa hàng</t>
  </si>
  <si>
    <t>Khách hàng - Thanh tìm kiếm</t>
  </si>
  <si>
    <t>Test</t>
  </si>
  <si>
    <t>Khách hàng - Bộ lọc sản phẩm</t>
  </si>
  <si>
    <t>Tạo bộ lọc và thực hiện UI/UX trên các danh mục</t>
  </si>
  <si>
    <t>Khách hàng - Hiển thị đề xuất các sản phẩm thịnh hành, deal hot, các sản phẩm liên quan.</t>
  </si>
  <si>
    <t>Tạo các khung sản phẩm hot</t>
  </si>
  <si>
    <t>Khách hàng - Hiển thị bảng so sánh giá</t>
  </si>
  <si>
    <t>Tạo khung so sánh giá</t>
  </si>
  <si>
    <t>Khách hàng - nút yêu thích sản phẩm</t>
  </si>
  <si>
    <t>Thiết lập trang</t>
  </si>
  <si>
    <t>Nhà quản trị - xây dựng các trang của Web &amp; UI,UX</t>
  </si>
  <si>
    <t>Thiết lập menu</t>
  </si>
  <si>
    <t>Thiết lập giỏ hàng</t>
  </si>
  <si>
    <t>Sắp xếp các tính năng ở trang chủ - UI trang chủ</t>
  </si>
  <si>
    <t>SPRINT 4</t>
  </si>
  <si>
    <t>Thiết kế Poster đầu trang</t>
  </si>
  <si>
    <t>Thiết kế 2 poster đầu trang</t>
  </si>
  <si>
    <t>Poster sản phẩm nổi bật và poster nhỏ</t>
  </si>
  <si>
    <t>Điều chỉnh trang footer</t>
  </si>
  <si>
    <t>xây dựng footer</t>
  </si>
  <si>
    <t>Tạo trang chính sách và liên kết trang chính sách đến footer</t>
  </si>
  <si>
    <t>Nhà quản trị - xây dựng trang ưu đãi thành viên mới</t>
  </si>
  <si>
    <t>Thiết kế trang</t>
  </si>
  <si>
    <t>tạo voucher &amp; mã freeship cho thành viên mới đăng kí</t>
  </si>
  <si>
    <t>Thực hiện ux trang chủ</t>
  </si>
  <si>
    <t>UI/UX các trang "SẢN PHẨM NỔI BẬT CỦA THÁNG"</t>
  </si>
  <si>
    <t>UI/UX trang "GÍA TỐT HÔM NAY"</t>
  </si>
  <si>
    <t>Tạo live chat cho cửa hàng</t>
  </si>
  <si>
    <t>Chỉnh sửa header</t>
  </si>
  <si>
    <t>SPRINT 5</t>
  </si>
  <si>
    <t>Nhà cung cấp - Thực hiện hoạt động bán hàng</t>
  </si>
  <si>
    <t>Test tính năng</t>
  </si>
  <si>
    <t>Nhà quản trị - tính năng xây dựng báo cáo kinh doanh, duyệt các hoạt động</t>
  </si>
  <si>
    <t>Test tính năng báo cáo, duyệt thông tin</t>
  </si>
  <si>
    <t>Khách hàng - chức năng đánh giá sản phẩm</t>
  </si>
  <si>
    <t>Thực hiện trang giới thiệu</t>
  </si>
  <si>
    <t>UI trang giới thiệu</t>
  </si>
  <si>
    <t>UX trang giới thiệu</t>
  </si>
  <si>
    <t>Khách hàng - chức năng Đặt hàng, thanh toán, quản lý giỏ hàng và yêu cầu hoàn tiền</t>
  </si>
  <si>
    <t>Viết 3 bài đăng của Vân Hạc Mộng</t>
  </si>
  <si>
    <t>tạo và viết 3 bài cho Vân Hạc Mộng</t>
  </si>
  <si>
    <t>UI/UX TRANG BÀI VIẾT</t>
  </si>
  <si>
    <t>SPRINT 6</t>
  </si>
  <si>
    <t>Sửa lỗi phần thanh toán</t>
  </si>
  <si>
    <t>Sửa lỗi mục thanh toán</t>
  </si>
  <si>
    <t>Test đa trình duyệt</t>
  </si>
  <si>
    <t>test đa trình duyệt bằng iphone</t>
  </si>
  <si>
    <t>test đa trình duyệt bằng điện thoại thuộc hãng Trung Quốc</t>
  </si>
  <si>
    <t>Test đa trình duyệt điện thoại thuộc hãng của Hàn Quốc</t>
  </si>
  <si>
    <t>Hoàn thiện blog tin tức</t>
  </si>
  <si>
    <t>SEO bài viết trong blog Vân Hạc Mộng</t>
  </si>
  <si>
    <t>Duyệt dự án</t>
  </si>
  <si>
    <t>Liên kết, chỉnh sửa các lỗi lần cuối</t>
  </si>
  <si>
    <t>Member</t>
  </si>
  <si>
    <t>Tổng thời gian ước tính</t>
  </si>
  <si>
    <t>Tổng thời gian thực tế</t>
  </si>
  <si>
    <t xml:space="preserve">Trần Tấn Đạt </t>
  </si>
  <si>
    <t xml:space="preserve">             </t>
  </si>
  <si>
    <t xml:space="preserve">   </t>
  </si>
  <si>
    <t>Tổng thời gian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</si>
</sst>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1.0"/>
      <color theme="1"/>
      <name val="Times New Roman"/>
    </font>
    <font>
      <sz val="11.0"/>
      <color rgb="FFFFFFFF"/>
      <name val="Times New Roman"/>
    </font>
    <font>
      <sz val="9.0"/>
      <color rgb="FFFFFFFF"/>
      <name val="Times New Roman"/>
    </font>
    <font>
      <color theme="1"/>
      <name val="Times New Roman"/>
    </font>
    <font>
      <sz val="11.0"/>
      <color rgb="FF000000"/>
      <name val="Times New Roman"/>
    </font>
    <font>
      <name val="Times New Roman"/>
    </font>
    <font/>
    <font>
      <color rgb="FFFFFFFF"/>
      <name val="Times New Roman"/>
    </font>
    <font>
      <u/>
      <name val="Times New Roman"/>
    </font>
    <font>
      <b/>
      <sz val="13.0"/>
      <name val="Times New Roman"/>
    </font>
    <font>
      <sz val="13.0"/>
      <color rgb="FF000000"/>
      <name val="Times New Roman"/>
    </font>
    <font>
      <sz val="13.0"/>
      <name val="Times New Roman"/>
    </font>
    <font>
      <sz val="13.0"/>
      <color theme="1"/>
      <name val="Times New Roman"/>
    </font>
    <font>
      <b/>
      <sz val="13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1" fillId="3" fontId="3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horizontal="left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1" fillId="0" fontId="6" numFmtId="0" xfId="0" applyAlignment="1" applyBorder="1" applyFont="1">
      <alignment horizontal="left" shrinkToFit="0" vertical="center" wrapText="0"/>
    </xf>
    <xf borderId="3" fillId="0" fontId="7" numFmtId="0" xfId="0" applyBorder="1" applyFont="1"/>
    <xf borderId="2" fillId="4" fontId="5" numFmtId="0" xfId="0" applyAlignment="1" applyBorder="1" applyFill="1" applyFont="1">
      <alignment horizontal="left" readingOrder="0" shrinkToFit="0" vertical="center" wrapText="0"/>
    </xf>
    <xf borderId="1" fillId="4" fontId="5" numFmtId="0" xfId="0" applyAlignment="1" applyBorder="1" applyFont="1">
      <alignment horizontal="left" readingOrder="0" shrinkToFit="0" vertical="center" wrapText="0"/>
    </xf>
    <xf borderId="4" fillId="0" fontId="7" numFmtId="0" xfId="0" applyBorder="1" applyFont="1"/>
    <xf borderId="1" fillId="3" fontId="8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0"/>
    </xf>
    <xf borderId="1" fillId="0" fontId="9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1" fillId="0" fontId="6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0" fontId="10" numFmtId="0" xfId="0" applyAlignment="1" applyBorder="1" applyFont="1">
      <alignment horizontal="left" readingOrder="0" shrinkToFit="0" vertical="center" wrapText="0"/>
    </xf>
    <xf borderId="1" fillId="0" fontId="11" numFmtId="0" xfId="0" applyAlignment="1" applyBorder="1" applyFont="1">
      <alignment horizontal="left" shrinkToFit="0" vertical="center" wrapText="0"/>
    </xf>
    <xf borderId="1" fillId="0" fontId="12" numFmtId="0" xfId="0" applyAlignment="1" applyBorder="1" applyFont="1">
      <alignment horizontal="left" shrinkToFit="0" vertical="center" wrapText="0"/>
    </xf>
    <xf borderId="1" fillId="0" fontId="13" numFmtId="0" xfId="0" applyAlignment="1" applyBorder="1" applyFont="1">
      <alignment horizontal="left" shrinkToFit="0" vertical="center" wrapText="0"/>
    </xf>
    <xf borderId="1" fillId="0" fontId="13" numFmtId="0" xfId="0" applyAlignment="1" applyBorder="1" applyFont="1">
      <alignment horizontal="left" readingOrder="0" shrinkToFit="0" vertical="center" wrapText="0"/>
    </xf>
    <xf borderId="1" fillId="0" fontId="12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14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Tổng thời gian thực tế giữa các thành viên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'Trang tính1'!$J$65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'Trang tính1'!$H$66:$H$72</c:f>
            </c:strRef>
          </c:cat>
          <c:val>
            <c:numRef>
              <c:f>'Trang tính1'!$J$66:$J$72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Tổng thời gian ước tính và Tổng thời gian thực tế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'Trang tính1'!$I$65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'Trang tính1'!$H$66:$H$71</c:f>
            </c:strRef>
          </c:cat>
          <c:val>
            <c:numRef>
              <c:f>'Trang tính1'!$I$66:$I$71</c:f>
              <c:numCache/>
            </c:numRef>
          </c:val>
        </c:ser>
        <c:ser>
          <c:idx val="1"/>
          <c:order val="1"/>
          <c:tx>
            <c:strRef>
              <c:f>'Trang tính1'!$J$65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'Trang tính1'!$H$66:$H$71</c:f>
            </c:strRef>
          </c:cat>
          <c:val>
            <c:numRef>
              <c:f>'Trang tính1'!$J$66:$J$71</c:f>
              <c:numCache/>
            </c:numRef>
          </c:val>
        </c:ser>
        <c:axId val="1445141327"/>
        <c:axId val="133919316"/>
      </c:bar3DChart>
      <c:catAx>
        <c:axId val="144514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19316"/>
      </c:catAx>
      <c:valAx>
        <c:axId val="13391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141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74</xdr:row>
      <xdr:rowOff>19050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561975</xdr:colOff>
      <xdr:row>74</xdr:row>
      <xdr:rowOff>19050</xdr:rowOff>
    </xdr:from>
    <xdr:ext cx="5715000" cy="3533775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18.86"/>
    <col customWidth="1" min="4" max="4" width="20.86"/>
    <col customWidth="1" min="5" max="5" width="22.0"/>
    <col customWidth="1" min="6" max="6" width="21.0"/>
    <col customWidth="1" min="8" max="8" width="2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 t="s">
        <v>7</v>
      </c>
      <c r="C2" s="6" t="s">
        <v>7</v>
      </c>
      <c r="D2" s="6" t="s">
        <v>8</v>
      </c>
      <c r="E2" s="6">
        <v>1.0</v>
      </c>
      <c r="F2" s="6">
        <v>0.5</v>
      </c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/>
      <c r="B3" s="6" t="s">
        <v>9</v>
      </c>
      <c r="C3" s="6" t="s">
        <v>9</v>
      </c>
      <c r="D3" s="6" t="s">
        <v>10</v>
      </c>
      <c r="E3" s="6">
        <v>2.0</v>
      </c>
      <c r="F3" s="6">
        <v>2.0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/>
      <c r="B4" s="6" t="s">
        <v>11</v>
      </c>
      <c r="C4" s="6" t="s">
        <v>12</v>
      </c>
      <c r="D4" s="6" t="s">
        <v>10</v>
      </c>
      <c r="E4" s="6">
        <v>2.0</v>
      </c>
      <c r="F4" s="6">
        <v>2.0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/>
      <c r="B5" s="9" t="s">
        <v>13</v>
      </c>
      <c r="C5" s="9" t="s">
        <v>13</v>
      </c>
      <c r="D5" s="10" t="s">
        <v>14</v>
      </c>
      <c r="E5" s="10">
        <v>1.0</v>
      </c>
      <c r="F5" s="10">
        <v>1.0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/>
      <c r="B6" s="8"/>
      <c r="C6" s="8"/>
      <c r="D6" s="10" t="s">
        <v>15</v>
      </c>
      <c r="E6" s="10">
        <v>1.0</v>
      </c>
      <c r="F6" s="10">
        <v>1.0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/>
      <c r="B7" s="8"/>
      <c r="C7" s="8"/>
      <c r="D7" s="10" t="s">
        <v>16</v>
      </c>
      <c r="E7" s="10">
        <v>1.0</v>
      </c>
      <c r="F7" s="10">
        <v>1.0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/>
      <c r="B8" s="11"/>
      <c r="C8" s="11"/>
      <c r="D8" s="10" t="s">
        <v>17</v>
      </c>
      <c r="E8" s="10">
        <v>1.0</v>
      </c>
      <c r="F8" s="10">
        <v>1.0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/>
      <c r="B9" s="2"/>
      <c r="C9" s="2"/>
      <c r="D9" s="2"/>
      <c r="E9" s="2">
        <f t="shared" ref="E9:F9" si="1">sum(E2:E8)</f>
        <v>9</v>
      </c>
      <c r="F9" s="2">
        <f t="shared" si="1"/>
        <v>8.5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5" t="s">
        <v>18</v>
      </c>
      <c r="B10" s="6" t="s">
        <v>19</v>
      </c>
      <c r="C10" s="6" t="s">
        <v>20</v>
      </c>
      <c r="D10" s="6" t="s">
        <v>10</v>
      </c>
      <c r="E10" s="6">
        <v>4.0</v>
      </c>
      <c r="F10" s="6">
        <v>1.0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/>
      <c r="B11" s="13"/>
      <c r="C11" s="6" t="s">
        <v>21</v>
      </c>
      <c r="D11" s="6" t="s">
        <v>10</v>
      </c>
      <c r="E11" s="6">
        <v>4.0</v>
      </c>
      <c r="F11" s="6">
        <v>6.0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/>
      <c r="B12" s="13"/>
      <c r="C12" s="6" t="s">
        <v>22</v>
      </c>
      <c r="D12" s="6" t="s">
        <v>8</v>
      </c>
      <c r="E12" s="6">
        <v>4.0</v>
      </c>
      <c r="F12" s="6">
        <v>6.0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/>
      <c r="B13" s="13"/>
      <c r="C13" s="6" t="s">
        <v>23</v>
      </c>
      <c r="D13" s="6" t="s">
        <v>8</v>
      </c>
      <c r="E13" s="6">
        <v>2.0</v>
      </c>
      <c r="F13" s="6">
        <v>1.0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/>
      <c r="B14" s="13"/>
      <c r="C14" s="6" t="s">
        <v>24</v>
      </c>
      <c r="D14" s="6" t="s">
        <v>8</v>
      </c>
      <c r="E14" s="6">
        <v>4.0</v>
      </c>
      <c r="F14" s="6">
        <v>5.0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/>
      <c r="B15" s="6" t="s">
        <v>25</v>
      </c>
      <c r="C15" s="6" t="s">
        <v>25</v>
      </c>
      <c r="D15" s="6" t="s">
        <v>16</v>
      </c>
      <c r="E15" s="6">
        <v>3.0</v>
      </c>
      <c r="F15" s="6">
        <v>4.0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/>
      <c r="B16" s="9" t="s">
        <v>13</v>
      </c>
      <c r="C16" s="9" t="s">
        <v>13</v>
      </c>
      <c r="D16" s="10" t="s">
        <v>14</v>
      </c>
      <c r="E16" s="10">
        <v>1.0</v>
      </c>
      <c r="F16" s="10">
        <v>1.0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/>
      <c r="B17" s="8"/>
      <c r="C17" s="8"/>
      <c r="D17" s="10" t="s">
        <v>15</v>
      </c>
      <c r="E17" s="10">
        <v>1.0</v>
      </c>
      <c r="F17" s="10">
        <v>1.0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/>
      <c r="B18" s="8"/>
      <c r="C18" s="8"/>
      <c r="D18" s="10" t="s">
        <v>16</v>
      </c>
      <c r="E18" s="10">
        <v>1.0</v>
      </c>
      <c r="F18" s="10">
        <v>1.0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"/>
      <c r="B19" s="11"/>
      <c r="C19" s="11"/>
      <c r="D19" s="10" t="s">
        <v>17</v>
      </c>
      <c r="E19" s="10">
        <v>1.0</v>
      </c>
      <c r="F19" s="10">
        <v>1.0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/>
      <c r="B20" s="2"/>
      <c r="C20" s="2"/>
      <c r="D20" s="2"/>
      <c r="E20" s="2">
        <f t="shared" ref="E20:F20" si="2">sum(E10:E19)</f>
        <v>25</v>
      </c>
      <c r="F20" s="2">
        <f t="shared" si="2"/>
        <v>27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5" t="s">
        <v>26</v>
      </c>
      <c r="B21" s="6" t="s">
        <v>27</v>
      </c>
      <c r="C21" s="6" t="s">
        <v>28</v>
      </c>
      <c r="D21" s="6" t="s">
        <v>14</v>
      </c>
      <c r="E21" s="6">
        <v>1.0</v>
      </c>
      <c r="F21" s="6">
        <v>1.0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/>
      <c r="B22" s="6" t="s">
        <v>29</v>
      </c>
      <c r="C22" s="6" t="s">
        <v>28</v>
      </c>
      <c r="D22" s="6" t="s">
        <v>14</v>
      </c>
      <c r="E22" s="6">
        <v>1.0</v>
      </c>
      <c r="F22" s="6">
        <v>4.0</v>
      </c>
      <c r="G22" s="1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/>
      <c r="B23" s="6" t="s">
        <v>30</v>
      </c>
      <c r="C23" s="6" t="s">
        <v>31</v>
      </c>
      <c r="D23" s="6" t="s">
        <v>14</v>
      </c>
      <c r="E23" s="6">
        <v>1.0</v>
      </c>
      <c r="F23" s="6">
        <v>3.0</v>
      </c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/>
      <c r="B24" s="6" t="s">
        <v>32</v>
      </c>
      <c r="C24" s="6" t="s">
        <v>31</v>
      </c>
      <c r="D24" s="6" t="s">
        <v>10</v>
      </c>
      <c r="E24" s="6">
        <v>1.0</v>
      </c>
      <c r="F24" s="6">
        <v>1.0</v>
      </c>
      <c r="G24" s="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/>
      <c r="B25" s="6" t="s">
        <v>33</v>
      </c>
      <c r="C25" s="6" t="s">
        <v>31</v>
      </c>
      <c r="D25" s="6" t="s">
        <v>14</v>
      </c>
      <c r="E25" s="6">
        <v>1.0</v>
      </c>
      <c r="F25" s="6">
        <v>4.0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/>
      <c r="B26" s="6" t="s">
        <v>34</v>
      </c>
      <c r="C26" s="6" t="s">
        <v>31</v>
      </c>
      <c r="D26" s="6" t="s">
        <v>14</v>
      </c>
      <c r="E26" s="6">
        <v>1.0</v>
      </c>
      <c r="F26" s="6">
        <v>1.0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/>
      <c r="B27" s="6" t="s">
        <v>35</v>
      </c>
      <c r="C27" s="6" t="s">
        <v>36</v>
      </c>
      <c r="D27" s="6" t="s">
        <v>16</v>
      </c>
      <c r="E27" s="6">
        <v>1.0</v>
      </c>
      <c r="F27" s="6">
        <v>3.0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/>
      <c r="B28" s="6" t="s">
        <v>37</v>
      </c>
      <c r="C28" s="6" t="s">
        <v>38</v>
      </c>
      <c r="D28" s="6" t="s">
        <v>17</v>
      </c>
      <c r="E28" s="6">
        <v>5.0</v>
      </c>
      <c r="F28" s="6">
        <v>6.0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/>
      <c r="B29" s="6" t="s">
        <v>39</v>
      </c>
      <c r="C29" s="6" t="s">
        <v>40</v>
      </c>
      <c r="D29" s="6" t="s">
        <v>17</v>
      </c>
      <c r="E29" s="6">
        <v>1.0</v>
      </c>
      <c r="F29" s="6">
        <v>5.0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/>
      <c r="B30" s="6" t="s">
        <v>41</v>
      </c>
      <c r="C30" s="6" t="s">
        <v>42</v>
      </c>
      <c r="D30" s="6" t="s">
        <v>10</v>
      </c>
      <c r="E30" s="6">
        <v>1.0</v>
      </c>
      <c r="F30" s="6">
        <v>1.0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8"/>
      <c r="B31" s="6" t="s">
        <v>43</v>
      </c>
      <c r="C31" s="6" t="s">
        <v>44</v>
      </c>
      <c r="D31" s="6" t="s">
        <v>8</v>
      </c>
      <c r="E31" s="6">
        <v>1.0</v>
      </c>
      <c r="F31" s="6">
        <v>1.0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8"/>
      <c r="B32" s="15" t="s">
        <v>45</v>
      </c>
      <c r="C32" s="6" t="s">
        <v>46</v>
      </c>
      <c r="D32" s="6" t="s">
        <v>14</v>
      </c>
      <c r="E32" s="6">
        <v>1.0</v>
      </c>
      <c r="F32" s="6">
        <v>2.5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/>
      <c r="B33" s="8"/>
      <c r="C33" s="6" t="s">
        <v>47</v>
      </c>
      <c r="D33" s="6" t="s">
        <v>14</v>
      </c>
      <c r="E33" s="6">
        <v>1.0</v>
      </c>
      <c r="F33" s="6">
        <v>1.0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1"/>
      <c r="B34" s="11"/>
      <c r="C34" s="6" t="s">
        <v>48</v>
      </c>
      <c r="D34" s="6" t="s">
        <v>15</v>
      </c>
      <c r="E34" s="6">
        <v>6.0</v>
      </c>
      <c r="F34" s="6">
        <v>7.0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"/>
      <c r="B35" s="2"/>
      <c r="C35" s="2"/>
      <c r="D35" s="2"/>
      <c r="E35" s="2">
        <f t="shared" ref="E35:F35" si="3">sum(E21:E34)</f>
        <v>23</v>
      </c>
      <c r="F35" s="2">
        <f t="shared" si="3"/>
        <v>40.5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5" t="s">
        <v>49</v>
      </c>
      <c r="B36" s="15" t="s">
        <v>50</v>
      </c>
      <c r="C36" s="6" t="s">
        <v>51</v>
      </c>
      <c r="D36" s="6" t="s">
        <v>10</v>
      </c>
      <c r="E36" s="6">
        <v>3.0</v>
      </c>
      <c r="F36" s="6">
        <v>2.0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/>
      <c r="B37" s="11"/>
      <c r="C37" s="6" t="s">
        <v>52</v>
      </c>
      <c r="D37" s="6" t="s">
        <v>8</v>
      </c>
      <c r="E37" s="6">
        <v>2.0</v>
      </c>
      <c r="F37" s="6">
        <v>6.0</v>
      </c>
      <c r="G37" s="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/>
      <c r="B38" s="15" t="s">
        <v>53</v>
      </c>
      <c r="C38" s="6" t="s">
        <v>54</v>
      </c>
      <c r="D38" s="6" t="s">
        <v>16</v>
      </c>
      <c r="E38" s="6">
        <v>3.0</v>
      </c>
      <c r="F38" s="6">
        <v>4.0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/>
      <c r="B39" s="11"/>
      <c r="C39" s="6" t="s">
        <v>55</v>
      </c>
      <c r="D39" s="6" t="s">
        <v>16</v>
      </c>
      <c r="E39" s="6">
        <v>2.0</v>
      </c>
      <c r="F39" s="6">
        <v>4.0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/>
      <c r="B40" s="15" t="s">
        <v>56</v>
      </c>
      <c r="C40" s="6" t="s">
        <v>57</v>
      </c>
      <c r="D40" s="6" t="s">
        <v>8</v>
      </c>
      <c r="E40" s="6">
        <v>10.0</v>
      </c>
      <c r="F40" s="6">
        <v>4.0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/>
      <c r="B41" s="11"/>
      <c r="C41" s="6" t="s">
        <v>58</v>
      </c>
      <c r="D41" s="6" t="s">
        <v>10</v>
      </c>
      <c r="E41" s="6">
        <v>1.0</v>
      </c>
      <c r="F41" s="6">
        <v>0.5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/>
      <c r="B42" s="15" t="s">
        <v>45</v>
      </c>
      <c r="C42" s="6" t="s">
        <v>48</v>
      </c>
      <c r="D42" s="6" t="s">
        <v>15</v>
      </c>
      <c r="E42" s="6">
        <v>8.0</v>
      </c>
      <c r="F42" s="6">
        <v>7.0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/>
      <c r="B43" s="8"/>
      <c r="C43" s="6" t="s">
        <v>59</v>
      </c>
      <c r="D43" s="6" t="s">
        <v>10</v>
      </c>
      <c r="E43" s="6">
        <v>2.0</v>
      </c>
      <c r="F43" s="6">
        <v>4.0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/>
      <c r="B44" s="8"/>
      <c r="C44" s="6" t="s">
        <v>60</v>
      </c>
      <c r="D44" s="6" t="s">
        <v>14</v>
      </c>
      <c r="E44" s="6">
        <v>8.0</v>
      </c>
      <c r="F44" s="6">
        <v>4.0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/>
      <c r="B45" s="8"/>
      <c r="C45" s="6" t="s">
        <v>61</v>
      </c>
      <c r="D45" s="6" t="s">
        <v>17</v>
      </c>
      <c r="E45" s="6">
        <v>8.0</v>
      </c>
      <c r="F45" s="6">
        <v>9.0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"/>
      <c r="B46" s="8"/>
      <c r="C46" s="6" t="s">
        <v>62</v>
      </c>
      <c r="D46" s="6" t="s">
        <v>10</v>
      </c>
      <c r="E46" s="6">
        <v>1.0</v>
      </c>
      <c r="F46" s="6">
        <v>2.0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1"/>
      <c r="B47" s="11"/>
      <c r="C47" s="6" t="s">
        <v>63</v>
      </c>
      <c r="D47" s="6" t="s">
        <v>10</v>
      </c>
      <c r="E47" s="6">
        <v>1.0</v>
      </c>
      <c r="F47" s="6">
        <v>2.0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"/>
      <c r="B48" s="2"/>
      <c r="C48" s="2"/>
      <c r="D48" s="2"/>
      <c r="E48" s="2">
        <f t="shared" ref="E48:F48" si="4">sum(E36:E47)</f>
        <v>49</v>
      </c>
      <c r="F48" s="2">
        <f t="shared" si="4"/>
        <v>48.5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5" t="s">
        <v>64</v>
      </c>
      <c r="B49" s="15" t="s">
        <v>65</v>
      </c>
      <c r="C49" s="6" t="s">
        <v>66</v>
      </c>
      <c r="D49" s="6" t="s">
        <v>17</v>
      </c>
      <c r="E49" s="6">
        <v>2.0</v>
      </c>
      <c r="F49" s="6">
        <v>4.0</v>
      </c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8"/>
      <c r="B50" s="11"/>
      <c r="C50" s="6" t="s">
        <v>66</v>
      </c>
      <c r="D50" s="6" t="s">
        <v>16</v>
      </c>
      <c r="E50" s="6">
        <v>3.0</v>
      </c>
      <c r="F50" s="6">
        <v>5.0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8"/>
      <c r="B51" s="6" t="s">
        <v>67</v>
      </c>
      <c r="C51" s="6" t="s">
        <v>68</v>
      </c>
      <c r="D51" s="6" t="s">
        <v>14</v>
      </c>
      <c r="E51" s="6">
        <v>1.0</v>
      </c>
      <c r="F51" s="6">
        <v>4.0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8"/>
      <c r="B52" s="6" t="s">
        <v>69</v>
      </c>
      <c r="C52" s="6" t="s">
        <v>66</v>
      </c>
      <c r="D52" s="6" t="s">
        <v>10</v>
      </c>
      <c r="E52" s="6">
        <v>0.5</v>
      </c>
      <c r="F52" s="6">
        <v>0.5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"/>
      <c r="B53" s="15" t="s">
        <v>70</v>
      </c>
      <c r="C53" s="6" t="s">
        <v>71</v>
      </c>
      <c r="D53" s="6" t="s">
        <v>15</v>
      </c>
      <c r="E53" s="6">
        <v>8.0</v>
      </c>
      <c r="F53" s="6">
        <v>9.0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/>
      <c r="B54" s="11"/>
      <c r="C54" s="6" t="s">
        <v>72</v>
      </c>
      <c r="D54" s="6" t="s">
        <v>10</v>
      </c>
      <c r="E54" s="6">
        <v>2.0</v>
      </c>
      <c r="F54" s="6">
        <v>0.5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/>
      <c r="B55" s="15" t="s">
        <v>73</v>
      </c>
      <c r="C55" s="6" t="s">
        <v>66</v>
      </c>
      <c r="D55" s="6" t="s">
        <v>10</v>
      </c>
      <c r="E55" s="6">
        <v>2.0</v>
      </c>
      <c r="F55" s="6">
        <v>1.0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8"/>
      <c r="B56" s="11"/>
      <c r="C56" s="6" t="s">
        <v>66</v>
      </c>
      <c r="D56" s="6" t="s">
        <v>16</v>
      </c>
      <c r="E56" s="6">
        <v>2.0</v>
      </c>
      <c r="F56" s="6">
        <v>5.0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8"/>
      <c r="B57" s="15" t="s">
        <v>74</v>
      </c>
      <c r="C57" s="6" t="s">
        <v>75</v>
      </c>
      <c r="D57" s="6" t="s">
        <v>8</v>
      </c>
      <c r="E57" s="6">
        <v>5.0</v>
      </c>
      <c r="F57" s="6">
        <v>5.0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1"/>
      <c r="B58" s="11"/>
      <c r="C58" s="6" t="s">
        <v>76</v>
      </c>
      <c r="D58" s="6" t="s">
        <v>14</v>
      </c>
      <c r="E58" s="6">
        <v>4.0</v>
      </c>
      <c r="F58" s="6">
        <v>0.5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"/>
      <c r="B59" s="2"/>
      <c r="C59" s="2"/>
      <c r="D59" s="2"/>
      <c r="E59" s="2">
        <f>sum(E49:E58)</f>
        <v>29.5</v>
      </c>
      <c r="F59" s="2">
        <f>SUM(F49:F58)</f>
        <v>34.5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5" t="s">
        <v>77</v>
      </c>
      <c r="B60" s="6" t="s">
        <v>78</v>
      </c>
      <c r="C60" s="6" t="s">
        <v>79</v>
      </c>
      <c r="D60" s="6" t="s">
        <v>14</v>
      </c>
      <c r="E60" s="6">
        <v>3.0</v>
      </c>
      <c r="F60" s="6">
        <v>2.0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"/>
      <c r="B61" s="15" t="s">
        <v>80</v>
      </c>
      <c r="C61" s="6" t="s">
        <v>81</v>
      </c>
      <c r="D61" s="6" t="s">
        <v>16</v>
      </c>
      <c r="E61" s="6">
        <v>6.0</v>
      </c>
      <c r="F61" s="6">
        <v>1.0</v>
      </c>
      <c r="G61" s="1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"/>
      <c r="B62" s="8"/>
      <c r="C62" s="6" t="s">
        <v>82</v>
      </c>
      <c r="D62" s="6" t="s">
        <v>15</v>
      </c>
      <c r="E62" s="6">
        <v>6.0</v>
      </c>
      <c r="F62" s="6">
        <v>5.0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1"/>
      <c r="B63" s="11"/>
      <c r="C63" s="6" t="s">
        <v>83</v>
      </c>
      <c r="D63" s="6" t="s">
        <v>17</v>
      </c>
      <c r="E63" s="6">
        <v>6.0</v>
      </c>
      <c r="F63" s="6">
        <v>3.0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7"/>
      <c r="B64" s="6" t="s">
        <v>84</v>
      </c>
      <c r="C64" s="6" t="s">
        <v>85</v>
      </c>
      <c r="D64" s="6" t="s">
        <v>8</v>
      </c>
      <c r="E64" s="6">
        <v>6.0</v>
      </c>
      <c r="F64" s="6">
        <v>4.0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7"/>
      <c r="B65" s="6" t="s">
        <v>86</v>
      </c>
      <c r="C65" s="6" t="s">
        <v>87</v>
      </c>
      <c r="D65" s="6" t="s">
        <v>10</v>
      </c>
      <c r="E65" s="6">
        <v>4.0</v>
      </c>
      <c r="F65" s="6">
        <v>6.0</v>
      </c>
      <c r="G65" s="4"/>
      <c r="H65" s="18" t="s">
        <v>88</v>
      </c>
      <c r="I65" s="18" t="s">
        <v>89</v>
      </c>
      <c r="J65" s="18" t="s">
        <v>90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"/>
      <c r="B66" s="12"/>
      <c r="C66" s="12"/>
      <c r="D66" s="12"/>
      <c r="E66" s="12">
        <f t="shared" ref="E66:F66" si="5">SUM(E60:E65)</f>
        <v>31</v>
      </c>
      <c r="F66" s="12">
        <f t="shared" si="5"/>
        <v>21</v>
      </c>
      <c r="G66" s="12"/>
      <c r="H66" s="19" t="s">
        <v>8</v>
      </c>
      <c r="I66" s="19">
        <f>E2+E12+E13+E14+E31+E37+E40+E57+E64</f>
        <v>35</v>
      </c>
      <c r="J66" s="19">
        <f>F64+F57++F40+F37+F31+F13+F12+F2</f>
        <v>27.5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4"/>
      <c r="B67" s="4"/>
      <c r="C67" s="4"/>
      <c r="D67" s="4"/>
      <c r="E67" s="4"/>
      <c r="F67" s="4"/>
      <c r="G67" s="12"/>
      <c r="H67" s="20" t="s">
        <v>14</v>
      </c>
      <c r="I67" s="21">
        <f>E5+E16+E21+E22+E23+E25+E26+E32+E33+E44+E51+E58+E60</f>
        <v>25</v>
      </c>
      <c r="J67" s="21">
        <f>F60+F58+F51+F44+F33+F32+F26+F25+F23+F22+F21+F16+F5</f>
        <v>29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20" t="s">
        <v>91</v>
      </c>
      <c r="I68" s="21">
        <f>E62++E53+E42+E34+E6+E17</f>
        <v>30</v>
      </c>
      <c r="J68" s="22">
        <f>F53+F62+F42+F34+F17+F6</f>
        <v>30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20" t="s">
        <v>16</v>
      </c>
      <c r="I69" s="21">
        <f>E61+E56+E50+E39+E38+E27+E15+E7</f>
        <v>21</v>
      </c>
      <c r="J69" s="21">
        <f>F61+F56+F50+F39+F38+F27+F18+F15+F7</f>
        <v>28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23" t="s">
        <v>17</v>
      </c>
      <c r="I70" s="21">
        <f t="shared" ref="I70:J70" si="6">E63+E49+E45+E29+E28+E19+E8</f>
        <v>24</v>
      </c>
      <c r="J70" s="21">
        <f t="shared" si="6"/>
        <v>29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16" t="s">
        <v>92</v>
      </c>
      <c r="G71" s="24" t="s">
        <v>93</v>
      </c>
      <c r="H71" s="20" t="s">
        <v>10</v>
      </c>
      <c r="I71" s="21">
        <f t="shared" ref="I71:J71" si="7">E65+E55+E54+E52+E47+E46+E43+E41+E36+E30+E24+E11+E10+E4+E3</f>
        <v>30.5</v>
      </c>
      <c r="J71" s="21">
        <f t="shared" si="7"/>
        <v>31.5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18" t="s">
        <v>94</v>
      </c>
      <c r="I72" s="25">
        <f t="shared" ref="I72:J72" si="8">sum(I66:I71)</f>
        <v>165.5</v>
      </c>
      <c r="J72" s="25">
        <f t="shared" si="8"/>
        <v>175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20">
    <mergeCell ref="A21:A34"/>
    <mergeCell ref="A36:A47"/>
    <mergeCell ref="A49:A58"/>
    <mergeCell ref="A60:A63"/>
    <mergeCell ref="A2:A8"/>
    <mergeCell ref="B5:B8"/>
    <mergeCell ref="C5:C8"/>
    <mergeCell ref="A10:A19"/>
    <mergeCell ref="B16:B19"/>
    <mergeCell ref="C16:C19"/>
    <mergeCell ref="B32:B34"/>
    <mergeCell ref="B57:B58"/>
    <mergeCell ref="B61:B63"/>
    <mergeCell ref="B36:B37"/>
    <mergeCell ref="B38:B39"/>
    <mergeCell ref="B40:B41"/>
    <mergeCell ref="B42:B47"/>
    <mergeCell ref="B49:B50"/>
    <mergeCell ref="B53:B54"/>
    <mergeCell ref="B55:B56"/>
  </mergeCells>
  <drawing r:id="rId1"/>
</worksheet>
</file>