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.germanos/Documents/Felipe/Estágios/RenovaBR/"/>
    </mc:Choice>
  </mc:AlternateContent>
  <xr:revisionPtr revIDLastSave="0" documentId="13_ncr:1_{193F7C70-DCCE-364B-A862-A4F7E0AB8C75}" xr6:coauthVersionLast="45" xr6:coauthVersionMax="45" xr10:uidLastSave="{00000000-0000-0000-0000-000000000000}"/>
  <bookViews>
    <workbookView xWindow="660" yWindow="600" windowWidth="27640" windowHeight="16420" activeTab="4" xr2:uid="{6F25770B-8870-9446-9645-CC3971A3E4B0}"/>
  </bookViews>
  <sheets>
    <sheet name="Raw Data - Criterion" sheetId="3" r:id="rId1"/>
    <sheet name="Base" sheetId="1" r:id="rId2"/>
    <sheet name="Excluded questions" sheetId="5" r:id="rId3"/>
    <sheet name="Treatment" sheetId="2" r:id="rId4"/>
    <sheet name="Fin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38" i="4" l="1"/>
  <c r="BG20" i="4"/>
  <c r="BG14" i="4"/>
  <c r="BG10" i="4"/>
  <c r="BG5" i="4"/>
  <c r="BG2" i="4"/>
  <c r="BF38" i="4"/>
  <c r="BF35" i="4"/>
  <c r="BF34" i="4"/>
  <c r="BF19" i="4"/>
  <c r="BF14" i="4"/>
  <c r="BF10" i="4"/>
  <c r="BF2" i="4"/>
  <c r="BE11" i="4"/>
  <c r="BE2" i="4"/>
  <c r="BB30" i="4"/>
  <c r="BA30" i="4"/>
  <c r="BA17" i="4"/>
  <c r="AZ35" i="4"/>
  <c r="AX35" i="4"/>
  <c r="AX28" i="4"/>
  <c r="AX26" i="4"/>
  <c r="AX19" i="4"/>
  <c r="AX15" i="4"/>
  <c r="AX5" i="4"/>
  <c r="AX2" i="4"/>
  <c r="AT20" i="4"/>
  <c r="AS38" i="4"/>
  <c r="AS37" i="4"/>
  <c r="AS36" i="4"/>
  <c r="AS34" i="4"/>
  <c r="AS30" i="4"/>
  <c r="AS24" i="4"/>
  <c r="AS20" i="4"/>
  <c r="AS16" i="4"/>
  <c r="AS15" i="4"/>
  <c r="AS14" i="4"/>
  <c r="AS12" i="4"/>
  <c r="AS7" i="4"/>
  <c r="AS5" i="4"/>
  <c r="AS2" i="4"/>
  <c r="AR38" i="4"/>
  <c r="AR36" i="4"/>
  <c r="AR33" i="4"/>
  <c r="AR26" i="4"/>
  <c r="AR25" i="4"/>
  <c r="AR20" i="4"/>
  <c r="AR17" i="4"/>
  <c r="AR15" i="4"/>
  <c r="AR10" i="4"/>
  <c r="AR9" i="4"/>
  <c r="AR5" i="4"/>
  <c r="AR2" i="4"/>
  <c r="AQ38" i="4"/>
  <c r="AQ36" i="4"/>
  <c r="AQ33" i="4"/>
  <c r="AQ30" i="4"/>
  <c r="AQ26" i="4"/>
  <c r="AQ20" i="4"/>
  <c r="AQ16" i="4"/>
  <c r="AQ15" i="4"/>
  <c r="AQ9" i="4"/>
  <c r="AQ5" i="4"/>
  <c r="AP36" i="4"/>
  <c r="AP20" i="4"/>
  <c r="AP19" i="4"/>
  <c r="AP5" i="4"/>
  <c r="AP2" i="4"/>
  <c r="AO26" i="4"/>
  <c r="AO20" i="4"/>
  <c r="AO9" i="4"/>
  <c r="AO5" i="4"/>
  <c r="AL32" i="4"/>
  <c r="AL31" i="4"/>
  <c r="AJ14" i="4"/>
  <c r="AI14" i="4"/>
  <c r="AH20" i="4"/>
  <c r="AG34" i="4"/>
  <c r="AG33" i="4"/>
  <c r="AG31" i="4"/>
  <c r="AG10" i="4"/>
  <c r="AG5" i="4"/>
  <c r="AH5" i="4"/>
  <c r="AF36" i="4"/>
  <c r="AF20" i="4"/>
  <c r="AF5" i="4"/>
  <c r="AE14" i="4"/>
  <c r="AC36" i="4"/>
  <c r="Y32" i="4"/>
  <c r="Y25" i="4"/>
  <c r="Y20" i="4"/>
  <c r="Y19" i="4"/>
  <c r="Y12" i="4"/>
  <c r="Y5" i="4"/>
  <c r="X38" i="4"/>
  <c r="X5" i="4"/>
  <c r="V25" i="4"/>
  <c r="W33" i="4"/>
  <c r="W32" i="4"/>
  <c r="W5" i="4"/>
  <c r="W20" i="4"/>
  <c r="U15" i="4"/>
  <c r="T19" i="4"/>
  <c r="P38" i="4"/>
  <c r="O5" i="4"/>
  <c r="O36" i="4"/>
  <c r="N5" i="4"/>
  <c r="N20" i="4"/>
  <c r="N19" i="4"/>
  <c r="M32" i="4"/>
  <c r="M24" i="4"/>
  <c r="M20" i="4"/>
  <c r="M19" i="4"/>
  <c r="M17" i="4"/>
  <c r="M7" i="4"/>
  <c r="L38" i="4"/>
  <c r="L20" i="4"/>
  <c r="L5" i="4"/>
  <c r="J25" i="4"/>
  <c r="H15" i="4"/>
  <c r="G19" i="4"/>
  <c r="G26" i="4"/>
  <c r="D38" i="4"/>
  <c r="CA77" i="2"/>
  <c r="CA76" i="2"/>
  <c r="CA75" i="2"/>
  <c r="CA74" i="2"/>
  <c r="CA73" i="2"/>
  <c r="CA72" i="2"/>
  <c r="CA71" i="2"/>
  <c r="CA70" i="2"/>
  <c r="CA69" i="2"/>
  <c r="CA68" i="2"/>
  <c r="CA67" i="2"/>
  <c r="CA66" i="2"/>
  <c r="CA65" i="2"/>
  <c r="CA64" i="2"/>
  <c r="CA63" i="2"/>
  <c r="CA62" i="2"/>
  <c r="CA61" i="2"/>
  <c r="CA60" i="2"/>
  <c r="CA59" i="2"/>
  <c r="CA58" i="2"/>
  <c r="CA57" i="2"/>
  <c r="CA56" i="2"/>
  <c r="CA55" i="2"/>
  <c r="CA54" i="2"/>
  <c r="CA53" i="2"/>
  <c r="CA52" i="2"/>
  <c r="CA51" i="2"/>
  <c r="CA50" i="2"/>
  <c r="CA49" i="2"/>
  <c r="CA48" i="2"/>
  <c r="CA47" i="2"/>
  <c r="CA46" i="2"/>
  <c r="BV2" i="2"/>
  <c r="BV3" i="2"/>
  <c r="BZ3" i="2" s="1"/>
  <c r="BZ42" i="2" s="1"/>
  <c r="BV4" i="2"/>
  <c r="BZ4" i="2" s="1"/>
  <c r="BZ43" i="2" s="1"/>
  <c r="BV5" i="2"/>
  <c r="CA5" i="2" s="1"/>
  <c r="CA44" i="2" s="1"/>
  <c r="BV6" i="2"/>
  <c r="BV7" i="2"/>
  <c r="BZ7" i="2" s="1"/>
  <c r="BZ46" i="2" s="1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AK17" i="2"/>
  <c r="AK19" i="2"/>
  <c r="AK22" i="2"/>
  <c r="AK29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4" i="2"/>
  <c r="J3" i="2"/>
  <c r="J2" i="2"/>
  <c r="CI6" i="2" l="1"/>
  <c r="CI45" i="2" s="1"/>
  <c r="CH6" i="2"/>
  <c r="CH45" i="2" s="1"/>
  <c r="CJ6" i="2"/>
  <c r="CJ45" i="2" s="1"/>
  <c r="CG6" i="2"/>
  <c r="CG45" i="2" s="1"/>
  <c r="CF6" i="2"/>
  <c r="CF45" i="2" s="1"/>
  <c r="CB6" i="2"/>
  <c r="CB45" i="2" s="1"/>
  <c r="CA6" i="2"/>
  <c r="CA45" i="2" s="1"/>
  <c r="CE6" i="2"/>
  <c r="CE45" i="2" s="1"/>
  <c r="CD6" i="2"/>
  <c r="CD45" i="2" s="1"/>
  <c r="CC6" i="2"/>
  <c r="CC45" i="2" s="1"/>
  <c r="BZ2" i="2"/>
  <c r="BZ41" i="2" s="1"/>
  <c r="CE2" i="2"/>
  <c r="CE41" i="2" s="1"/>
  <c r="CD2" i="2"/>
  <c r="CD41" i="2" s="1"/>
  <c r="CG2" i="2"/>
  <c r="CG41" i="2" s="1"/>
  <c r="CB2" i="2"/>
  <c r="CB41" i="2" s="1"/>
  <c r="CF2" i="2"/>
  <c r="CF41" i="2" s="1"/>
  <c r="CJ2" i="2"/>
  <c r="CJ41" i="2" s="1"/>
  <c r="BZ5" i="2"/>
  <c r="BZ44" i="2" s="1"/>
  <c r="CC2" i="2"/>
  <c r="CC41" i="2" s="1"/>
  <c r="CJ5" i="2"/>
  <c r="CJ44" i="2" s="1"/>
  <c r="CG5" i="2"/>
  <c r="CG44" i="2" s="1"/>
  <c r="CI5" i="2"/>
  <c r="CI44" i="2" s="1"/>
  <c r="CH5" i="2"/>
  <c r="CH44" i="2" s="1"/>
  <c r="CE5" i="2"/>
  <c r="CE44" i="2" s="1"/>
  <c r="CD5" i="2"/>
  <c r="CD44" i="2" s="1"/>
  <c r="CC5" i="2"/>
  <c r="CC44" i="2" s="1"/>
  <c r="CB5" i="2"/>
  <c r="CB44" i="2" s="1"/>
  <c r="CF5" i="2"/>
  <c r="CF44" i="2" s="1"/>
  <c r="CH2" i="2"/>
  <c r="CH41" i="2" s="1"/>
  <c r="CG4" i="2"/>
  <c r="CG43" i="2" s="1"/>
  <c r="CJ4" i="2"/>
  <c r="CJ43" i="2" s="1"/>
  <c r="CH4" i="2"/>
  <c r="CH43" i="2" s="1"/>
  <c r="CE4" i="2"/>
  <c r="CE43" i="2" s="1"/>
  <c r="CD4" i="2"/>
  <c r="CD43" i="2" s="1"/>
  <c r="CC4" i="2"/>
  <c r="CC43" i="2" s="1"/>
  <c r="CI4" i="2"/>
  <c r="CI43" i="2" s="1"/>
  <c r="CF4" i="2"/>
  <c r="CF43" i="2" s="1"/>
  <c r="CB4" i="2"/>
  <c r="CB43" i="2" s="1"/>
  <c r="CI2" i="2"/>
  <c r="CI41" i="2" s="1"/>
  <c r="CJ7" i="2"/>
  <c r="CJ46" i="2" s="1"/>
  <c r="CG7" i="2"/>
  <c r="CG46" i="2" s="1"/>
  <c r="CF7" i="2"/>
  <c r="CF46" i="2" s="1"/>
  <c r="CI7" i="2"/>
  <c r="CI46" i="2" s="1"/>
  <c r="CE7" i="2"/>
  <c r="CE46" i="2" s="1"/>
  <c r="CD7" i="2"/>
  <c r="CD46" i="2" s="1"/>
  <c r="CC7" i="2"/>
  <c r="CC46" i="2" s="1"/>
  <c r="CB7" i="2"/>
  <c r="CB46" i="2" s="1"/>
  <c r="CH7" i="2"/>
  <c r="CH46" i="2" s="1"/>
  <c r="CF3" i="2"/>
  <c r="CF42" i="2" s="1"/>
  <c r="CJ3" i="2"/>
  <c r="CJ42" i="2" s="1"/>
  <c r="CH3" i="2"/>
  <c r="CH42" i="2" s="1"/>
  <c r="CA3" i="2"/>
  <c r="CA42" i="2" s="1"/>
  <c r="CG3" i="2"/>
  <c r="CG42" i="2" s="1"/>
  <c r="CE3" i="2"/>
  <c r="CE42" i="2" s="1"/>
  <c r="CD3" i="2"/>
  <c r="CD42" i="2" s="1"/>
  <c r="CC3" i="2"/>
  <c r="CC42" i="2" s="1"/>
  <c r="CB3" i="2"/>
  <c r="CB42" i="2" s="1"/>
  <c r="CI3" i="2"/>
  <c r="CI42" i="2" s="1"/>
  <c r="BZ6" i="2"/>
  <c r="BZ45" i="2" s="1"/>
  <c r="CA2" i="2"/>
  <c r="CA41" i="2" s="1"/>
  <c r="CA4" i="2"/>
  <c r="CA43" i="2" s="1"/>
  <c r="K3" i="2"/>
  <c r="K36" i="2"/>
  <c r="K32" i="2"/>
  <c r="K28" i="2"/>
  <c r="K24" i="2"/>
  <c r="K20" i="2"/>
  <c r="K16" i="2"/>
  <c r="K12" i="2"/>
  <c r="K8" i="2"/>
  <c r="K14" i="2"/>
  <c r="K35" i="2"/>
  <c r="K31" i="2"/>
  <c r="K27" i="2"/>
  <c r="K23" i="2"/>
  <c r="K19" i="2"/>
  <c r="K15" i="2"/>
  <c r="K11" i="2"/>
  <c r="K7" i="2"/>
  <c r="K6" i="2"/>
  <c r="K2" i="2"/>
  <c r="K37" i="2"/>
  <c r="K33" i="2"/>
  <c r="K29" i="2"/>
  <c r="K25" i="2"/>
  <c r="K30" i="2"/>
  <c r="K18" i="2"/>
  <c r="K26" i="2"/>
  <c r="K10" i="2"/>
  <c r="K21" i="2"/>
  <c r="K17" i="2"/>
  <c r="K13" i="2"/>
  <c r="K9" i="2"/>
  <c r="K5" i="2"/>
  <c r="K34" i="2"/>
  <c r="K22" i="2"/>
  <c r="K4" i="2"/>
  <c r="K38" i="2"/>
  <c r="E2" i="2"/>
  <c r="F2" i="2"/>
  <c r="G2" i="2"/>
  <c r="H2" i="2"/>
  <c r="L2" i="2"/>
  <c r="M2" i="2" s="1"/>
  <c r="N2" i="2"/>
  <c r="O2" i="2" s="1"/>
  <c r="P2" i="2"/>
  <c r="Q2" i="2"/>
  <c r="R2" i="2"/>
  <c r="S2" i="2"/>
  <c r="T2" i="2"/>
  <c r="U2" i="2"/>
  <c r="V2" i="2"/>
  <c r="W2" i="2"/>
  <c r="X2" i="2"/>
  <c r="Y2" i="2"/>
  <c r="Z2" i="2"/>
  <c r="AA2" i="2" s="1"/>
  <c r="AB2" i="2"/>
  <c r="AC2" i="2"/>
  <c r="AD2" i="2"/>
  <c r="AE2" i="2"/>
  <c r="AF2" i="2" s="1"/>
  <c r="AG2" i="2" s="1"/>
  <c r="AH2" i="2"/>
  <c r="AQ2" i="2"/>
  <c r="AR2" i="2"/>
  <c r="AS2" i="2"/>
  <c r="AT2" i="2"/>
  <c r="AV2" i="2"/>
  <c r="AW2" i="2"/>
  <c r="AX2" i="2"/>
  <c r="AY2" i="2"/>
  <c r="AZ2" i="2"/>
  <c r="BA2" i="2"/>
  <c r="BC2" i="2"/>
  <c r="BE2" i="2"/>
  <c r="BF2" i="2"/>
  <c r="BG2" i="2"/>
  <c r="BH2" i="2"/>
  <c r="BI2" i="2"/>
  <c r="BJ2" i="2"/>
  <c r="BK2" i="2"/>
  <c r="BL2" i="2"/>
  <c r="BM2" i="2"/>
  <c r="BN2" i="2"/>
  <c r="BO2" i="2"/>
  <c r="BR2" i="2"/>
  <c r="BT2" i="2"/>
  <c r="BU2" i="2"/>
  <c r="E3" i="2"/>
  <c r="F3" i="2"/>
  <c r="G3" i="2"/>
  <c r="H3" i="2"/>
  <c r="L3" i="2"/>
  <c r="M3" i="2" s="1"/>
  <c r="N3" i="2"/>
  <c r="P3" i="2"/>
  <c r="Q3" i="2"/>
  <c r="R3" i="2"/>
  <c r="T3" i="2"/>
  <c r="U3" i="2"/>
  <c r="V3" i="2"/>
  <c r="W3" i="2"/>
  <c r="X3" i="2"/>
  <c r="Y3" i="2"/>
  <c r="Z3" i="2"/>
  <c r="AB3" i="2"/>
  <c r="AC3" i="2"/>
  <c r="AD3" i="2"/>
  <c r="AE3" i="2"/>
  <c r="AF3" i="2" s="1"/>
  <c r="AG3" i="2" s="1"/>
  <c r="AH3" i="2"/>
  <c r="AI3" i="2" s="1"/>
  <c r="AQ3" i="2"/>
  <c r="AR3" i="2"/>
  <c r="AS3" i="2"/>
  <c r="AT3" i="2"/>
  <c r="AV3" i="2"/>
  <c r="AW3" i="2"/>
  <c r="AX3" i="2"/>
  <c r="AY3" i="2"/>
  <c r="AZ3" i="2"/>
  <c r="BA3" i="2"/>
  <c r="BE3" i="2"/>
  <c r="BF3" i="2"/>
  <c r="BG3" i="2"/>
  <c r="BH3" i="2"/>
  <c r="BI3" i="2"/>
  <c r="BJ3" i="2"/>
  <c r="BK3" i="2"/>
  <c r="BL3" i="2"/>
  <c r="BM3" i="2"/>
  <c r="BN3" i="2"/>
  <c r="BO3" i="2"/>
  <c r="BP3" i="2"/>
  <c r="BT3" i="2"/>
  <c r="BU3" i="2"/>
  <c r="E4" i="2"/>
  <c r="G4" i="2"/>
  <c r="H4" i="2"/>
  <c r="L4" i="2"/>
  <c r="M4" i="2" s="1"/>
  <c r="N4" i="2"/>
  <c r="O4" i="2" s="1"/>
  <c r="P4" i="2"/>
  <c r="Q4" i="2"/>
  <c r="R4" i="2"/>
  <c r="S4" i="2"/>
  <c r="T4" i="2"/>
  <c r="U4" i="2"/>
  <c r="V4" i="2"/>
  <c r="X4" i="2"/>
  <c r="Y4" i="2"/>
  <c r="Z4" i="2"/>
  <c r="AA4" i="2" s="1"/>
  <c r="AB4" i="2"/>
  <c r="AC4" i="2"/>
  <c r="AD4" i="2"/>
  <c r="AE4" i="2"/>
  <c r="AF4" i="2" s="1"/>
  <c r="AG4" i="2" s="1"/>
  <c r="AH4" i="2"/>
  <c r="AQ4" i="2"/>
  <c r="AR4" i="2"/>
  <c r="AS4" i="2"/>
  <c r="AT4" i="2"/>
  <c r="AV4" i="2"/>
  <c r="AW4" i="2"/>
  <c r="AX4" i="2"/>
  <c r="AY4" i="2"/>
  <c r="AZ4" i="2"/>
  <c r="BA4" i="2"/>
  <c r="BC4" i="2"/>
  <c r="BE4" i="2"/>
  <c r="BF4" i="2"/>
  <c r="BG4" i="2"/>
  <c r="BH4" i="2"/>
  <c r="BI4" i="2"/>
  <c r="BJ4" i="2"/>
  <c r="BK4" i="2"/>
  <c r="BL4" i="2"/>
  <c r="BN4" i="2"/>
  <c r="BO4" i="2"/>
  <c r="BT4" i="2"/>
  <c r="BU4" i="2"/>
  <c r="E5" i="2"/>
  <c r="G5" i="2"/>
  <c r="H5" i="2"/>
  <c r="L5" i="2"/>
  <c r="N5" i="2"/>
  <c r="O5" i="2" s="1"/>
  <c r="Q5" i="2"/>
  <c r="S5" i="2"/>
  <c r="T5" i="2"/>
  <c r="U5" i="2"/>
  <c r="V5" i="2"/>
  <c r="X5" i="2"/>
  <c r="Y5" i="2"/>
  <c r="Z5" i="2"/>
  <c r="AA5" i="2" s="1"/>
  <c r="AB5" i="2"/>
  <c r="AC5" i="2"/>
  <c r="AD5" i="2"/>
  <c r="AE5" i="2"/>
  <c r="AF5" i="2" s="1"/>
  <c r="AG5" i="2" s="1"/>
  <c r="AH5" i="2"/>
  <c r="AI5" i="2" s="1"/>
  <c r="AM5" i="2"/>
  <c r="AQ5" i="2"/>
  <c r="AR5" i="2"/>
  <c r="AS5" i="2"/>
  <c r="AT5" i="2"/>
  <c r="AV5" i="2"/>
  <c r="AW5" i="2"/>
  <c r="AX5" i="2"/>
  <c r="AY5" i="2"/>
  <c r="AZ5" i="2"/>
  <c r="BA5" i="2"/>
  <c r="BC5" i="2"/>
  <c r="BE5" i="2"/>
  <c r="BF5" i="2"/>
  <c r="BG5" i="2"/>
  <c r="BH5" i="2"/>
  <c r="BI5" i="2"/>
  <c r="BJ5" i="2"/>
  <c r="BK5" i="2"/>
  <c r="BL5" i="2"/>
  <c r="BM5" i="2"/>
  <c r="BN5" i="2"/>
  <c r="BO5" i="2"/>
  <c r="BT5" i="2"/>
  <c r="BU5" i="2"/>
  <c r="E6" i="2"/>
  <c r="F6" i="2"/>
  <c r="G6" i="2"/>
  <c r="H6" i="2"/>
  <c r="L6" i="2"/>
  <c r="M6" i="2" s="1"/>
  <c r="N6" i="2"/>
  <c r="O6" i="2" s="1"/>
  <c r="P6" i="2"/>
  <c r="Q6" i="2"/>
  <c r="R6" i="2"/>
  <c r="S6" i="2"/>
  <c r="T6" i="2"/>
  <c r="U6" i="2"/>
  <c r="V6" i="2"/>
  <c r="W6" i="2"/>
  <c r="X6" i="2"/>
  <c r="Y6" i="2"/>
  <c r="Z6" i="2"/>
  <c r="AA6" i="2" s="1"/>
  <c r="AC6" i="2"/>
  <c r="AD6" i="2"/>
  <c r="AE6" i="2"/>
  <c r="AF6" i="2" s="1"/>
  <c r="AG6" i="2" s="1"/>
  <c r="AH6" i="2"/>
  <c r="AI6" i="2" s="1"/>
  <c r="AQ6" i="2"/>
  <c r="AR6" i="2"/>
  <c r="AS6" i="2"/>
  <c r="AT6" i="2"/>
  <c r="AV6" i="2"/>
  <c r="AW6" i="2"/>
  <c r="AX6" i="2"/>
  <c r="AY6" i="2"/>
  <c r="AZ6" i="2"/>
  <c r="BC6" i="2"/>
  <c r="BE6" i="2"/>
  <c r="BF6" i="2"/>
  <c r="BG6" i="2"/>
  <c r="BH6" i="2"/>
  <c r="BI6" i="2"/>
  <c r="BJ6" i="2"/>
  <c r="BK6" i="2"/>
  <c r="BL6" i="2"/>
  <c r="BM6" i="2"/>
  <c r="BN6" i="2"/>
  <c r="BO6" i="2"/>
  <c r="BU6" i="2"/>
  <c r="E7" i="2"/>
  <c r="F7" i="2"/>
  <c r="G7" i="2"/>
  <c r="H7" i="2"/>
  <c r="L7" i="2"/>
  <c r="M7" i="2" s="1"/>
  <c r="N7" i="2"/>
  <c r="O7" i="2" s="1"/>
  <c r="P7" i="2"/>
  <c r="R7" i="2"/>
  <c r="S7" i="2"/>
  <c r="T7" i="2"/>
  <c r="U7" i="2"/>
  <c r="V7" i="2"/>
  <c r="W7" i="2"/>
  <c r="X7" i="2"/>
  <c r="Y7" i="2"/>
  <c r="Z7" i="2"/>
  <c r="AA7" i="2" s="1"/>
  <c r="AC7" i="2"/>
  <c r="AD7" i="2"/>
  <c r="AE7" i="2"/>
  <c r="AF7" i="2" s="1"/>
  <c r="AG7" i="2" s="1"/>
  <c r="AH7" i="2"/>
  <c r="AI7" i="2" s="1"/>
  <c r="AM7" i="2"/>
  <c r="AQ7" i="2"/>
  <c r="AR7" i="2"/>
  <c r="AS7" i="2"/>
  <c r="AT7" i="2"/>
  <c r="AW7" i="2"/>
  <c r="AX7" i="2"/>
  <c r="AY7" i="2"/>
  <c r="BE7" i="2"/>
  <c r="BF7" i="2"/>
  <c r="BG7" i="2"/>
  <c r="BH7" i="2"/>
  <c r="BI7" i="2"/>
  <c r="BJ7" i="2"/>
  <c r="BK7" i="2"/>
  <c r="BL7" i="2"/>
  <c r="BM7" i="2"/>
  <c r="BN7" i="2"/>
  <c r="BO7" i="2"/>
  <c r="BT7" i="2"/>
  <c r="BU7" i="2"/>
  <c r="E8" i="2"/>
  <c r="G8" i="2"/>
  <c r="H8" i="2"/>
  <c r="L8" i="2"/>
  <c r="M8" i="2" s="1"/>
  <c r="N8" i="2"/>
  <c r="O8" i="2" s="1"/>
  <c r="P8" i="2"/>
  <c r="Q8" i="2"/>
  <c r="R8" i="2"/>
  <c r="T8" i="2"/>
  <c r="U8" i="2"/>
  <c r="V8" i="2"/>
  <c r="X8" i="2"/>
  <c r="Y8" i="2"/>
  <c r="Z8" i="2"/>
  <c r="AA8" i="2" s="1"/>
  <c r="AC8" i="2"/>
  <c r="AD8" i="2"/>
  <c r="AE8" i="2"/>
  <c r="AF8" i="2" s="1"/>
  <c r="AG8" i="2" s="1"/>
  <c r="AH8" i="2"/>
  <c r="AI8" i="2" s="1"/>
  <c r="AQ8" i="2"/>
  <c r="AR8" i="2"/>
  <c r="AS8" i="2"/>
  <c r="AT8" i="2"/>
  <c r="AV8" i="2"/>
  <c r="AW8" i="2"/>
  <c r="AX8" i="2"/>
  <c r="AY8" i="2"/>
  <c r="BC8" i="2"/>
  <c r="BE8" i="2"/>
  <c r="BF8" i="2"/>
  <c r="BG8" i="2"/>
  <c r="BH8" i="2"/>
  <c r="BI8" i="2"/>
  <c r="BJ8" i="2"/>
  <c r="BK8" i="2"/>
  <c r="BL8" i="2"/>
  <c r="BN8" i="2"/>
  <c r="BO8" i="2"/>
  <c r="BU8" i="2"/>
  <c r="BV8" i="2"/>
  <c r="E9" i="2"/>
  <c r="F9" i="2"/>
  <c r="G9" i="2"/>
  <c r="H9" i="2"/>
  <c r="L9" i="2"/>
  <c r="M9" i="2" s="1"/>
  <c r="N9" i="2"/>
  <c r="O9" i="2" s="1"/>
  <c r="P9" i="2"/>
  <c r="Q9" i="2"/>
  <c r="T9" i="2"/>
  <c r="U9" i="2"/>
  <c r="V9" i="2"/>
  <c r="W9" i="2"/>
  <c r="X9" i="2"/>
  <c r="Y9" i="2"/>
  <c r="Z9" i="2"/>
  <c r="AA9" i="2" s="1"/>
  <c r="AC9" i="2"/>
  <c r="AE9" i="2"/>
  <c r="AF9" i="2" s="1"/>
  <c r="AG9" i="2" s="1"/>
  <c r="AH9" i="2"/>
  <c r="AI9" i="2" s="1"/>
  <c r="AQ9" i="2"/>
  <c r="AR9" i="2"/>
  <c r="AS9" i="2"/>
  <c r="AT9" i="2"/>
  <c r="AV9" i="2"/>
  <c r="AW9" i="2"/>
  <c r="AX9" i="2"/>
  <c r="AY9" i="2"/>
  <c r="AZ9" i="2"/>
  <c r="BC9" i="2"/>
  <c r="BE9" i="2"/>
  <c r="BF9" i="2"/>
  <c r="BH9" i="2"/>
  <c r="BI9" i="2"/>
  <c r="BJ9" i="2"/>
  <c r="BK9" i="2"/>
  <c r="BL9" i="2"/>
  <c r="BM9" i="2"/>
  <c r="BN9" i="2"/>
  <c r="BO9" i="2"/>
  <c r="BU9" i="2"/>
  <c r="BV9" i="2"/>
  <c r="E10" i="2"/>
  <c r="F10" i="2"/>
  <c r="G10" i="2"/>
  <c r="H10" i="2"/>
  <c r="L10" i="2"/>
  <c r="M10" i="2" s="1"/>
  <c r="N10" i="2"/>
  <c r="O10" i="2" s="1"/>
  <c r="P10" i="2"/>
  <c r="R10" i="2"/>
  <c r="S10" i="2"/>
  <c r="T10" i="2"/>
  <c r="U10" i="2"/>
  <c r="V10" i="2"/>
  <c r="W10" i="2"/>
  <c r="X10" i="2"/>
  <c r="Y10" i="2"/>
  <c r="Z10" i="2"/>
  <c r="AA10" i="2" s="1"/>
  <c r="AB10" i="2"/>
  <c r="AC10" i="2"/>
  <c r="AD10" i="2"/>
  <c r="AE10" i="2"/>
  <c r="AF10" i="2" s="1"/>
  <c r="AG10" i="2" s="1"/>
  <c r="AH10" i="2"/>
  <c r="AI10" i="2" s="1"/>
  <c r="AM10" i="2"/>
  <c r="AQ10" i="2"/>
  <c r="AR10" i="2"/>
  <c r="AS10" i="2"/>
  <c r="AT10" i="2"/>
  <c r="AV10" i="2"/>
  <c r="AW10" i="2"/>
  <c r="AX10" i="2"/>
  <c r="AY10" i="2"/>
  <c r="BC10" i="2"/>
  <c r="BE10" i="2"/>
  <c r="BF10" i="2"/>
  <c r="BH10" i="2"/>
  <c r="BI10" i="2"/>
  <c r="BJ10" i="2"/>
  <c r="BK10" i="2"/>
  <c r="BL10" i="2"/>
  <c r="BM10" i="2"/>
  <c r="BN10" i="2"/>
  <c r="BO10" i="2"/>
  <c r="BT10" i="2"/>
  <c r="BU10" i="2"/>
  <c r="BV10" i="2"/>
  <c r="E11" i="2"/>
  <c r="F11" i="2"/>
  <c r="G11" i="2"/>
  <c r="H11" i="2"/>
  <c r="L11" i="2"/>
  <c r="M11" i="2" s="1"/>
  <c r="N11" i="2"/>
  <c r="O11" i="2" s="1"/>
  <c r="P11" i="2"/>
  <c r="Q11" i="2"/>
  <c r="R11" i="2"/>
  <c r="S11" i="2"/>
  <c r="T11" i="2"/>
  <c r="U11" i="2"/>
  <c r="V11" i="2"/>
  <c r="W11" i="2"/>
  <c r="X11" i="2"/>
  <c r="Y11" i="2"/>
  <c r="Z11" i="2"/>
  <c r="AA11" i="2" s="1"/>
  <c r="AB11" i="2"/>
  <c r="AC11" i="2"/>
  <c r="AD11" i="2"/>
  <c r="AE11" i="2"/>
  <c r="AF11" i="2" s="1"/>
  <c r="AG11" i="2" s="1"/>
  <c r="AH11" i="2"/>
  <c r="AI11" i="2" s="1"/>
  <c r="AM11" i="2"/>
  <c r="AQ11" i="2"/>
  <c r="AR11" i="2"/>
  <c r="AS11" i="2"/>
  <c r="AT11" i="2"/>
  <c r="AV11" i="2"/>
  <c r="AW11" i="2"/>
  <c r="AX11" i="2"/>
  <c r="AY11" i="2"/>
  <c r="AZ11" i="2"/>
  <c r="BC11" i="2"/>
  <c r="BE11" i="2"/>
  <c r="BF11" i="2"/>
  <c r="BG11" i="2"/>
  <c r="BH11" i="2"/>
  <c r="BI11" i="2"/>
  <c r="BJ11" i="2"/>
  <c r="BK11" i="2"/>
  <c r="BL11" i="2"/>
  <c r="BN11" i="2"/>
  <c r="BO11" i="2"/>
  <c r="BP11" i="2"/>
  <c r="BR11" i="2"/>
  <c r="BT11" i="2"/>
  <c r="BU11" i="2"/>
  <c r="BV11" i="2"/>
  <c r="E12" i="2"/>
  <c r="F12" i="2"/>
  <c r="G12" i="2"/>
  <c r="H12" i="2"/>
  <c r="L12" i="2"/>
  <c r="M12" i="2" s="1"/>
  <c r="N12" i="2"/>
  <c r="O12" i="2" s="1"/>
  <c r="P12" i="2"/>
  <c r="Q12" i="2"/>
  <c r="R12" i="2"/>
  <c r="T12" i="2"/>
  <c r="U12" i="2"/>
  <c r="V12" i="2"/>
  <c r="W12" i="2"/>
  <c r="X12" i="2"/>
  <c r="Y12" i="2"/>
  <c r="Z12" i="2"/>
  <c r="AA12" i="2" s="1"/>
  <c r="AC12" i="2"/>
  <c r="AD12" i="2"/>
  <c r="AE12" i="2"/>
  <c r="AF12" i="2" s="1"/>
  <c r="AG12" i="2" s="1"/>
  <c r="AH12" i="2"/>
  <c r="AI12" i="2" s="1"/>
  <c r="AM12" i="2"/>
  <c r="AQ12" i="2"/>
  <c r="AR12" i="2"/>
  <c r="AS12" i="2"/>
  <c r="AT12" i="2"/>
  <c r="AV12" i="2"/>
  <c r="AW12" i="2"/>
  <c r="AX12" i="2"/>
  <c r="AY12" i="2"/>
  <c r="AZ12" i="2"/>
  <c r="BA12" i="2"/>
  <c r="BC12" i="2"/>
  <c r="BE12" i="2"/>
  <c r="BF12" i="2"/>
  <c r="BG12" i="2"/>
  <c r="BH12" i="2"/>
  <c r="BI12" i="2"/>
  <c r="BJ12" i="2"/>
  <c r="BK12" i="2"/>
  <c r="BL12" i="2"/>
  <c r="BN12" i="2"/>
  <c r="BO12" i="2"/>
  <c r="BT12" i="2"/>
  <c r="BU12" i="2"/>
  <c r="BV12" i="2"/>
  <c r="E13" i="2"/>
  <c r="F13" i="2"/>
  <c r="G13" i="2"/>
  <c r="H13" i="2"/>
  <c r="L13" i="2"/>
  <c r="M13" i="2" s="1"/>
  <c r="N13" i="2"/>
  <c r="O13" i="2" s="1"/>
  <c r="P13" i="2"/>
  <c r="Q13" i="2"/>
  <c r="R13" i="2"/>
  <c r="S13" i="2"/>
  <c r="T13" i="2"/>
  <c r="U13" i="2"/>
  <c r="V13" i="2"/>
  <c r="X13" i="2"/>
  <c r="Y13" i="2"/>
  <c r="Z13" i="2"/>
  <c r="AA13" i="2" s="1"/>
  <c r="AB13" i="2"/>
  <c r="AC13" i="2"/>
  <c r="AD13" i="2"/>
  <c r="AE13" i="2"/>
  <c r="AF13" i="2" s="1"/>
  <c r="AG13" i="2" s="1"/>
  <c r="AH13" i="2"/>
  <c r="AI13" i="2" s="1"/>
  <c r="AM13" i="2"/>
  <c r="AQ13" i="2"/>
  <c r="AR13" i="2"/>
  <c r="AS13" i="2"/>
  <c r="AT13" i="2"/>
  <c r="AV13" i="2"/>
  <c r="AW13" i="2"/>
  <c r="AX13" i="2"/>
  <c r="AY13" i="2"/>
  <c r="AZ13" i="2"/>
  <c r="BC13" i="2"/>
  <c r="BE13" i="2"/>
  <c r="BF13" i="2"/>
  <c r="BG13" i="2"/>
  <c r="BH13" i="2"/>
  <c r="BI13" i="2"/>
  <c r="BJ13" i="2"/>
  <c r="BK13" i="2"/>
  <c r="BL13" i="2"/>
  <c r="BM13" i="2"/>
  <c r="BN13" i="2"/>
  <c r="BO13" i="2"/>
  <c r="BU13" i="2"/>
  <c r="BV13" i="2"/>
  <c r="E14" i="2"/>
  <c r="G14" i="2"/>
  <c r="H14" i="2"/>
  <c r="L14" i="2"/>
  <c r="M14" i="2" s="1"/>
  <c r="N14" i="2"/>
  <c r="O14" i="2" s="1"/>
  <c r="P14" i="2"/>
  <c r="Q14" i="2"/>
  <c r="R14" i="2"/>
  <c r="S14" i="2"/>
  <c r="T14" i="2"/>
  <c r="U14" i="2"/>
  <c r="V14" i="2"/>
  <c r="W14" i="2"/>
  <c r="X14" i="2"/>
  <c r="Y14" i="2"/>
  <c r="Z14" i="2"/>
  <c r="AA14" i="2" s="1"/>
  <c r="AB14" i="2"/>
  <c r="AC14" i="2"/>
  <c r="AD14" i="2"/>
  <c r="AE14" i="2"/>
  <c r="AF14" i="2" s="1"/>
  <c r="AG14" i="2" s="1"/>
  <c r="AH14" i="2"/>
  <c r="AI14" i="2" s="1"/>
  <c r="AM14" i="2"/>
  <c r="AO14" i="2"/>
  <c r="AQ14" i="2"/>
  <c r="AR14" i="2"/>
  <c r="AS14" i="2"/>
  <c r="AT14" i="2"/>
  <c r="AU14" i="2"/>
  <c r="AV14" i="2"/>
  <c r="AW14" i="2"/>
  <c r="AX14" i="2"/>
  <c r="AY14" i="2"/>
  <c r="AZ14" i="2"/>
  <c r="BA14" i="2"/>
  <c r="BC14" i="2"/>
  <c r="BE14" i="2"/>
  <c r="BF14" i="2"/>
  <c r="BG14" i="2"/>
  <c r="BH14" i="2"/>
  <c r="BI14" i="2"/>
  <c r="BJ14" i="2"/>
  <c r="BK14" i="2"/>
  <c r="BL14" i="2"/>
  <c r="BN14" i="2"/>
  <c r="BO14" i="2"/>
  <c r="BT14" i="2"/>
  <c r="BU14" i="2"/>
  <c r="BV14" i="2"/>
  <c r="E15" i="2"/>
  <c r="F15" i="2"/>
  <c r="G15" i="2"/>
  <c r="H15" i="2"/>
  <c r="L15" i="2"/>
  <c r="M15" i="2" s="1"/>
  <c r="N15" i="2"/>
  <c r="O15" i="2" s="1"/>
  <c r="P15" i="2"/>
  <c r="Q15" i="2"/>
  <c r="R15" i="2"/>
  <c r="S15" i="2"/>
  <c r="T15" i="2"/>
  <c r="U15" i="2"/>
  <c r="V15" i="2"/>
  <c r="W15" i="2"/>
  <c r="X15" i="2"/>
  <c r="Y15" i="2"/>
  <c r="Z15" i="2"/>
  <c r="AA15" i="2" s="1"/>
  <c r="AB15" i="2"/>
  <c r="AC15" i="2"/>
  <c r="AD15" i="2"/>
  <c r="AE15" i="2"/>
  <c r="AF15" i="2" s="1"/>
  <c r="AG15" i="2" s="1"/>
  <c r="AH15" i="2"/>
  <c r="AI15" i="2" s="1"/>
  <c r="AO15" i="2"/>
  <c r="AQ15" i="2"/>
  <c r="AR15" i="2"/>
  <c r="AS15" i="2"/>
  <c r="AT15" i="2"/>
  <c r="AV15" i="2"/>
  <c r="AW15" i="2"/>
  <c r="AX15" i="2"/>
  <c r="AY15" i="2"/>
  <c r="AZ15" i="2"/>
  <c r="BC15" i="2"/>
  <c r="BE15" i="2"/>
  <c r="BF15" i="2"/>
  <c r="BG15" i="2"/>
  <c r="BH15" i="2"/>
  <c r="BI15" i="2"/>
  <c r="BJ15" i="2"/>
  <c r="BK15" i="2"/>
  <c r="BL15" i="2"/>
  <c r="BM15" i="2"/>
  <c r="BN15" i="2"/>
  <c r="BO15" i="2"/>
  <c r="BU15" i="2"/>
  <c r="BV15" i="2"/>
  <c r="E16" i="2"/>
  <c r="F16" i="2"/>
  <c r="G16" i="2"/>
  <c r="H16" i="2"/>
  <c r="L16" i="2"/>
  <c r="M16" i="2" s="1"/>
  <c r="N16" i="2"/>
  <c r="O16" i="2" s="1"/>
  <c r="Q16" i="2"/>
  <c r="R16" i="2"/>
  <c r="S16" i="2"/>
  <c r="T16" i="2"/>
  <c r="U16" i="2"/>
  <c r="V16" i="2"/>
  <c r="W16" i="2"/>
  <c r="X16" i="2"/>
  <c r="Y16" i="2"/>
  <c r="Z16" i="2"/>
  <c r="AA16" i="2" s="1"/>
  <c r="AD16" i="2"/>
  <c r="AE16" i="2"/>
  <c r="AF16" i="2" s="1"/>
  <c r="AG16" i="2" s="1"/>
  <c r="AH16" i="2"/>
  <c r="AI16" i="2" s="1"/>
  <c r="AM16" i="2"/>
  <c r="AQ16" i="2"/>
  <c r="AR16" i="2"/>
  <c r="AS16" i="2"/>
  <c r="AT16" i="2"/>
  <c r="AV16" i="2"/>
  <c r="AW16" i="2"/>
  <c r="AX16" i="2"/>
  <c r="AY16" i="2"/>
  <c r="AZ16" i="2"/>
  <c r="BA16" i="2"/>
  <c r="BC16" i="2"/>
  <c r="BE16" i="2"/>
  <c r="BF16" i="2"/>
  <c r="BG16" i="2"/>
  <c r="BH16" i="2"/>
  <c r="BI16" i="2"/>
  <c r="BJ16" i="2"/>
  <c r="BK16" i="2"/>
  <c r="BL16" i="2"/>
  <c r="BN16" i="2"/>
  <c r="BO16" i="2"/>
  <c r="BT16" i="2"/>
  <c r="BU16" i="2"/>
  <c r="BV16" i="2"/>
  <c r="E17" i="2"/>
  <c r="G17" i="2"/>
  <c r="H17" i="2"/>
  <c r="L17" i="2"/>
  <c r="M17" i="2" s="1"/>
  <c r="N17" i="2"/>
  <c r="O17" i="2" s="1"/>
  <c r="P17" i="2"/>
  <c r="R17" i="2"/>
  <c r="S17" i="2"/>
  <c r="T17" i="2"/>
  <c r="U17" i="2"/>
  <c r="V17" i="2"/>
  <c r="W17" i="2"/>
  <c r="X17" i="2"/>
  <c r="Y17" i="2"/>
  <c r="Z17" i="2"/>
  <c r="AA17" i="2" s="1"/>
  <c r="AC17" i="2"/>
  <c r="AD17" i="2"/>
  <c r="AE17" i="2"/>
  <c r="AF17" i="2" s="1"/>
  <c r="AG17" i="2" s="1"/>
  <c r="AH17" i="2"/>
  <c r="AI17" i="2" s="1"/>
  <c r="AJ17" i="2"/>
  <c r="AL17" i="2"/>
  <c r="AM17" i="2"/>
  <c r="AQ17" i="2"/>
  <c r="AR17" i="2"/>
  <c r="AS17" i="2"/>
  <c r="AT17" i="2"/>
  <c r="AV17" i="2"/>
  <c r="AW17" i="2"/>
  <c r="AX17" i="2"/>
  <c r="AY17" i="2"/>
  <c r="BA17" i="2"/>
  <c r="BC17" i="2"/>
  <c r="BE17" i="2"/>
  <c r="BF17" i="2"/>
  <c r="BH17" i="2"/>
  <c r="BI17" i="2"/>
  <c r="BJ17" i="2"/>
  <c r="BK17" i="2"/>
  <c r="BL17" i="2"/>
  <c r="BN17" i="2"/>
  <c r="BO17" i="2"/>
  <c r="BU17" i="2"/>
  <c r="BV17" i="2"/>
  <c r="E18" i="2"/>
  <c r="F18" i="2"/>
  <c r="G18" i="2"/>
  <c r="H18" i="2"/>
  <c r="L18" i="2"/>
  <c r="M18" i="2" s="1"/>
  <c r="N18" i="2"/>
  <c r="O18" i="2" s="1"/>
  <c r="P18" i="2"/>
  <c r="Q18" i="2"/>
  <c r="R18" i="2"/>
  <c r="S18" i="2"/>
  <c r="T18" i="2"/>
  <c r="U18" i="2"/>
  <c r="V18" i="2"/>
  <c r="W18" i="2"/>
  <c r="X18" i="2"/>
  <c r="Y18" i="2"/>
  <c r="Z18" i="2"/>
  <c r="AA18" i="2" s="1"/>
  <c r="AC18" i="2"/>
  <c r="AD18" i="2"/>
  <c r="AE18" i="2"/>
  <c r="AF18" i="2" s="1"/>
  <c r="AG18" i="2" s="1"/>
  <c r="AH18" i="2"/>
  <c r="AI18" i="2" s="1"/>
  <c r="AO18" i="2"/>
  <c r="AQ18" i="2"/>
  <c r="AR18" i="2"/>
  <c r="AS18" i="2"/>
  <c r="AT18" i="2"/>
  <c r="AV18" i="2"/>
  <c r="AW18" i="2"/>
  <c r="AX18" i="2"/>
  <c r="AY18" i="2"/>
  <c r="BA18" i="2"/>
  <c r="BC18" i="2"/>
  <c r="BE18" i="2"/>
  <c r="BF18" i="2"/>
  <c r="BG18" i="2"/>
  <c r="BH18" i="2"/>
  <c r="BI18" i="2"/>
  <c r="BJ18" i="2"/>
  <c r="BK18" i="2"/>
  <c r="BM18" i="2"/>
  <c r="BN18" i="2"/>
  <c r="BO18" i="2"/>
  <c r="BU18" i="2"/>
  <c r="BV18" i="2"/>
  <c r="E19" i="2"/>
  <c r="G19" i="2"/>
  <c r="H19" i="2"/>
  <c r="L19" i="2"/>
  <c r="M19" i="2" s="1"/>
  <c r="N19" i="2"/>
  <c r="O19" i="2" s="1"/>
  <c r="P19" i="2"/>
  <c r="R19" i="2"/>
  <c r="T19" i="2"/>
  <c r="U19" i="2"/>
  <c r="V19" i="2"/>
  <c r="X19" i="2"/>
  <c r="Y19" i="2"/>
  <c r="Z19" i="2"/>
  <c r="AA19" i="2" s="1"/>
  <c r="AC19" i="2"/>
  <c r="AD19" i="2"/>
  <c r="AE19" i="2"/>
  <c r="AF19" i="2" s="1"/>
  <c r="AG19" i="2" s="1"/>
  <c r="AH19" i="2"/>
  <c r="AI19" i="2" s="1"/>
  <c r="AJ19" i="2"/>
  <c r="AL19" i="2"/>
  <c r="AM19" i="2"/>
  <c r="AQ19" i="2"/>
  <c r="AR19" i="2"/>
  <c r="AS19" i="2"/>
  <c r="AT19" i="2"/>
  <c r="AV19" i="2"/>
  <c r="AW19" i="2"/>
  <c r="AX19" i="2"/>
  <c r="AY19" i="2"/>
  <c r="AZ19" i="2"/>
  <c r="BA19" i="2"/>
  <c r="BC19" i="2"/>
  <c r="BE19" i="2"/>
  <c r="BF19" i="2"/>
  <c r="BG19" i="2"/>
  <c r="BH19" i="2"/>
  <c r="BI19" i="2"/>
  <c r="BJ19" i="2"/>
  <c r="BK19" i="2"/>
  <c r="BL19" i="2"/>
  <c r="BT19" i="2"/>
  <c r="BU19" i="2"/>
  <c r="BV19" i="2"/>
  <c r="E20" i="2"/>
  <c r="G20" i="2"/>
  <c r="H20" i="2"/>
  <c r="L20" i="2"/>
  <c r="M20" i="2" s="1"/>
  <c r="N20" i="2"/>
  <c r="O20" i="2" s="1"/>
  <c r="R20" i="2"/>
  <c r="S20" i="2"/>
  <c r="T20" i="2"/>
  <c r="U20" i="2"/>
  <c r="V20" i="2"/>
  <c r="W20" i="2"/>
  <c r="X20" i="2"/>
  <c r="Y20" i="2"/>
  <c r="Z20" i="2"/>
  <c r="AA20" i="2" s="1"/>
  <c r="AB20" i="2"/>
  <c r="AC20" i="2"/>
  <c r="AD20" i="2"/>
  <c r="AE20" i="2"/>
  <c r="AF20" i="2" s="1"/>
  <c r="AG20" i="2" s="1"/>
  <c r="AH20" i="2"/>
  <c r="AI20" i="2" s="1"/>
  <c r="AM20" i="2"/>
  <c r="AQ20" i="2"/>
  <c r="AR20" i="2"/>
  <c r="AS20" i="2"/>
  <c r="AT20" i="2"/>
  <c r="AV20" i="2"/>
  <c r="AW20" i="2"/>
  <c r="AX20" i="2"/>
  <c r="AY20" i="2"/>
  <c r="AZ20" i="2"/>
  <c r="BA20" i="2"/>
  <c r="BC20" i="2"/>
  <c r="BE20" i="2"/>
  <c r="BF20" i="2"/>
  <c r="BG20" i="2"/>
  <c r="BH20" i="2"/>
  <c r="BI20" i="2"/>
  <c r="BJ20" i="2"/>
  <c r="BK20" i="2"/>
  <c r="BL20" i="2"/>
  <c r="BN20" i="2"/>
  <c r="BO20" i="2"/>
  <c r="BT20" i="2"/>
  <c r="BU20" i="2"/>
  <c r="BV20" i="2"/>
  <c r="E21" i="2"/>
  <c r="G21" i="2"/>
  <c r="H21" i="2"/>
  <c r="L21" i="2"/>
  <c r="M21" i="2" s="1"/>
  <c r="N21" i="2"/>
  <c r="O21" i="2" s="1"/>
  <c r="P21" i="2"/>
  <c r="Q21" i="2"/>
  <c r="R21" i="2"/>
  <c r="T21" i="2"/>
  <c r="U21" i="2"/>
  <c r="V21" i="2"/>
  <c r="X21" i="2"/>
  <c r="Y21" i="2"/>
  <c r="Z21" i="2"/>
  <c r="AA21" i="2" s="1"/>
  <c r="AC21" i="2"/>
  <c r="AD21" i="2"/>
  <c r="AE21" i="2"/>
  <c r="AF21" i="2" s="1"/>
  <c r="AG21" i="2" s="1"/>
  <c r="AH21" i="2"/>
  <c r="AI21" i="2" s="1"/>
  <c r="AQ21" i="2"/>
  <c r="AR21" i="2"/>
  <c r="AS21" i="2"/>
  <c r="AT21" i="2"/>
  <c r="AV21" i="2"/>
  <c r="AW21" i="2"/>
  <c r="AX21" i="2"/>
  <c r="AY21" i="2"/>
  <c r="BA21" i="2"/>
  <c r="BC21" i="2"/>
  <c r="BE21" i="2"/>
  <c r="BF21" i="2"/>
  <c r="BG21" i="2"/>
  <c r="BH21" i="2"/>
  <c r="BI21" i="2"/>
  <c r="BJ21" i="2"/>
  <c r="BL21" i="2"/>
  <c r="BM21" i="2"/>
  <c r="BN21" i="2"/>
  <c r="BT21" i="2"/>
  <c r="BU21" i="2"/>
  <c r="BV21" i="2"/>
  <c r="E22" i="2"/>
  <c r="F22" i="2"/>
  <c r="G22" i="2"/>
  <c r="H22" i="2"/>
  <c r="L22" i="2"/>
  <c r="M22" i="2" s="1"/>
  <c r="N22" i="2"/>
  <c r="O22" i="2" s="1"/>
  <c r="P22" i="2"/>
  <c r="Q22" i="2"/>
  <c r="R22" i="2"/>
  <c r="S22" i="2"/>
  <c r="T22" i="2"/>
  <c r="U22" i="2"/>
  <c r="V22" i="2"/>
  <c r="W22" i="2"/>
  <c r="X22" i="2"/>
  <c r="Y22" i="2"/>
  <c r="Z22" i="2"/>
  <c r="AA22" i="2" s="1"/>
  <c r="AB22" i="2"/>
  <c r="AC22" i="2"/>
  <c r="AD22" i="2"/>
  <c r="AE22" i="2"/>
  <c r="AF22" i="2" s="1"/>
  <c r="AG22" i="2" s="1"/>
  <c r="AH22" i="2"/>
  <c r="AI22" i="2" s="1"/>
  <c r="AJ22" i="2"/>
  <c r="AL22" i="2"/>
  <c r="AM22" i="2"/>
  <c r="AO22" i="2"/>
  <c r="AQ22" i="2"/>
  <c r="AR22" i="2"/>
  <c r="AS22" i="2"/>
  <c r="AT22" i="2"/>
  <c r="AU22" i="2"/>
  <c r="AV22" i="2"/>
  <c r="AW22" i="2"/>
  <c r="AX22" i="2"/>
  <c r="AY22" i="2"/>
  <c r="AZ22" i="2"/>
  <c r="BA22" i="2"/>
  <c r="BC22" i="2"/>
  <c r="BE22" i="2"/>
  <c r="BF22" i="2"/>
  <c r="BG22" i="2"/>
  <c r="BH22" i="2"/>
  <c r="BI22" i="2"/>
  <c r="BJ22" i="2"/>
  <c r="BK22" i="2"/>
  <c r="BL22" i="2"/>
  <c r="BM22" i="2"/>
  <c r="BN22" i="2"/>
  <c r="BO22" i="2"/>
  <c r="BT22" i="2"/>
  <c r="BU22" i="2"/>
  <c r="BV22" i="2"/>
  <c r="E23" i="2"/>
  <c r="F23" i="2"/>
  <c r="G23" i="2"/>
  <c r="H23" i="2"/>
  <c r="L23" i="2"/>
  <c r="M23" i="2" s="1"/>
  <c r="N23" i="2"/>
  <c r="O23" i="2" s="1"/>
  <c r="P23" i="2"/>
  <c r="T23" i="2"/>
  <c r="U23" i="2"/>
  <c r="V23" i="2"/>
  <c r="W23" i="2"/>
  <c r="X23" i="2"/>
  <c r="Y23" i="2"/>
  <c r="Z23" i="2"/>
  <c r="AA23" i="2" s="1"/>
  <c r="AC23" i="2"/>
  <c r="AE23" i="2"/>
  <c r="AF23" i="2" s="1"/>
  <c r="AG23" i="2" s="1"/>
  <c r="AH23" i="2"/>
  <c r="AI23" i="2" s="1"/>
  <c r="AQ23" i="2"/>
  <c r="AR23" i="2"/>
  <c r="AS23" i="2"/>
  <c r="AT23" i="2"/>
  <c r="AV23" i="2"/>
  <c r="AW23" i="2"/>
  <c r="AX23" i="2"/>
  <c r="AY23" i="2"/>
  <c r="BE23" i="2"/>
  <c r="BF23" i="2"/>
  <c r="BG23" i="2"/>
  <c r="BH23" i="2"/>
  <c r="BI23" i="2"/>
  <c r="BJ23" i="2"/>
  <c r="BL23" i="2"/>
  <c r="BM23" i="2"/>
  <c r="BN23" i="2"/>
  <c r="BO23" i="2"/>
  <c r="BU23" i="2"/>
  <c r="BV23" i="2"/>
  <c r="E24" i="2"/>
  <c r="F24" i="2"/>
  <c r="G24" i="2"/>
  <c r="H24" i="2"/>
  <c r="L24" i="2"/>
  <c r="M24" i="2" s="1"/>
  <c r="N24" i="2"/>
  <c r="O24" i="2" s="1"/>
  <c r="P24" i="2"/>
  <c r="R24" i="2"/>
  <c r="S24" i="2"/>
  <c r="T24" i="2"/>
  <c r="U24" i="2"/>
  <c r="V24" i="2"/>
  <c r="W24" i="2"/>
  <c r="X24" i="2"/>
  <c r="Y24" i="2"/>
  <c r="Z24" i="2"/>
  <c r="AA24" i="2" s="1"/>
  <c r="AB24" i="2"/>
  <c r="AC24" i="2"/>
  <c r="AD24" i="2"/>
  <c r="AE24" i="2"/>
  <c r="AF24" i="2" s="1"/>
  <c r="AG24" i="2" s="1"/>
  <c r="AH24" i="2"/>
  <c r="AI24" i="2" s="1"/>
  <c r="AQ24" i="2"/>
  <c r="AR24" i="2"/>
  <c r="AS24" i="2"/>
  <c r="AT24" i="2"/>
  <c r="AV24" i="2"/>
  <c r="AW24" i="2"/>
  <c r="AX24" i="2"/>
  <c r="AY24" i="2"/>
  <c r="AZ24" i="2"/>
  <c r="BA24" i="2"/>
  <c r="BC24" i="2"/>
  <c r="BE24" i="2"/>
  <c r="BF24" i="2"/>
  <c r="BG24" i="2"/>
  <c r="BH24" i="2"/>
  <c r="BI24" i="2"/>
  <c r="BJ24" i="2"/>
  <c r="BK24" i="2"/>
  <c r="BL24" i="2"/>
  <c r="BM24" i="2"/>
  <c r="BN24" i="2"/>
  <c r="BO24" i="2"/>
  <c r="BT24" i="2"/>
  <c r="BU24" i="2"/>
  <c r="BV24" i="2"/>
  <c r="E25" i="2"/>
  <c r="G25" i="2"/>
  <c r="H25" i="2"/>
  <c r="L25" i="2"/>
  <c r="N25" i="2"/>
  <c r="O25" i="2" s="1"/>
  <c r="P25" i="2"/>
  <c r="Q25" i="2"/>
  <c r="R25" i="2"/>
  <c r="S25" i="2"/>
  <c r="T25" i="2"/>
  <c r="U25" i="2"/>
  <c r="V25" i="2"/>
  <c r="X25" i="2"/>
  <c r="Y25" i="2"/>
  <c r="Z25" i="2"/>
  <c r="AB25" i="2"/>
  <c r="AC25" i="2"/>
  <c r="AD25" i="2"/>
  <c r="AE25" i="2"/>
  <c r="AF25" i="2" s="1"/>
  <c r="AG25" i="2" s="1"/>
  <c r="AH25" i="2"/>
  <c r="AI25" i="2" s="1"/>
  <c r="AQ25" i="2"/>
  <c r="AR25" i="2"/>
  <c r="AS25" i="2"/>
  <c r="AT25" i="2"/>
  <c r="AV25" i="2"/>
  <c r="AW25" i="2"/>
  <c r="AX25" i="2"/>
  <c r="AY25" i="2"/>
  <c r="BA25" i="2"/>
  <c r="BC25" i="2"/>
  <c r="BE25" i="2"/>
  <c r="BF25" i="2"/>
  <c r="BG25" i="2"/>
  <c r="BH25" i="2"/>
  <c r="BI25" i="2"/>
  <c r="BJ25" i="2"/>
  <c r="BL25" i="2"/>
  <c r="BO25" i="2"/>
  <c r="BU25" i="2"/>
  <c r="BV25" i="2"/>
  <c r="E26" i="2"/>
  <c r="F26" i="2"/>
  <c r="G26" i="2"/>
  <c r="H26" i="2"/>
  <c r="L26" i="2"/>
  <c r="M26" i="2" s="1"/>
  <c r="N26" i="2"/>
  <c r="O26" i="2" s="1"/>
  <c r="P26" i="2"/>
  <c r="Q26" i="2"/>
  <c r="R26" i="2"/>
  <c r="S26" i="2"/>
  <c r="T26" i="2"/>
  <c r="U26" i="2"/>
  <c r="V26" i="2"/>
  <c r="W26" i="2"/>
  <c r="X26" i="2"/>
  <c r="Y26" i="2"/>
  <c r="Z26" i="2"/>
  <c r="AA26" i="2" s="1"/>
  <c r="AB26" i="2"/>
  <c r="AC26" i="2"/>
  <c r="AD26" i="2"/>
  <c r="AE26" i="2"/>
  <c r="AF26" i="2" s="1"/>
  <c r="AG26" i="2" s="1"/>
  <c r="AH26" i="2"/>
  <c r="AI26" i="2" s="1"/>
  <c r="AM26" i="2"/>
  <c r="AQ26" i="2"/>
  <c r="AR26" i="2"/>
  <c r="AS26" i="2"/>
  <c r="AT26" i="2"/>
  <c r="AV26" i="2"/>
  <c r="AW26" i="2"/>
  <c r="AX26" i="2"/>
  <c r="AY26" i="2"/>
  <c r="AZ26" i="2"/>
  <c r="BC26" i="2"/>
  <c r="BE26" i="2"/>
  <c r="BF26" i="2"/>
  <c r="BG26" i="2"/>
  <c r="BH26" i="2"/>
  <c r="BI26" i="2"/>
  <c r="BJ26" i="2"/>
  <c r="BK26" i="2"/>
  <c r="BL26" i="2"/>
  <c r="BN26" i="2"/>
  <c r="BO26" i="2"/>
  <c r="BU26" i="2"/>
  <c r="BV26" i="2"/>
  <c r="E27" i="2"/>
  <c r="F27" i="2"/>
  <c r="G27" i="2"/>
  <c r="H27" i="2"/>
  <c r="L27" i="2"/>
  <c r="M27" i="2" s="1"/>
  <c r="N27" i="2"/>
  <c r="O27" i="2" s="1"/>
  <c r="P27" i="2"/>
  <c r="Q27" i="2"/>
  <c r="R27" i="2"/>
  <c r="S27" i="2"/>
  <c r="T27" i="2"/>
  <c r="U27" i="2"/>
  <c r="V27" i="2"/>
  <c r="W27" i="2"/>
  <c r="X27" i="2"/>
  <c r="Y27" i="2"/>
  <c r="Z27" i="2"/>
  <c r="AA27" i="2" s="1"/>
  <c r="AC27" i="2"/>
  <c r="AD27" i="2"/>
  <c r="AE27" i="2"/>
  <c r="AF27" i="2" s="1"/>
  <c r="AG27" i="2" s="1"/>
  <c r="AH27" i="2"/>
  <c r="AI27" i="2" s="1"/>
  <c r="AQ27" i="2"/>
  <c r="AR27" i="2"/>
  <c r="AS27" i="2"/>
  <c r="AT27" i="2"/>
  <c r="AV27" i="2"/>
  <c r="AW27" i="2"/>
  <c r="AX27" i="2"/>
  <c r="AY27" i="2"/>
  <c r="BE27" i="2"/>
  <c r="BF27" i="2"/>
  <c r="BH27" i="2"/>
  <c r="BI27" i="2"/>
  <c r="BJ27" i="2"/>
  <c r="BK27" i="2"/>
  <c r="BL27" i="2"/>
  <c r="BM27" i="2"/>
  <c r="BN27" i="2"/>
  <c r="BO27" i="2"/>
  <c r="BU27" i="2"/>
  <c r="BV27" i="2"/>
  <c r="E28" i="2"/>
  <c r="G28" i="2"/>
  <c r="H28" i="2"/>
  <c r="L28" i="2"/>
  <c r="M28" i="2" s="1"/>
  <c r="N28" i="2"/>
  <c r="O28" i="2" s="1"/>
  <c r="P28" i="2"/>
  <c r="R28" i="2"/>
  <c r="S28" i="2"/>
  <c r="T28" i="2"/>
  <c r="U28" i="2"/>
  <c r="V28" i="2"/>
  <c r="W28" i="2"/>
  <c r="X28" i="2"/>
  <c r="Y28" i="2"/>
  <c r="Z28" i="2"/>
  <c r="AA28" i="2" s="1"/>
  <c r="AB28" i="2"/>
  <c r="AC28" i="2"/>
  <c r="AD28" i="2"/>
  <c r="AE28" i="2"/>
  <c r="AF28" i="2" s="1"/>
  <c r="AG28" i="2" s="1"/>
  <c r="AH28" i="2"/>
  <c r="AI28" i="2" s="1"/>
  <c r="AQ28" i="2"/>
  <c r="AR28" i="2"/>
  <c r="AS28" i="2"/>
  <c r="AT28" i="2"/>
  <c r="AV28" i="2"/>
  <c r="AW28" i="2"/>
  <c r="AX28" i="2"/>
  <c r="AY28" i="2"/>
  <c r="BC28" i="2"/>
  <c r="BE28" i="2"/>
  <c r="BF28" i="2"/>
  <c r="BH28" i="2"/>
  <c r="BI28" i="2"/>
  <c r="BJ28" i="2"/>
  <c r="BK28" i="2"/>
  <c r="BL28" i="2"/>
  <c r="BM28" i="2"/>
  <c r="BN28" i="2"/>
  <c r="BO28" i="2"/>
  <c r="BT28" i="2"/>
  <c r="BU28" i="2"/>
  <c r="BV28" i="2"/>
  <c r="E29" i="2"/>
  <c r="F29" i="2"/>
  <c r="G29" i="2"/>
  <c r="H29" i="2"/>
  <c r="L29" i="2"/>
  <c r="M29" i="2" s="1"/>
  <c r="N29" i="2"/>
  <c r="O29" i="2" s="1"/>
  <c r="P29" i="2"/>
  <c r="Q29" i="2"/>
  <c r="R29" i="2"/>
  <c r="S29" i="2"/>
  <c r="T29" i="2"/>
  <c r="U29" i="2"/>
  <c r="V29" i="2"/>
  <c r="W29" i="2"/>
  <c r="X29" i="2"/>
  <c r="Y29" i="2"/>
  <c r="Z29" i="2"/>
  <c r="AA29" i="2" s="1"/>
  <c r="AB29" i="2"/>
  <c r="AC29" i="2"/>
  <c r="AD29" i="2"/>
  <c r="AE29" i="2"/>
  <c r="AF29" i="2" s="1"/>
  <c r="AG29" i="2" s="1"/>
  <c r="AH29" i="2"/>
  <c r="AI29" i="2" s="1"/>
  <c r="AJ29" i="2"/>
  <c r="AL29" i="2"/>
  <c r="AM29" i="2"/>
  <c r="AQ29" i="2"/>
  <c r="AR29" i="2"/>
  <c r="AS29" i="2"/>
  <c r="AT29" i="2"/>
  <c r="AU29" i="2"/>
  <c r="AV29" i="2"/>
  <c r="AW29" i="2"/>
  <c r="AX29" i="2"/>
  <c r="AY29" i="2"/>
  <c r="AZ29" i="2"/>
  <c r="BA29" i="2"/>
  <c r="BC29" i="2"/>
  <c r="BE29" i="2"/>
  <c r="BF29" i="2"/>
  <c r="BG29" i="2"/>
  <c r="BH29" i="2"/>
  <c r="BI29" i="2"/>
  <c r="BJ29" i="2"/>
  <c r="BK29" i="2"/>
  <c r="BM29" i="2"/>
  <c r="BN29" i="2"/>
  <c r="BO29" i="2"/>
  <c r="BT29" i="2"/>
  <c r="BU29" i="2"/>
  <c r="BV29" i="2"/>
  <c r="E30" i="2"/>
  <c r="F30" i="2"/>
  <c r="G30" i="2"/>
  <c r="H30" i="2"/>
  <c r="L30" i="2"/>
  <c r="M30" i="2" s="1"/>
  <c r="N30" i="2"/>
  <c r="O30" i="2" s="1"/>
  <c r="P30" i="2"/>
  <c r="Q30" i="2"/>
  <c r="R30" i="2"/>
  <c r="S30" i="2"/>
  <c r="T30" i="2"/>
  <c r="U30" i="2"/>
  <c r="V30" i="2"/>
  <c r="W30" i="2"/>
  <c r="X30" i="2"/>
  <c r="Y30" i="2"/>
  <c r="Z30" i="2"/>
  <c r="AA30" i="2" s="1"/>
  <c r="AB30" i="2"/>
  <c r="AC30" i="2"/>
  <c r="AD30" i="2"/>
  <c r="AE30" i="2"/>
  <c r="AF30" i="2" s="1"/>
  <c r="AG30" i="2" s="1"/>
  <c r="AH30" i="2"/>
  <c r="AI30" i="2" s="1"/>
  <c r="AM30" i="2"/>
  <c r="AQ30" i="2"/>
  <c r="AR30" i="2"/>
  <c r="AS30" i="2"/>
  <c r="AT30" i="2"/>
  <c r="AV30" i="2"/>
  <c r="AW30" i="2"/>
  <c r="AX30" i="2"/>
  <c r="AY30" i="2"/>
  <c r="BA30" i="2"/>
  <c r="BC30" i="2"/>
  <c r="BE30" i="2"/>
  <c r="BF30" i="2"/>
  <c r="BG30" i="2"/>
  <c r="BH30" i="2"/>
  <c r="BI30" i="2"/>
  <c r="BJ30" i="2"/>
  <c r="BL30" i="2"/>
  <c r="BM30" i="2"/>
  <c r="BN30" i="2"/>
  <c r="BO30" i="2"/>
  <c r="BV30" i="2"/>
  <c r="E31" i="2"/>
  <c r="F31" i="2"/>
  <c r="G31" i="2"/>
  <c r="H31" i="2"/>
  <c r="L31" i="2"/>
  <c r="M31" i="2" s="1"/>
  <c r="N31" i="2"/>
  <c r="O31" i="2" s="1"/>
  <c r="P31" i="2"/>
  <c r="Q31" i="2"/>
  <c r="R31" i="2"/>
  <c r="S31" i="2"/>
  <c r="T31" i="2"/>
  <c r="U31" i="2"/>
  <c r="V31" i="2"/>
  <c r="W31" i="2"/>
  <c r="X31" i="2"/>
  <c r="Y31" i="2"/>
  <c r="Z31" i="2"/>
  <c r="AA31" i="2" s="1"/>
  <c r="AC31" i="2"/>
  <c r="AD31" i="2"/>
  <c r="AE31" i="2"/>
  <c r="AF31" i="2" s="1"/>
  <c r="AG31" i="2" s="1"/>
  <c r="AH31" i="2"/>
  <c r="AI31" i="2" s="1"/>
  <c r="AQ31" i="2"/>
  <c r="AR31" i="2"/>
  <c r="AS31" i="2"/>
  <c r="AT31" i="2"/>
  <c r="AV31" i="2"/>
  <c r="AW31" i="2"/>
  <c r="AX31" i="2"/>
  <c r="AY31" i="2"/>
  <c r="BA31" i="2"/>
  <c r="BC31" i="2"/>
  <c r="BE31" i="2"/>
  <c r="BF31" i="2"/>
  <c r="BH31" i="2"/>
  <c r="BI31" i="2"/>
  <c r="BJ31" i="2"/>
  <c r="BL31" i="2"/>
  <c r="BM31" i="2"/>
  <c r="BN31" i="2"/>
  <c r="BO31" i="2"/>
  <c r="BU31" i="2"/>
  <c r="BV31" i="2"/>
  <c r="E32" i="2"/>
  <c r="F32" i="2"/>
  <c r="G32" i="2"/>
  <c r="H32" i="2"/>
  <c r="L32" i="2"/>
  <c r="M32" i="2" s="1"/>
  <c r="N32" i="2"/>
  <c r="O32" i="2" s="1"/>
  <c r="R32" i="2"/>
  <c r="S32" i="2"/>
  <c r="T32" i="2"/>
  <c r="U32" i="2"/>
  <c r="V32" i="2"/>
  <c r="W32" i="2"/>
  <c r="X32" i="2"/>
  <c r="Y32" i="2"/>
  <c r="Z32" i="2"/>
  <c r="AA32" i="2" s="1"/>
  <c r="AB32" i="2"/>
  <c r="AC32" i="2"/>
  <c r="AD32" i="2"/>
  <c r="AE32" i="2"/>
  <c r="AF32" i="2" s="1"/>
  <c r="AG32" i="2" s="1"/>
  <c r="AH32" i="2"/>
  <c r="AI32" i="2" s="1"/>
  <c r="AO32" i="2"/>
  <c r="AQ32" i="2"/>
  <c r="AR32" i="2"/>
  <c r="AS32" i="2"/>
  <c r="AT32" i="2"/>
  <c r="AV32" i="2"/>
  <c r="AW32" i="2"/>
  <c r="AX32" i="2"/>
  <c r="AY32" i="2"/>
  <c r="AZ32" i="2"/>
  <c r="BA32" i="2"/>
  <c r="BC32" i="2"/>
  <c r="BE32" i="2"/>
  <c r="BF32" i="2"/>
  <c r="BG32" i="2"/>
  <c r="BH32" i="2"/>
  <c r="BI32" i="2"/>
  <c r="BJ32" i="2"/>
  <c r="BK32" i="2"/>
  <c r="BL32" i="2"/>
  <c r="BN32" i="2"/>
  <c r="BO32" i="2"/>
  <c r="BT32" i="2"/>
  <c r="BU32" i="2"/>
  <c r="BV32" i="2"/>
  <c r="E33" i="2"/>
  <c r="F33" i="2"/>
  <c r="G33" i="2"/>
  <c r="H33" i="2"/>
  <c r="L33" i="2"/>
  <c r="M33" i="2" s="1"/>
  <c r="N33" i="2"/>
  <c r="O33" i="2" s="1"/>
  <c r="P33" i="2"/>
  <c r="Q33" i="2"/>
  <c r="R33" i="2"/>
  <c r="S33" i="2"/>
  <c r="T33" i="2"/>
  <c r="U33" i="2"/>
  <c r="V33" i="2"/>
  <c r="W33" i="2"/>
  <c r="X33" i="2"/>
  <c r="Y33" i="2"/>
  <c r="Z33" i="2"/>
  <c r="AA33" i="2" s="1"/>
  <c r="AB33" i="2"/>
  <c r="AC33" i="2"/>
  <c r="AD33" i="2"/>
  <c r="AE33" i="2"/>
  <c r="AF33" i="2" s="1"/>
  <c r="AG33" i="2" s="1"/>
  <c r="AH33" i="2"/>
  <c r="AI33" i="2" s="1"/>
  <c r="AQ33" i="2"/>
  <c r="AR33" i="2"/>
  <c r="AS33" i="2"/>
  <c r="AT33" i="2"/>
  <c r="AV33" i="2"/>
  <c r="AW33" i="2"/>
  <c r="AX33" i="2"/>
  <c r="AY33" i="2"/>
  <c r="BC33" i="2"/>
  <c r="BE33" i="2"/>
  <c r="BF33" i="2"/>
  <c r="BG33" i="2"/>
  <c r="BH33" i="2"/>
  <c r="BI33" i="2"/>
  <c r="BJ33" i="2"/>
  <c r="BL33" i="2"/>
  <c r="BM33" i="2"/>
  <c r="BN33" i="2"/>
  <c r="BO33" i="2"/>
  <c r="BV33" i="2"/>
  <c r="E34" i="2"/>
  <c r="F34" i="2"/>
  <c r="G34" i="2"/>
  <c r="H34" i="2"/>
  <c r="L34" i="2"/>
  <c r="M34" i="2" s="1"/>
  <c r="N34" i="2"/>
  <c r="O34" i="2" s="1"/>
  <c r="P34" i="2"/>
  <c r="Q34" i="2"/>
  <c r="R34" i="2"/>
  <c r="S34" i="2"/>
  <c r="T34" i="2"/>
  <c r="U34" i="2"/>
  <c r="V34" i="2"/>
  <c r="W34" i="2"/>
  <c r="X34" i="2"/>
  <c r="Y34" i="2"/>
  <c r="Z34" i="2"/>
  <c r="AA34" i="2" s="1"/>
  <c r="AB34" i="2"/>
  <c r="AC34" i="2"/>
  <c r="AD34" i="2"/>
  <c r="AE34" i="2"/>
  <c r="AF34" i="2" s="1"/>
  <c r="AG34" i="2" s="1"/>
  <c r="AH34" i="2"/>
  <c r="AI34" i="2" s="1"/>
  <c r="AM34" i="2"/>
  <c r="AQ34" i="2"/>
  <c r="AR34" i="2"/>
  <c r="AS34" i="2"/>
  <c r="AT34" i="2"/>
  <c r="AV34" i="2"/>
  <c r="AW34" i="2"/>
  <c r="AX34" i="2"/>
  <c r="AY34" i="2"/>
  <c r="AZ34" i="2"/>
  <c r="BA34" i="2"/>
  <c r="BC34" i="2"/>
  <c r="BE34" i="2"/>
  <c r="BF34" i="2"/>
  <c r="BG34" i="2"/>
  <c r="BH34" i="2"/>
  <c r="BI34" i="2"/>
  <c r="BJ34" i="2"/>
  <c r="BK34" i="2"/>
  <c r="BL34" i="2"/>
  <c r="BN34" i="2"/>
  <c r="BO34" i="2"/>
  <c r="BT34" i="2"/>
  <c r="BU34" i="2"/>
  <c r="BV34" i="2"/>
  <c r="E35" i="2"/>
  <c r="F35" i="2"/>
  <c r="G35" i="2"/>
  <c r="H35" i="2"/>
  <c r="L35" i="2"/>
  <c r="M35" i="2" s="1"/>
  <c r="N35" i="2"/>
  <c r="O35" i="2" s="1"/>
  <c r="P35" i="2"/>
  <c r="R35" i="2"/>
  <c r="S35" i="2"/>
  <c r="T35" i="2"/>
  <c r="U35" i="2"/>
  <c r="V35" i="2"/>
  <c r="W35" i="2"/>
  <c r="X35" i="2"/>
  <c r="Y35" i="2"/>
  <c r="Z35" i="2"/>
  <c r="AA35" i="2" s="1"/>
  <c r="AC35" i="2"/>
  <c r="AD35" i="2"/>
  <c r="AE35" i="2"/>
  <c r="AF35" i="2" s="1"/>
  <c r="AG35" i="2" s="1"/>
  <c r="AH35" i="2"/>
  <c r="AI35" i="2" s="1"/>
  <c r="AM35" i="2"/>
  <c r="AO35" i="2"/>
  <c r="AQ35" i="2"/>
  <c r="AR35" i="2"/>
  <c r="AS35" i="2"/>
  <c r="AT35" i="2"/>
  <c r="AV35" i="2"/>
  <c r="AW35" i="2"/>
  <c r="AX35" i="2"/>
  <c r="AY35" i="2"/>
  <c r="BE35" i="2"/>
  <c r="BF35" i="2"/>
  <c r="BG35" i="2"/>
  <c r="BH35" i="2"/>
  <c r="BI35" i="2"/>
  <c r="BJ35" i="2"/>
  <c r="BK35" i="2"/>
  <c r="BL35" i="2"/>
  <c r="BM35" i="2"/>
  <c r="BN35" i="2"/>
  <c r="BO35" i="2"/>
  <c r="BT35" i="2"/>
  <c r="BU35" i="2"/>
  <c r="BV35" i="2"/>
  <c r="E36" i="2"/>
  <c r="F36" i="2"/>
  <c r="G36" i="2"/>
  <c r="H36" i="2"/>
  <c r="L36" i="2"/>
  <c r="M36" i="2" s="1"/>
  <c r="N36" i="2"/>
  <c r="O36" i="2" s="1"/>
  <c r="P36" i="2"/>
  <c r="Q36" i="2"/>
  <c r="R36" i="2"/>
  <c r="S36" i="2"/>
  <c r="T36" i="2"/>
  <c r="U36" i="2"/>
  <c r="V36" i="2"/>
  <c r="W36" i="2"/>
  <c r="X36" i="2"/>
  <c r="Y36" i="2"/>
  <c r="Z36" i="2"/>
  <c r="AA36" i="2" s="1"/>
  <c r="AC36" i="2"/>
  <c r="AD36" i="2"/>
  <c r="AE36" i="2"/>
  <c r="AF36" i="2" s="1"/>
  <c r="AG36" i="2" s="1"/>
  <c r="AH36" i="2"/>
  <c r="AI36" i="2" s="1"/>
  <c r="AL36" i="2"/>
  <c r="AO36" i="2"/>
  <c r="AQ36" i="2"/>
  <c r="AR36" i="2"/>
  <c r="AS36" i="2"/>
  <c r="AT36" i="2"/>
  <c r="AV36" i="2"/>
  <c r="AW36" i="2"/>
  <c r="AX36" i="2"/>
  <c r="AY36" i="2"/>
  <c r="BA36" i="2"/>
  <c r="BC36" i="2"/>
  <c r="BE36" i="2"/>
  <c r="BF36" i="2"/>
  <c r="BG36" i="2"/>
  <c r="BH36" i="2"/>
  <c r="BI36" i="2"/>
  <c r="BJ36" i="2"/>
  <c r="BK36" i="2"/>
  <c r="BL36" i="2"/>
  <c r="BM36" i="2"/>
  <c r="BN36" i="2"/>
  <c r="BO36" i="2"/>
  <c r="BU36" i="2"/>
  <c r="BV36" i="2"/>
  <c r="E37" i="2"/>
  <c r="F37" i="2"/>
  <c r="G37" i="2"/>
  <c r="H37" i="2"/>
  <c r="L37" i="2"/>
  <c r="M37" i="2" s="1"/>
  <c r="N37" i="2"/>
  <c r="O37" i="2" s="1"/>
  <c r="Q37" i="2"/>
  <c r="R37" i="2"/>
  <c r="S37" i="2"/>
  <c r="T37" i="2"/>
  <c r="U37" i="2"/>
  <c r="V37" i="2"/>
  <c r="W37" i="2"/>
  <c r="X37" i="2"/>
  <c r="Y37" i="2"/>
  <c r="Z37" i="2"/>
  <c r="AA37" i="2" s="1"/>
  <c r="AB37" i="2"/>
  <c r="AE37" i="2"/>
  <c r="AF37" i="2" s="1"/>
  <c r="AG37" i="2" s="1"/>
  <c r="AH37" i="2"/>
  <c r="AI37" i="2" s="1"/>
  <c r="AO37" i="2"/>
  <c r="AQ37" i="2"/>
  <c r="AR37" i="2"/>
  <c r="AS37" i="2"/>
  <c r="AT37" i="2"/>
  <c r="AV37" i="2"/>
  <c r="AW37" i="2"/>
  <c r="AX37" i="2"/>
  <c r="AZ37" i="2"/>
  <c r="BA37" i="2"/>
  <c r="BC37" i="2"/>
  <c r="BE37" i="2"/>
  <c r="BF37" i="2"/>
  <c r="BG37" i="2"/>
  <c r="BH37" i="2"/>
  <c r="BI37" i="2"/>
  <c r="BJ37" i="2"/>
  <c r="BK37" i="2"/>
  <c r="BL37" i="2"/>
  <c r="BN37" i="2"/>
  <c r="BO37" i="2"/>
  <c r="BT37" i="2"/>
  <c r="BV37" i="2"/>
  <c r="E38" i="2"/>
  <c r="G38" i="2"/>
  <c r="H38" i="2"/>
  <c r="L38" i="2"/>
  <c r="M38" i="2" s="1"/>
  <c r="N38" i="2"/>
  <c r="O38" i="2" s="1"/>
  <c r="Q38" i="2"/>
  <c r="R38" i="2"/>
  <c r="S38" i="2"/>
  <c r="T38" i="2"/>
  <c r="U38" i="2"/>
  <c r="V38" i="2"/>
  <c r="X38" i="2"/>
  <c r="Y38" i="2"/>
  <c r="Z38" i="2"/>
  <c r="AA38" i="2" s="1"/>
  <c r="AB38" i="2"/>
  <c r="AC38" i="2"/>
  <c r="AD38" i="2"/>
  <c r="AE38" i="2"/>
  <c r="AF38" i="2" s="1"/>
  <c r="AG38" i="2" s="1"/>
  <c r="AH38" i="2"/>
  <c r="AI38" i="2" s="1"/>
  <c r="AM38" i="2"/>
  <c r="AQ38" i="2"/>
  <c r="AR38" i="2"/>
  <c r="AS38" i="2"/>
  <c r="AT38" i="2"/>
  <c r="AV38" i="2"/>
  <c r="AW38" i="2"/>
  <c r="AX38" i="2"/>
  <c r="AY38" i="2"/>
  <c r="AZ38" i="2"/>
  <c r="BA38" i="2"/>
  <c r="BC38" i="2"/>
  <c r="BE38" i="2"/>
  <c r="BF38" i="2"/>
  <c r="BG38" i="2"/>
  <c r="BH38" i="2"/>
  <c r="BI38" i="2"/>
  <c r="BJ38" i="2"/>
  <c r="BK38" i="2"/>
  <c r="BL38" i="2"/>
  <c r="BM38" i="2"/>
  <c r="BN38" i="2"/>
  <c r="BO38" i="2"/>
  <c r="BT38" i="2"/>
  <c r="BU38" i="2"/>
  <c r="BV3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" i="2"/>
  <c r="AP37" i="2" l="1"/>
  <c r="CK45" i="2"/>
  <c r="CK43" i="2"/>
  <c r="CK42" i="2"/>
  <c r="CK46" i="2"/>
  <c r="CJ35" i="2"/>
  <c r="CJ74" i="2" s="1"/>
  <c r="CF35" i="2"/>
  <c r="CF74" i="2" s="1"/>
  <c r="CE35" i="2"/>
  <c r="CE74" i="2" s="1"/>
  <c r="CH35" i="2"/>
  <c r="CH74" i="2" s="1"/>
  <c r="CD35" i="2"/>
  <c r="CD74" i="2" s="1"/>
  <c r="CC35" i="2"/>
  <c r="CC74" i="2" s="1"/>
  <c r="CB35" i="2"/>
  <c r="CB74" i="2" s="1"/>
  <c r="CI35" i="2"/>
  <c r="CI74" i="2" s="1"/>
  <c r="CG35" i="2"/>
  <c r="CG74" i="2" s="1"/>
  <c r="BZ35" i="2"/>
  <c r="BZ74" i="2" s="1"/>
  <c r="CI34" i="2"/>
  <c r="CI73" i="2" s="1"/>
  <c r="CH34" i="2"/>
  <c r="CH73" i="2" s="1"/>
  <c r="CG34" i="2"/>
  <c r="CG73" i="2" s="1"/>
  <c r="CJ34" i="2"/>
  <c r="CJ73" i="2" s="1"/>
  <c r="CF34" i="2"/>
  <c r="CF73" i="2" s="1"/>
  <c r="CE34" i="2"/>
  <c r="CE73" i="2" s="1"/>
  <c r="CB34" i="2"/>
  <c r="CB73" i="2" s="1"/>
  <c r="CD34" i="2"/>
  <c r="CD73" i="2" s="1"/>
  <c r="CC34" i="2"/>
  <c r="CC73" i="2" s="1"/>
  <c r="BZ34" i="2"/>
  <c r="BZ73" i="2" s="1"/>
  <c r="CI30" i="2"/>
  <c r="CI69" i="2" s="1"/>
  <c r="CH30" i="2"/>
  <c r="CH69" i="2" s="1"/>
  <c r="CG30" i="2"/>
  <c r="CG69" i="2" s="1"/>
  <c r="CJ30" i="2"/>
  <c r="CJ69" i="2" s="1"/>
  <c r="CF30" i="2"/>
  <c r="CF69" i="2" s="1"/>
  <c r="CE30" i="2"/>
  <c r="CE69" i="2" s="1"/>
  <c r="CB30" i="2"/>
  <c r="CB69" i="2" s="1"/>
  <c r="CD30" i="2"/>
  <c r="CD69" i="2" s="1"/>
  <c r="CC30" i="2"/>
  <c r="CC69" i="2" s="1"/>
  <c r="BZ30" i="2"/>
  <c r="BZ69" i="2" s="1"/>
  <c r="CI29" i="2"/>
  <c r="CI68" i="2" s="1"/>
  <c r="CH29" i="2"/>
  <c r="CH68" i="2" s="1"/>
  <c r="CG29" i="2"/>
  <c r="CG68" i="2" s="1"/>
  <c r="CJ29" i="2"/>
  <c r="CJ68" i="2" s="1"/>
  <c r="CD29" i="2"/>
  <c r="CD68" i="2" s="1"/>
  <c r="CC29" i="2"/>
  <c r="CC68" i="2" s="1"/>
  <c r="CF29" i="2"/>
  <c r="CF68" i="2" s="1"/>
  <c r="CE29" i="2"/>
  <c r="CE68" i="2" s="1"/>
  <c r="CB29" i="2"/>
  <c r="CB68" i="2" s="1"/>
  <c r="BZ29" i="2"/>
  <c r="BZ68" i="2" s="1"/>
  <c r="CJ27" i="2"/>
  <c r="CJ66" i="2" s="1"/>
  <c r="CF27" i="2"/>
  <c r="CF66" i="2" s="1"/>
  <c r="CE27" i="2"/>
  <c r="CE66" i="2" s="1"/>
  <c r="CH27" i="2"/>
  <c r="CH66" i="2" s="1"/>
  <c r="CD27" i="2"/>
  <c r="CD66" i="2" s="1"/>
  <c r="CC27" i="2"/>
  <c r="CC66" i="2" s="1"/>
  <c r="CB27" i="2"/>
  <c r="CB66" i="2" s="1"/>
  <c r="CI27" i="2"/>
  <c r="CI66" i="2" s="1"/>
  <c r="CG27" i="2"/>
  <c r="CG66" i="2" s="1"/>
  <c r="BZ27" i="2"/>
  <c r="BZ66" i="2" s="1"/>
  <c r="CJ23" i="2"/>
  <c r="CJ62" i="2" s="1"/>
  <c r="CG23" i="2"/>
  <c r="CG62" i="2" s="1"/>
  <c r="CF23" i="2"/>
  <c r="CF62" i="2" s="1"/>
  <c r="CE23" i="2"/>
  <c r="CE62" i="2" s="1"/>
  <c r="CI23" i="2"/>
  <c r="CI62" i="2" s="1"/>
  <c r="CD23" i="2"/>
  <c r="CD62" i="2" s="1"/>
  <c r="CC23" i="2"/>
  <c r="CC62" i="2" s="1"/>
  <c r="CB23" i="2"/>
  <c r="CB62" i="2" s="1"/>
  <c r="CH23" i="2"/>
  <c r="CH62" i="2" s="1"/>
  <c r="BZ23" i="2"/>
  <c r="BZ62" i="2" s="1"/>
  <c r="CI14" i="2"/>
  <c r="CI53" i="2" s="1"/>
  <c r="CH14" i="2"/>
  <c r="CH53" i="2" s="1"/>
  <c r="CJ14" i="2"/>
  <c r="CJ53" i="2" s="1"/>
  <c r="CE14" i="2"/>
  <c r="CE53" i="2" s="1"/>
  <c r="CG14" i="2"/>
  <c r="CG53" i="2" s="1"/>
  <c r="CF14" i="2"/>
  <c r="CF53" i="2" s="1"/>
  <c r="CB14" i="2"/>
  <c r="CB53" i="2" s="1"/>
  <c r="CD14" i="2"/>
  <c r="CD53" i="2" s="1"/>
  <c r="CC14" i="2"/>
  <c r="CC53" i="2" s="1"/>
  <c r="BZ14" i="2"/>
  <c r="BZ53" i="2" s="1"/>
  <c r="CG13" i="2"/>
  <c r="CG52" i="2" s="1"/>
  <c r="CI13" i="2"/>
  <c r="CI52" i="2" s="1"/>
  <c r="CH13" i="2"/>
  <c r="CH52" i="2" s="1"/>
  <c r="CJ13" i="2"/>
  <c r="CJ52" i="2" s="1"/>
  <c r="CD13" i="2"/>
  <c r="CD52" i="2" s="1"/>
  <c r="CC13" i="2"/>
  <c r="CC52" i="2" s="1"/>
  <c r="CE13" i="2"/>
  <c r="CE52" i="2" s="1"/>
  <c r="CF13" i="2"/>
  <c r="CF52" i="2" s="1"/>
  <c r="CB13" i="2"/>
  <c r="CB52" i="2" s="1"/>
  <c r="BZ13" i="2"/>
  <c r="BZ52" i="2" s="1"/>
  <c r="CK44" i="2"/>
  <c r="CI32" i="2"/>
  <c r="CI71" i="2" s="1"/>
  <c r="CG32" i="2"/>
  <c r="CG71" i="2" s="1"/>
  <c r="BZ32" i="2"/>
  <c r="BZ71" i="2" s="1"/>
  <c r="CD32" i="2"/>
  <c r="CD71" i="2" s="1"/>
  <c r="CC32" i="2"/>
  <c r="CC71" i="2" s="1"/>
  <c r="CH32" i="2"/>
  <c r="CH71" i="2" s="1"/>
  <c r="CJ32" i="2"/>
  <c r="CJ71" i="2" s="1"/>
  <c r="CF32" i="2"/>
  <c r="CF71" i="2" s="1"/>
  <c r="CE32" i="2"/>
  <c r="CE71" i="2" s="1"/>
  <c r="CB32" i="2"/>
  <c r="CB71" i="2" s="1"/>
  <c r="CI26" i="2"/>
  <c r="CI65" i="2" s="1"/>
  <c r="CH26" i="2"/>
  <c r="CH65" i="2" s="1"/>
  <c r="CJ26" i="2"/>
  <c r="CJ65" i="2" s="1"/>
  <c r="CF26" i="2"/>
  <c r="CF65" i="2" s="1"/>
  <c r="CE26" i="2"/>
  <c r="CE65" i="2" s="1"/>
  <c r="CB26" i="2"/>
  <c r="CB65" i="2" s="1"/>
  <c r="CG26" i="2"/>
  <c r="CG65" i="2" s="1"/>
  <c r="CD26" i="2"/>
  <c r="CD65" i="2" s="1"/>
  <c r="CC26" i="2"/>
  <c r="CC65" i="2" s="1"/>
  <c r="BZ26" i="2"/>
  <c r="BZ65" i="2" s="1"/>
  <c r="CI22" i="2"/>
  <c r="CI61" i="2" s="1"/>
  <c r="CH22" i="2"/>
  <c r="CH61" i="2" s="1"/>
  <c r="CJ22" i="2"/>
  <c r="CJ61" i="2" s="1"/>
  <c r="CG22" i="2"/>
  <c r="CG61" i="2" s="1"/>
  <c r="CF22" i="2"/>
  <c r="CF61" i="2" s="1"/>
  <c r="CE22" i="2"/>
  <c r="CE61" i="2" s="1"/>
  <c r="CB22" i="2"/>
  <c r="CB61" i="2" s="1"/>
  <c r="CD22" i="2"/>
  <c r="CD61" i="2" s="1"/>
  <c r="CC22" i="2"/>
  <c r="CC61" i="2" s="1"/>
  <c r="BZ22" i="2"/>
  <c r="BZ61" i="2" s="1"/>
  <c r="CG21" i="2"/>
  <c r="CG60" i="2" s="1"/>
  <c r="CI21" i="2"/>
  <c r="CI60" i="2" s="1"/>
  <c r="CH21" i="2"/>
  <c r="CH60" i="2" s="1"/>
  <c r="CJ21" i="2"/>
  <c r="CJ60" i="2" s="1"/>
  <c r="CD21" i="2"/>
  <c r="CD60" i="2" s="1"/>
  <c r="CC21" i="2"/>
  <c r="CC60" i="2" s="1"/>
  <c r="CF21" i="2"/>
  <c r="CF60" i="2" s="1"/>
  <c r="CE21" i="2"/>
  <c r="CE60" i="2" s="1"/>
  <c r="CB21" i="2"/>
  <c r="CB60" i="2" s="1"/>
  <c r="BZ21" i="2"/>
  <c r="BZ60" i="2" s="1"/>
  <c r="CG20" i="2"/>
  <c r="CG59" i="2" s="1"/>
  <c r="CH20" i="2"/>
  <c r="CH59" i="2" s="1"/>
  <c r="CJ20" i="2"/>
  <c r="CJ59" i="2" s="1"/>
  <c r="CD20" i="2"/>
  <c r="CD59" i="2" s="1"/>
  <c r="CC20" i="2"/>
  <c r="CC59" i="2" s="1"/>
  <c r="CI20" i="2"/>
  <c r="CI59" i="2" s="1"/>
  <c r="CF20" i="2"/>
  <c r="CF59" i="2" s="1"/>
  <c r="CE20" i="2"/>
  <c r="CE59" i="2" s="1"/>
  <c r="CB20" i="2"/>
  <c r="CB59" i="2" s="1"/>
  <c r="BZ20" i="2"/>
  <c r="BZ59" i="2" s="1"/>
  <c r="CJ19" i="2"/>
  <c r="CJ58" i="2" s="1"/>
  <c r="CF19" i="2"/>
  <c r="CF58" i="2" s="1"/>
  <c r="CH19" i="2"/>
  <c r="CH58" i="2" s="1"/>
  <c r="CG19" i="2"/>
  <c r="CG58" i="2" s="1"/>
  <c r="CD19" i="2"/>
  <c r="CD58" i="2" s="1"/>
  <c r="CC19" i="2"/>
  <c r="CC58" i="2" s="1"/>
  <c r="CB19" i="2"/>
  <c r="CB58" i="2" s="1"/>
  <c r="CE19" i="2"/>
  <c r="CE58" i="2" s="1"/>
  <c r="CI19" i="2"/>
  <c r="CI58" i="2" s="1"/>
  <c r="BZ19" i="2"/>
  <c r="BZ58" i="2" s="1"/>
  <c r="CG12" i="2"/>
  <c r="CG51" i="2" s="1"/>
  <c r="CH12" i="2"/>
  <c r="CH51" i="2" s="1"/>
  <c r="CJ12" i="2"/>
  <c r="CJ51" i="2" s="1"/>
  <c r="CD12" i="2"/>
  <c r="CD51" i="2" s="1"/>
  <c r="CC12" i="2"/>
  <c r="CC51" i="2" s="1"/>
  <c r="CI12" i="2"/>
  <c r="CI51" i="2" s="1"/>
  <c r="CE12" i="2"/>
  <c r="CE51" i="2" s="1"/>
  <c r="CF12" i="2"/>
  <c r="CF51" i="2" s="1"/>
  <c r="CB12" i="2"/>
  <c r="CB51" i="2" s="1"/>
  <c r="BZ12" i="2"/>
  <c r="BZ51" i="2" s="1"/>
  <c r="CF37" i="2"/>
  <c r="CF76" i="2" s="1"/>
  <c r="CI37" i="2"/>
  <c r="CI76" i="2" s="1"/>
  <c r="CH37" i="2"/>
  <c r="CH76" i="2" s="1"/>
  <c r="CG37" i="2"/>
  <c r="CG76" i="2" s="1"/>
  <c r="CJ37" i="2"/>
  <c r="CJ76" i="2" s="1"/>
  <c r="CD37" i="2"/>
  <c r="CD76" i="2" s="1"/>
  <c r="CC37" i="2"/>
  <c r="CC76" i="2" s="1"/>
  <c r="CE37" i="2"/>
  <c r="CE76" i="2" s="1"/>
  <c r="CB37" i="2"/>
  <c r="CB76" i="2" s="1"/>
  <c r="BZ37" i="2"/>
  <c r="BZ76" i="2" s="1"/>
  <c r="CF36" i="2"/>
  <c r="CF75" i="2" s="1"/>
  <c r="CH36" i="2"/>
  <c r="CH75" i="2" s="1"/>
  <c r="CJ36" i="2"/>
  <c r="CJ75" i="2" s="1"/>
  <c r="CD36" i="2"/>
  <c r="CD75" i="2" s="1"/>
  <c r="CC36" i="2"/>
  <c r="CC75" i="2" s="1"/>
  <c r="CI36" i="2"/>
  <c r="CI75" i="2" s="1"/>
  <c r="CG36" i="2"/>
  <c r="CG75" i="2" s="1"/>
  <c r="CE36" i="2"/>
  <c r="CE75" i="2" s="1"/>
  <c r="CB36" i="2"/>
  <c r="CB75" i="2" s="1"/>
  <c r="BZ36" i="2"/>
  <c r="BZ75" i="2" s="1"/>
  <c r="CJ31" i="2"/>
  <c r="CJ70" i="2" s="1"/>
  <c r="CF31" i="2"/>
  <c r="CF70" i="2" s="1"/>
  <c r="CE31" i="2"/>
  <c r="CE70" i="2" s="1"/>
  <c r="CI31" i="2"/>
  <c r="CI70" i="2" s="1"/>
  <c r="CG31" i="2"/>
  <c r="CG70" i="2" s="1"/>
  <c r="CD31" i="2"/>
  <c r="CD70" i="2" s="1"/>
  <c r="CC31" i="2"/>
  <c r="CC70" i="2" s="1"/>
  <c r="CB31" i="2"/>
  <c r="CB70" i="2" s="1"/>
  <c r="CH31" i="2"/>
  <c r="CH70" i="2" s="1"/>
  <c r="BZ31" i="2"/>
  <c r="BZ70" i="2" s="1"/>
  <c r="CH28" i="2"/>
  <c r="CH67" i="2" s="1"/>
  <c r="CJ28" i="2"/>
  <c r="CJ67" i="2" s="1"/>
  <c r="CD28" i="2"/>
  <c r="CD67" i="2" s="1"/>
  <c r="CC28" i="2"/>
  <c r="CC67" i="2" s="1"/>
  <c r="CI28" i="2"/>
  <c r="CI67" i="2" s="1"/>
  <c r="CG28" i="2"/>
  <c r="CG67" i="2" s="1"/>
  <c r="CF28" i="2"/>
  <c r="CF67" i="2" s="1"/>
  <c r="CE28" i="2"/>
  <c r="CE67" i="2" s="1"/>
  <c r="CB28" i="2"/>
  <c r="CB67" i="2" s="1"/>
  <c r="BZ28" i="2"/>
  <c r="BZ67" i="2" s="1"/>
  <c r="CG25" i="2"/>
  <c r="CG64" i="2" s="1"/>
  <c r="CI25" i="2"/>
  <c r="CI64" i="2" s="1"/>
  <c r="CH25" i="2"/>
  <c r="CH64" i="2" s="1"/>
  <c r="CD25" i="2"/>
  <c r="CD64" i="2" s="1"/>
  <c r="CC25" i="2"/>
  <c r="CC64" i="2" s="1"/>
  <c r="CJ25" i="2"/>
  <c r="CJ64" i="2" s="1"/>
  <c r="CF25" i="2"/>
  <c r="CF64" i="2" s="1"/>
  <c r="CE25" i="2"/>
  <c r="CE64" i="2" s="1"/>
  <c r="CB25" i="2"/>
  <c r="CB64" i="2" s="1"/>
  <c r="BZ25" i="2"/>
  <c r="BZ64" i="2" s="1"/>
  <c r="CG24" i="2"/>
  <c r="CG63" i="2" s="1"/>
  <c r="CI24" i="2"/>
  <c r="CI63" i="2" s="1"/>
  <c r="CD24" i="2"/>
  <c r="CD63" i="2" s="1"/>
  <c r="CC24" i="2"/>
  <c r="CC63" i="2" s="1"/>
  <c r="CH24" i="2"/>
  <c r="CH63" i="2" s="1"/>
  <c r="CJ24" i="2"/>
  <c r="CJ63" i="2" s="1"/>
  <c r="CF24" i="2"/>
  <c r="CF63" i="2" s="1"/>
  <c r="CE24" i="2"/>
  <c r="CE63" i="2" s="1"/>
  <c r="BZ24" i="2"/>
  <c r="BZ63" i="2" s="1"/>
  <c r="CB24" i="2"/>
  <c r="CB63" i="2" s="1"/>
  <c r="CG16" i="2"/>
  <c r="CG55" i="2" s="1"/>
  <c r="CI16" i="2"/>
  <c r="CI55" i="2" s="1"/>
  <c r="CD16" i="2"/>
  <c r="CD55" i="2" s="1"/>
  <c r="CC16" i="2"/>
  <c r="CC55" i="2" s="1"/>
  <c r="CH16" i="2"/>
  <c r="CH55" i="2" s="1"/>
  <c r="CE16" i="2"/>
  <c r="CE55" i="2" s="1"/>
  <c r="CJ16" i="2"/>
  <c r="CJ55" i="2" s="1"/>
  <c r="CF16" i="2"/>
  <c r="CF55" i="2" s="1"/>
  <c r="BZ16" i="2"/>
  <c r="BZ55" i="2" s="1"/>
  <c r="CB16" i="2"/>
  <c r="CB55" i="2" s="1"/>
  <c r="CJ15" i="2"/>
  <c r="CJ54" i="2" s="1"/>
  <c r="CG15" i="2"/>
  <c r="CG54" i="2" s="1"/>
  <c r="CF15" i="2"/>
  <c r="CF54" i="2" s="1"/>
  <c r="CI15" i="2"/>
  <c r="CI54" i="2" s="1"/>
  <c r="CD15" i="2"/>
  <c r="CD54" i="2" s="1"/>
  <c r="CC15" i="2"/>
  <c r="CC54" i="2" s="1"/>
  <c r="CB15" i="2"/>
  <c r="CB54" i="2" s="1"/>
  <c r="CH15" i="2"/>
  <c r="CH54" i="2" s="1"/>
  <c r="CE15" i="2"/>
  <c r="CE54" i="2" s="1"/>
  <c r="BZ15" i="2"/>
  <c r="BZ54" i="2" s="1"/>
  <c r="CE11" i="2"/>
  <c r="CE50" i="2" s="1"/>
  <c r="CJ11" i="2"/>
  <c r="CJ50" i="2" s="1"/>
  <c r="CF11" i="2"/>
  <c r="CF50" i="2" s="1"/>
  <c r="CH11" i="2"/>
  <c r="CH50" i="2" s="1"/>
  <c r="CG11" i="2"/>
  <c r="CG50" i="2" s="1"/>
  <c r="CD11" i="2"/>
  <c r="CD50" i="2" s="1"/>
  <c r="CC11" i="2"/>
  <c r="CC50" i="2" s="1"/>
  <c r="CB11" i="2"/>
  <c r="CB50" i="2" s="1"/>
  <c r="CI11" i="2"/>
  <c r="CI50" i="2" s="1"/>
  <c r="BZ11" i="2"/>
  <c r="BZ50" i="2" s="1"/>
  <c r="CI10" i="2"/>
  <c r="CI49" i="2" s="1"/>
  <c r="CH10" i="2"/>
  <c r="CH49" i="2" s="1"/>
  <c r="CJ10" i="2"/>
  <c r="CJ49" i="2" s="1"/>
  <c r="CF10" i="2"/>
  <c r="CF49" i="2" s="1"/>
  <c r="CB10" i="2"/>
  <c r="CB49" i="2" s="1"/>
  <c r="CG10" i="2"/>
  <c r="CG49" i="2" s="1"/>
  <c r="CE10" i="2"/>
  <c r="CE49" i="2" s="1"/>
  <c r="CD10" i="2"/>
  <c r="CD49" i="2" s="1"/>
  <c r="CC10" i="2"/>
  <c r="CC49" i="2" s="1"/>
  <c r="BZ10" i="2"/>
  <c r="BZ49" i="2" s="1"/>
  <c r="CG9" i="2"/>
  <c r="CG48" i="2" s="1"/>
  <c r="CI9" i="2"/>
  <c r="CI48" i="2" s="1"/>
  <c r="CH9" i="2"/>
  <c r="CH48" i="2" s="1"/>
  <c r="CE9" i="2"/>
  <c r="CE48" i="2" s="1"/>
  <c r="CD9" i="2"/>
  <c r="CD48" i="2" s="1"/>
  <c r="CC9" i="2"/>
  <c r="CC48" i="2" s="1"/>
  <c r="CB9" i="2"/>
  <c r="CB48" i="2" s="1"/>
  <c r="CJ9" i="2"/>
  <c r="CJ48" i="2" s="1"/>
  <c r="CF9" i="2"/>
  <c r="CF48" i="2" s="1"/>
  <c r="BZ9" i="2"/>
  <c r="BZ48" i="2" s="1"/>
  <c r="CG8" i="2"/>
  <c r="CG47" i="2" s="1"/>
  <c r="CI8" i="2"/>
  <c r="CI47" i="2" s="1"/>
  <c r="CE8" i="2"/>
  <c r="CE47" i="2" s="1"/>
  <c r="CD8" i="2"/>
  <c r="CD47" i="2" s="1"/>
  <c r="CC8" i="2"/>
  <c r="CC47" i="2" s="1"/>
  <c r="CH8" i="2"/>
  <c r="CH47" i="2" s="1"/>
  <c r="CJ8" i="2"/>
  <c r="CJ47" i="2" s="1"/>
  <c r="CF8" i="2"/>
  <c r="CF47" i="2" s="1"/>
  <c r="CB8" i="2"/>
  <c r="CB47" i="2" s="1"/>
  <c r="BZ8" i="2"/>
  <c r="BZ47" i="2" s="1"/>
  <c r="CI38" i="2"/>
  <c r="CI77" i="2" s="1"/>
  <c r="CH38" i="2"/>
  <c r="CH77" i="2" s="1"/>
  <c r="CG38" i="2"/>
  <c r="CG77" i="2" s="1"/>
  <c r="CJ38" i="2"/>
  <c r="CJ77" i="2" s="1"/>
  <c r="CE38" i="2"/>
  <c r="CE77" i="2" s="1"/>
  <c r="CB38" i="2"/>
  <c r="CB77" i="2" s="1"/>
  <c r="BZ38" i="2"/>
  <c r="BZ77" i="2" s="1"/>
  <c r="CF38" i="2"/>
  <c r="CF77" i="2" s="1"/>
  <c r="CD38" i="2"/>
  <c r="CD77" i="2" s="1"/>
  <c r="CC38" i="2"/>
  <c r="CC77" i="2" s="1"/>
  <c r="CI33" i="2"/>
  <c r="CI72" i="2" s="1"/>
  <c r="CH33" i="2"/>
  <c r="CH72" i="2" s="1"/>
  <c r="CG33" i="2"/>
  <c r="CG72" i="2" s="1"/>
  <c r="CD33" i="2"/>
  <c r="CD72" i="2" s="1"/>
  <c r="CC33" i="2"/>
  <c r="CC72" i="2" s="1"/>
  <c r="CJ33" i="2"/>
  <c r="CJ72" i="2" s="1"/>
  <c r="CF33" i="2"/>
  <c r="CF72" i="2" s="1"/>
  <c r="CE33" i="2"/>
  <c r="CE72" i="2" s="1"/>
  <c r="CB33" i="2"/>
  <c r="CB72" i="2" s="1"/>
  <c r="BZ33" i="2"/>
  <c r="BZ72" i="2" s="1"/>
  <c r="CI18" i="2"/>
  <c r="CI57" i="2" s="1"/>
  <c r="CH18" i="2"/>
  <c r="CH57" i="2" s="1"/>
  <c r="CJ18" i="2"/>
  <c r="CJ57" i="2" s="1"/>
  <c r="CE18" i="2"/>
  <c r="CE57" i="2" s="1"/>
  <c r="CF18" i="2"/>
  <c r="CF57" i="2" s="1"/>
  <c r="CB18" i="2"/>
  <c r="CB57" i="2" s="1"/>
  <c r="CG18" i="2"/>
  <c r="CG57" i="2" s="1"/>
  <c r="CD18" i="2"/>
  <c r="CD57" i="2" s="1"/>
  <c r="CC18" i="2"/>
  <c r="CC57" i="2" s="1"/>
  <c r="BZ18" i="2"/>
  <c r="BZ57" i="2" s="1"/>
  <c r="CG17" i="2"/>
  <c r="CG56" i="2" s="1"/>
  <c r="CI17" i="2"/>
  <c r="CI56" i="2" s="1"/>
  <c r="CH17" i="2"/>
  <c r="CH56" i="2" s="1"/>
  <c r="CD17" i="2"/>
  <c r="CD56" i="2" s="1"/>
  <c r="CC17" i="2"/>
  <c r="CC56" i="2" s="1"/>
  <c r="CE17" i="2"/>
  <c r="CE56" i="2" s="1"/>
  <c r="CJ17" i="2"/>
  <c r="CJ56" i="2" s="1"/>
  <c r="CF17" i="2"/>
  <c r="CF56" i="2" s="1"/>
  <c r="CB17" i="2"/>
  <c r="CB56" i="2" s="1"/>
  <c r="BZ17" i="2"/>
  <c r="BZ56" i="2" s="1"/>
  <c r="CK41" i="2"/>
  <c r="BS3" i="2"/>
  <c r="BS7" i="2"/>
  <c r="BS4" i="2"/>
  <c r="BS8" i="2"/>
  <c r="BS5" i="2"/>
  <c r="BS9" i="2"/>
  <c r="BS6" i="2"/>
  <c r="BS10" i="2"/>
  <c r="BD32" i="2"/>
  <c r="BD24" i="2"/>
  <c r="BD29" i="2"/>
  <c r="BD21" i="2"/>
  <c r="BD13" i="2"/>
  <c r="BD8" i="2"/>
  <c r="BD22" i="2"/>
  <c r="BD19" i="2"/>
  <c r="BD10" i="2"/>
  <c r="BD6" i="2"/>
  <c r="M5" i="2"/>
  <c r="BD3" i="2"/>
  <c r="BD35" i="2"/>
  <c r="BD27" i="2"/>
  <c r="BD2" i="2"/>
  <c r="BD7" i="2"/>
  <c r="BD23" i="2"/>
  <c r="BD28" i="2"/>
  <c r="BD17" i="2"/>
  <c r="BD4" i="2"/>
  <c r="BD31" i="2"/>
  <c r="BB38" i="2"/>
  <c r="BD37" i="2"/>
  <c r="BD34" i="2"/>
  <c r="BD25" i="2"/>
  <c r="BD18" i="2"/>
  <c r="BD14" i="2"/>
  <c r="BD12" i="2"/>
  <c r="BD11" i="2"/>
  <c r="BB3" i="2"/>
  <c r="AP36" i="2"/>
  <c r="AP15" i="2"/>
  <c r="AP35" i="2"/>
  <c r="AP32" i="2"/>
  <c r="AP22" i="2"/>
  <c r="AP19" i="2"/>
  <c r="AP23" i="2"/>
  <c r="AP27" i="2"/>
  <c r="AP31" i="2"/>
  <c r="AP3" i="2"/>
  <c r="AP7" i="2"/>
  <c r="AP11" i="2"/>
  <c r="AP16" i="2"/>
  <c r="AP20" i="2"/>
  <c r="AP24" i="2"/>
  <c r="AP28" i="2"/>
  <c r="AP4" i="2"/>
  <c r="AP8" i="2"/>
  <c r="AP12" i="2"/>
  <c r="AP17" i="2"/>
  <c r="AP21" i="2"/>
  <c r="AP25" i="2"/>
  <c r="AP29" i="2"/>
  <c r="AP33" i="2"/>
  <c r="AP5" i="2"/>
  <c r="AP9" i="2"/>
  <c r="AP13" i="2"/>
  <c r="AP26" i="2"/>
  <c r="AP30" i="2"/>
  <c r="AP34" i="2"/>
  <c r="AP38" i="2"/>
  <c r="AP6" i="2"/>
  <c r="AP10" i="2"/>
  <c r="AP2" i="2"/>
  <c r="AP18" i="2"/>
  <c r="AN2" i="2"/>
  <c r="BB22" i="2"/>
  <c r="BB21" i="2"/>
  <c r="BB18" i="2"/>
  <c r="BB16" i="2"/>
  <c r="BB14" i="2"/>
  <c r="BB4" i="2"/>
  <c r="BB31" i="2"/>
  <c r="BB29" i="2"/>
  <c r="BB37" i="2"/>
  <c r="BB34" i="2"/>
  <c r="BB30" i="2"/>
  <c r="BB25" i="2"/>
  <c r="BB24" i="2"/>
  <c r="BB17" i="2"/>
  <c r="BB32" i="2"/>
  <c r="BB12" i="2"/>
  <c r="BB8" i="2"/>
  <c r="BB26" i="2"/>
  <c r="BB10" i="2"/>
  <c r="BB33" i="2"/>
  <c r="BB9" i="2"/>
  <c r="BB13" i="2"/>
  <c r="BB23" i="2"/>
  <c r="BB27" i="2"/>
  <c r="BB35" i="2"/>
  <c r="BB6" i="2"/>
  <c r="BB28" i="2"/>
  <c r="BB7" i="2"/>
  <c r="BB11" i="2"/>
  <c r="BB15" i="2"/>
  <c r="AI4" i="2"/>
  <c r="AN38" i="2"/>
  <c r="AN30" i="2"/>
  <c r="AN20" i="2"/>
  <c r="AN16" i="2"/>
  <c r="AN11" i="2"/>
  <c r="AN7" i="2"/>
  <c r="AN34" i="2"/>
  <c r="AN14" i="2"/>
  <c r="AN13" i="2"/>
  <c r="AN12" i="2"/>
  <c r="AN10" i="2"/>
  <c r="AN26" i="2"/>
  <c r="AN3" i="2"/>
  <c r="AN15" i="2"/>
  <c r="AN21" i="2"/>
  <c r="AN31" i="2"/>
  <c r="AN36" i="2"/>
  <c r="AN4" i="2"/>
  <c r="AN8" i="2"/>
  <c r="AN23" i="2"/>
  <c r="AN27" i="2"/>
  <c r="AN32" i="2"/>
  <c r="AN37" i="2"/>
  <c r="AN5" i="2"/>
  <c r="AN9" i="2"/>
  <c r="AN18" i="2"/>
  <c r="AN24" i="2"/>
  <c r="AN28" i="2"/>
  <c r="AN33" i="2"/>
  <c r="AN6" i="2"/>
  <c r="AN25" i="2"/>
  <c r="AK2" i="2"/>
  <c r="AK3" i="2"/>
  <c r="AK7" i="2"/>
  <c r="AK11" i="2"/>
  <c r="AK15" i="2"/>
  <c r="AK21" i="2"/>
  <c r="AK26" i="2"/>
  <c r="AK31" i="2"/>
  <c r="AK35" i="2"/>
  <c r="AK4" i="2"/>
  <c r="AK8" i="2"/>
  <c r="AK12" i="2"/>
  <c r="AK16" i="2"/>
  <c r="AK23" i="2"/>
  <c r="AK27" i="2"/>
  <c r="AK32" i="2"/>
  <c r="AK36" i="2"/>
  <c r="AK5" i="2"/>
  <c r="AK9" i="2"/>
  <c r="AK13" i="2"/>
  <c r="AK18" i="2"/>
  <c r="AK24" i="2"/>
  <c r="AK28" i="2"/>
  <c r="AK33" i="2"/>
  <c r="AK37" i="2"/>
  <c r="AK6" i="2"/>
  <c r="AK10" i="2"/>
  <c r="AK14" i="2"/>
  <c r="AK20" i="2"/>
  <c r="AK25" i="2"/>
  <c r="AK30" i="2"/>
  <c r="AK34" i="2"/>
  <c r="AK38" i="2"/>
  <c r="AI2" i="2"/>
  <c r="O3" i="2"/>
  <c r="CK66" i="2" l="1"/>
  <c r="CK76" i="2"/>
  <c r="CK58" i="2"/>
  <c r="CK60" i="2"/>
  <c r="CK67" i="2"/>
  <c r="CK51" i="2"/>
  <c r="CK77" i="2"/>
  <c r="CK47" i="2"/>
  <c r="CK49" i="2"/>
  <c r="CK55" i="2"/>
  <c r="CK63" i="2"/>
  <c r="CK52" i="2"/>
  <c r="CK62" i="2"/>
  <c r="CK57" i="2"/>
  <c r="CK54" i="2"/>
  <c r="CK64" i="2"/>
  <c r="CK70" i="2"/>
  <c r="CK75" i="2"/>
  <c r="CK59" i="2"/>
  <c r="CK61" i="2"/>
  <c r="CK71" i="2"/>
  <c r="CK69" i="2"/>
  <c r="CK74" i="2"/>
  <c r="CK56" i="2"/>
  <c r="CK72" i="2"/>
  <c r="CK48" i="2"/>
  <c r="CK50" i="2"/>
  <c r="CK65" i="2"/>
  <c r="CK53" i="2"/>
  <c r="CK68" i="2"/>
  <c r="CK73" i="2"/>
</calcChain>
</file>

<file path=xl/sharedStrings.xml><?xml version="1.0" encoding="utf-8"?>
<sst xmlns="http://schemas.openxmlformats.org/spreadsheetml/2006/main" count="2625" uniqueCount="440">
  <si>
    <t>Angola</t>
  </si>
  <si>
    <t>Yes</t>
  </si>
  <si>
    <t>No</t>
  </si>
  <si>
    <t>#Legal entities
#Other</t>
  </si>
  <si>
    <t>Yes, regularly provided funding</t>
  </si>
  <si>
    <t>#Representation in elected body
#Participation in election</t>
  </si>
  <si>
    <t>Equal</t>
  </si>
  <si>
    <t>Ongoing party activities</t>
  </si>
  <si>
    <t>Tax relief</t>
  </si>
  <si>
    <t>Other</t>
  </si>
  <si>
    <t>Yes, EMB</t>
  </si>
  <si>
    <t>EMB</t>
  </si>
  <si>
    <t>Court</t>
  </si>
  <si>
    <t>#Fines
#Other
#Suspension of public funding</t>
  </si>
  <si>
    <t>Argentina</t>
  </si>
  <si>
    <t>#Organisations connected to gambling
#Organisations in debt</t>
  </si>
  <si>
    <t>Yes, for both natural and legal persons</t>
  </si>
  <si>
    <t>For juridical persons, not above 1% of the total spending allowed and, for natural persons, not above the 2% of the total spending allowed, out of the annual limit on campaign.</t>
  </si>
  <si>
    <t>A Political party cannot receive private contributions that exceed the difference between the limit for campaign expenses and the public funding that received for that purpose.</t>
  </si>
  <si>
    <t>Yes, funds earmarked for gender activities</t>
  </si>
  <si>
    <t>Yes, both regularly provided funding and in relation to campaigns</t>
  </si>
  <si>
    <t>20% for each political party ; 80% in proportion to the number of votes that the party had obtained in the last  election</t>
  </si>
  <si>
    <t>50% of the total share is given to partys equally, and the other 50% is given proportionally to the proportion of votes received in the previous election</t>
  </si>
  <si>
    <t>#Campaign spending
#Ongoing party activities
#Research and policy initiatives</t>
  </si>
  <si>
    <t>Tax exemption</t>
  </si>
  <si>
    <t>#Equal
#Number of candidates
#Other</t>
  </si>
  <si>
    <t>The flat rate equals to the amount of an index included in the annual budget of the country</t>
  </si>
  <si>
    <t>#Yes, for political parties
#Yes, for candidates
#Yes, for third parties</t>
  </si>
  <si>
    <t>Federal Justice with electoral jurisdiction</t>
  </si>
  <si>
    <t>Impose fines</t>
  </si>
  <si>
    <t>Body of Auditors</t>
  </si>
  <si>
    <t>Fines - Loss of public funding - Loss of politican rights</t>
  </si>
  <si>
    <t>Australia</t>
  </si>
  <si>
    <t>No, but specific limit</t>
  </si>
  <si>
    <t>Yes, in relation to campaigns</t>
  </si>
  <si>
    <t>Share of votes in previous election</t>
  </si>
  <si>
    <t>Flat rate by votes received</t>
  </si>
  <si>
    <t>Campaign spending</t>
  </si>
  <si>
    <t>Sometimes</t>
  </si>
  <si>
    <t>#Refer for investigation
#Carry out investigation</t>
  </si>
  <si>
    <t>#Fines
#Prison</t>
  </si>
  <si>
    <t>Belgium</t>
  </si>
  <si>
    <t>Legal entities</t>
  </si>
  <si>
    <t>Yes, for natural persons</t>
  </si>
  <si>
    <t>A party may receive maximum EUR 500 from an individual each year. A donor may contribute a maximum of EUR 2,000 per year.</t>
  </si>
  <si>
    <t>A candidate may receive maximum EUR 500 from an individual each year. A donor may contribute a maximum of EUR 2,000 per year.</t>
  </si>
  <si>
    <t>Representation in elected body</t>
  </si>
  <si>
    <t>#Equal
#Proportional to votes received</t>
  </si>
  <si>
    <t>Free or subsidised transport</t>
  </si>
  <si>
    <t>#Equal
#Number of candidates</t>
  </si>
  <si>
    <t>EUR 1,000,000</t>
  </si>
  <si>
    <t>Depends on candidate's position on the nomination list; limit includes fixed amount and amount for registered voter in previous election</t>
  </si>
  <si>
    <t>#Yes, other
#Yes, institution for this purpose</t>
  </si>
  <si>
    <t>#Ministry
#Parliamentary unit</t>
  </si>
  <si>
    <t>Impose sanctions</t>
  </si>
  <si>
    <t>#Fines
#Loss of public funding</t>
  </si>
  <si>
    <t>Brazil</t>
  </si>
  <si>
    <t>#Religious organisations
#Charities
#Other</t>
  </si>
  <si>
    <t>10% of the profits earned by the donor in the previous year</t>
  </si>
  <si>
    <t>10% of declared income per annum for individual donors</t>
  </si>
  <si>
    <t>10% of declared income for individual donors</t>
  </si>
  <si>
    <t>Specific limit for candidates , however if they have a share in a company they may donate to the campaign 10% of the companies' revenues of the previous year</t>
  </si>
  <si>
    <t>#Representation in elected body
#Share of seats in previous election
#Gender parity</t>
  </si>
  <si>
    <t>#Equal
#Proportional to votes received
#Proportional to seats received</t>
  </si>
  <si>
    <t>#Campaign spending
#Ongoing party activities
#Intra-party institution</t>
  </si>
  <si>
    <t>Premises for campaign meetings</t>
  </si>
  <si>
    <t>#Share of seats
#Other</t>
  </si>
  <si>
    <t>Minimum 5% and maximum 15% of the value destined to finance campaigns reserved in bank accounts for this purpose</t>
  </si>
  <si>
    <t>Varies according to office contested</t>
  </si>
  <si>
    <t>#Yes, for political parties
#Yes, for candidates</t>
  </si>
  <si>
    <t>#Carry out investigation
#Request additional information from potential violator
#Request additional information from others</t>
  </si>
  <si>
    <t>#Refer for investigation
#Carry out investigation
#Request additional information from potential violator
#Impose sanctions</t>
  </si>
  <si>
    <t>#Court
#Other</t>
  </si>
  <si>
    <t>#Fines
#Loss of public funding
#Deregistration of party
#Loss of nomination of candidate
#Loss of elected office</t>
  </si>
  <si>
    <t>Canada</t>
  </si>
  <si>
    <t>This amount increases by $25 on January 1 in each subsequent year (cf: CEA subsection 367(1.1)).</t>
  </si>
  <si>
    <t>Regular limit applies.</t>
  </si>
  <si>
    <t>Specific limit for candidates</t>
  </si>
  <si>
    <t>Share of expenses reimbursed</t>
  </si>
  <si>
    <t>#Number of candidates
#Share of seats
#Other</t>
  </si>
  <si>
    <t>No. Only to political parties.</t>
  </si>
  <si>
    <t>CAD 0.735 multiplied by the number of names appearing on the preliminary or revised electoral lists for each electoral district.</t>
  </si>
  <si>
    <t>A spending limit is set for each electoral district. These limits are calculated according to a formula based on the number of names on the preliminary or revised lists of electors for each electoral district.</t>
  </si>
  <si>
    <t>Spending limit exists</t>
  </si>
  <si>
    <t>None</t>
  </si>
  <si>
    <t>#Fines
#Prison
#Forfeiture
#Deregistration of party
#Other</t>
  </si>
  <si>
    <t>Chile</t>
  </si>
  <si>
    <t>#Legal entities
#Religious organisations
#Organisations connected to gambling
#Charities
#Recently founded organisations
#Organisations in debt
#Other</t>
  </si>
  <si>
    <t>300 indexed units/ per year ( non members), 500 indexed units/ per year ( members)</t>
  </si>
  <si>
    <t>500 indexed unit per person, in the case of presidential election</t>
  </si>
  <si>
    <t>#Yes, funds earmarked for gender activities
#Yes, other</t>
  </si>
  <si>
    <t>Depending on type of candidate</t>
  </si>
  <si>
    <t>#Representation in elected body
#Share of votes in previous election
#Participation in election
#Registration as a political party</t>
  </si>
  <si>
    <t>#Ongoing party activities
#Intra-party institution</t>
  </si>
  <si>
    <t>#Equal
#Share of votes in preceding election</t>
  </si>
  <si>
    <t>Varía según la elección</t>
  </si>
  <si>
    <t>Varies from office to office, but in every case is set according to a formula</t>
  </si>
  <si>
    <t>Spending limit for party/candidate includes spending by others on their behalf</t>
  </si>
  <si>
    <t>#Refer for investigation
#Carry out investigation
#Request additional information from potential violator
#Request additional information from others</t>
  </si>
  <si>
    <t>#Carry out investigation
#Request additional information from potential violator
#Request additional information from others
#Impose sanctions</t>
  </si>
  <si>
    <t>Auditing agency</t>
  </si>
  <si>
    <t>#Fines
#Prison
#Deregistration of party
#Suspension of political party</t>
  </si>
  <si>
    <t>Colombia</t>
  </si>
  <si>
    <t>#Organisations connected to gambling
#Other</t>
  </si>
  <si>
    <t>#Share of votes in previous election
#Share of seats in previous election
#Registration as a political party</t>
  </si>
  <si>
    <t>#Equal
#Proportional to seats received</t>
  </si>
  <si>
    <t>#Campaign spending
#Ongoing party activities
#Intra-party institution
#Research and policy initiatives</t>
  </si>
  <si>
    <t>#Equal
#Share of votes in preceding election
#Other</t>
  </si>
  <si>
    <t>#Refer for investigation
#Carry out investigation
#Request additional information from potential violator
#Request additional information from others
#Impose sanctions</t>
  </si>
  <si>
    <t>#Fines
#Prison
#Forfeiture
#Loss of public funding
#Deregistration of party
#Loss of elected office
#Suspension of political party
#Other
#Suspension of public funding</t>
  </si>
  <si>
    <t>Czech Republic</t>
  </si>
  <si>
    <t>CZK 3000000 in one calendar year, both for natural and legal persons</t>
  </si>
  <si>
    <t>#Representation in elected body
#Share of votes in previous election</t>
  </si>
  <si>
    <t>#Proportional to votes received
#Proportional to seats received</t>
  </si>
  <si>
    <t>Space for campaign materials</t>
  </si>
  <si>
    <t>Parliamentary elections - CZK 90,000,000 for the Chamber of Deputies elections and CZK 2,000,000 for Senate elections; Presidential elections - CZK 40,000,000.</t>
  </si>
  <si>
    <t>Yes, for third parties</t>
  </si>
  <si>
    <t>Yes, institution for this purpose</t>
  </si>
  <si>
    <t>Special institution</t>
  </si>
  <si>
    <t>#Request additional information from potential violator
#Request additional information from others
#Impose sanctions</t>
  </si>
  <si>
    <t>Ministry</t>
  </si>
  <si>
    <t>Denmark</t>
  </si>
  <si>
    <t>#Fines
#Prison
#Loss of public funding</t>
  </si>
  <si>
    <t>Finland</t>
  </si>
  <si>
    <t>There is an annual limit on the amount a single donor can contribute to a political party (EUR 30,000 per calendar year).</t>
  </si>
  <si>
    <t>Yes, funding to women</t>
  </si>
  <si>
    <t>There is a limit on the amount, per calendar year, a single donor can contribute to a candidate's campaign (EUR 3,000 in municipal elections, EUR 6,000 in parliamentary elections, EUR 10,000 in European elections).</t>
  </si>
  <si>
    <t>Donation limit for private persons apply.</t>
  </si>
  <si>
    <t>Proportional to seats received</t>
  </si>
  <si>
    <t>#Tax relief
#Free or subsidised postage cost</t>
  </si>
  <si>
    <t>#Yes, ministry
#Yes, auditing agency</t>
  </si>
  <si>
    <t>#Ministry
#Auditing agency</t>
  </si>
  <si>
    <t>#Request additional information from potential violator
#Impose sanctions</t>
  </si>
  <si>
    <t>France</t>
  </si>
  <si>
    <t>EUR 7,500.</t>
  </si>
  <si>
    <t>EUR 4,600</t>
  </si>
  <si>
    <t>#Share of votes in previous election
#Number of candidates</t>
  </si>
  <si>
    <t>#Tax relief
#Space for campaign materials
#Premises for campaign meetings
#Free or subsidised postage cost</t>
  </si>
  <si>
    <t>#Equal
#Share of seats
#Other</t>
  </si>
  <si>
    <t>Depends on the type of elections.</t>
  </si>
  <si>
    <t>#Refer for investigation
#Carry out investigation
#Request additional information from potential violator</t>
  </si>
  <si>
    <t>#Ministry
#Court
#Other</t>
  </si>
  <si>
    <t>#Fines
#Prison
#Loss of public funding
#Loss of elected office</t>
  </si>
  <si>
    <t>Germany</t>
  </si>
  <si>
    <t>#Representation in elected body
#Share of votes in previous election
#Share of seats in previous election
#Participation in election
#Registration as a political party</t>
  </si>
  <si>
    <t>#Flat rate by votes received
#Proportional to seats received</t>
  </si>
  <si>
    <t>#Yes, auditing agency
#Parliamentary unit</t>
  </si>
  <si>
    <t>Parliamentary unit</t>
  </si>
  <si>
    <t>#Carry out investigation
#Request additional information from potential violator
#Impose sanctions</t>
  </si>
  <si>
    <t>#Fines
#Prison
#Forfeiture
#Loss of public funding</t>
  </si>
  <si>
    <t>Greece</t>
  </si>
  <si>
    <t>20.000€</t>
  </si>
  <si>
    <t>5.000€</t>
  </si>
  <si>
    <t>#Representation in elected body
#Share of votes in previous election
#Number of candidates</t>
  </si>
  <si>
    <t>#Share of votes in preceding election
#Other</t>
  </si>
  <si>
    <t>Yes, other</t>
  </si>
  <si>
    <t>#Carry out investigation
#Request additional information from potential violator</t>
  </si>
  <si>
    <t>#Refer for investigation
#Carry out investigation
#Request additional information from others</t>
  </si>
  <si>
    <t>#Fines
#Prison
#Loss of public funding
#Suspension of public funding</t>
  </si>
  <si>
    <t>Iceland</t>
  </si>
  <si>
    <t>Annual regular limit of ISK 400,000 applies.</t>
  </si>
  <si>
    <t>Regular limit applies</t>
  </si>
  <si>
    <t>Yes. Donation limit applies.</t>
  </si>
  <si>
    <t>ISK 400,000 per year.</t>
  </si>
  <si>
    <t>Donation limit for private persons apply</t>
  </si>
  <si>
    <t>Yes, regularly provided funding and in relation to campaigns.</t>
  </si>
  <si>
    <t>#Representation in elected body
#Share of votes in previous election
#Participation in election</t>
  </si>
  <si>
    <t>Proportional to votes received</t>
  </si>
  <si>
    <t>Depends on the constituency.</t>
  </si>
  <si>
    <t>Yes, auditing agency</t>
  </si>
  <si>
    <t>#Refer for investigation
#Carry out investigation
#Request additional information from potential violator
#When it comes to political parties. No such powers regarding candidates' accounts.</t>
  </si>
  <si>
    <t>#Fines
#Prison
#Forfeiture</t>
  </si>
  <si>
    <t>India</t>
  </si>
  <si>
    <t>Recently founded organisations |Other</t>
  </si>
  <si>
    <t>Yes, for legal persons</t>
  </si>
  <si>
    <t>Natural persons: no limit. Legal persons: 7.5 % of average net profits.</t>
  </si>
  <si>
    <t>7 million rupees (or $ 106,000) and 2.8 million rupees ($42,000)</t>
  </si>
  <si>
    <t>Carry out investigation</t>
  </si>
  <si>
    <t>#Fines
#Prison
#Forfeiture
#Loss of nomination of candidate
#Loss of political rights
#Loss of elected office</t>
  </si>
  <si>
    <t>Israel</t>
  </si>
  <si>
    <t>Underage persons</t>
  </si>
  <si>
    <t>1000 NIS per year</t>
  </si>
  <si>
    <t>A person may contribute to a political party 2,300 NIS in a year when there are elections to the Knesse or to the local authorities.</t>
  </si>
  <si>
    <t>11,380 NIS for a candidate in primaries for the position of MP; 45,470 for a candidate in primaries for the position of party chairman, prime minister, or head of a local authority</t>
  </si>
  <si>
    <t>#Representation in elected body
#Share of votes in next election</t>
  </si>
  <si>
    <t>#Campaign spending
#Ongoing party activities</t>
  </si>
  <si>
    <t>Share of seats</t>
  </si>
  <si>
    <t>#Spending limit exists
#Spending limit for party/candidate includes spending by others on their behalf</t>
  </si>
  <si>
    <t>Institution for this purpose</t>
  </si>
  <si>
    <t>Italy</t>
  </si>
  <si>
    <t>€ 100.000</t>
  </si>
  <si>
    <t>#Equal
#Other</t>
  </si>
  <si>
    <t>1 EUR times the number of citizens who are registered as voters in the constituencies where the parties have presented lists of candidates (for national parliament) | 1 EUR times the number of persons eligible to vote for the Chamber of Deputies (for European parliament) | 1 EUR multiplied by the number of persons eligible to vote for the Town Council (for municipal elections) | for others election, the maximum amount varies according to the size of the town/city</t>
  </si>
  <si>
    <t>52,000 EUR + 0.001 EUR times the number of citizens living in the constituencies in which the candidate stands (national and European elections)| 38.802,85 EUR + 0.0061 EUR times the number of citizens living in the provincial constituency for which the candidates stand (for regional, provincial and municipal elections)</t>
  </si>
  <si>
    <t>#Request additional information from potential violator
#Impose sanctions
#Other</t>
  </si>
  <si>
    <t>#Institution for this purpose
#Parliamentary unit</t>
  </si>
  <si>
    <t>#Fines
#Loss of public funding
#Deregistration of party</t>
  </si>
  <si>
    <t>Korea, Republic of</t>
  </si>
  <si>
    <t>#Organisations in debt
#Other</t>
  </si>
  <si>
    <t>Annual limit is 20 million yen  (individuals); between 7,5 million yen to 30 million yen (corporations, labor unions and other organisations)</t>
  </si>
  <si>
    <t>Limit for individual donations is 1.5 million yen per a year</t>
  </si>
  <si>
    <t>#Representation in elected body
#Share of votes in previous election
#Share of seats in previous election</t>
  </si>
  <si>
    <t>#Proportional to votes received
#Number of members</t>
  </si>
  <si>
    <t>#Tax relief
#Premises for campaign meetings</t>
  </si>
  <si>
    <t>#Number of candidates
#Other</t>
  </si>
  <si>
    <t>different from each election</t>
  </si>
  <si>
    <t>#Ministry
#Other</t>
  </si>
  <si>
    <t>Japan</t>
  </si>
  <si>
    <t>Only individuals can donate</t>
  </si>
  <si>
    <t>20% of total annual revenue, or 10% of election expenses</t>
  </si>
  <si>
    <t>10% of election expenses</t>
  </si>
  <si>
    <t>20,000,000 won</t>
  </si>
  <si>
    <t>Other: 5 or more seats in National Assembly, or 3% of the vote in presidential election, at-large seats for National Assembly or local councils</t>
  </si>
  <si>
    <t>Depends on what type of election and population of district</t>
  </si>
  <si>
    <t>Depends on the type of election</t>
  </si>
  <si>
    <t>Third parties are banned from participating in campaigns</t>
  </si>
  <si>
    <t>#Fines
#Prison
#Forfeiture
#Loss of nomination of candidate
#Loss of elected office</t>
  </si>
  <si>
    <t>Malaysia</t>
  </si>
  <si>
    <t>DEPENDS ON ELECTION TYPE</t>
  </si>
  <si>
    <t>#EMB
#Special institution
#Court</t>
  </si>
  <si>
    <t>#Fines
#Prison
#Forfeiture
#Deregistration of party
#Loss of nomination of candidate
#Loss of elected office</t>
  </si>
  <si>
    <t>Mexico</t>
  </si>
  <si>
    <t>#Legal entities
#Religious organisations
#Organisations connected to gambling
#Recently founded organisations
#Other</t>
  </si>
  <si>
    <t>Annual limit of 0.5% of the  overall spending limit from the previous presidential election</t>
  </si>
  <si>
    <t>10% of overall spending limit from the previous presidential election</t>
  </si>
  <si>
    <t>#The contribution limit for party-affiliated candidates is 10% of the spending limit from the previous presidential election.
#
#
#
#The contribution limit for independent candidates may not exceed 10% of the spending cap for election contested</t>
  </si>
  <si>
    <t>#Number of members
#Registration as a political party</t>
  </si>
  <si>
    <t>#Tax relief
#Premises for campaign meetings
#Free or subsidised postage cost</t>
  </si>
  <si>
    <t>The spending limit is calculated and varies for each election and office contested.</t>
  </si>
  <si>
    <t>Third parties banned from campaign spending</t>
  </si>
  <si>
    <t>#Fines
#Loss of public funding
#Deregistration of party
#Loss of nomination of candidate</t>
  </si>
  <si>
    <t>Mozambique</t>
  </si>
  <si>
    <t>#Representation in elected body
#Share of seats in previous election
#Number of candidates
#Participation in election</t>
  </si>
  <si>
    <t>#Proportional to seats received
#Proportional to candidates fielded</t>
  </si>
  <si>
    <t>#EMB
#Court</t>
  </si>
  <si>
    <t>#Refer for investigation
#Request additional information from potential violator</t>
  </si>
  <si>
    <t>#Fines
#Prison
#Loss of nomination of candidate</t>
  </si>
  <si>
    <t>New Zealand</t>
  </si>
  <si>
    <t>Registration as a political party</t>
  </si>
  <si>
    <t>#Share of seats
#Share of votes in preceding election
#Other</t>
  </si>
  <si>
    <t>NZD 1,169,000</t>
  </si>
  <si>
    <t>NZD 27,500</t>
  </si>
  <si>
    <t>#Fines
#Prison
#Other</t>
  </si>
  <si>
    <t>Norway</t>
  </si>
  <si>
    <t>Yes, for political parties</t>
  </si>
  <si>
    <t>#Ministry
#Court
#Auditing agency</t>
  </si>
  <si>
    <t>Paraguay</t>
  </si>
  <si>
    <t>10.000 days of minimum wage</t>
  </si>
  <si>
    <t>#Share of votes in previous election
#Registration as a political party</t>
  </si>
  <si>
    <t>10% of the minimum wage for each enfranchised voter within the candidate´s electoral district.</t>
  </si>
  <si>
    <t>#Yes, EMB
#Yes, other</t>
  </si>
  <si>
    <t>Refer for investigation</t>
  </si>
  <si>
    <t>#Fines
#Loss of public funding
#Suspension of public funding</t>
  </si>
  <si>
    <t>Peru</t>
  </si>
  <si>
    <t>#Legal entities
#Religious organisations
#Other</t>
  </si>
  <si>
    <t>Ciento veinte (120) Unidades Impositivas Tributarias al año (Soles)</t>
  </si>
  <si>
    <t> Sesenta (60) Unidades Impositivas Tributarias (Soles)</t>
  </si>
  <si>
    <t>#Ongoing party activities
#Research and policy initiatives</t>
  </si>
  <si>
    <t>#Equal
#Share of seats</t>
  </si>
  <si>
    <t>#Refer for investigation
#Carry out investigation
#Request additional information from potential violator
#Impose sanctions
#Other</t>
  </si>
  <si>
    <t>#Fines
#Prison
#Loss of public funding
#Loss of nomination of candidate</t>
  </si>
  <si>
    <t>Philippines</t>
  </si>
  <si>
    <t>one peso and fifty centavos for every voter currently registered in constituency</t>
  </si>
  <si>
    <t>one peso and fifty centavos for every voter currently registered in the constituency</t>
  </si>
  <si>
    <t>#Fines
#Prison
#Forfeiture
#Loss of elected office</t>
  </si>
  <si>
    <t>Portugal</t>
  </si>
  <si>
    <t>Donations of pecuniary nature made by natural persons identified are subject to the annual limit of 25 times the value of the minimum wage per donor.</t>
  </si>
  <si>
    <t>The limit of 60 minimum wages per donor.</t>
  </si>
  <si>
    <t>#Representation in elected body
#Share of votes in previous election
#Number of candidates
#Participation in election</t>
  </si>
  <si>
    <t>Up to 10.000 the value of the minimum wage depending on the election.</t>
  </si>
  <si>
    <t>From 150 to 12,500 minimum monthly wages depending on election type.</t>
  </si>
  <si>
    <t>Yes, court</t>
  </si>
  <si>
    <t>#Carry out investigation
#Request additional information from potential violator
#Request additional information from others
#Impose sanctions
#Other</t>
  </si>
  <si>
    <t>#Yes
#EMB</t>
  </si>
  <si>
    <t>Fines</t>
  </si>
  <si>
    <t>Serbia</t>
  </si>
  <si>
    <t>#Legal entities
#Religious organisations
#Organisations connected to gambling
#Organisations in debt
#Other</t>
  </si>
  <si>
    <t>20 average monthly salaries for natural persons, 200 average monthly salaries per year</t>
  </si>
  <si>
    <t>20 average monthly salaries for natural persons, 200 average monthly salaries</t>
  </si>
  <si>
    <t>#Representation in elected body
#Share of votes in previous election
#Share of seats in next election
#Participation in election</t>
  </si>
  <si>
    <t>services and goods from public sources</t>
  </si>
  <si>
    <t>#Yes, auditing agency
#Yes, institution for this purpose</t>
  </si>
  <si>
    <t>South Africa</t>
  </si>
  <si>
    <t>Fifteen million rand per year (USD 830,000).</t>
  </si>
  <si>
    <t>Yes. Regular limit applies.</t>
  </si>
  <si>
    <t>Not specified.</t>
  </si>
  <si>
    <t>#Ongoing party activities
#Intra-party institution
#Research and policy initiatives</t>
  </si>
  <si>
    <t>#Equal
#Number of candidates
#Share of seats</t>
  </si>
  <si>
    <t>#Yes, EMB
#Yes, auditing agency</t>
  </si>
  <si>
    <t>#Refer for investigation
#Request additional information from potential violator
#Request additional information from others
#Impose sanctions</t>
  </si>
  <si>
    <t>Spain</t>
  </si>
  <si>
    <t>Annual limit is EUR 50.000</t>
  </si>
  <si>
    <t>Limit is EUR 6.000 per person</t>
  </si>
  <si>
    <t>#Campaign spending
#Ongoing party activities
#Other</t>
  </si>
  <si>
    <t>#Space for campaign materials
#Premises for campaign meetings
#Free or subsidised postage cost</t>
  </si>
  <si>
    <t>#Share of seats
#Share of votes in preceding election</t>
  </si>
  <si>
    <t>#General elections: EUR 0.24 [I$ 0,33] per resident in the electoral districts where the party presents its list
#European Parliament elections: EUR 0.12 [I$ 0,16] per resident
#Municipal elections: EUR 0.07 [I$ 0,10] per resident
#Additionally EUR 96,162 [I$ 131,000] for each province where the political party meets certain conditions</t>
  </si>
  <si>
    <t>Yes, the Court of Audit (Tribunal de Cuentas)</t>
  </si>
  <si>
    <t>#Fines
#Prison
#Loss of public funding
#Loss of political rights</t>
  </si>
  <si>
    <t>Sweden</t>
  </si>
  <si>
    <t>Tunisia</t>
  </si>
  <si>
    <t>#Ministry
#Auditing agency
#Other</t>
  </si>
  <si>
    <t>United Kingdom</t>
  </si>
  <si>
    <t>#Campaign spending
#Research and policy initiatives
#Other</t>
  </si>
  <si>
    <t>£30,000 per constituency or £810,000 (England), £120,000 (Scotland) and £60,000 ] (Wales), £30,000 per constituency in Northern Ireland</t>
  </si>
  <si>
    <t>#Carry out investigation
#Impose sanctions</t>
  </si>
  <si>
    <t>United States</t>
  </si>
  <si>
    <t>There are different limits depending on the type of donor.</t>
  </si>
  <si>
    <t>Regular limits apply.</t>
  </si>
  <si>
    <t>Yes. Regular limits apply.</t>
  </si>
  <si>
    <t>#Share of votes in previous election
#Limiting campaign spending and from personal funds.</t>
  </si>
  <si>
    <t>Presidential nominating convention.</t>
  </si>
  <si>
    <t>The coordinated party expenditure limit is  the greater of 2 cents multiplied by the voting age population of the State or $20,000. This limit does not apply to independent expenditures.</t>
  </si>
  <si>
    <t>Only presidential candidates who accept public funds must agree to abide by the spending limit.</t>
  </si>
  <si>
    <t>The spending limit is different for each presidential election. For more information, see the FEC's website: https://transition.fec.gov/pages/brochures/pubfund_limits_2016.shtml</t>
  </si>
  <si>
    <t>#Yes, EMB
#Yes, ministry</t>
  </si>
  <si>
    <t>No institution specified, but by default this task falls under the supervision of the FEC and the DoJ.</t>
  </si>
  <si>
    <t>Uruguay</t>
  </si>
  <si>
    <t>Annual limit is UI 300,000 [I$ 17,000] (10,000 [I$ 580] for corporations with public service provision contracts</t>
  </si>
  <si>
    <t>Limit is 300,000 UI [I$ 17,000] yearly, 10,000 UI [I$ 580] for corporations with public service provision contracts.</t>
  </si>
  <si>
    <t>Country</t>
  </si>
  <si>
    <t>VDEM</t>
  </si>
  <si>
    <t>Uruguai</t>
  </si>
  <si>
    <t>Tunísia</t>
  </si>
  <si>
    <t>Tchéquia </t>
  </si>
  <si>
    <t>Suécia</t>
  </si>
  <si>
    <t>Sérvia</t>
  </si>
  <si>
    <t>Reino Unido</t>
  </si>
  <si>
    <t>Paraguai</t>
  </si>
  <si>
    <t>Nova Zelândia</t>
  </si>
  <si>
    <t>Noruega</t>
  </si>
  <si>
    <t>Moçambique </t>
  </si>
  <si>
    <t>México</t>
  </si>
  <si>
    <t>Malásia</t>
  </si>
  <si>
    <t>Japão</t>
  </si>
  <si>
    <t>Itália</t>
  </si>
  <si>
    <t>Islândia</t>
  </si>
  <si>
    <t>Índia </t>
  </si>
  <si>
    <t>Grécia</t>
  </si>
  <si>
    <t>França</t>
  </si>
  <si>
    <t>Finlândia</t>
  </si>
  <si>
    <t>Filipinas</t>
  </si>
  <si>
    <t>EUA</t>
  </si>
  <si>
    <t>Espanha</t>
  </si>
  <si>
    <t>Dinamarca</t>
  </si>
  <si>
    <t>Coreia do Sul</t>
  </si>
  <si>
    <t>Colômbia</t>
  </si>
  <si>
    <t>Brasi</t>
  </si>
  <si>
    <t>Bélgica</t>
  </si>
  <si>
    <t>Austrália</t>
  </si>
  <si>
    <t>Alemanha</t>
  </si>
  <si>
    <t>África do Sul</t>
  </si>
  <si>
    <t>63. WHAT SANCTIONS ARE PROVIDED FOR POLITICAL FINANCE INFRACTIONS?</t>
  </si>
  <si>
    <t>62. WHAT OTHER INSTITUTIONS HAVE A FORMAL ROLE IN POLITICAL FINANCE OVERSIGHT?</t>
  </si>
  <si>
    <t>61. IS IT SPECIFIED THAT A PARTICULAR INSTITUTION(S) IS RESPONSIBLE FOR OVERSEEING COMPLIANCE WITH EXISTING RULES AGAINST ABUSE OF STATE RESOURCES?</t>
  </si>
  <si>
    <t>60. IF A PARTICULAR INSTITUTION IS RESPONSIBLE FOR OVERSEEING COMPLIANCE WITH EXISTING RULES AGAINST ABUSE OF STATE RESOURCES, WHAT POWERS IS IT GRANTED?</t>
  </si>
  <si>
    <t>59. IF A PARTICULAR INSTITUTION(S) IS RESPONSIBLE FOR EXAMINING FINANCIAL REPORTS AND/OR INVESTIGATING BREACHES OF POLITICAL FINANCE REGULATIONS, WHAT POWERS IS IT/THEY GRANTED?</t>
  </si>
  <si>
    <t>58. WHAT INSTITUTION(S) RECEIVES FINANCIAL REPORTS FROM POLITICAL PARTIES AND/OR CANDIDATES?</t>
  </si>
  <si>
    <t>57. IS IT SPECIFIED THAT A PARTICULAR INSTITUTION(S) IS RESPONSIBLE FOR EXAMINING FINANCIAL REPORTS AND/OR INVESTIGATING VIOLATIONS?</t>
  </si>
  <si>
    <t>56. MUST REPORTS FROM POLITICAL PARTIES AND CANDIDATES INCLUDE INFORMATION ON ITEMIZED SPENDING?</t>
  </si>
  <si>
    <t>55. MUST REPORTS FROM POLITICAL PARTIES AND CANDIDATES INCLUDE ITEMIZED INCOME?</t>
  </si>
  <si>
    <t>54. MUST REPORTS FROM POLITICAL PARTIES AND/OR CANDIDATES REVEAL THE IDENTITY OF DONORS?</t>
  </si>
  <si>
    <t>53. IS INFORMATION IN REPORTS FROM POLITICAL PARTIES AND/OR CANDIDATES TO BE MADE PUBLIC?</t>
  </si>
  <si>
    <t>52. DO THIRD PARTIES HAVE TO SUBMIT FINANCIAL REPORTS ON ELECTION CAMPAIGNING?</t>
  </si>
  <si>
    <t>51. DO CANDIDATES HAVE TO REPORT ON THEIR CAMPAIGN FINANCES?</t>
  </si>
  <si>
    <t>50. DO POLITICAL PARTIES HAVE TO REPORT ON THEIR FINANCES IN RELATION TO ELECTION CAMPAIGNS?</t>
  </si>
  <si>
    <t>49. DO POLITICAL PARTIES HAVE TO REPORT REGULARLY ON THEIR FINANCES?</t>
  </si>
  <si>
    <t>Reporting, oversight and sanctions</t>
  </si>
  <si>
    <t>48. DO ANY OTHER RESTRICTIONS ON ONLINE MEDIA ADVERTISEMENT (BEYOND LIMITS) EXIST?</t>
  </si>
  <si>
    <t>47. ARE THERE LIMITS ON ONLINE MEDIA ADVERTISING SPENDING IN RELATION TO ELECTION CAMPAIGNS?</t>
  </si>
  <si>
    <t>46. ARE THERE LIMITS ON TRADITIONAL MEDIA ADVERTISING SPENDING IN RELATION TO ELECTION CAMPAIGNS?</t>
  </si>
  <si>
    <t>45. ARE THERE LIMITS ON THE AMOUNT THAT THIRD PARTIES CAN SPEND ON ELECTION CAMPAIGN ACTIVITIES?</t>
  </si>
  <si>
    <t>44. IF THERE ARE LIMITS ON THE AMOUNT A CANDIDATE CAN SPEND WHAT IS THE LIMIT FOR SPENDING?</t>
  </si>
  <si>
    <t>43. ARE THERE LIMITS ON THE AMOUNT A CANDIDATE CAN SPEND?</t>
  </si>
  <si>
    <t>42. IF THERE ARE LIMITS ON THE AMOUNT A POLITICAL PARTY CAN SPEND, WHAT IS THE LIMIT?</t>
  </si>
  <si>
    <t>41. ARE THERE LIMITS ON THE AMOUNT A POLITICAL PARTY CAN SPEND?</t>
  </si>
  <si>
    <t>40. IS THERE A BAN ON VOTE BUYING?</t>
  </si>
  <si>
    <t>Regulations of spending</t>
  </si>
  <si>
    <t>39. ARE THERE PROVISIONS FOR OTHER FINANCIAL ADVANTAGES TO ENCOURAGE GENDER EQUALITY IN POLITICAL PARTIES?</t>
  </si>
  <si>
    <t>38. IS THE PROVISION OF DIRECT PUBLIC FUNDING TO POLITICAL PARTIES RELATED TO GENDER EQUALITY AMONG CANDIDATES?</t>
  </si>
  <si>
    <t>37. ARE THERE PROVISIONS FOR ANY OTHER FORM OF INDIRECT PUBLIC FUNDING?</t>
  </si>
  <si>
    <t>36. ARE THERE PROVISIONS FOR FREE OR SUBSIDIZED ACCESS TO MEDIA FOR CANDIDATES?</t>
  </si>
  <si>
    <t>35. IF THERE ARE PROVISIONS FOR POLITICAL PARTIES FREE OR SUBSIDIZED ACCESS TO MEDIA, WHAT CRITERIA DETERMINE ACCESS ALLOCATION?</t>
  </si>
  <si>
    <t>34. ARE THERE PROVISIONS FOR FREE OR SUBSIDIZED ACCESS TO MEDIA FOR POLITICAL PARTIES?</t>
  </si>
  <si>
    <t>33. IF THERE ARE PROVISIONS FOR DIRECT PUBLIC FUNDING TO POLITICAL PARTIES, ARE THERE PROVISIONS FOR HOW IT SHOULD BE USED ('EAR MARKING')?</t>
  </si>
  <si>
    <t>32. IF THERE ARE PROVISIONS FOR DIRECT PUBLIC FUNDING TO POLITICAL PARTIES, WHAT IS THE ALLOCATION CALCULATION?</t>
  </si>
  <si>
    <t>31. IF THERE ARE PROVISIONS FOR DIRECT PUBLIC FUNDING TO POLITICAL PARTIES, WHAT ARE THE ELIGIBILITY CRITERIA?</t>
  </si>
  <si>
    <t>30. ARE THERE PROVISIONS FOR DIRECT PUBLIC FUNDING TO POLITICAL PARTIES?</t>
  </si>
  <si>
    <t>29. ARE THERE PROVISIONS REQUIRING DONATIONS TO GO THROUGH THE BANKING SYSTEM?</t>
  </si>
  <si>
    <t>28. ARE DONORS TO POLITICAL PARTIES/CANDIDATES SUBSEQUENTLY RESTRICTED FROM PARTICIPATING IN PUBLIC TENDER/PUBLIC PROCUREMENT PROCESSES?</t>
  </si>
  <si>
    <t>27. ARE THERE RESTRICTIONS REGARDING CANDIDATES TAKING LOANS IN RELATION TO ELECTION CAMPAIGNS?</t>
  </si>
  <si>
    <t>26. ARE THERE RESTRICTIONS REGARDING POLITICAL PARTIES TAKING LOANS IN RELATION TO ELECTION CAMPAIGNS?</t>
  </si>
  <si>
    <t>25. ARE THERE PROVISIONS REGARDING POLITICAL PARTIES ENGAGING IN COMMERCIAL ENTERPRISES?</t>
  </si>
  <si>
    <t>24. IS THERE A LIMIT ON IN-KIND DONATIONS TO CANDIDATES?</t>
  </si>
  <si>
    <t>23. IS THERE A LIMIT ON IN-KIND DONATIONS TO POLITICAL PARTIES?</t>
  </si>
  <si>
    <t>22. IS THERE A LIMIT ON THE AMOUNT A CANDIDATE CAN CONTRIBUTE TO THEIR OWN ELECTION CAMPAIGN?</t>
  </si>
  <si>
    <t>21. IF THERE IS A LIMIT ON THE AMOUNT A DONOR CAN CONTRIBUTE TO A CANDIDATE, WHAT IS THE LIMIT?</t>
  </si>
  <si>
    <t>20. IS THERE A LIMIT ON THE AMOUNT A DONOR CAN CONTRIBUTE TO A CANDIDATE?</t>
  </si>
  <si>
    <t>19. IF THERE IS A LIMIT ON THE AMOUNT A DONOR CAN CONTRIBUTE TO A POLITICAL PARTY IN RELATION TO AN ELECTION, WHAT IS THE LIMIT?</t>
  </si>
  <si>
    <t>18. IS THERE A LIMIT ON THE AMOUNT A DONOR CAN CONTRIBUTE TO A POLITICAL PARTY IN RELATION TO AN ELECTION?</t>
  </si>
  <si>
    <t>17. IF THERE IS A LIMIT ON THE AMOUNT A DONOR CAN CONTRIBUTE TO A POLITICAL PARTY OVER A TIME PERIOD (NOT ELECTION SPECIFIC), WHAT IS THE LIMIT?</t>
  </si>
  <si>
    <t>16. IS THERE A LIMIT ON THE AMOUNT A DONOR CAN CONTRIBUTE TO A POLITICAL PARTY OVER A TIME PERIOD (NOT ELECTION SPECIFIC)?</t>
  </si>
  <si>
    <t>15. IS THERE A BAN ON STATE RESOURCES BEING GIVEN TO OR RECEIVED BY POLITICAL PARTIES OR CANDIDATES (EXCLUDING REGULATED PUBLIC FUNDING)?</t>
  </si>
  <si>
    <t>14. ARE THERE BANS ON STATE RESOURCES BEING USED IN FAVOUR OR AGAINST A POLITICAL PARTY OR CANDIDATE?</t>
  </si>
  <si>
    <t>13. IS THERE A BAN ON DONATIONS FROM ANY OTHER SOURCE?</t>
  </si>
  <si>
    <t>12. IS THERE A BAN ON DONATIONS FROM CORPORATIONS WITH PARTIAL GOVERNMENT OWNERSHIP TO CANDIDATES?</t>
  </si>
  <si>
    <t>11. IS THERE A BAN ON DONATIONS FROM CORPORATIONS WITH PARTIAL GOVERNMENT OWNERSHIP TO POLITICAL PARTIES?</t>
  </si>
  <si>
    <t>10. IS THERE A BAN ON DONATIONS FROM CORPORATIONS WITH GOVERNMENT CONTRACTS TO CANDIDATES?</t>
  </si>
  <si>
    <t>9. IS THERE A BAN ON DONATIONS FROM CORPORATIONS WITH GOVERNMENT CONTRACTS TO POLITICAL PARTIES?</t>
  </si>
  <si>
    <t>8. IS THERE A BAN ON ANONYMOUS DONATIONS TO CANDIDATES?</t>
  </si>
  <si>
    <t>7. IS THERE A BAN ON ANONYMOUS DONATIONS TO POLITICAL PARTIES?</t>
  </si>
  <si>
    <t>Transparency and regulation</t>
  </si>
  <si>
    <t>6. IS THERE A BAN ON DONATIONS FROM TRADE UNIONS TO CANDIDATES?</t>
  </si>
  <si>
    <t>Limits on spending</t>
  </si>
  <si>
    <t>5. IS THERE A BAN ON DONATIONS FROM TRADE UNIONS TO POLITICAL PARTIES?</t>
  </si>
  <si>
    <t>Indirect public funding</t>
  </si>
  <si>
    <t>4. IS THERE A BAN ON CORPORATE DONATIONS TO CANDIDATES?</t>
  </si>
  <si>
    <t>Public funding</t>
  </si>
  <si>
    <t>3. IS THERE A BAN ON CORPORATE DONATIONS TO POLITICAL PARTIES?</t>
  </si>
  <si>
    <t>Bans/limits on donations to candidates</t>
  </si>
  <si>
    <t>2. IS THERE A BAN ON DONATIONS FROM FOREIGN INTERESTS TO CANDIDATES?</t>
  </si>
  <si>
    <t>Bans/limits on donations to parties</t>
  </si>
  <si>
    <t>1. IS THERE A BAN ON DONATIONS FROM FOREIGN INTERESTS TO POLITICAL PARTIES?</t>
  </si>
  <si>
    <t>Bans and limits on private income</t>
  </si>
  <si>
    <t>-</t>
  </si>
  <si>
    <t>#No
#-</t>
  </si>
  <si>
    <t>`</t>
  </si>
  <si>
    <t>Fine</t>
  </si>
  <si>
    <t>Suspension of public funding</t>
  </si>
  <si>
    <t>Loss of public funding</t>
  </si>
  <si>
    <t>Loss of politican rights</t>
  </si>
  <si>
    <t>Prison</t>
  </si>
  <si>
    <t>Suspension of political party</t>
  </si>
  <si>
    <t>Deregistration of political party</t>
  </si>
  <si>
    <t>Loss of elected office</t>
  </si>
  <si>
    <t>Loss of nomination</t>
  </si>
  <si>
    <t>#Forfeiture</t>
  </si>
  <si>
    <t>Deregistration of party</t>
  </si>
  <si>
    <t>AVERAGE:</t>
  </si>
  <si>
    <t>#0
#Other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</si>
</sst>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6"/>
      <color rgb="FF000000"/>
      <name val="Arial"/>
    </font>
    <font>
      <b/>
      <sz val="16"/>
      <color theme="1"/>
      <name val="Arial"/>
    </font>
    <font>
      <sz val="16"/>
      <color rgb="FF000000"/>
      <name val="Arial"/>
    </font>
    <font>
      <sz val="16"/>
      <color theme="1"/>
      <name val="Arial"/>
    </font>
    <font>
      <b/>
      <sz val="20"/>
      <color rgb="FF00000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1"/>
    <xf numFmtId="0" fontId="6" fillId="0" borderId="0" xfId="1"/>
    <xf numFmtId="0" fontId="7" fillId="2" borderId="0" xfId="1" applyFont="1" applyFill="1"/>
    <xf numFmtId="0" fontId="7" fillId="0" borderId="0" xfId="1" applyFont="1"/>
    <xf numFmtId="0" fontId="8" fillId="0" borderId="0" xfId="1" applyFont="1"/>
    <xf numFmtId="0" fontId="7" fillId="3" borderId="0" xfId="1" applyFont="1" applyFill="1"/>
    <xf numFmtId="0" fontId="8" fillId="0" borderId="0" xfId="1" applyFont="1"/>
    <xf numFmtId="0" fontId="7" fillId="4" borderId="0" xfId="1" applyFont="1" applyFill="1"/>
    <xf numFmtId="0" fontId="7" fillId="5" borderId="0" xfId="1" applyFont="1" applyFill="1"/>
    <xf numFmtId="0" fontId="7" fillId="6" borderId="0" xfId="1" applyFont="1" applyFill="1"/>
    <xf numFmtId="0" fontId="7" fillId="7" borderId="0" xfId="1" applyFont="1" applyFill="1"/>
    <xf numFmtId="0" fontId="7" fillId="4" borderId="0" xfId="1" applyFont="1" applyFill="1"/>
    <xf numFmtId="0" fontId="7" fillId="7" borderId="0" xfId="1" applyFont="1" applyFill="1"/>
    <xf numFmtId="0" fontId="7" fillId="2" borderId="0" xfId="1" applyFont="1" applyFill="1"/>
    <xf numFmtId="0" fontId="7" fillId="3" borderId="0" xfId="1" applyFont="1" applyFill="1"/>
    <xf numFmtId="0" fontId="7" fillId="6" borderId="0" xfId="1" applyFont="1" applyFill="1"/>
    <xf numFmtId="0" fontId="7" fillId="8" borderId="0" xfId="1" applyFont="1" applyFill="1"/>
    <xf numFmtId="0" fontId="3" fillId="0" borderId="0" xfId="0" applyFont="1" applyAlignment="1">
      <alignment wrapText="1"/>
    </xf>
    <xf numFmtId="0" fontId="1" fillId="9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2">
    <cellStyle name="Normal" xfId="0" builtinId="0"/>
    <cellStyle name="Normal 2" xfId="1" xr:uid="{8D0720FE-D8F8-2740-B3FC-9283D30B52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3C09-DC81-0B46-8EA6-99B3BEA883B7}">
  <sheetPr>
    <outlinePr summaryBelow="0" summaryRight="0"/>
  </sheetPr>
  <dimension ref="A1:I109"/>
  <sheetViews>
    <sheetView topLeftCell="A2" zoomScale="170" workbookViewId="0">
      <selection activeCell="A7" sqref="A7:F7"/>
    </sheetView>
  </sheetViews>
  <sheetFormatPr baseColWidth="10" defaultColWidth="14.5" defaultRowHeight="15.75" customHeight="1" x14ac:dyDescent="0.15"/>
  <cols>
    <col min="1" max="1" width="189.6640625" style="7" customWidth="1"/>
    <col min="2" max="16384" width="14.5" style="7"/>
  </cols>
  <sheetData>
    <row r="1" spans="1:9" ht="15.75" customHeight="1" x14ac:dyDescent="0.15">
      <c r="A1" s="10"/>
      <c r="B1" s="10"/>
      <c r="C1" s="10"/>
      <c r="D1" s="10"/>
      <c r="E1" s="10"/>
      <c r="F1" s="10"/>
    </row>
    <row r="2" spans="1:9" ht="15.75" customHeight="1" x14ac:dyDescent="0.15">
      <c r="A2" s="13" t="s">
        <v>423</v>
      </c>
      <c r="B2" s="8"/>
      <c r="C2" s="8"/>
      <c r="D2" s="8"/>
      <c r="E2" s="8"/>
      <c r="F2" s="8"/>
      <c r="G2" s="10"/>
    </row>
    <row r="3" spans="1:9" ht="15.75" customHeight="1" x14ac:dyDescent="0.15">
      <c r="A3" s="14" t="s">
        <v>422</v>
      </c>
      <c r="B3" s="8"/>
      <c r="C3" s="8"/>
      <c r="D3" s="8"/>
      <c r="E3" s="8"/>
      <c r="F3" s="8"/>
      <c r="H3" s="18"/>
      <c r="I3" s="10" t="s">
        <v>421</v>
      </c>
    </row>
    <row r="4" spans="1:9" ht="15.75" customHeight="1" x14ac:dyDescent="0.15">
      <c r="A4" s="17" t="s">
        <v>420</v>
      </c>
      <c r="B4" s="8"/>
      <c r="C4" s="8"/>
      <c r="D4" s="8"/>
      <c r="E4" s="8"/>
      <c r="F4" s="8"/>
      <c r="H4" s="19"/>
      <c r="I4" s="10" t="s">
        <v>419</v>
      </c>
    </row>
    <row r="5" spans="1:9" ht="15.75" customHeight="1" x14ac:dyDescent="0.15">
      <c r="A5" s="14" t="s">
        <v>418</v>
      </c>
      <c r="B5" s="8"/>
      <c r="C5" s="8"/>
      <c r="D5" s="8"/>
      <c r="E5" s="8"/>
      <c r="F5" s="8"/>
      <c r="H5" s="23"/>
      <c r="I5" s="10" t="s">
        <v>417</v>
      </c>
    </row>
    <row r="6" spans="1:9" ht="15.75" customHeight="1" x14ac:dyDescent="0.15">
      <c r="A6" s="17" t="s">
        <v>416</v>
      </c>
      <c r="B6" s="8"/>
      <c r="C6" s="8"/>
      <c r="D6" s="8"/>
      <c r="E6" s="8"/>
      <c r="F6" s="8"/>
      <c r="H6" s="22"/>
      <c r="I6" s="10" t="s">
        <v>415</v>
      </c>
    </row>
    <row r="7" spans="1:9" ht="15.75" customHeight="1" x14ac:dyDescent="0.15">
      <c r="A7" s="14" t="s">
        <v>414</v>
      </c>
      <c r="B7" s="8"/>
      <c r="C7" s="8"/>
      <c r="D7" s="8"/>
      <c r="E7" s="8"/>
      <c r="F7" s="8"/>
      <c r="H7" s="21"/>
      <c r="I7" s="10" t="s">
        <v>413</v>
      </c>
    </row>
    <row r="8" spans="1:9" ht="15.75" customHeight="1" x14ac:dyDescent="0.15">
      <c r="A8" s="17" t="s">
        <v>412</v>
      </c>
      <c r="B8" s="8"/>
      <c r="C8" s="8"/>
      <c r="D8" s="8"/>
      <c r="E8" s="8"/>
      <c r="F8" s="8"/>
      <c r="H8" s="20"/>
      <c r="I8" s="10" t="s">
        <v>411</v>
      </c>
    </row>
    <row r="9" spans="1:9" ht="15.75" customHeight="1" x14ac:dyDescent="0.15">
      <c r="A9" s="14" t="s">
        <v>410</v>
      </c>
      <c r="B9" s="8"/>
      <c r="C9" s="8"/>
      <c r="D9" s="8"/>
      <c r="E9" s="8"/>
      <c r="F9" s="8"/>
    </row>
    <row r="10" spans="1:9" ht="15.75" customHeight="1" x14ac:dyDescent="0.15">
      <c r="A10" s="17" t="s">
        <v>409</v>
      </c>
      <c r="B10" s="8"/>
      <c r="C10" s="8"/>
      <c r="D10" s="8"/>
      <c r="E10" s="8"/>
      <c r="F10" s="8"/>
    </row>
    <row r="11" spans="1:9" ht="15.75" customHeight="1" x14ac:dyDescent="0.15">
      <c r="A11" s="14" t="s">
        <v>408</v>
      </c>
      <c r="B11" s="8"/>
      <c r="C11" s="8"/>
      <c r="D11" s="8"/>
      <c r="E11" s="8"/>
      <c r="F11" s="8"/>
    </row>
    <row r="12" spans="1:9" ht="15.75" customHeight="1" x14ac:dyDescent="0.15">
      <c r="A12" s="17" t="s">
        <v>407</v>
      </c>
      <c r="B12" s="8"/>
      <c r="C12" s="8"/>
      <c r="D12" s="8"/>
      <c r="E12" s="8"/>
      <c r="F12" s="8"/>
    </row>
    <row r="13" spans="1:9" ht="15.75" customHeight="1" x14ac:dyDescent="0.15">
      <c r="A13" s="14" t="s">
        <v>406</v>
      </c>
      <c r="B13" s="8"/>
      <c r="C13" s="8"/>
      <c r="D13" s="8"/>
      <c r="E13" s="8"/>
      <c r="F13" s="8"/>
    </row>
    <row r="14" spans="1:9" ht="15.75" customHeight="1" x14ac:dyDescent="0.15">
      <c r="A14" s="17" t="s">
        <v>405</v>
      </c>
      <c r="B14" s="8"/>
      <c r="C14" s="8"/>
      <c r="D14" s="8"/>
      <c r="E14" s="8"/>
      <c r="F14" s="8"/>
    </row>
    <row r="15" spans="1:9" ht="15.75" customHeight="1" x14ac:dyDescent="0.15">
      <c r="A15" s="18" t="s">
        <v>404</v>
      </c>
      <c r="B15" s="18"/>
      <c r="C15" s="19"/>
      <c r="D15" s="18"/>
      <c r="E15" s="19"/>
      <c r="F15" s="18"/>
    </row>
    <row r="16" spans="1:9" ht="15.75" customHeight="1" x14ac:dyDescent="0.15">
      <c r="A16" s="16" t="s">
        <v>403</v>
      </c>
      <c r="B16" s="8"/>
      <c r="C16" s="8"/>
      <c r="D16" s="8"/>
      <c r="E16" s="8"/>
      <c r="F16" s="8"/>
    </row>
    <row r="17" spans="1:6" ht="15.75" customHeight="1" x14ac:dyDescent="0.15">
      <c r="A17" s="16" t="s">
        <v>402</v>
      </c>
      <c r="B17" s="8"/>
      <c r="C17" s="8"/>
      <c r="D17" s="8"/>
      <c r="E17" s="8"/>
      <c r="F17" s="8"/>
    </row>
    <row r="18" spans="1:6" ht="15.75" customHeight="1" x14ac:dyDescent="0.15">
      <c r="A18" s="14" t="s">
        <v>401</v>
      </c>
      <c r="B18" s="8"/>
      <c r="C18" s="8"/>
      <c r="D18" s="8"/>
      <c r="E18" s="8"/>
      <c r="F18" s="8"/>
    </row>
    <row r="19" spans="1:6" ht="15.75" customHeight="1" x14ac:dyDescent="0.15">
      <c r="A19" s="14" t="s">
        <v>400</v>
      </c>
      <c r="B19" s="8"/>
      <c r="C19" s="8"/>
      <c r="D19" s="8"/>
      <c r="E19" s="8"/>
      <c r="F19" s="8"/>
    </row>
    <row r="20" spans="1:6" ht="15.75" customHeight="1" x14ac:dyDescent="0.15">
      <c r="A20" s="14" t="s">
        <v>399</v>
      </c>
      <c r="B20" s="8"/>
      <c r="C20" s="8"/>
      <c r="D20" s="8"/>
      <c r="E20" s="8"/>
      <c r="F20" s="8"/>
    </row>
    <row r="21" spans="1:6" ht="15.75" customHeight="1" x14ac:dyDescent="0.15">
      <c r="A21" s="14" t="s">
        <v>398</v>
      </c>
      <c r="B21" s="8"/>
      <c r="C21" s="8"/>
      <c r="D21" s="8"/>
      <c r="E21" s="8"/>
      <c r="F21" s="8"/>
    </row>
    <row r="22" spans="1:6" ht="15.75" customHeight="1" x14ac:dyDescent="0.15">
      <c r="A22" s="17" t="s">
        <v>397</v>
      </c>
      <c r="B22" s="8"/>
      <c r="C22" s="8"/>
      <c r="D22" s="8"/>
      <c r="E22" s="8"/>
      <c r="F22" s="8"/>
    </row>
    <row r="23" spans="1:6" ht="15.75" customHeight="1" x14ac:dyDescent="0.15">
      <c r="A23" s="17" t="s">
        <v>396</v>
      </c>
      <c r="B23" s="8"/>
      <c r="C23" s="8"/>
      <c r="D23" s="8"/>
      <c r="E23" s="8"/>
      <c r="F23" s="8"/>
    </row>
    <row r="24" spans="1:6" ht="15.75" customHeight="1" x14ac:dyDescent="0.15">
      <c r="A24" s="17" t="s">
        <v>395</v>
      </c>
      <c r="B24" s="8"/>
      <c r="C24" s="8"/>
      <c r="D24" s="8"/>
      <c r="E24" s="8"/>
      <c r="F24" s="8"/>
    </row>
    <row r="25" spans="1:6" ht="15.75" customHeight="1" x14ac:dyDescent="0.15">
      <c r="A25" s="14" t="s">
        <v>394</v>
      </c>
      <c r="B25" s="8"/>
      <c r="C25" s="8"/>
      <c r="D25" s="8"/>
      <c r="E25" s="8"/>
      <c r="F25" s="8"/>
    </row>
    <row r="26" spans="1:6" ht="15.75" customHeight="1" x14ac:dyDescent="0.15">
      <c r="A26" s="17" t="s">
        <v>393</v>
      </c>
      <c r="B26" s="8"/>
      <c r="C26" s="8"/>
      <c r="D26" s="8"/>
      <c r="E26" s="8"/>
      <c r="F26" s="8"/>
    </row>
    <row r="27" spans="1:6" ht="15.75" customHeight="1" x14ac:dyDescent="0.15">
      <c r="A27" s="14" t="s">
        <v>392</v>
      </c>
      <c r="B27" s="8"/>
      <c r="C27" s="8"/>
      <c r="D27" s="8"/>
      <c r="E27" s="8"/>
      <c r="F27" s="8"/>
    </row>
    <row r="28" spans="1:6" ht="15.75" customHeight="1" x14ac:dyDescent="0.15">
      <c r="A28" s="14" t="s">
        <v>391</v>
      </c>
      <c r="B28" s="8"/>
      <c r="C28" s="8"/>
      <c r="D28" s="8"/>
      <c r="E28" s="8"/>
      <c r="F28" s="8"/>
    </row>
    <row r="29" spans="1:6" ht="15.75" customHeight="1" x14ac:dyDescent="0.15">
      <c r="A29" s="17" t="s">
        <v>390</v>
      </c>
      <c r="B29" s="8"/>
      <c r="C29" s="8"/>
      <c r="D29" s="8"/>
      <c r="E29" s="8"/>
      <c r="F29" s="8"/>
    </row>
    <row r="30" spans="1:6" ht="15.75" customHeight="1" x14ac:dyDescent="0.15">
      <c r="A30" s="9" t="s">
        <v>389</v>
      </c>
      <c r="B30" s="8"/>
      <c r="C30" s="8"/>
      <c r="D30" s="8"/>
      <c r="E30" s="8"/>
      <c r="F30" s="8"/>
    </row>
    <row r="31" spans="1:6" ht="15.75" customHeight="1" x14ac:dyDescent="0.15">
      <c r="A31" s="9" t="s">
        <v>388</v>
      </c>
      <c r="B31" s="8"/>
      <c r="C31" s="8"/>
      <c r="D31" s="8"/>
      <c r="E31" s="8"/>
      <c r="F31" s="8"/>
    </row>
    <row r="32" spans="1:6" ht="15.75" customHeight="1" x14ac:dyDescent="0.15">
      <c r="A32" s="15" t="s">
        <v>387</v>
      </c>
      <c r="B32" s="8"/>
      <c r="C32" s="8"/>
      <c r="D32" s="8"/>
      <c r="E32" s="8"/>
      <c r="F32" s="8"/>
    </row>
    <row r="33" spans="1:6" ht="15.75" customHeight="1" x14ac:dyDescent="0.15">
      <c r="A33" s="15" t="s">
        <v>386</v>
      </c>
      <c r="B33" s="8"/>
      <c r="C33" s="8"/>
      <c r="D33" s="8"/>
      <c r="E33" s="8"/>
      <c r="F33" s="8"/>
    </row>
    <row r="34" spans="1:6" ht="15.75" customHeight="1" x14ac:dyDescent="0.15">
      <c r="A34" s="15" t="s">
        <v>385</v>
      </c>
      <c r="B34" s="8"/>
      <c r="C34" s="8"/>
      <c r="D34" s="8"/>
      <c r="E34" s="8"/>
      <c r="F34" s="8"/>
    </row>
    <row r="35" spans="1:6" ht="15.75" customHeight="1" x14ac:dyDescent="0.15">
      <c r="A35" s="15" t="s">
        <v>384</v>
      </c>
      <c r="B35" s="8"/>
      <c r="C35" s="8"/>
      <c r="D35" s="8"/>
      <c r="E35" s="8"/>
      <c r="F35" s="8"/>
    </row>
    <row r="36" spans="1:6" ht="15.75" customHeight="1" x14ac:dyDescent="0.15">
      <c r="A36" s="16" t="s">
        <v>383</v>
      </c>
      <c r="B36" s="8"/>
      <c r="C36" s="8"/>
      <c r="D36" s="8"/>
      <c r="E36" s="8"/>
      <c r="F36" s="8"/>
    </row>
    <row r="37" spans="1:6" ht="15.75" customHeight="1" x14ac:dyDescent="0.15">
      <c r="A37" s="16" t="s">
        <v>382</v>
      </c>
      <c r="B37" s="8"/>
      <c r="C37" s="8"/>
      <c r="D37" s="8"/>
      <c r="E37" s="8"/>
      <c r="F37" s="8"/>
    </row>
    <row r="38" spans="1:6" ht="15.75" customHeight="1" x14ac:dyDescent="0.15">
      <c r="A38" s="16" t="s">
        <v>381</v>
      </c>
      <c r="B38" s="8"/>
      <c r="C38" s="8"/>
      <c r="D38" s="8"/>
      <c r="E38" s="8"/>
      <c r="F38" s="8"/>
    </row>
    <row r="39" spans="1:6" ht="15.75" customHeight="1" x14ac:dyDescent="0.15">
      <c r="A39" s="15" t="s">
        <v>380</v>
      </c>
      <c r="B39" s="8"/>
      <c r="C39" s="8"/>
      <c r="D39" s="8"/>
      <c r="E39" s="8"/>
      <c r="F39" s="8"/>
    </row>
    <row r="40" spans="1:6" ht="15.75" customHeight="1" x14ac:dyDescent="0.15">
      <c r="A40" s="15" t="s">
        <v>379</v>
      </c>
      <c r="B40" s="8"/>
      <c r="C40" s="8"/>
      <c r="D40" s="8"/>
      <c r="E40" s="8"/>
      <c r="F40" s="8"/>
    </row>
    <row r="41" spans="1:6" ht="15.75" customHeight="1" x14ac:dyDescent="0.15">
      <c r="A41" s="14" t="s">
        <v>378</v>
      </c>
      <c r="B41" s="8"/>
      <c r="C41" s="8"/>
      <c r="D41" s="8"/>
      <c r="E41" s="8"/>
      <c r="F41" s="8"/>
    </row>
    <row r="42" spans="1:6" ht="15.75" customHeight="1" x14ac:dyDescent="0.15">
      <c r="A42" s="11"/>
      <c r="B42" s="11"/>
      <c r="C42" s="11"/>
      <c r="D42" s="11"/>
      <c r="E42" s="11"/>
      <c r="F42" s="11"/>
    </row>
    <row r="43" spans="1:6" ht="15.75" customHeight="1" x14ac:dyDescent="0.15">
      <c r="A43" s="13" t="s">
        <v>377</v>
      </c>
      <c r="B43" s="8"/>
      <c r="C43" s="8"/>
      <c r="D43" s="8"/>
      <c r="E43" s="8"/>
      <c r="F43" s="8"/>
    </row>
    <row r="44" spans="1:6" ht="15.75" customHeight="1" x14ac:dyDescent="0.15">
      <c r="A44" s="12" t="s">
        <v>376</v>
      </c>
      <c r="B44" s="8"/>
      <c r="C44" s="8"/>
      <c r="D44" s="8"/>
      <c r="E44" s="8"/>
      <c r="F44" s="8"/>
    </row>
    <row r="45" spans="1:6" ht="15.75" customHeight="1" x14ac:dyDescent="0.15">
      <c r="A45" s="12" t="s">
        <v>375</v>
      </c>
      <c r="B45" s="8"/>
      <c r="C45" s="8"/>
      <c r="D45" s="8"/>
      <c r="E45" s="8"/>
      <c r="F45" s="8"/>
    </row>
    <row r="46" spans="1:6" ht="15.75" customHeight="1" x14ac:dyDescent="0.15">
      <c r="A46" s="12" t="s">
        <v>374</v>
      </c>
      <c r="B46" s="8"/>
      <c r="C46" s="8"/>
      <c r="D46" s="8"/>
      <c r="E46" s="8"/>
      <c r="F46" s="8"/>
    </row>
    <row r="47" spans="1:6" ht="15.75" customHeight="1" x14ac:dyDescent="0.15">
      <c r="A47" s="12" t="s">
        <v>373</v>
      </c>
      <c r="B47" s="8"/>
      <c r="C47" s="8"/>
      <c r="D47" s="8"/>
      <c r="E47" s="8"/>
      <c r="F47" s="8"/>
    </row>
    <row r="48" spans="1:6" ht="13" x14ac:dyDescent="0.15">
      <c r="A48" s="12" t="s">
        <v>372</v>
      </c>
      <c r="B48" s="8"/>
      <c r="C48" s="8"/>
      <c r="D48" s="8"/>
      <c r="E48" s="8"/>
      <c r="F48" s="8"/>
    </row>
    <row r="49" spans="1:6" ht="13" x14ac:dyDescent="0.15">
      <c r="A49" s="12" t="s">
        <v>371</v>
      </c>
      <c r="B49" s="8"/>
      <c r="C49" s="8"/>
      <c r="D49" s="8"/>
      <c r="E49" s="8"/>
      <c r="F49" s="8"/>
    </row>
    <row r="50" spans="1:6" ht="13" x14ac:dyDescent="0.15">
      <c r="A50" s="12" t="s">
        <v>370</v>
      </c>
      <c r="B50" s="8"/>
      <c r="C50" s="8"/>
      <c r="D50" s="8"/>
      <c r="E50" s="8"/>
      <c r="F50" s="8"/>
    </row>
    <row r="51" spans="1:6" ht="13" x14ac:dyDescent="0.15">
      <c r="A51" s="12" t="s">
        <v>369</v>
      </c>
      <c r="B51" s="8"/>
      <c r="C51" s="8"/>
      <c r="D51" s="8"/>
      <c r="E51" s="8"/>
      <c r="F51" s="8"/>
    </row>
    <row r="52" spans="1:6" ht="13" x14ac:dyDescent="0.15">
      <c r="A52" s="12" t="s">
        <v>368</v>
      </c>
      <c r="B52" s="8"/>
      <c r="C52" s="8"/>
      <c r="D52" s="8"/>
      <c r="E52" s="8"/>
      <c r="F52" s="8"/>
    </row>
    <row r="53" spans="1:6" ht="13" x14ac:dyDescent="0.15">
      <c r="A53" s="11"/>
      <c r="B53" s="10"/>
      <c r="C53" s="10"/>
      <c r="D53" s="10"/>
      <c r="E53" s="10"/>
      <c r="F53" s="10"/>
    </row>
    <row r="54" spans="1:6" ht="13" x14ac:dyDescent="0.15">
      <c r="A54" s="11" t="s">
        <v>367</v>
      </c>
      <c r="B54" s="10"/>
      <c r="C54" s="10"/>
      <c r="D54" s="10"/>
      <c r="E54" s="10"/>
      <c r="F54" s="10"/>
    </row>
    <row r="55" spans="1:6" ht="13" x14ac:dyDescent="0.15">
      <c r="A55" s="9" t="s">
        <v>366</v>
      </c>
      <c r="B55" s="8"/>
      <c r="C55" s="8"/>
      <c r="D55" s="8"/>
      <c r="E55" s="8"/>
      <c r="F55" s="8"/>
    </row>
    <row r="56" spans="1:6" ht="13" x14ac:dyDescent="0.15">
      <c r="A56" s="9" t="s">
        <v>365</v>
      </c>
      <c r="B56" s="8"/>
      <c r="C56" s="8"/>
      <c r="D56" s="8"/>
      <c r="E56" s="8"/>
      <c r="F56" s="8"/>
    </row>
    <row r="57" spans="1:6" ht="13" x14ac:dyDescent="0.15">
      <c r="A57" s="9" t="s">
        <v>364</v>
      </c>
      <c r="B57" s="8"/>
      <c r="C57" s="8"/>
      <c r="D57" s="8"/>
      <c r="E57" s="8"/>
      <c r="F57" s="8"/>
    </row>
    <row r="58" spans="1:6" ht="13" x14ac:dyDescent="0.15">
      <c r="A58" s="9" t="s">
        <v>363</v>
      </c>
      <c r="B58" s="8"/>
      <c r="C58" s="8"/>
      <c r="D58" s="8"/>
      <c r="E58" s="8"/>
      <c r="F58" s="8"/>
    </row>
    <row r="59" spans="1:6" ht="13" x14ac:dyDescent="0.15">
      <c r="A59" s="9" t="s">
        <v>362</v>
      </c>
      <c r="B59" s="8"/>
      <c r="C59" s="8"/>
      <c r="D59" s="8"/>
      <c r="E59" s="8"/>
      <c r="F59" s="8"/>
    </row>
    <row r="60" spans="1:6" ht="13" x14ac:dyDescent="0.15">
      <c r="A60" s="9" t="s">
        <v>361</v>
      </c>
      <c r="B60" s="8"/>
      <c r="C60" s="8"/>
      <c r="D60" s="8"/>
      <c r="E60" s="8"/>
      <c r="F60" s="8"/>
    </row>
    <row r="61" spans="1:6" ht="13" x14ac:dyDescent="0.15">
      <c r="A61" s="9" t="s">
        <v>360</v>
      </c>
      <c r="B61" s="8"/>
      <c r="C61" s="8"/>
      <c r="D61" s="8"/>
      <c r="E61" s="8"/>
      <c r="F61" s="8"/>
    </row>
    <row r="62" spans="1:6" ht="13" x14ac:dyDescent="0.15">
      <c r="A62" s="9" t="s">
        <v>359</v>
      </c>
      <c r="B62" s="8"/>
      <c r="C62" s="8"/>
      <c r="D62" s="8"/>
      <c r="E62" s="8"/>
      <c r="F62" s="8"/>
    </row>
    <row r="63" spans="1:6" ht="13" x14ac:dyDescent="0.15">
      <c r="A63" s="9" t="s">
        <v>358</v>
      </c>
      <c r="B63" s="8"/>
      <c r="C63" s="8"/>
      <c r="D63" s="8"/>
      <c r="E63" s="8"/>
      <c r="F63" s="8"/>
    </row>
    <row r="64" spans="1:6" ht="13" x14ac:dyDescent="0.15">
      <c r="A64" s="9" t="s">
        <v>357</v>
      </c>
      <c r="B64" s="8"/>
      <c r="C64" s="8"/>
      <c r="D64" s="8"/>
      <c r="E64" s="8"/>
      <c r="F64" s="8"/>
    </row>
    <row r="65" spans="1:6" ht="13" x14ac:dyDescent="0.15">
      <c r="A65" s="9" t="s">
        <v>356</v>
      </c>
      <c r="B65" s="8"/>
      <c r="C65" s="8"/>
      <c r="D65" s="8"/>
      <c r="E65" s="8"/>
      <c r="F65" s="8"/>
    </row>
    <row r="66" spans="1:6" ht="13" x14ac:dyDescent="0.15">
      <c r="A66" s="9" t="s">
        <v>355</v>
      </c>
      <c r="B66" s="8"/>
      <c r="C66" s="8"/>
      <c r="D66" s="8"/>
      <c r="E66" s="8"/>
      <c r="F66" s="8"/>
    </row>
    <row r="67" spans="1:6" ht="13" x14ac:dyDescent="0.15">
      <c r="A67" s="9" t="s">
        <v>354</v>
      </c>
      <c r="B67" s="8"/>
      <c r="C67" s="8"/>
      <c r="D67" s="8"/>
      <c r="E67" s="8"/>
      <c r="F67" s="8"/>
    </row>
    <row r="68" spans="1:6" ht="13" x14ac:dyDescent="0.15">
      <c r="A68" s="9" t="s">
        <v>353</v>
      </c>
      <c r="B68" s="8"/>
      <c r="C68" s="8"/>
      <c r="D68" s="8"/>
      <c r="E68" s="8"/>
      <c r="F68" s="8"/>
    </row>
    <row r="69" spans="1:6" ht="13" x14ac:dyDescent="0.15">
      <c r="A69" s="9" t="s">
        <v>352</v>
      </c>
      <c r="B69" s="8"/>
      <c r="C69" s="8"/>
      <c r="D69" s="8"/>
      <c r="E69" s="8"/>
      <c r="F69" s="8"/>
    </row>
    <row r="73" spans="1:6" ht="15.75" customHeight="1" x14ac:dyDescent="0.15">
      <c r="A73" s="7" t="s">
        <v>351</v>
      </c>
    </row>
    <row r="74" spans="1:6" ht="15.75" customHeight="1" x14ac:dyDescent="0.15">
      <c r="A74" s="7" t="s">
        <v>350</v>
      </c>
    </row>
    <row r="75" spans="1:6" ht="15.75" customHeight="1" x14ac:dyDescent="0.15">
      <c r="A75" s="7" t="s">
        <v>0</v>
      </c>
    </row>
    <row r="76" spans="1:6" ht="15.75" customHeight="1" x14ac:dyDescent="0.15">
      <c r="A76" s="7" t="s">
        <v>14</v>
      </c>
    </row>
    <row r="77" spans="1:6" ht="15.75" customHeight="1" x14ac:dyDescent="0.15">
      <c r="A77" s="7" t="s">
        <v>349</v>
      </c>
    </row>
    <row r="78" spans="1:6" ht="15.75" customHeight="1" x14ac:dyDescent="0.15">
      <c r="A78" s="7" t="s">
        <v>348</v>
      </c>
    </row>
    <row r="79" spans="1:6" ht="15.75" customHeight="1" x14ac:dyDescent="0.15">
      <c r="A79" s="7" t="s">
        <v>347</v>
      </c>
    </row>
    <row r="80" spans="1:6" ht="15.75" customHeight="1" x14ac:dyDescent="0.15">
      <c r="A80" s="7" t="s">
        <v>74</v>
      </c>
    </row>
    <row r="81" spans="1:1" ht="15.75" customHeight="1" x14ac:dyDescent="0.15">
      <c r="A81" s="7" t="s">
        <v>86</v>
      </c>
    </row>
    <row r="82" spans="1:1" ht="15.75" customHeight="1" x14ac:dyDescent="0.15">
      <c r="A82" s="7" t="s">
        <v>346</v>
      </c>
    </row>
    <row r="83" spans="1:1" ht="15.75" customHeight="1" x14ac:dyDescent="0.15">
      <c r="A83" s="7" t="s">
        <v>345</v>
      </c>
    </row>
    <row r="84" spans="1:1" ht="15.75" customHeight="1" x14ac:dyDescent="0.15">
      <c r="A84" s="7" t="s">
        <v>344</v>
      </c>
    </row>
    <row r="85" spans="1:1" ht="15.75" customHeight="1" x14ac:dyDescent="0.15">
      <c r="A85" s="7" t="s">
        <v>343</v>
      </c>
    </row>
    <row r="86" spans="1:1" ht="15.75" customHeight="1" x14ac:dyDescent="0.15">
      <c r="A86" s="7" t="s">
        <v>342</v>
      </c>
    </row>
    <row r="87" spans="1:1" ht="15.75" customHeight="1" x14ac:dyDescent="0.15">
      <c r="A87" s="7" t="s">
        <v>341</v>
      </c>
    </row>
    <row r="88" spans="1:1" ht="15.75" customHeight="1" x14ac:dyDescent="0.15">
      <c r="A88" s="7" t="s">
        <v>340</v>
      </c>
    </row>
    <row r="89" spans="1:1" ht="15.75" customHeight="1" x14ac:dyDescent="0.15">
      <c r="A89" s="7" t="s">
        <v>339</v>
      </c>
    </row>
    <row r="90" spans="1:1" ht="15.75" customHeight="1" x14ac:dyDescent="0.15">
      <c r="A90" s="7" t="s">
        <v>338</v>
      </c>
    </row>
    <row r="91" spans="1:1" ht="15.75" customHeight="1" x14ac:dyDescent="0.15">
      <c r="A91" s="7" t="s">
        <v>337</v>
      </c>
    </row>
    <row r="92" spans="1:1" ht="15.75" customHeight="1" x14ac:dyDescent="0.15">
      <c r="A92" s="7" t="s">
        <v>336</v>
      </c>
    </row>
    <row r="93" spans="1:1" ht="15.75" customHeight="1" x14ac:dyDescent="0.15">
      <c r="A93" s="7" t="s">
        <v>179</v>
      </c>
    </row>
    <row r="94" spans="1:1" ht="15.75" customHeight="1" x14ac:dyDescent="0.15">
      <c r="A94" s="7" t="s">
        <v>335</v>
      </c>
    </row>
    <row r="95" spans="1:1" ht="15.75" customHeight="1" x14ac:dyDescent="0.15">
      <c r="A95" s="7" t="s">
        <v>334</v>
      </c>
    </row>
    <row r="96" spans="1:1" ht="15.75" customHeight="1" x14ac:dyDescent="0.15">
      <c r="A96" s="7" t="s">
        <v>333</v>
      </c>
    </row>
    <row r="97" spans="1:1" ht="15.75" customHeight="1" x14ac:dyDescent="0.15">
      <c r="A97" s="7" t="s">
        <v>332</v>
      </c>
    </row>
    <row r="98" spans="1:1" ht="15.75" customHeight="1" x14ac:dyDescent="0.15">
      <c r="A98" s="7" t="s">
        <v>331</v>
      </c>
    </row>
    <row r="99" spans="1:1" ht="15.75" customHeight="1" x14ac:dyDescent="0.15">
      <c r="A99" s="7" t="s">
        <v>330</v>
      </c>
    </row>
    <row r="100" spans="1:1" ht="15.75" customHeight="1" x14ac:dyDescent="0.15">
      <c r="A100" s="7" t="s">
        <v>329</v>
      </c>
    </row>
    <row r="101" spans="1:1" ht="15.75" customHeight="1" x14ac:dyDescent="0.15">
      <c r="A101" s="7" t="s">
        <v>328</v>
      </c>
    </row>
    <row r="102" spans="1:1" ht="15.75" customHeight="1" x14ac:dyDescent="0.15">
      <c r="A102" s="7" t="s">
        <v>253</v>
      </c>
    </row>
    <row r="103" spans="1:1" ht="15.75" customHeight="1" x14ac:dyDescent="0.15">
      <c r="A103" s="7" t="s">
        <v>265</v>
      </c>
    </row>
    <row r="104" spans="1:1" ht="15.75" customHeight="1" x14ac:dyDescent="0.15">
      <c r="A104" s="7" t="s">
        <v>327</v>
      </c>
    </row>
    <row r="105" spans="1:1" ht="15.75" customHeight="1" x14ac:dyDescent="0.15">
      <c r="A105" s="7" t="s">
        <v>326</v>
      </c>
    </row>
    <row r="106" spans="1:1" ht="15.75" customHeight="1" x14ac:dyDescent="0.15">
      <c r="A106" s="7" t="s">
        <v>325</v>
      </c>
    </row>
    <row r="107" spans="1:1" ht="15.75" customHeight="1" x14ac:dyDescent="0.15">
      <c r="A107" s="7" t="s">
        <v>324</v>
      </c>
    </row>
    <row r="108" spans="1:1" ht="15.75" customHeight="1" x14ac:dyDescent="0.15">
      <c r="A108" s="7" t="s">
        <v>323</v>
      </c>
    </row>
    <row r="109" spans="1:1" ht="15.75" customHeight="1" x14ac:dyDescent="0.15">
      <c r="A109" s="7" t="s">
        <v>322</v>
      </c>
    </row>
  </sheetData>
  <mergeCells count="64"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A13:F13"/>
    <mergeCell ref="A14:F14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55:F55"/>
    <mergeCell ref="A56:F56"/>
    <mergeCell ref="A57:F57"/>
    <mergeCell ref="A58:F58"/>
    <mergeCell ref="A59:F59"/>
    <mergeCell ref="A66:F66"/>
    <mergeCell ref="A67:F67"/>
    <mergeCell ref="A68:F68"/>
    <mergeCell ref="A69:F69"/>
    <mergeCell ref="A60:F60"/>
    <mergeCell ref="A61:F61"/>
    <mergeCell ref="A62:F62"/>
    <mergeCell ref="A63:F63"/>
    <mergeCell ref="A64:F64"/>
    <mergeCell ref="A65:F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A32A-B75C-164C-9431-4256C2BC32EE}">
  <dimension ref="A1:BN999"/>
  <sheetViews>
    <sheetView topLeftCell="BJ1" workbookViewId="0">
      <selection activeCell="F4" sqref="F4"/>
    </sheetView>
  </sheetViews>
  <sheetFormatPr baseColWidth="10" defaultColWidth="14.5" defaultRowHeight="16" x14ac:dyDescent="0.2"/>
  <cols>
    <col min="1" max="1" width="27.5" customWidth="1"/>
    <col min="2" max="2" width="8.5" customWidth="1"/>
    <col min="3" max="3" width="6.1640625" bestFit="1" customWidth="1"/>
    <col min="4" max="4" width="11.5" customWidth="1"/>
    <col min="5" max="5" width="6" customWidth="1"/>
    <col min="6" max="6" width="27.5" customWidth="1"/>
    <col min="7" max="8" width="11.5" customWidth="1"/>
    <col min="9" max="10" width="51.83203125" customWidth="1"/>
    <col min="11" max="11" width="230.33203125" customWidth="1"/>
    <col min="12" max="12" width="51.83203125" customWidth="1"/>
    <col min="13" max="13" width="229" customWidth="1"/>
    <col min="14" max="14" width="36.6640625" customWidth="1"/>
    <col min="15" max="15" width="19.1640625" customWidth="1"/>
    <col min="16" max="16" width="16" customWidth="1"/>
    <col min="17" max="17" width="58.1640625" customWidth="1"/>
    <col min="18" max="18" width="56.5" customWidth="1"/>
    <col min="19" max="20" width="6.1640625" customWidth="1"/>
    <col min="21" max="21" width="27.5" customWidth="1"/>
    <col min="22" max="23" width="11.5" customWidth="1"/>
    <col min="24" max="24" width="51.83203125" customWidth="1"/>
    <col min="25" max="25" width="285.1640625" customWidth="1"/>
    <col min="26" max="26" width="211.5" customWidth="1"/>
    <col min="27" max="27" width="36.6640625" customWidth="1"/>
    <col min="28" max="28" width="16" customWidth="1"/>
    <col min="29" max="29" width="51.83203125" customWidth="1"/>
    <col min="30" max="30" width="86.5" customWidth="1"/>
    <col min="31" max="31" width="154.5" customWidth="1"/>
    <col min="32" max="32" width="195.6640625" customWidth="1"/>
    <col min="33" max="33" width="48" customWidth="1"/>
    <col min="34" max="34" width="53.33203125" customWidth="1"/>
    <col min="35" max="35" width="20" customWidth="1"/>
    <col min="36" max="36" width="33.1640625" customWidth="1"/>
    <col min="37" max="38" width="11.5" customWidth="1"/>
    <col min="39" max="39" width="184.83203125" customWidth="1"/>
    <col min="40" max="40" width="37.33203125" customWidth="1"/>
    <col min="41" max="41" width="28.5" customWidth="1"/>
    <col min="42" max="42" width="6" customWidth="1"/>
    <col min="43" max="43" width="610.33203125" customWidth="1"/>
    <col min="44" max="44" width="126.83203125" customWidth="1"/>
    <col min="45" max="45" width="423.6640625" customWidth="1"/>
    <col min="46" max="46" width="104.33203125" customWidth="1"/>
    <col min="47" max="48" width="33.33203125" customWidth="1"/>
    <col min="49" max="49" width="11.5" customWidth="1"/>
    <col min="50" max="50" width="41.6640625" customWidth="1"/>
    <col min="51" max="51" width="16" customWidth="1"/>
    <col min="52" max="53" width="6" customWidth="1"/>
    <col min="54" max="54" width="6.1640625" customWidth="1"/>
    <col min="55" max="55" width="75.5" customWidth="1"/>
    <col min="56" max="59" width="16" customWidth="1"/>
    <col min="60" max="60" width="43.1640625" customWidth="1"/>
    <col min="61" max="61" width="54.33203125" customWidth="1"/>
    <col min="62" max="62" width="111.83203125" customWidth="1"/>
    <col min="63" max="63" width="72.1640625" customWidth="1"/>
    <col min="64" max="64" width="130.1640625" customWidth="1"/>
    <col min="65" max="65" width="36.83203125" customWidth="1"/>
    <col min="66" max="66" width="71.83203125" customWidth="1"/>
  </cols>
  <sheetData>
    <row r="1" spans="1:66" ht="20" x14ac:dyDescent="0.2">
      <c r="A1" s="1" t="s">
        <v>320</v>
      </c>
      <c r="B1" s="1" t="s">
        <v>321</v>
      </c>
      <c r="C1" s="6">
        <v>1</v>
      </c>
      <c r="D1" s="6">
        <v>3</v>
      </c>
      <c r="E1" s="6">
        <v>5</v>
      </c>
      <c r="F1" s="6">
        <v>7</v>
      </c>
      <c r="G1" s="6">
        <v>9</v>
      </c>
      <c r="H1" s="6">
        <v>11</v>
      </c>
      <c r="I1" s="6">
        <v>13</v>
      </c>
      <c r="J1" s="6">
        <v>16</v>
      </c>
      <c r="K1" s="6">
        <v>17</v>
      </c>
      <c r="L1" s="6">
        <v>18</v>
      </c>
      <c r="M1" s="6">
        <v>19</v>
      </c>
      <c r="N1" s="6">
        <v>23</v>
      </c>
      <c r="O1" s="6">
        <v>25</v>
      </c>
      <c r="P1" s="6">
        <v>26</v>
      </c>
      <c r="Q1" s="6">
        <v>39</v>
      </c>
      <c r="R1" s="6">
        <v>2</v>
      </c>
      <c r="S1" s="6">
        <v>4</v>
      </c>
      <c r="T1" s="6">
        <v>6</v>
      </c>
      <c r="U1" s="6">
        <v>8</v>
      </c>
      <c r="V1" s="6">
        <v>10</v>
      </c>
      <c r="W1" s="6">
        <v>12</v>
      </c>
      <c r="X1" s="6">
        <v>20</v>
      </c>
      <c r="Y1" s="6">
        <v>21</v>
      </c>
      <c r="Z1" s="6">
        <v>22</v>
      </c>
      <c r="AA1" s="6">
        <v>24</v>
      </c>
      <c r="AB1" s="6">
        <v>27</v>
      </c>
      <c r="AC1" s="6">
        <v>13</v>
      </c>
      <c r="AD1" s="6">
        <v>30</v>
      </c>
      <c r="AE1" s="6">
        <v>31</v>
      </c>
      <c r="AF1" s="6">
        <v>32</v>
      </c>
      <c r="AG1" s="6">
        <v>33</v>
      </c>
      <c r="AH1" s="6">
        <v>37</v>
      </c>
      <c r="AI1" s="6">
        <v>38</v>
      </c>
      <c r="AJ1" s="6">
        <v>14</v>
      </c>
      <c r="AK1" s="6">
        <v>15</v>
      </c>
      <c r="AL1" s="6">
        <v>34</v>
      </c>
      <c r="AM1" s="6">
        <v>35</v>
      </c>
      <c r="AN1" s="6">
        <v>36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28</v>
      </c>
      <c r="AY1" s="6">
        <v>29</v>
      </c>
      <c r="AZ1" s="6">
        <v>49</v>
      </c>
      <c r="BA1" s="6">
        <v>50</v>
      </c>
      <c r="BB1" s="6">
        <v>51</v>
      </c>
      <c r="BC1" s="6">
        <v>52</v>
      </c>
      <c r="BD1" s="6">
        <v>53</v>
      </c>
      <c r="BE1" s="6">
        <v>54</v>
      </c>
      <c r="BF1" s="6">
        <v>55</v>
      </c>
      <c r="BG1" s="6">
        <v>56</v>
      </c>
      <c r="BH1" s="6">
        <v>57</v>
      </c>
      <c r="BI1" s="6">
        <v>58</v>
      </c>
      <c r="BJ1" s="6">
        <v>59</v>
      </c>
      <c r="BK1" s="6">
        <v>60</v>
      </c>
      <c r="BL1" s="6">
        <v>61</v>
      </c>
      <c r="BM1" s="6">
        <v>62</v>
      </c>
      <c r="BN1" s="6">
        <v>63</v>
      </c>
    </row>
    <row r="2" spans="1:66" ht="20" x14ac:dyDescent="0.2">
      <c r="A2" s="1" t="s">
        <v>0</v>
      </c>
      <c r="B2" s="2">
        <v>0.38600000000000001</v>
      </c>
      <c r="C2" s="2" t="s">
        <v>1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1</v>
      </c>
      <c r="I2" s="2" t="s">
        <v>3</v>
      </c>
      <c r="J2" s="2" t="s">
        <v>2</v>
      </c>
      <c r="K2" s="2">
        <v>0</v>
      </c>
      <c r="L2" s="2" t="s">
        <v>2</v>
      </c>
      <c r="M2" s="2">
        <v>0</v>
      </c>
      <c r="N2" s="2" t="s">
        <v>2</v>
      </c>
      <c r="O2" s="2" t="s">
        <v>1</v>
      </c>
      <c r="P2" s="2" t="s">
        <v>1</v>
      </c>
      <c r="Q2" s="2" t="s">
        <v>2</v>
      </c>
      <c r="R2" s="2" t="s">
        <v>1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1</v>
      </c>
      <c r="X2" s="2" t="s">
        <v>2</v>
      </c>
      <c r="Y2" s="2">
        <v>0</v>
      </c>
      <c r="Z2" s="2" t="s">
        <v>2</v>
      </c>
      <c r="AA2" s="2" t="s">
        <v>2</v>
      </c>
      <c r="AB2" s="2" t="s">
        <v>1</v>
      </c>
      <c r="AC2" s="2" t="s">
        <v>3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8</v>
      </c>
      <c r="AI2" s="2" t="s">
        <v>2</v>
      </c>
      <c r="AJ2" s="2" t="s">
        <v>2</v>
      </c>
      <c r="AK2" s="2" t="s">
        <v>2</v>
      </c>
      <c r="AL2" s="2" t="s">
        <v>1</v>
      </c>
      <c r="AM2" s="2" t="s">
        <v>9</v>
      </c>
      <c r="AN2" s="2" t="s">
        <v>1</v>
      </c>
      <c r="AO2" s="2" t="s">
        <v>2</v>
      </c>
      <c r="AP2" s="2" t="s">
        <v>2</v>
      </c>
      <c r="AQ2" s="2">
        <v>0</v>
      </c>
      <c r="AR2" s="2" t="s">
        <v>2</v>
      </c>
      <c r="AS2" s="2">
        <v>0</v>
      </c>
      <c r="AT2" s="2" t="s">
        <v>2</v>
      </c>
      <c r="AU2" s="2" t="s">
        <v>424</v>
      </c>
      <c r="AV2" s="2" t="s">
        <v>2</v>
      </c>
      <c r="AW2" s="2" t="s">
        <v>424</v>
      </c>
      <c r="AX2" s="2" t="s">
        <v>424</v>
      </c>
      <c r="AY2" s="2" t="s">
        <v>2</v>
      </c>
      <c r="AZ2" s="2" t="s">
        <v>1</v>
      </c>
      <c r="BA2" s="2" t="s">
        <v>1</v>
      </c>
      <c r="BB2" s="2" t="s">
        <v>1</v>
      </c>
      <c r="BC2" s="2" t="s">
        <v>424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10</v>
      </c>
      <c r="BI2" s="2" t="s">
        <v>11</v>
      </c>
      <c r="BJ2" s="2" t="s">
        <v>424</v>
      </c>
      <c r="BK2" s="2" t="s">
        <v>424</v>
      </c>
      <c r="BL2" s="2" t="s">
        <v>424</v>
      </c>
      <c r="BM2" s="2" t="s">
        <v>12</v>
      </c>
      <c r="BN2" s="2" t="s">
        <v>13</v>
      </c>
    </row>
    <row r="3" spans="1:66" ht="20" x14ac:dyDescent="0.2">
      <c r="A3" s="1" t="s">
        <v>14</v>
      </c>
      <c r="B3" s="2">
        <v>0.81200000000000006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15</v>
      </c>
      <c r="J3" s="2" t="s">
        <v>16</v>
      </c>
      <c r="K3" s="2" t="s">
        <v>17</v>
      </c>
      <c r="L3" s="2" t="s">
        <v>16</v>
      </c>
      <c r="M3" s="2" t="s">
        <v>18</v>
      </c>
      <c r="N3" s="2" t="s">
        <v>1</v>
      </c>
      <c r="O3" s="2" t="s">
        <v>2</v>
      </c>
      <c r="P3" s="2" t="s">
        <v>2</v>
      </c>
      <c r="Q3" s="2" t="s">
        <v>19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 t="s">
        <v>2</v>
      </c>
      <c r="AA3" s="2">
        <v>0</v>
      </c>
      <c r="AB3" s="2" t="s">
        <v>2</v>
      </c>
      <c r="AC3" s="2" t="s">
        <v>15</v>
      </c>
      <c r="AD3" s="2" t="s">
        <v>20</v>
      </c>
      <c r="AE3" s="2" t="s">
        <v>21</v>
      </c>
      <c r="AF3" s="2" t="s">
        <v>22</v>
      </c>
      <c r="AG3" s="2" t="s">
        <v>23</v>
      </c>
      <c r="AH3" s="2" t="s">
        <v>24</v>
      </c>
      <c r="AI3" s="2" t="s">
        <v>2</v>
      </c>
      <c r="AJ3" s="2" t="s">
        <v>2</v>
      </c>
      <c r="AK3" s="2" t="s">
        <v>1</v>
      </c>
      <c r="AL3" s="2" t="s">
        <v>1</v>
      </c>
      <c r="AM3" s="2" t="s">
        <v>25</v>
      </c>
      <c r="AN3" s="2">
        <v>0</v>
      </c>
      <c r="AO3" s="2" t="s">
        <v>1</v>
      </c>
      <c r="AP3" s="2" t="s">
        <v>1</v>
      </c>
      <c r="AQ3" s="2" t="s">
        <v>26</v>
      </c>
      <c r="AR3" s="2">
        <v>0</v>
      </c>
      <c r="AS3" s="2">
        <v>0</v>
      </c>
      <c r="AT3" s="2" t="s">
        <v>1</v>
      </c>
      <c r="AU3" s="2" t="s">
        <v>1</v>
      </c>
      <c r="AV3" s="2" t="s">
        <v>27</v>
      </c>
      <c r="AW3" s="2" t="s">
        <v>1</v>
      </c>
      <c r="AX3" s="2" t="s">
        <v>2</v>
      </c>
      <c r="AY3" s="2" t="s">
        <v>1</v>
      </c>
      <c r="AZ3" s="2" t="s">
        <v>1</v>
      </c>
      <c r="BA3" s="2" t="s">
        <v>1</v>
      </c>
      <c r="BB3" s="2">
        <v>0</v>
      </c>
      <c r="BC3" s="2" t="s">
        <v>1</v>
      </c>
      <c r="BD3" s="2" t="s">
        <v>1</v>
      </c>
      <c r="BE3" s="2" t="s">
        <v>1</v>
      </c>
      <c r="BF3" s="2" t="s">
        <v>1</v>
      </c>
      <c r="BG3" s="2" t="s">
        <v>1</v>
      </c>
      <c r="BH3" s="2" t="s">
        <v>1</v>
      </c>
      <c r="BI3" s="2" t="s">
        <v>28</v>
      </c>
      <c r="BJ3" s="2" t="s">
        <v>29</v>
      </c>
      <c r="BK3" s="2">
        <v>0</v>
      </c>
      <c r="BL3" s="2" t="s">
        <v>2</v>
      </c>
      <c r="BM3" s="2" t="s">
        <v>30</v>
      </c>
      <c r="BN3" s="2" t="s">
        <v>31</v>
      </c>
    </row>
    <row r="4" spans="1:66" ht="20" x14ac:dyDescent="0.2">
      <c r="A4" s="1" t="s">
        <v>32</v>
      </c>
      <c r="B4" s="2">
        <v>0.83799999999999997</v>
      </c>
      <c r="C4" s="2" t="s">
        <v>1</v>
      </c>
      <c r="D4" s="2" t="s">
        <v>2</v>
      </c>
      <c r="E4" s="2" t="s">
        <v>2</v>
      </c>
      <c r="F4" s="2" t="s">
        <v>33</v>
      </c>
      <c r="G4" s="2" t="s">
        <v>2</v>
      </c>
      <c r="H4" s="2" t="s">
        <v>2</v>
      </c>
      <c r="I4" s="2" t="s">
        <v>2</v>
      </c>
      <c r="J4" s="2" t="s">
        <v>2</v>
      </c>
      <c r="K4" s="2">
        <v>0</v>
      </c>
      <c r="L4" s="2" t="s">
        <v>2</v>
      </c>
      <c r="M4" s="2">
        <v>0</v>
      </c>
      <c r="N4" s="2" t="s">
        <v>2</v>
      </c>
      <c r="O4" s="2" t="s">
        <v>2</v>
      </c>
      <c r="P4" s="2" t="s">
        <v>1</v>
      </c>
      <c r="Q4" s="2" t="s">
        <v>2</v>
      </c>
      <c r="R4" s="2" t="s">
        <v>1</v>
      </c>
      <c r="S4" s="2" t="s">
        <v>2</v>
      </c>
      <c r="T4" s="2" t="s">
        <v>2</v>
      </c>
      <c r="U4" s="2" t="s">
        <v>33</v>
      </c>
      <c r="V4" s="2" t="s">
        <v>2</v>
      </c>
      <c r="W4" s="2" t="s">
        <v>2</v>
      </c>
      <c r="X4" s="2" t="s">
        <v>2</v>
      </c>
      <c r="Y4" s="2">
        <v>0</v>
      </c>
      <c r="Z4" s="2" t="s">
        <v>2</v>
      </c>
      <c r="AA4" s="2" t="s">
        <v>2</v>
      </c>
      <c r="AB4" s="2" t="s">
        <v>2</v>
      </c>
      <c r="AC4" s="2" t="s">
        <v>2</v>
      </c>
      <c r="AD4" s="2" t="s">
        <v>34</v>
      </c>
      <c r="AE4" s="2" t="s">
        <v>35</v>
      </c>
      <c r="AF4" s="2" t="s">
        <v>36</v>
      </c>
      <c r="AG4" s="2" t="s">
        <v>37</v>
      </c>
      <c r="AH4" s="2" t="s">
        <v>8</v>
      </c>
      <c r="AI4" s="2" t="s">
        <v>2</v>
      </c>
      <c r="AJ4" s="2" t="s">
        <v>2</v>
      </c>
      <c r="AK4" s="2" t="s">
        <v>2</v>
      </c>
      <c r="AL4" s="2" t="s">
        <v>1</v>
      </c>
      <c r="AM4" s="2" t="s">
        <v>9</v>
      </c>
      <c r="AN4" s="2" t="s">
        <v>2</v>
      </c>
      <c r="AO4" s="2" t="s">
        <v>1</v>
      </c>
      <c r="AP4" s="2" t="s">
        <v>2</v>
      </c>
      <c r="AQ4" s="2">
        <v>0</v>
      </c>
      <c r="AR4" s="2" t="s">
        <v>2</v>
      </c>
      <c r="AS4" s="2">
        <v>0</v>
      </c>
      <c r="AT4" s="2" t="s">
        <v>2</v>
      </c>
      <c r="AU4" s="2" t="s">
        <v>2</v>
      </c>
      <c r="AV4" s="2" t="s">
        <v>2</v>
      </c>
      <c r="AW4" s="2" t="s">
        <v>2</v>
      </c>
      <c r="AX4" s="2" t="s">
        <v>2</v>
      </c>
      <c r="AY4" s="2" t="s">
        <v>2</v>
      </c>
      <c r="AZ4" s="2" t="s">
        <v>1</v>
      </c>
      <c r="BA4" s="2" t="s">
        <v>1</v>
      </c>
      <c r="BB4" s="2" t="s">
        <v>1</v>
      </c>
      <c r="BC4" s="2" t="s">
        <v>1</v>
      </c>
      <c r="BD4" s="2" t="s">
        <v>1</v>
      </c>
      <c r="BE4" s="2" t="s">
        <v>38</v>
      </c>
      <c r="BF4" s="2" t="s">
        <v>1</v>
      </c>
      <c r="BG4" s="2" t="s">
        <v>1</v>
      </c>
      <c r="BH4" s="2" t="s">
        <v>10</v>
      </c>
      <c r="BI4" s="2" t="s">
        <v>11</v>
      </c>
      <c r="BJ4" s="2" t="s">
        <v>39</v>
      </c>
      <c r="BK4" s="2">
        <v>0</v>
      </c>
      <c r="BL4" s="2" t="s">
        <v>2</v>
      </c>
      <c r="BM4" s="2" t="s">
        <v>9</v>
      </c>
      <c r="BN4" s="2" t="s">
        <v>40</v>
      </c>
    </row>
    <row r="5" spans="1:66" ht="20" x14ac:dyDescent="0.2">
      <c r="A5" s="1" t="s">
        <v>41</v>
      </c>
      <c r="B5" s="2">
        <v>0.88200000000000001</v>
      </c>
      <c r="C5" s="2" t="s">
        <v>2</v>
      </c>
      <c r="D5" s="2" t="s">
        <v>1</v>
      </c>
      <c r="E5" s="2" t="s">
        <v>1</v>
      </c>
      <c r="F5" s="2" t="s">
        <v>33</v>
      </c>
      <c r="G5" s="2" t="s">
        <v>1</v>
      </c>
      <c r="H5" s="2" t="s">
        <v>1</v>
      </c>
      <c r="I5" s="2" t="s">
        <v>42</v>
      </c>
      <c r="J5" s="2" t="s">
        <v>43</v>
      </c>
      <c r="K5" s="2" t="s">
        <v>44</v>
      </c>
      <c r="L5" s="2" t="s">
        <v>2</v>
      </c>
      <c r="M5" s="2" t="s">
        <v>44</v>
      </c>
      <c r="N5" s="2" t="s">
        <v>424</v>
      </c>
      <c r="O5" s="2" t="s">
        <v>2</v>
      </c>
      <c r="P5" s="2" t="s">
        <v>424</v>
      </c>
      <c r="Q5" s="2" t="s">
        <v>424</v>
      </c>
      <c r="R5" s="2" t="s">
        <v>2</v>
      </c>
      <c r="S5" s="2" t="s">
        <v>1</v>
      </c>
      <c r="T5" s="2" t="s">
        <v>1</v>
      </c>
      <c r="U5" s="2" t="s">
        <v>33</v>
      </c>
      <c r="V5" s="2" t="s">
        <v>1</v>
      </c>
      <c r="W5" s="2" t="s">
        <v>1</v>
      </c>
      <c r="X5" s="2" t="s">
        <v>43</v>
      </c>
      <c r="Y5" s="2" t="s">
        <v>45</v>
      </c>
      <c r="Z5" s="2" t="s">
        <v>424</v>
      </c>
      <c r="AA5" s="2" t="s">
        <v>424</v>
      </c>
      <c r="AB5" s="2" t="s">
        <v>424</v>
      </c>
      <c r="AC5" s="2" t="s">
        <v>42</v>
      </c>
      <c r="AD5" s="2" t="s">
        <v>4</v>
      </c>
      <c r="AE5" s="2" t="s">
        <v>46</v>
      </c>
      <c r="AF5" s="2" t="s">
        <v>47</v>
      </c>
      <c r="AG5" s="2" t="s">
        <v>2</v>
      </c>
      <c r="AH5" s="2" t="s">
        <v>48</v>
      </c>
      <c r="AI5" s="2" t="s">
        <v>424</v>
      </c>
      <c r="AJ5" s="2" t="s">
        <v>424</v>
      </c>
      <c r="AK5" s="2" t="s">
        <v>424</v>
      </c>
      <c r="AL5" s="2" t="s">
        <v>1</v>
      </c>
      <c r="AM5" s="2" t="s">
        <v>49</v>
      </c>
      <c r="AN5" s="2" t="s">
        <v>2</v>
      </c>
      <c r="AO5" s="2" t="s">
        <v>1</v>
      </c>
      <c r="AP5" s="2" t="s">
        <v>1</v>
      </c>
      <c r="AQ5" s="2" t="s">
        <v>50</v>
      </c>
      <c r="AR5" s="2" t="s">
        <v>1</v>
      </c>
      <c r="AS5" s="2" t="s">
        <v>51</v>
      </c>
      <c r="AT5" s="2" t="s">
        <v>424</v>
      </c>
      <c r="AU5" s="2" t="s">
        <v>424</v>
      </c>
      <c r="AV5" s="2" t="s">
        <v>424</v>
      </c>
      <c r="AW5" s="2" t="s">
        <v>424</v>
      </c>
      <c r="AX5" s="2" t="s">
        <v>424</v>
      </c>
      <c r="AY5" s="2" t="s">
        <v>2</v>
      </c>
      <c r="AZ5" s="2" t="s">
        <v>1</v>
      </c>
      <c r="BA5" s="2" t="s">
        <v>1</v>
      </c>
      <c r="BB5" s="2" t="s">
        <v>1</v>
      </c>
      <c r="BC5" s="2" t="s">
        <v>424</v>
      </c>
      <c r="BD5" s="2" t="s">
        <v>1</v>
      </c>
      <c r="BE5" s="2" t="s">
        <v>1</v>
      </c>
      <c r="BF5" s="2" t="s">
        <v>1</v>
      </c>
      <c r="BG5" s="2" t="s">
        <v>1</v>
      </c>
      <c r="BH5" s="2" t="s">
        <v>52</v>
      </c>
      <c r="BI5" s="2" t="s">
        <v>53</v>
      </c>
      <c r="BJ5" s="2" t="s">
        <v>54</v>
      </c>
      <c r="BK5" s="2">
        <v>0</v>
      </c>
      <c r="BL5" s="2" t="s">
        <v>424</v>
      </c>
      <c r="BM5" s="2" t="s">
        <v>12</v>
      </c>
      <c r="BN5" s="2" t="s">
        <v>55</v>
      </c>
    </row>
    <row r="6" spans="1:66" ht="20" x14ac:dyDescent="0.2">
      <c r="A6" s="1" t="s">
        <v>56</v>
      </c>
      <c r="B6" s="2">
        <v>0.67400000000000004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57</v>
      </c>
      <c r="J6" s="2" t="s">
        <v>43</v>
      </c>
      <c r="K6" s="2" t="s">
        <v>58</v>
      </c>
      <c r="L6" s="2" t="s">
        <v>43</v>
      </c>
      <c r="M6" s="2" t="s">
        <v>59</v>
      </c>
      <c r="N6" s="2" t="s">
        <v>2</v>
      </c>
      <c r="O6" s="2" t="s">
        <v>1</v>
      </c>
      <c r="P6" s="2" t="s">
        <v>2</v>
      </c>
      <c r="Q6" s="2" t="s">
        <v>2</v>
      </c>
      <c r="R6" s="2" t="s">
        <v>1</v>
      </c>
      <c r="S6" s="2" t="s">
        <v>1</v>
      </c>
      <c r="T6" s="2" t="s">
        <v>1</v>
      </c>
      <c r="U6" s="2" t="s">
        <v>1</v>
      </c>
      <c r="V6" s="2" t="s">
        <v>1</v>
      </c>
      <c r="W6" s="2" t="s">
        <v>1</v>
      </c>
      <c r="X6" s="2" t="s">
        <v>43</v>
      </c>
      <c r="Y6" s="2" t="s">
        <v>60</v>
      </c>
      <c r="Z6" s="2" t="s">
        <v>61</v>
      </c>
      <c r="AA6" s="2" t="s">
        <v>2</v>
      </c>
      <c r="AB6" s="2" t="s">
        <v>2</v>
      </c>
      <c r="AC6" s="2" t="s">
        <v>57</v>
      </c>
      <c r="AD6" s="2" t="s">
        <v>20</v>
      </c>
      <c r="AE6" s="2" t="s">
        <v>62</v>
      </c>
      <c r="AF6" s="2" t="s">
        <v>63</v>
      </c>
      <c r="AG6" s="2" t="s">
        <v>64</v>
      </c>
      <c r="AH6" s="2" t="s">
        <v>65</v>
      </c>
      <c r="AI6" s="2" t="s">
        <v>2</v>
      </c>
      <c r="AJ6" s="2" t="s">
        <v>1</v>
      </c>
      <c r="AK6" s="2" t="s">
        <v>1</v>
      </c>
      <c r="AL6" s="2" t="s">
        <v>1</v>
      </c>
      <c r="AM6" s="2" t="s">
        <v>66</v>
      </c>
      <c r="AN6" s="2" t="s">
        <v>1</v>
      </c>
      <c r="AO6" s="2" t="s">
        <v>1</v>
      </c>
      <c r="AP6" s="2" t="s">
        <v>1</v>
      </c>
      <c r="AQ6" s="2" t="s">
        <v>67</v>
      </c>
      <c r="AR6" s="2" t="s">
        <v>1</v>
      </c>
      <c r="AS6" s="2" t="s">
        <v>68</v>
      </c>
      <c r="AT6" s="2" t="s">
        <v>2</v>
      </c>
      <c r="AU6" s="2" t="s">
        <v>69</v>
      </c>
      <c r="AV6" s="2" t="s">
        <v>2</v>
      </c>
      <c r="AW6" s="2" t="s">
        <v>2</v>
      </c>
      <c r="AX6" s="2" t="s">
        <v>1</v>
      </c>
      <c r="AY6" s="2" t="s">
        <v>1</v>
      </c>
      <c r="AZ6" s="2" t="s">
        <v>1</v>
      </c>
      <c r="BA6" s="2" t="s">
        <v>1</v>
      </c>
      <c r="BB6" s="2" t="s">
        <v>1</v>
      </c>
      <c r="BC6" s="2" t="s">
        <v>2</v>
      </c>
      <c r="BD6" s="2" t="s">
        <v>1</v>
      </c>
      <c r="BE6" s="2" t="s">
        <v>1</v>
      </c>
      <c r="BF6" s="2" t="s">
        <v>1</v>
      </c>
      <c r="BG6" s="2" t="s">
        <v>1</v>
      </c>
      <c r="BH6" s="2" t="s">
        <v>10</v>
      </c>
      <c r="BI6" s="2" t="s">
        <v>11</v>
      </c>
      <c r="BJ6" s="2" t="s">
        <v>70</v>
      </c>
      <c r="BK6" s="2" t="s">
        <v>71</v>
      </c>
      <c r="BL6" s="2" t="s">
        <v>1</v>
      </c>
      <c r="BM6" s="2" t="s">
        <v>72</v>
      </c>
      <c r="BN6" s="2" t="s">
        <v>73</v>
      </c>
    </row>
    <row r="7" spans="1:66" ht="20" x14ac:dyDescent="0.2">
      <c r="A7" s="1" t="s">
        <v>74</v>
      </c>
      <c r="B7" s="2">
        <v>0.86599999999999999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9</v>
      </c>
      <c r="J7" s="2" t="s">
        <v>43</v>
      </c>
      <c r="K7" s="2" t="s">
        <v>75</v>
      </c>
      <c r="L7" s="2" t="s">
        <v>43</v>
      </c>
      <c r="M7" s="2" t="s">
        <v>76</v>
      </c>
      <c r="N7" s="2" t="s">
        <v>1</v>
      </c>
      <c r="O7" s="2" t="s">
        <v>424</v>
      </c>
      <c r="P7" s="2" t="s">
        <v>1</v>
      </c>
      <c r="Q7" s="2" t="s">
        <v>2</v>
      </c>
      <c r="R7" s="2" t="s">
        <v>1</v>
      </c>
      <c r="S7" s="2" t="s">
        <v>1</v>
      </c>
      <c r="T7" s="2" t="s">
        <v>1</v>
      </c>
      <c r="U7" s="2" t="s">
        <v>1</v>
      </c>
      <c r="V7" s="2" t="s">
        <v>1</v>
      </c>
      <c r="W7" s="2" t="s">
        <v>1</v>
      </c>
      <c r="X7" s="2" t="s">
        <v>43</v>
      </c>
      <c r="Y7" s="2" t="s">
        <v>76</v>
      </c>
      <c r="Z7" s="2" t="s">
        <v>77</v>
      </c>
      <c r="AA7" s="2" t="s">
        <v>1</v>
      </c>
      <c r="AB7" s="2" t="s">
        <v>1</v>
      </c>
      <c r="AC7" s="2" t="s">
        <v>9</v>
      </c>
      <c r="AD7" s="2" t="s">
        <v>34</v>
      </c>
      <c r="AE7" s="2" t="s">
        <v>35</v>
      </c>
      <c r="AF7" s="2" t="s">
        <v>78</v>
      </c>
      <c r="AG7" s="2" t="s">
        <v>2</v>
      </c>
      <c r="AH7" s="2" t="s">
        <v>8</v>
      </c>
      <c r="AI7" s="2" t="s">
        <v>2</v>
      </c>
      <c r="AJ7" s="2" t="s">
        <v>2</v>
      </c>
      <c r="AK7" s="2" t="s">
        <v>2</v>
      </c>
      <c r="AL7" s="2" t="s">
        <v>1</v>
      </c>
      <c r="AM7" s="2" t="s">
        <v>79</v>
      </c>
      <c r="AN7" s="2" t="s">
        <v>80</v>
      </c>
      <c r="AO7" s="2" t="s">
        <v>1</v>
      </c>
      <c r="AP7" s="2" t="s">
        <v>1</v>
      </c>
      <c r="AQ7" s="2" t="s">
        <v>81</v>
      </c>
      <c r="AR7" s="2" t="s">
        <v>1</v>
      </c>
      <c r="AS7" s="2" t="s">
        <v>82</v>
      </c>
      <c r="AT7" s="2" t="s">
        <v>83</v>
      </c>
      <c r="AU7" s="2" t="s">
        <v>69</v>
      </c>
      <c r="AV7" s="2" t="s">
        <v>69</v>
      </c>
      <c r="AW7" s="2" t="s">
        <v>2</v>
      </c>
      <c r="AX7" s="2" t="s">
        <v>424</v>
      </c>
      <c r="AY7" s="2" t="s">
        <v>1</v>
      </c>
      <c r="AZ7" s="2" t="s">
        <v>1</v>
      </c>
      <c r="BA7" s="2" t="s">
        <v>1</v>
      </c>
      <c r="BB7" s="2" t="s">
        <v>1</v>
      </c>
      <c r="BC7" s="2" t="s">
        <v>1</v>
      </c>
      <c r="BD7" s="2" t="s">
        <v>1</v>
      </c>
      <c r="BE7" s="2" t="s">
        <v>1</v>
      </c>
      <c r="BF7" s="2" t="s">
        <v>1</v>
      </c>
      <c r="BG7" s="2" t="s">
        <v>1</v>
      </c>
      <c r="BH7" s="2" t="s">
        <v>10</v>
      </c>
      <c r="BI7" s="2" t="s">
        <v>11</v>
      </c>
      <c r="BJ7" s="2" t="s">
        <v>70</v>
      </c>
      <c r="BK7" s="2">
        <v>0</v>
      </c>
      <c r="BL7" s="2" t="s">
        <v>2</v>
      </c>
      <c r="BM7" s="2" t="s">
        <v>84</v>
      </c>
      <c r="BN7" s="2" t="s">
        <v>85</v>
      </c>
    </row>
    <row r="8" spans="1:66" ht="20" x14ac:dyDescent="0.2">
      <c r="A8" s="1" t="s">
        <v>86</v>
      </c>
      <c r="B8" s="2">
        <v>0.77300000000000002</v>
      </c>
      <c r="C8" s="2" t="s">
        <v>1</v>
      </c>
      <c r="D8" s="2" t="s">
        <v>1</v>
      </c>
      <c r="E8" s="2" t="s">
        <v>1</v>
      </c>
      <c r="F8" s="2" t="s">
        <v>33</v>
      </c>
      <c r="G8" s="2" t="s">
        <v>1</v>
      </c>
      <c r="H8" s="2" t="s">
        <v>1</v>
      </c>
      <c r="I8" s="2" t="s">
        <v>87</v>
      </c>
      <c r="J8" s="2" t="s">
        <v>43</v>
      </c>
      <c r="K8" s="2" t="s">
        <v>88</v>
      </c>
      <c r="L8" s="2" t="s">
        <v>43</v>
      </c>
      <c r="M8" s="2" t="s">
        <v>89</v>
      </c>
      <c r="N8" s="2" t="s">
        <v>1</v>
      </c>
      <c r="O8" s="2" t="s">
        <v>1</v>
      </c>
      <c r="P8" s="2" t="s">
        <v>2</v>
      </c>
      <c r="Q8" s="2" t="s">
        <v>90</v>
      </c>
      <c r="R8" s="2" t="s">
        <v>1</v>
      </c>
      <c r="S8" s="2" t="s">
        <v>1</v>
      </c>
      <c r="T8" s="2" t="s">
        <v>1</v>
      </c>
      <c r="U8" s="2" t="s">
        <v>33</v>
      </c>
      <c r="V8" s="2" t="s">
        <v>1</v>
      </c>
      <c r="W8" s="2" t="s">
        <v>1</v>
      </c>
      <c r="X8" s="2" t="s">
        <v>43</v>
      </c>
      <c r="Y8" s="2" t="s">
        <v>91</v>
      </c>
      <c r="Z8" s="2" t="s">
        <v>77</v>
      </c>
      <c r="AA8" s="2" t="s">
        <v>1</v>
      </c>
      <c r="AB8" s="2" t="s">
        <v>2</v>
      </c>
      <c r="AC8" s="2" t="s">
        <v>87</v>
      </c>
      <c r="AD8" s="2" t="s">
        <v>20</v>
      </c>
      <c r="AE8" s="2" t="s">
        <v>92</v>
      </c>
      <c r="AF8" s="2" t="s">
        <v>36</v>
      </c>
      <c r="AG8" s="2" t="s">
        <v>93</v>
      </c>
      <c r="AH8" s="2" t="s">
        <v>8</v>
      </c>
      <c r="AI8" s="2" t="s">
        <v>1</v>
      </c>
      <c r="AJ8" s="3" t="s">
        <v>1</v>
      </c>
      <c r="AK8" s="3" t="s">
        <v>1</v>
      </c>
      <c r="AL8" s="3" t="s">
        <v>1</v>
      </c>
      <c r="AM8" s="3" t="s">
        <v>94</v>
      </c>
      <c r="AN8" s="3" t="s">
        <v>1</v>
      </c>
      <c r="AO8" s="2" t="s">
        <v>1</v>
      </c>
      <c r="AP8" s="2" t="s">
        <v>1</v>
      </c>
      <c r="AQ8" s="2" t="s">
        <v>95</v>
      </c>
      <c r="AR8" s="2" t="s">
        <v>1</v>
      </c>
      <c r="AS8" s="2" t="s">
        <v>96</v>
      </c>
      <c r="AT8" s="2" t="s">
        <v>97</v>
      </c>
      <c r="AU8" s="2" t="s">
        <v>27</v>
      </c>
      <c r="AV8" s="2" t="s">
        <v>2</v>
      </c>
      <c r="AW8" s="2" t="s">
        <v>2</v>
      </c>
      <c r="AX8" s="2" t="s">
        <v>2</v>
      </c>
      <c r="AY8" s="2" t="s">
        <v>1</v>
      </c>
      <c r="AZ8" s="2" t="s">
        <v>1</v>
      </c>
      <c r="BA8" s="2" t="s">
        <v>1</v>
      </c>
      <c r="BB8" s="2" t="s">
        <v>1</v>
      </c>
      <c r="BC8" s="2" t="s">
        <v>2</v>
      </c>
      <c r="BD8" s="2" t="s">
        <v>1</v>
      </c>
      <c r="BE8" s="2" t="s">
        <v>38</v>
      </c>
      <c r="BF8" s="2" t="s">
        <v>1</v>
      </c>
      <c r="BG8" s="2" t="s">
        <v>1</v>
      </c>
      <c r="BH8" s="2" t="s">
        <v>10</v>
      </c>
      <c r="BI8" s="2" t="s">
        <v>11</v>
      </c>
      <c r="BJ8" s="2" t="s">
        <v>98</v>
      </c>
      <c r="BK8" s="2" t="s">
        <v>99</v>
      </c>
      <c r="BL8" s="2" t="s">
        <v>1</v>
      </c>
      <c r="BM8" s="2" t="s">
        <v>100</v>
      </c>
      <c r="BN8" s="2" t="s">
        <v>101</v>
      </c>
    </row>
    <row r="9" spans="1:66" ht="20" x14ac:dyDescent="0.2">
      <c r="A9" s="1" t="s">
        <v>102</v>
      </c>
      <c r="B9" s="2">
        <v>0.66700000000000004</v>
      </c>
      <c r="C9" s="2" t="s">
        <v>1</v>
      </c>
      <c r="D9" s="2" t="s">
        <v>2</v>
      </c>
      <c r="E9" s="2" t="s">
        <v>2</v>
      </c>
      <c r="F9" s="2" t="s">
        <v>1</v>
      </c>
      <c r="G9" s="2" t="s">
        <v>1</v>
      </c>
      <c r="H9" s="2" t="s">
        <v>1</v>
      </c>
      <c r="I9" s="2" t="s">
        <v>103</v>
      </c>
      <c r="J9" s="2" t="s">
        <v>2</v>
      </c>
      <c r="K9" s="2">
        <v>0</v>
      </c>
      <c r="L9" s="2" t="s">
        <v>16</v>
      </c>
      <c r="M9" s="2" t="s">
        <v>424</v>
      </c>
      <c r="N9" s="2" t="s">
        <v>1</v>
      </c>
      <c r="O9" s="2" t="s">
        <v>2</v>
      </c>
      <c r="P9" s="2" t="s">
        <v>38</v>
      </c>
      <c r="Q9" s="2" t="s">
        <v>19</v>
      </c>
      <c r="R9" s="2" t="s">
        <v>1</v>
      </c>
      <c r="S9" s="2" t="s">
        <v>2</v>
      </c>
      <c r="T9" s="2" t="s">
        <v>2</v>
      </c>
      <c r="U9" s="2" t="s">
        <v>1</v>
      </c>
      <c r="V9" s="2" t="s">
        <v>1</v>
      </c>
      <c r="W9" s="2" t="s">
        <v>1</v>
      </c>
      <c r="X9" s="2" t="s">
        <v>16</v>
      </c>
      <c r="Y9" s="2" t="s">
        <v>424</v>
      </c>
      <c r="Z9" s="2" t="s">
        <v>77</v>
      </c>
      <c r="AA9" s="2" t="s">
        <v>1</v>
      </c>
      <c r="AB9" s="2" t="s">
        <v>38</v>
      </c>
      <c r="AC9" s="2" t="s">
        <v>103</v>
      </c>
      <c r="AD9" s="2" t="s">
        <v>20</v>
      </c>
      <c r="AE9" s="2" t="s">
        <v>104</v>
      </c>
      <c r="AF9" s="2" t="s">
        <v>105</v>
      </c>
      <c r="AG9" s="2" t="s">
        <v>106</v>
      </c>
      <c r="AH9" s="2" t="s">
        <v>8</v>
      </c>
      <c r="AI9" s="2" t="s">
        <v>1</v>
      </c>
      <c r="AJ9" s="2" t="s">
        <v>1</v>
      </c>
      <c r="AK9" s="2" t="s">
        <v>1</v>
      </c>
      <c r="AL9" s="2" t="s">
        <v>1</v>
      </c>
      <c r="AM9" s="2" t="s">
        <v>107</v>
      </c>
      <c r="AN9" s="2" t="s">
        <v>1</v>
      </c>
      <c r="AO9" s="2" t="s">
        <v>1</v>
      </c>
      <c r="AP9" s="2" t="s">
        <v>1</v>
      </c>
      <c r="AQ9" s="2" t="s">
        <v>424</v>
      </c>
      <c r="AR9" s="2" t="s">
        <v>1</v>
      </c>
      <c r="AS9" s="2" t="s">
        <v>424</v>
      </c>
      <c r="AT9" s="2" t="s">
        <v>424</v>
      </c>
      <c r="AU9" s="2" t="s">
        <v>69</v>
      </c>
      <c r="AV9" s="2" t="s">
        <v>424</v>
      </c>
      <c r="AW9" s="2" t="s">
        <v>424</v>
      </c>
      <c r="AX9" s="2" t="s">
        <v>1</v>
      </c>
      <c r="AY9" s="2" t="s">
        <v>38</v>
      </c>
      <c r="AZ9" s="2" t="s">
        <v>1</v>
      </c>
      <c r="BA9" s="2" t="s">
        <v>1</v>
      </c>
      <c r="BB9" s="2" t="s">
        <v>1</v>
      </c>
      <c r="BC9" s="2" t="s">
        <v>2</v>
      </c>
      <c r="BD9" s="2" t="s">
        <v>1</v>
      </c>
      <c r="BE9" s="2" t="s">
        <v>1</v>
      </c>
      <c r="BF9" s="2" t="s">
        <v>1</v>
      </c>
      <c r="BG9" s="2" t="s">
        <v>1</v>
      </c>
      <c r="BH9" s="2" t="s">
        <v>10</v>
      </c>
      <c r="BI9" s="2" t="s">
        <v>11</v>
      </c>
      <c r="BJ9" s="2" t="s">
        <v>108</v>
      </c>
      <c r="BK9" s="2" t="s">
        <v>108</v>
      </c>
      <c r="BL9" s="2" t="s">
        <v>1</v>
      </c>
      <c r="BM9" s="2" t="s">
        <v>12</v>
      </c>
      <c r="BN9" s="2" t="s">
        <v>109</v>
      </c>
    </row>
    <row r="10" spans="1:66" ht="20" x14ac:dyDescent="0.2">
      <c r="A10" s="1" t="s">
        <v>110</v>
      </c>
      <c r="B10" s="2">
        <v>0.79600000000000004</v>
      </c>
      <c r="C10" s="2" t="s">
        <v>1</v>
      </c>
      <c r="D10" s="2" t="s">
        <v>2</v>
      </c>
      <c r="E10" s="2" t="s">
        <v>2</v>
      </c>
      <c r="F10" s="2" t="s">
        <v>1</v>
      </c>
      <c r="G10" s="2" t="s">
        <v>2</v>
      </c>
      <c r="H10" s="2" t="s">
        <v>1</v>
      </c>
      <c r="I10" s="2" t="s">
        <v>9</v>
      </c>
      <c r="J10" s="2" t="s">
        <v>16</v>
      </c>
      <c r="K10" s="2" t="s">
        <v>111</v>
      </c>
      <c r="L10" s="2" t="s">
        <v>16</v>
      </c>
      <c r="M10" s="2" t="s">
        <v>111</v>
      </c>
      <c r="N10" s="2" t="s">
        <v>1</v>
      </c>
      <c r="O10" s="2" t="s">
        <v>38</v>
      </c>
      <c r="P10" s="2" t="s">
        <v>2</v>
      </c>
      <c r="Q10" s="2" t="s">
        <v>2</v>
      </c>
      <c r="R10" s="2" t="s">
        <v>1</v>
      </c>
      <c r="S10" s="2" t="s">
        <v>2</v>
      </c>
      <c r="T10" s="2" t="s">
        <v>2</v>
      </c>
      <c r="U10" s="2" t="s">
        <v>1</v>
      </c>
      <c r="V10" s="2" t="s">
        <v>2</v>
      </c>
      <c r="W10" s="2" t="s">
        <v>1</v>
      </c>
      <c r="X10" s="2" t="s">
        <v>2</v>
      </c>
      <c r="Y10" s="2">
        <v>0</v>
      </c>
      <c r="Z10" s="2" t="s">
        <v>2</v>
      </c>
      <c r="AA10" s="2" t="s">
        <v>2</v>
      </c>
      <c r="AB10" s="2" t="s">
        <v>2</v>
      </c>
      <c r="AC10" s="2" t="s">
        <v>9</v>
      </c>
      <c r="AD10" s="2" t="s">
        <v>20</v>
      </c>
      <c r="AE10" s="2" t="s">
        <v>112</v>
      </c>
      <c r="AF10" s="2" t="s">
        <v>113</v>
      </c>
      <c r="AG10" s="2" t="s">
        <v>2</v>
      </c>
      <c r="AH10" s="2" t="s">
        <v>114</v>
      </c>
      <c r="AI10" s="2" t="s">
        <v>2</v>
      </c>
      <c r="AJ10" s="2" t="s">
        <v>424</v>
      </c>
      <c r="AK10" s="2" t="s">
        <v>1</v>
      </c>
      <c r="AL10" s="2" t="s">
        <v>1</v>
      </c>
      <c r="AM10" s="2" t="s">
        <v>6</v>
      </c>
      <c r="AN10" s="2" t="s">
        <v>1</v>
      </c>
      <c r="AO10" s="2" t="s">
        <v>1</v>
      </c>
      <c r="AP10" s="2" t="s">
        <v>2</v>
      </c>
      <c r="AQ10" s="2">
        <v>0</v>
      </c>
      <c r="AR10" s="2" t="s">
        <v>1</v>
      </c>
      <c r="AS10" s="2" t="s">
        <v>115</v>
      </c>
      <c r="AT10" s="2" t="s">
        <v>83</v>
      </c>
      <c r="AU10" s="2" t="s">
        <v>116</v>
      </c>
      <c r="AV10" s="2" t="s">
        <v>2</v>
      </c>
      <c r="AW10" s="2" t="s">
        <v>424</v>
      </c>
      <c r="AX10" s="2" t="s">
        <v>2</v>
      </c>
      <c r="AY10" s="2" t="s">
        <v>38</v>
      </c>
      <c r="AZ10" s="2" t="s">
        <v>1</v>
      </c>
      <c r="BA10" s="2" t="s">
        <v>1</v>
      </c>
      <c r="BB10" s="2" t="s">
        <v>1</v>
      </c>
      <c r="BC10" s="2" t="s">
        <v>1</v>
      </c>
      <c r="BD10" s="2" t="s">
        <v>1</v>
      </c>
      <c r="BE10" s="2" t="s">
        <v>1</v>
      </c>
      <c r="BF10" s="2" t="s">
        <v>1</v>
      </c>
      <c r="BG10" s="2" t="s">
        <v>1</v>
      </c>
      <c r="BH10" s="2" t="s">
        <v>117</v>
      </c>
      <c r="BI10" s="2" t="s">
        <v>118</v>
      </c>
      <c r="BJ10" s="2" t="s">
        <v>119</v>
      </c>
      <c r="BK10" s="2" t="s">
        <v>424</v>
      </c>
      <c r="BL10" s="2" t="s">
        <v>424</v>
      </c>
      <c r="BM10" s="2" t="s">
        <v>120</v>
      </c>
      <c r="BN10" s="2" t="s">
        <v>55</v>
      </c>
    </row>
    <row r="11" spans="1:66" ht="20" x14ac:dyDescent="0.2">
      <c r="A11" s="1" t="s">
        <v>121</v>
      </c>
      <c r="B11" s="2">
        <v>0.9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>
        <v>0</v>
      </c>
      <c r="L11" s="2" t="s">
        <v>2</v>
      </c>
      <c r="M11" s="2">
        <v>0</v>
      </c>
      <c r="N11" s="2" t="s">
        <v>2</v>
      </c>
      <c r="O11" s="2" t="s">
        <v>2</v>
      </c>
      <c r="P11" s="2" t="s">
        <v>2</v>
      </c>
      <c r="Q11" s="2" t="s">
        <v>2</v>
      </c>
      <c r="R11" s="2" t="s">
        <v>2</v>
      </c>
      <c r="S11" s="2" t="s">
        <v>2</v>
      </c>
      <c r="T11" s="2" t="s">
        <v>2</v>
      </c>
      <c r="U11" s="2" t="s">
        <v>2</v>
      </c>
      <c r="V11" s="2" t="s">
        <v>2</v>
      </c>
      <c r="W11" s="2" t="s">
        <v>2</v>
      </c>
      <c r="X11" s="2" t="s">
        <v>2</v>
      </c>
      <c r="Y11" s="2">
        <v>0</v>
      </c>
      <c r="Z11" s="2" t="s">
        <v>2</v>
      </c>
      <c r="AA11" s="2" t="s">
        <v>2</v>
      </c>
      <c r="AB11" s="2" t="s">
        <v>2</v>
      </c>
      <c r="AC11" s="2" t="s">
        <v>2</v>
      </c>
      <c r="AD11" s="2" t="s">
        <v>4</v>
      </c>
      <c r="AE11" s="2" t="s">
        <v>35</v>
      </c>
      <c r="AF11" s="2" t="s">
        <v>36</v>
      </c>
      <c r="AG11" s="2" t="s">
        <v>2</v>
      </c>
      <c r="AH11" s="2" t="s">
        <v>8</v>
      </c>
      <c r="AI11" s="2" t="s">
        <v>2</v>
      </c>
      <c r="AJ11" s="2" t="s">
        <v>2</v>
      </c>
      <c r="AK11" s="2" t="s">
        <v>2</v>
      </c>
      <c r="AL11" s="2" t="s">
        <v>1</v>
      </c>
      <c r="AM11" s="2" t="s">
        <v>6</v>
      </c>
      <c r="AN11" s="2" t="s">
        <v>2</v>
      </c>
      <c r="AO11" s="2" t="s">
        <v>1</v>
      </c>
      <c r="AP11" s="2" t="s">
        <v>2</v>
      </c>
      <c r="AQ11" s="2">
        <v>0</v>
      </c>
      <c r="AR11" s="2" t="s">
        <v>2</v>
      </c>
      <c r="AS11" s="2">
        <v>0</v>
      </c>
      <c r="AT11" s="2" t="s">
        <v>2</v>
      </c>
      <c r="AU11" s="2" t="s">
        <v>27</v>
      </c>
      <c r="AV11" s="2" t="s">
        <v>2</v>
      </c>
      <c r="AW11" s="2" t="s">
        <v>2</v>
      </c>
      <c r="AX11" s="2" t="s">
        <v>2</v>
      </c>
      <c r="AY11" s="2" t="s">
        <v>2</v>
      </c>
      <c r="AZ11" s="2" t="s">
        <v>1</v>
      </c>
      <c r="BA11" s="2" t="s">
        <v>2</v>
      </c>
      <c r="BB11" s="2" t="s">
        <v>1</v>
      </c>
      <c r="BC11" s="2" t="s">
        <v>2</v>
      </c>
      <c r="BD11" s="2" t="s">
        <v>1</v>
      </c>
      <c r="BE11" s="2" t="s">
        <v>38</v>
      </c>
      <c r="BF11" s="2" t="s">
        <v>2</v>
      </c>
      <c r="BG11" s="2" t="s">
        <v>2</v>
      </c>
      <c r="BH11" s="2" t="s">
        <v>2</v>
      </c>
      <c r="BI11" s="2" t="s">
        <v>53</v>
      </c>
      <c r="BJ11" s="2" t="s">
        <v>424</v>
      </c>
      <c r="BK11" s="2">
        <v>0</v>
      </c>
      <c r="BL11" s="2" t="s">
        <v>2</v>
      </c>
      <c r="BM11" s="2" t="s">
        <v>100</v>
      </c>
      <c r="BN11" s="2" t="s">
        <v>122</v>
      </c>
    </row>
    <row r="12" spans="1:66" ht="20" x14ac:dyDescent="0.2">
      <c r="A12" s="1" t="s">
        <v>123</v>
      </c>
      <c r="B12" s="2">
        <v>0.87</v>
      </c>
      <c r="C12" s="2" t="s">
        <v>1</v>
      </c>
      <c r="D12" s="2" t="s">
        <v>2</v>
      </c>
      <c r="E12" s="2" t="s">
        <v>2</v>
      </c>
      <c r="F12" s="2" t="s">
        <v>1</v>
      </c>
      <c r="G12" s="2" t="s">
        <v>1</v>
      </c>
      <c r="H12" s="2" t="s">
        <v>1</v>
      </c>
      <c r="I12" s="2" t="s">
        <v>2</v>
      </c>
      <c r="J12" s="2" t="s">
        <v>16</v>
      </c>
      <c r="K12" s="2" t="s">
        <v>124</v>
      </c>
      <c r="L12" s="2" t="s">
        <v>76</v>
      </c>
      <c r="M12" s="2" t="s">
        <v>124</v>
      </c>
      <c r="N12" s="2" t="s">
        <v>2</v>
      </c>
      <c r="O12" s="2" t="s">
        <v>2</v>
      </c>
      <c r="P12" s="2" t="s">
        <v>2</v>
      </c>
      <c r="Q12" s="2" t="s">
        <v>125</v>
      </c>
      <c r="R12" s="2" t="s">
        <v>1</v>
      </c>
      <c r="S12" s="2" t="s">
        <v>2</v>
      </c>
      <c r="T12" s="2" t="s">
        <v>2</v>
      </c>
      <c r="U12" s="2" t="s">
        <v>1</v>
      </c>
      <c r="V12" s="2" t="s">
        <v>1</v>
      </c>
      <c r="W12" s="2" t="s">
        <v>1</v>
      </c>
      <c r="X12" s="2" t="s">
        <v>16</v>
      </c>
      <c r="Y12" s="2" t="s">
        <v>126</v>
      </c>
      <c r="Z12" s="2" t="s">
        <v>127</v>
      </c>
      <c r="AA12" s="2" t="s">
        <v>2</v>
      </c>
      <c r="AB12" s="2" t="s">
        <v>424</v>
      </c>
      <c r="AC12" s="2" t="s">
        <v>2</v>
      </c>
      <c r="AD12" s="2" t="s">
        <v>4</v>
      </c>
      <c r="AE12" s="2" t="s">
        <v>46</v>
      </c>
      <c r="AF12" s="2" t="s">
        <v>128</v>
      </c>
      <c r="AG12" s="2" t="s">
        <v>2</v>
      </c>
      <c r="AH12" s="2" t="s">
        <v>129</v>
      </c>
      <c r="AI12" s="2" t="s">
        <v>2</v>
      </c>
      <c r="AJ12" s="2" t="s">
        <v>1</v>
      </c>
      <c r="AK12" s="2" t="s">
        <v>1</v>
      </c>
      <c r="AL12" s="2" t="s">
        <v>1</v>
      </c>
      <c r="AM12" s="2" t="s">
        <v>6</v>
      </c>
      <c r="AN12" s="2" t="s">
        <v>2</v>
      </c>
      <c r="AO12" s="2" t="s">
        <v>1</v>
      </c>
      <c r="AP12" s="2" t="s">
        <v>2</v>
      </c>
      <c r="AQ12" s="2">
        <v>0</v>
      </c>
      <c r="AR12" s="2" t="s">
        <v>2</v>
      </c>
      <c r="AS12" s="2">
        <v>0</v>
      </c>
      <c r="AT12" s="2" t="s">
        <v>2</v>
      </c>
      <c r="AU12" s="2" t="s">
        <v>2</v>
      </c>
      <c r="AV12" s="2" t="s">
        <v>2</v>
      </c>
      <c r="AW12" s="2" t="s">
        <v>2</v>
      </c>
      <c r="AX12" s="2" t="s">
        <v>424</v>
      </c>
      <c r="AY12" s="2" t="s">
        <v>2</v>
      </c>
      <c r="AZ12" s="2" t="s">
        <v>1</v>
      </c>
      <c r="BA12" s="2" t="s">
        <v>1</v>
      </c>
      <c r="BB12" s="2" t="s">
        <v>1</v>
      </c>
      <c r="BC12" s="2" t="s">
        <v>2</v>
      </c>
      <c r="BD12" s="2" t="s">
        <v>1</v>
      </c>
      <c r="BE12" s="2" t="s">
        <v>38</v>
      </c>
      <c r="BF12" s="2" t="s">
        <v>1</v>
      </c>
      <c r="BG12" s="2" t="s">
        <v>1</v>
      </c>
      <c r="BH12" s="2" t="s">
        <v>130</v>
      </c>
      <c r="BI12" s="2" t="s">
        <v>131</v>
      </c>
      <c r="BJ12" s="2" t="s">
        <v>132</v>
      </c>
      <c r="BK12" s="2">
        <v>0</v>
      </c>
      <c r="BL12" s="2" t="s">
        <v>2</v>
      </c>
      <c r="BM12" s="2" t="s">
        <v>9</v>
      </c>
      <c r="BN12" s="2" t="s">
        <v>55</v>
      </c>
    </row>
    <row r="13" spans="1:66" ht="20" x14ac:dyDescent="0.2">
      <c r="A13" s="1" t="s">
        <v>133</v>
      </c>
      <c r="B13" s="2">
        <v>0.879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 t="s">
        <v>42</v>
      </c>
      <c r="J13" s="2" t="s">
        <v>43</v>
      </c>
      <c r="K13" s="2" t="s">
        <v>134</v>
      </c>
      <c r="L13" s="2" t="s">
        <v>43</v>
      </c>
      <c r="M13" s="2" t="s">
        <v>134</v>
      </c>
      <c r="N13" s="2" t="s">
        <v>1</v>
      </c>
      <c r="O13" s="2" t="s">
        <v>2</v>
      </c>
      <c r="P13" s="2" t="s">
        <v>1</v>
      </c>
      <c r="Q13" s="2" t="s">
        <v>2</v>
      </c>
      <c r="R13" s="2" t="s">
        <v>1</v>
      </c>
      <c r="S13" s="2" t="s">
        <v>1</v>
      </c>
      <c r="T13" s="2" t="s">
        <v>1</v>
      </c>
      <c r="U13" s="2" t="s">
        <v>33</v>
      </c>
      <c r="V13" s="2" t="s">
        <v>1</v>
      </c>
      <c r="W13" s="2" t="s">
        <v>1</v>
      </c>
      <c r="X13" s="2" t="s">
        <v>43</v>
      </c>
      <c r="Y13" s="2" t="s">
        <v>135</v>
      </c>
      <c r="Z13" s="2" t="s">
        <v>2</v>
      </c>
      <c r="AA13" s="2" t="s">
        <v>1</v>
      </c>
      <c r="AB13" s="2" t="s">
        <v>1</v>
      </c>
      <c r="AC13" s="2" t="s">
        <v>42</v>
      </c>
      <c r="AD13" s="2" t="s">
        <v>4</v>
      </c>
      <c r="AE13" s="2" t="s">
        <v>136</v>
      </c>
      <c r="AF13" s="2" t="s">
        <v>113</v>
      </c>
      <c r="AG13" s="2" t="s">
        <v>2</v>
      </c>
      <c r="AH13" s="2" t="s">
        <v>137</v>
      </c>
      <c r="AI13" s="2" t="s">
        <v>1</v>
      </c>
      <c r="AJ13" s="2" t="s">
        <v>1</v>
      </c>
      <c r="AK13" s="2" t="s">
        <v>1</v>
      </c>
      <c r="AL13" s="2" t="s">
        <v>1</v>
      </c>
      <c r="AM13" s="2" t="s">
        <v>138</v>
      </c>
      <c r="AN13" s="2" t="s">
        <v>1</v>
      </c>
      <c r="AO13" s="2" t="s">
        <v>1</v>
      </c>
      <c r="AP13" s="2" t="s">
        <v>2</v>
      </c>
      <c r="AQ13" s="2">
        <v>0</v>
      </c>
      <c r="AR13" s="2" t="s">
        <v>1</v>
      </c>
      <c r="AS13" s="2" t="s">
        <v>139</v>
      </c>
      <c r="AT13" s="2" t="s">
        <v>2</v>
      </c>
      <c r="AU13" s="2" t="s">
        <v>69</v>
      </c>
      <c r="AV13" s="2" t="s">
        <v>2</v>
      </c>
      <c r="AW13" s="2" t="s">
        <v>1</v>
      </c>
      <c r="AX13" s="2" t="s">
        <v>2</v>
      </c>
      <c r="AY13" s="2" t="s">
        <v>1</v>
      </c>
      <c r="AZ13" s="2" t="s">
        <v>1</v>
      </c>
      <c r="BA13" s="2" t="s">
        <v>2</v>
      </c>
      <c r="BB13" s="2" t="s">
        <v>1</v>
      </c>
      <c r="BC13" s="2" t="s">
        <v>2</v>
      </c>
      <c r="BD13" s="2" t="s">
        <v>1</v>
      </c>
      <c r="BE13" s="2" t="s">
        <v>1</v>
      </c>
      <c r="BF13" s="2" t="s">
        <v>1</v>
      </c>
      <c r="BG13" s="2" t="s">
        <v>1</v>
      </c>
      <c r="BH13" s="2" t="s">
        <v>117</v>
      </c>
      <c r="BI13" s="2" t="s">
        <v>118</v>
      </c>
      <c r="BJ13" s="2" t="s">
        <v>140</v>
      </c>
      <c r="BK13" s="2" t="s">
        <v>140</v>
      </c>
      <c r="BL13" s="2" t="s">
        <v>1</v>
      </c>
      <c r="BM13" s="2" t="s">
        <v>141</v>
      </c>
      <c r="BN13" s="2" t="s">
        <v>142</v>
      </c>
    </row>
    <row r="14" spans="1:66" ht="20" x14ac:dyDescent="0.2">
      <c r="A14" s="4" t="s">
        <v>143</v>
      </c>
      <c r="B14" s="2">
        <v>0.83399999999999996</v>
      </c>
      <c r="C14" s="2" t="s">
        <v>2</v>
      </c>
      <c r="D14" s="2" t="s">
        <v>1</v>
      </c>
      <c r="E14" s="2" t="s">
        <v>2</v>
      </c>
      <c r="F14" s="2" t="s">
        <v>33</v>
      </c>
      <c r="G14" s="2" t="s">
        <v>2</v>
      </c>
      <c r="H14" s="2" t="s">
        <v>1</v>
      </c>
      <c r="I14" s="2" t="s">
        <v>57</v>
      </c>
      <c r="J14" s="2" t="s">
        <v>2</v>
      </c>
      <c r="K14" s="2">
        <v>0</v>
      </c>
      <c r="L14" s="2" t="s">
        <v>2</v>
      </c>
      <c r="M14" s="2">
        <v>0</v>
      </c>
      <c r="N14" s="2" t="s">
        <v>2</v>
      </c>
      <c r="O14" s="2" t="s">
        <v>2</v>
      </c>
      <c r="P14" s="2" t="s">
        <v>2</v>
      </c>
      <c r="Q14" s="2" t="s">
        <v>2</v>
      </c>
      <c r="R14" s="2" t="s">
        <v>2</v>
      </c>
      <c r="S14" s="2" t="s">
        <v>2</v>
      </c>
      <c r="T14" s="2" t="s">
        <v>2</v>
      </c>
      <c r="U14" s="2" t="s">
        <v>2</v>
      </c>
      <c r="V14" s="2" t="s">
        <v>2</v>
      </c>
      <c r="W14" s="2" t="s">
        <v>2</v>
      </c>
      <c r="X14" s="2" t="s">
        <v>2</v>
      </c>
      <c r="Y14" s="2">
        <v>0</v>
      </c>
      <c r="Z14" s="2" t="s">
        <v>2</v>
      </c>
      <c r="AA14" s="2" t="s">
        <v>2</v>
      </c>
      <c r="AB14" s="2" t="s">
        <v>2</v>
      </c>
      <c r="AC14" s="2" t="s">
        <v>57</v>
      </c>
      <c r="AD14" s="2" t="s">
        <v>20</v>
      </c>
      <c r="AE14" s="2" t="s">
        <v>144</v>
      </c>
      <c r="AF14" s="2" t="s">
        <v>145</v>
      </c>
      <c r="AG14" s="2" t="s">
        <v>2</v>
      </c>
      <c r="AH14" s="2" t="s">
        <v>424</v>
      </c>
      <c r="AI14" s="2" t="s">
        <v>2</v>
      </c>
      <c r="AJ14" s="2" t="s">
        <v>1</v>
      </c>
      <c r="AK14" s="2" t="s">
        <v>1</v>
      </c>
      <c r="AL14" s="2" t="s">
        <v>424</v>
      </c>
      <c r="AM14" s="2" t="s">
        <v>424</v>
      </c>
      <c r="AN14" s="2" t="s">
        <v>2</v>
      </c>
      <c r="AO14" s="2" t="s">
        <v>1</v>
      </c>
      <c r="AP14" s="2" t="s">
        <v>2</v>
      </c>
      <c r="AQ14" s="2">
        <v>0</v>
      </c>
      <c r="AR14" s="2" t="s">
        <v>2</v>
      </c>
      <c r="AS14" s="2">
        <v>0</v>
      </c>
      <c r="AT14" s="2" t="s">
        <v>2</v>
      </c>
      <c r="AU14" s="2" t="s">
        <v>2</v>
      </c>
      <c r="AV14" s="2" t="s">
        <v>2</v>
      </c>
      <c r="AW14" s="2" t="s">
        <v>2</v>
      </c>
      <c r="AX14" s="2" t="s">
        <v>424</v>
      </c>
      <c r="AY14" s="2" t="s">
        <v>2</v>
      </c>
      <c r="AZ14" s="2" t="s">
        <v>1</v>
      </c>
      <c r="BA14" s="2" t="s">
        <v>2</v>
      </c>
      <c r="BB14" s="2" t="s">
        <v>2</v>
      </c>
      <c r="BC14" s="2" t="s">
        <v>2</v>
      </c>
      <c r="BD14" s="2" t="s">
        <v>1</v>
      </c>
      <c r="BE14" s="2" t="s">
        <v>38</v>
      </c>
      <c r="BF14" s="2" t="s">
        <v>1</v>
      </c>
      <c r="BG14" s="2" t="s">
        <v>1</v>
      </c>
      <c r="BH14" s="2" t="s">
        <v>146</v>
      </c>
      <c r="BI14" s="2" t="s">
        <v>147</v>
      </c>
      <c r="BJ14" s="2" t="s">
        <v>148</v>
      </c>
      <c r="BK14" s="2" t="s">
        <v>424</v>
      </c>
      <c r="BL14" s="2" t="s">
        <v>424</v>
      </c>
      <c r="BM14" s="2" t="s">
        <v>424</v>
      </c>
      <c r="BN14" s="2" t="s">
        <v>149</v>
      </c>
    </row>
    <row r="15" spans="1:66" ht="20" x14ac:dyDescent="0.2">
      <c r="A15" s="1" t="s">
        <v>150</v>
      </c>
      <c r="B15" s="2">
        <v>0.86</v>
      </c>
      <c r="C15" s="2" t="s">
        <v>2</v>
      </c>
      <c r="D15" s="2" t="s">
        <v>1</v>
      </c>
      <c r="E15" s="2" t="s">
        <v>1</v>
      </c>
      <c r="F15" s="2" t="s">
        <v>1</v>
      </c>
      <c r="G15" s="2" t="s">
        <v>2</v>
      </c>
      <c r="H15" s="2" t="s">
        <v>424</v>
      </c>
      <c r="I15" s="2" t="s">
        <v>3</v>
      </c>
      <c r="J15" s="2" t="s">
        <v>43</v>
      </c>
      <c r="K15" s="2" t="s">
        <v>151</v>
      </c>
      <c r="L15" s="2" t="s">
        <v>424</v>
      </c>
      <c r="M15" s="2" t="s">
        <v>424</v>
      </c>
      <c r="N15" s="2" t="s">
        <v>1</v>
      </c>
      <c r="O15" s="2" t="s">
        <v>2</v>
      </c>
      <c r="P15" s="2" t="s">
        <v>2</v>
      </c>
      <c r="Q15" s="2" t="s">
        <v>2</v>
      </c>
      <c r="R15" s="2" t="s">
        <v>2</v>
      </c>
      <c r="S15" s="2" t="s">
        <v>1</v>
      </c>
      <c r="T15" s="2" t="s">
        <v>1</v>
      </c>
      <c r="U15" s="2" t="s">
        <v>1</v>
      </c>
      <c r="V15" s="2" t="s">
        <v>424</v>
      </c>
      <c r="W15" s="2" t="s">
        <v>424</v>
      </c>
      <c r="X15" s="2" t="s">
        <v>43</v>
      </c>
      <c r="Y15" s="2" t="s">
        <v>152</v>
      </c>
      <c r="Z15" s="2" t="s">
        <v>2</v>
      </c>
      <c r="AA15" s="2" t="s">
        <v>1</v>
      </c>
      <c r="AB15" s="2" t="s">
        <v>2</v>
      </c>
      <c r="AC15" s="2" t="s">
        <v>3</v>
      </c>
      <c r="AD15" s="2" t="s">
        <v>4</v>
      </c>
      <c r="AE15" s="2" t="s">
        <v>153</v>
      </c>
      <c r="AF15" s="2" t="s">
        <v>105</v>
      </c>
      <c r="AG15" s="2" t="s">
        <v>23</v>
      </c>
      <c r="AH15" s="2" t="s">
        <v>2</v>
      </c>
      <c r="AI15" s="2" t="s">
        <v>2</v>
      </c>
      <c r="AJ15" s="2" t="s">
        <v>2</v>
      </c>
      <c r="AK15" s="2" t="s">
        <v>1</v>
      </c>
      <c r="AL15" s="2" t="s">
        <v>1</v>
      </c>
      <c r="AM15" s="2" t="s">
        <v>154</v>
      </c>
      <c r="AN15" s="2" t="s">
        <v>1</v>
      </c>
      <c r="AO15" s="2" t="s">
        <v>1</v>
      </c>
      <c r="AP15" s="2" t="s">
        <v>1</v>
      </c>
      <c r="AQ15" s="2">
        <v>0</v>
      </c>
      <c r="AR15" s="2" t="s">
        <v>2</v>
      </c>
      <c r="AS15" s="2">
        <v>0</v>
      </c>
      <c r="AT15" s="2" t="s">
        <v>2</v>
      </c>
      <c r="AU15" s="24" t="s">
        <v>425</v>
      </c>
      <c r="AV15" s="2" t="s">
        <v>424</v>
      </c>
      <c r="AW15" s="2" t="s">
        <v>424</v>
      </c>
      <c r="AX15" s="2" t="s">
        <v>424</v>
      </c>
      <c r="AY15" s="2" t="s">
        <v>1</v>
      </c>
      <c r="AZ15" s="2" t="s">
        <v>1</v>
      </c>
      <c r="BA15" s="2" t="s">
        <v>1</v>
      </c>
      <c r="BB15" s="2" t="s">
        <v>1</v>
      </c>
      <c r="BC15" s="2" t="s">
        <v>424</v>
      </c>
      <c r="BD15" s="2" t="s">
        <v>1</v>
      </c>
      <c r="BE15" s="2" t="s">
        <v>1</v>
      </c>
      <c r="BF15" s="2" t="s">
        <v>1</v>
      </c>
      <c r="BG15" s="2" t="s">
        <v>1</v>
      </c>
      <c r="BH15" s="2" t="s">
        <v>155</v>
      </c>
      <c r="BI15" s="2" t="s">
        <v>9</v>
      </c>
      <c r="BJ15" s="2" t="s">
        <v>156</v>
      </c>
      <c r="BK15" s="2" t="s">
        <v>157</v>
      </c>
      <c r="BL15" s="2" t="s">
        <v>1</v>
      </c>
      <c r="BM15" s="2" t="s">
        <v>53</v>
      </c>
      <c r="BN15" s="2" t="s">
        <v>158</v>
      </c>
    </row>
    <row r="16" spans="1:66" ht="20" x14ac:dyDescent="0.2">
      <c r="A16" s="1" t="s">
        <v>159</v>
      </c>
      <c r="B16" s="2">
        <v>0.85</v>
      </c>
      <c r="C16" s="2" t="s">
        <v>1</v>
      </c>
      <c r="D16" s="2" t="s">
        <v>2</v>
      </c>
      <c r="E16" s="2" t="s">
        <v>2</v>
      </c>
      <c r="F16" s="2" t="s">
        <v>1</v>
      </c>
      <c r="G16" s="2" t="s">
        <v>1</v>
      </c>
      <c r="H16" s="2" t="s">
        <v>1</v>
      </c>
      <c r="I16" s="2" t="s">
        <v>2</v>
      </c>
      <c r="J16" s="2" t="s">
        <v>16</v>
      </c>
      <c r="K16" s="2" t="s">
        <v>160</v>
      </c>
      <c r="L16" s="2" t="s">
        <v>161</v>
      </c>
      <c r="M16" s="2">
        <v>0</v>
      </c>
      <c r="N16" s="2" t="s">
        <v>162</v>
      </c>
      <c r="O16" s="2" t="s">
        <v>1</v>
      </c>
      <c r="P16" s="2" t="s">
        <v>2</v>
      </c>
      <c r="Q16" s="2" t="s">
        <v>2</v>
      </c>
      <c r="R16" s="2" t="s">
        <v>1</v>
      </c>
      <c r="S16" s="2" t="s">
        <v>2</v>
      </c>
      <c r="T16" s="2" t="s">
        <v>2</v>
      </c>
      <c r="U16" s="2" t="s">
        <v>1</v>
      </c>
      <c r="V16" s="2" t="s">
        <v>1</v>
      </c>
      <c r="W16" s="2" t="s">
        <v>1</v>
      </c>
      <c r="X16" s="2" t="s">
        <v>16</v>
      </c>
      <c r="Y16" s="2" t="s">
        <v>163</v>
      </c>
      <c r="Z16" s="2" t="s">
        <v>164</v>
      </c>
      <c r="AA16" s="2" t="s">
        <v>162</v>
      </c>
      <c r="AB16" s="2" t="s">
        <v>2</v>
      </c>
      <c r="AC16" s="2" t="s">
        <v>2</v>
      </c>
      <c r="AD16" s="2" t="s">
        <v>165</v>
      </c>
      <c r="AE16" s="2" t="s">
        <v>166</v>
      </c>
      <c r="AF16" s="2" t="s">
        <v>167</v>
      </c>
      <c r="AG16" s="2" t="s">
        <v>2</v>
      </c>
      <c r="AH16" s="2" t="s">
        <v>8</v>
      </c>
      <c r="AI16" s="2" t="s">
        <v>2</v>
      </c>
      <c r="AJ16" s="2" t="s">
        <v>2</v>
      </c>
      <c r="AK16" s="2" t="s">
        <v>1</v>
      </c>
      <c r="AL16" s="2" t="s">
        <v>1</v>
      </c>
      <c r="AM16" s="2" t="s">
        <v>6</v>
      </c>
      <c r="AN16" s="2" t="s">
        <v>2</v>
      </c>
      <c r="AO16" s="2" t="s">
        <v>1</v>
      </c>
      <c r="AP16" s="2" t="s">
        <v>2</v>
      </c>
      <c r="AQ16" s="2">
        <v>0</v>
      </c>
      <c r="AR16" s="2" t="s">
        <v>1</v>
      </c>
      <c r="AS16" s="2" t="s">
        <v>168</v>
      </c>
      <c r="AT16" s="2" t="s">
        <v>2</v>
      </c>
      <c r="AU16" s="2" t="s">
        <v>2</v>
      </c>
      <c r="AV16" s="2" t="s">
        <v>424</v>
      </c>
      <c r="AW16" s="2" t="s">
        <v>2</v>
      </c>
      <c r="AX16" s="2" t="s">
        <v>424</v>
      </c>
      <c r="AY16" s="2" t="s">
        <v>1</v>
      </c>
      <c r="AZ16" s="2" t="s">
        <v>1</v>
      </c>
      <c r="BA16" s="2" t="s">
        <v>2</v>
      </c>
      <c r="BB16" s="2" t="s">
        <v>1</v>
      </c>
      <c r="BC16" s="2" t="s">
        <v>2</v>
      </c>
      <c r="BD16" s="2" t="s">
        <v>1</v>
      </c>
      <c r="BE16" s="2" t="s">
        <v>38</v>
      </c>
      <c r="BF16" s="2" t="s">
        <v>1</v>
      </c>
      <c r="BG16" s="2" t="s">
        <v>1</v>
      </c>
      <c r="BH16" s="2" t="s">
        <v>169</v>
      </c>
      <c r="BI16" s="2" t="s">
        <v>100</v>
      </c>
      <c r="BJ16" s="2" t="s">
        <v>170</v>
      </c>
      <c r="BK16" s="2">
        <v>0</v>
      </c>
      <c r="BL16" s="2" t="s">
        <v>2</v>
      </c>
      <c r="BM16" s="2" t="s">
        <v>12</v>
      </c>
      <c r="BN16" s="2" t="s">
        <v>171</v>
      </c>
    </row>
    <row r="17" spans="1:66" ht="20" x14ac:dyDescent="0.2">
      <c r="A17" s="1" t="s">
        <v>172</v>
      </c>
      <c r="B17" s="2">
        <v>0.50700000000000001</v>
      </c>
      <c r="C17" s="2" t="s">
        <v>1</v>
      </c>
      <c r="D17" s="2" t="s">
        <v>2</v>
      </c>
      <c r="E17" s="2" t="s">
        <v>2</v>
      </c>
      <c r="F17" s="2" t="s">
        <v>33</v>
      </c>
      <c r="G17" s="2" t="s">
        <v>1</v>
      </c>
      <c r="H17" s="2" t="s">
        <v>1</v>
      </c>
      <c r="I17" s="2" t="s">
        <v>173</v>
      </c>
      <c r="J17" s="2" t="s">
        <v>174</v>
      </c>
      <c r="K17" s="2" t="s">
        <v>175</v>
      </c>
      <c r="L17" s="2" t="s">
        <v>2</v>
      </c>
      <c r="M17" s="2">
        <v>0</v>
      </c>
      <c r="N17" s="2" t="s">
        <v>1</v>
      </c>
      <c r="O17" s="2" t="s">
        <v>424</v>
      </c>
      <c r="P17" s="2" t="s">
        <v>2</v>
      </c>
      <c r="Q17" s="2" t="s">
        <v>2</v>
      </c>
      <c r="R17" s="2" t="s">
        <v>1</v>
      </c>
      <c r="S17" s="2" t="s">
        <v>2</v>
      </c>
      <c r="T17" s="2" t="s">
        <v>2</v>
      </c>
      <c r="U17" s="2" t="s">
        <v>2</v>
      </c>
      <c r="V17" s="2" t="s">
        <v>1</v>
      </c>
      <c r="W17" s="2" t="s">
        <v>1</v>
      </c>
      <c r="X17" s="2" t="s">
        <v>2</v>
      </c>
      <c r="Y17" s="2">
        <v>0</v>
      </c>
      <c r="Z17" s="2" t="s">
        <v>77</v>
      </c>
      <c r="AA17" s="2" t="s">
        <v>2</v>
      </c>
      <c r="AB17" s="2" t="s">
        <v>2</v>
      </c>
      <c r="AC17" s="2" t="s">
        <v>173</v>
      </c>
      <c r="AD17" s="2" t="s">
        <v>2</v>
      </c>
      <c r="AE17" s="2">
        <v>0</v>
      </c>
      <c r="AF17" s="2">
        <v>0</v>
      </c>
      <c r="AG17" s="2">
        <v>0</v>
      </c>
      <c r="AH17" s="2" t="s">
        <v>8</v>
      </c>
      <c r="AI17" s="2">
        <v>0</v>
      </c>
      <c r="AJ17" s="2" t="s">
        <v>1</v>
      </c>
      <c r="AK17" s="2" t="s">
        <v>1</v>
      </c>
      <c r="AL17" s="2" t="s">
        <v>1</v>
      </c>
      <c r="AM17" s="2" t="s">
        <v>6</v>
      </c>
      <c r="AN17" s="2" t="s">
        <v>2</v>
      </c>
      <c r="AO17" s="2" t="s">
        <v>1</v>
      </c>
      <c r="AP17" s="2" t="s">
        <v>2</v>
      </c>
      <c r="AQ17" s="2">
        <v>0</v>
      </c>
      <c r="AR17" s="2" t="s">
        <v>1</v>
      </c>
      <c r="AS17" s="2" t="s">
        <v>176</v>
      </c>
      <c r="AT17" s="2" t="s">
        <v>97</v>
      </c>
      <c r="AU17" s="2" t="s">
        <v>2</v>
      </c>
      <c r="AV17" s="2" t="s">
        <v>2</v>
      </c>
      <c r="AW17" s="2" t="s">
        <v>424</v>
      </c>
      <c r="AX17" s="2" t="s">
        <v>2</v>
      </c>
      <c r="AY17" s="2" t="s">
        <v>38</v>
      </c>
      <c r="AZ17" s="2" t="s">
        <v>1</v>
      </c>
      <c r="BA17" s="2" t="s">
        <v>1</v>
      </c>
      <c r="BB17" s="2" t="s">
        <v>1</v>
      </c>
      <c r="BC17" s="2" t="s">
        <v>1</v>
      </c>
      <c r="BD17" s="2" t="s">
        <v>1</v>
      </c>
      <c r="BE17" s="2" t="s">
        <v>38</v>
      </c>
      <c r="BF17" s="2" t="s">
        <v>424</v>
      </c>
      <c r="BG17" s="2" t="s">
        <v>1</v>
      </c>
      <c r="BH17" s="2" t="s">
        <v>10</v>
      </c>
      <c r="BI17" s="2" t="s">
        <v>11</v>
      </c>
      <c r="BJ17" s="2" t="s">
        <v>177</v>
      </c>
      <c r="BK17" s="2" t="s">
        <v>177</v>
      </c>
      <c r="BL17" s="2" t="s">
        <v>1</v>
      </c>
      <c r="BM17" s="2">
        <v>0</v>
      </c>
      <c r="BN17" s="2" t="s">
        <v>178</v>
      </c>
    </row>
    <row r="18" spans="1:66" ht="20" x14ac:dyDescent="0.2">
      <c r="A18" s="1" t="s">
        <v>179</v>
      </c>
      <c r="B18" s="2">
        <v>0.66700000000000004</v>
      </c>
      <c r="C18" s="2" t="s">
        <v>1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 t="s">
        <v>180</v>
      </c>
      <c r="J18" s="2" t="s">
        <v>16</v>
      </c>
      <c r="K18" s="2" t="s">
        <v>181</v>
      </c>
      <c r="L18" s="2" t="s">
        <v>16</v>
      </c>
      <c r="M18" s="2" t="s">
        <v>182</v>
      </c>
      <c r="N18" s="2" t="s">
        <v>1</v>
      </c>
      <c r="O18" s="2" t="s">
        <v>2</v>
      </c>
      <c r="P18" s="2" t="s">
        <v>1</v>
      </c>
      <c r="Q18" s="2" t="s">
        <v>2</v>
      </c>
      <c r="R18" s="2" t="s">
        <v>1</v>
      </c>
      <c r="S18" s="2" t="s">
        <v>1</v>
      </c>
      <c r="T18" s="2" t="s">
        <v>1</v>
      </c>
      <c r="U18" s="2" t="s">
        <v>1</v>
      </c>
      <c r="V18" s="2" t="s">
        <v>1</v>
      </c>
      <c r="W18" s="2" t="s">
        <v>1</v>
      </c>
      <c r="X18" s="2" t="s">
        <v>43</v>
      </c>
      <c r="Y18" s="2" t="s">
        <v>183</v>
      </c>
      <c r="Z18" s="2" t="s">
        <v>77</v>
      </c>
      <c r="AA18" s="2" t="s">
        <v>1</v>
      </c>
      <c r="AB18" s="2" t="s">
        <v>1</v>
      </c>
      <c r="AC18" s="2" t="s">
        <v>180</v>
      </c>
      <c r="AD18" s="2" t="s">
        <v>20</v>
      </c>
      <c r="AE18" s="2" t="s">
        <v>184</v>
      </c>
      <c r="AF18" s="2" t="s">
        <v>128</v>
      </c>
      <c r="AG18" s="2" t="s">
        <v>185</v>
      </c>
      <c r="AH18" s="2" t="s">
        <v>2</v>
      </c>
      <c r="AI18" s="2" t="s">
        <v>2</v>
      </c>
      <c r="AJ18" s="2" t="s">
        <v>1</v>
      </c>
      <c r="AK18" s="2" t="s">
        <v>1</v>
      </c>
      <c r="AL18" s="2" t="s">
        <v>1</v>
      </c>
      <c r="AM18" s="2" t="s">
        <v>186</v>
      </c>
      <c r="AN18" s="2" t="s">
        <v>2</v>
      </c>
      <c r="AO18" s="2" t="s">
        <v>1</v>
      </c>
      <c r="AP18" s="2" t="s">
        <v>1</v>
      </c>
      <c r="AQ18" s="2">
        <v>0</v>
      </c>
      <c r="AR18" s="2" t="s">
        <v>1</v>
      </c>
      <c r="AS18" s="2">
        <v>0</v>
      </c>
      <c r="AT18" s="2" t="s">
        <v>187</v>
      </c>
      <c r="AU18" s="2" t="s">
        <v>2</v>
      </c>
      <c r="AV18" s="2" t="s">
        <v>2</v>
      </c>
      <c r="AW18" s="2" t="s">
        <v>1</v>
      </c>
      <c r="AX18" s="2" t="s">
        <v>2</v>
      </c>
      <c r="AY18" s="2" t="s">
        <v>1</v>
      </c>
      <c r="AZ18" s="2" t="s">
        <v>1</v>
      </c>
      <c r="BA18" s="2" t="s">
        <v>1</v>
      </c>
      <c r="BB18" s="2" t="s">
        <v>1</v>
      </c>
      <c r="BC18" s="2" t="s">
        <v>1</v>
      </c>
      <c r="BD18" s="2" t="s">
        <v>38</v>
      </c>
      <c r="BE18" s="2" t="s">
        <v>1</v>
      </c>
      <c r="BF18" s="2" t="s">
        <v>1</v>
      </c>
      <c r="BG18" s="2" t="s">
        <v>1</v>
      </c>
      <c r="BH18" s="2" t="s">
        <v>169</v>
      </c>
      <c r="BI18" s="2" t="s">
        <v>100</v>
      </c>
      <c r="BJ18" s="2" t="s">
        <v>148</v>
      </c>
      <c r="BK18" s="2" t="s">
        <v>54</v>
      </c>
      <c r="BL18" s="2" t="s">
        <v>1</v>
      </c>
      <c r="BM18" s="2" t="s">
        <v>188</v>
      </c>
      <c r="BN18" s="2" t="s">
        <v>122</v>
      </c>
    </row>
    <row r="19" spans="1:66" ht="20" x14ac:dyDescent="0.2">
      <c r="A19" s="1" t="s">
        <v>189</v>
      </c>
      <c r="B19" s="2">
        <v>0.86</v>
      </c>
      <c r="C19" s="2" t="s">
        <v>1</v>
      </c>
      <c r="D19" s="2" t="s">
        <v>2</v>
      </c>
      <c r="E19" s="2" t="s">
        <v>2</v>
      </c>
      <c r="F19" s="2" t="s">
        <v>33</v>
      </c>
      <c r="G19" s="2" t="s">
        <v>424</v>
      </c>
      <c r="H19" s="2" t="s">
        <v>1</v>
      </c>
      <c r="I19" s="2" t="s">
        <v>2</v>
      </c>
      <c r="J19" s="2" t="s">
        <v>16</v>
      </c>
      <c r="K19" s="2" t="s">
        <v>190</v>
      </c>
      <c r="L19" s="2" t="s">
        <v>2</v>
      </c>
      <c r="M19" s="2" t="s">
        <v>190</v>
      </c>
      <c r="N19" s="2" t="s">
        <v>1</v>
      </c>
      <c r="O19" s="2" t="s">
        <v>424</v>
      </c>
      <c r="P19" s="2" t="s">
        <v>424</v>
      </c>
      <c r="Q19" s="2" t="s">
        <v>19</v>
      </c>
      <c r="R19" s="2" t="s">
        <v>1</v>
      </c>
      <c r="S19" s="2" t="s">
        <v>2</v>
      </c>
      <c r="T19" s="2" t="s">
        <v>2</v>
      </c>
      <c r="U19" s="2" t="s">
        <v>33</v>
      </c>
      <c r="V19" s="2" t="s">
        <v>424</v>
      </c>
      <c r="W19" s="2" t="s">
        <v>1</v>
      </c>
      <c r="X19" s="2" t="s">
        <v>16</v>
      </c>
      <c r="Y19" s="2" t="s">
        <v>190</v>
      </c>
      <c r="Z19" s="2" t="s">
        <v>164</v>
      </c>
      <c r="AA19" s="2" t="s">
        <v>1</v>
      </c>
      <c r="AB19" s="2" t="s">
        <v>424</v>
      </c>
      <c r="AC19" s="2" t="s">
        <v>2</v>
      </c>
      <c r="AD19" s="2" t="s">
        <v>2</v>
      </c>
      <c r="AE19" s="2">
        <v>0</v>
      </c>
      <c r="AF19" s="2">
        <v>0</v>
      </c>
      <c r="AG19" s="2">
        <v>0</v>
      </c>
      <c r="AH19" s="2" t="s">
        <v>137</v>
      </c>
      <c r="AI19" s="2" t="s">
        <v>2</v>
      </c>
      <c r="AJ19" s="2" t="s">
        <v>1</v>
      </c>
      <c r="AK19" s="2" t="s">
        <v>1</v>
      </c>
      <c r="AL19" s="2" t="s">
        <v>1</v>
      </c>
      <c r="AM19" s="2" t="s">
        <v>191</v>
      </c>
      <c r="AN19" s="2" t="s">
        <v>1</v>
      </c>
      <c r="AO19" s="2" t="s">
        <v>1</v>
      </c>
      <c r="AP19" s="2" t="s">
        <v>1</v>
      </c>
      <c r="AQ19" s="2" t="s">
        <v>192</v>
      </c>
      <c r="AR19" s="2" t="s">
        <v>1</v>
      </c>
      <c r="AS19" s="2" t="s">
        <v>193</v>
      </c>
      <c r="AT19" s="2" t="s">
        <v>2</v>
      </c>
      <c r="AU19" s="2" t="s">
        <v>424</v>
      </c>
      <c r="AV19" s="2" t="s">
        <v>2</v>
      </c>
      <c r="AW19" s="2" t="s">
        <v>2</v>
      </c>
      <c r="AX19" s="2" t="s">
        <v>2</v>
      </c>
      <c r="AY19" s="2" t="s">
        <v>1</v>
      </c>
      <c r="AZ19" s="2" t="s">
        <v>1</v>
      </c>
      <c r="BA19" s="2" t="s">
        <v>1</v>
      </c>
      <c r="BB19" s="2" t="s">
        <v>1</v>
      </c>
      <c r="BC19" s="2" t="s">
        <v>424</v>
      </c>
      <c r="BD19" s="2" t="s">
        <v>1</v>
      </c>
      <c r="BE19" s="2" t="s">
        <v>38</v>
      </c>
      <c r="BF19" s="2" t="s">
        <v>38</v>
      </c>
      <c r="BG19" s="2" t="s">
        <v>38</v>
      </c>
      <c r="BH19" s="2" t="s">
        <v>117</v>
      </c>
      <c r="BI19" s="2" t="s">
        <v>118</v>
      </c>
      <c r="BJ19" s="2" t="s">
        <v>194</v>
      </c>
      <c r="BK19" s="2" t="s">
        <v>424</v>
      </c>
      <c r="BL19" s="2" t="s">
        <v>2</v>
      </c>
      <c r="BM19" s="2" t="s">
        <v>195</v>
      </c>
      <c r="BN19" s="2" t="s">
        <v>196</v>
      </c>
    </row>
    <row r="20" spans="1:66" ht="20" x14ac:dyDescent="0.2">
      <c r="A20" s="1" t="s">
        <v>197</v>
      </c>
      <c r="B20" s="2">
        <v>0.84199999999999997</v>
      </c>
      <c r="C20" s="2" t="s">
        <v>1</v>
      </c>
      <c r="D20" s="2" t="s">
        <v>2</v>
      </c>
      <c r="E20" s="2" t="s">
        <v>2</v>
      </c>
      <c r="F20" s="2" t="s">
        <v>33</v>
      </c>
      <c r="G20" s="2" t="s">
        <v>1</v>
      </c>
      <c r="H20" s="2" t="s">
        <v>1</v>
      </c>
      <c r="I20" s="2" t="s">
        <v>198</v>
      </c>
      <c r="J20" s="2" t="s">
        <v>16</v>
      </c>
      <c r="K20" s="2" t="s">
        <v>199</v>
      </c>
      <c r="L20" s="2" t="s">
        <v>16</v>
      </c>
      <c r="M20" s="2">
        <v>0</v>
      </c>
      <c r="N20" s="2" t="s">
        <v>424</v>
      </c>
      <c r="O20" s="2" t="s">
        <v>424</v>
      </c>
      <c r="P20" s="2" t="s">
        <v>424</v>
      </c>
      <c r="Q20" s="2" t="s">
        <v>2</v>
      </c>
      <c r="R20" s="2" t="s">
        <v>1</v>
      </c>
      <c r="S20" s="2" t="s">
        <v>1</v>
      </c>
      <c r="T20" s="2" t="s">
        <v>1</v>
      </c>
      <c r="U20" s="2" t="s">
        <v>1</v>
      </c>
      <c r="V20" s="2" t="s">
        <v>1</v>
      </c>
      <c r="W20" s="2" t="s">
        <v>1</v>
      </c>
      <c r="X20" s="2" t="s">
        <v>16</v>
      </c>
      <c r="Y20" s="2" t="s">
        <v>200</v>
      </c>
      <c r="Z20" s="2" t="s">
        <v>424</v>
      </c>
      <c r="AA20" s="2" t="s">
        <v>1</v>
      </c>
      <c r="AB20" s="2" t="s">
        <v>424</v>
      </c>
      <c r="AC20" s="2" t="s">
        <v>198</v>
      </c>
      <c r="AD20" s="2" t="s">
        <v>4</v>
      </c>
      <c r="AE20" s="2" t="s">
        <v>201</v>
      </c>
      <c r="AF20" s="2" t="s">
        <v>202</v>
      </c>
      <c r="AG20" s="2" t="s">
        <v>2</v>
      </c>
      <c r="AH20" s="2" t="s">
        <v>203</v>
      </c>
      <c r="AI20" s="2" t="s">
        <v>424</v>
      </c>
      <c r="AJ20" s="2" t="s">
        <v>1</v>
      </c>
      <c r="AK20" s="2" t="s">
        <v>424</v>
      </c>
      <c r="AL20" s="2" t="s">
        <v>1</v>
      </c>
      <c r="AM20" s="2" t="s">
        <v>204</v>
      </c>
      <c r="AN20" s="2" t="s">
        <v>1</v>
      </c>
      <c r="AO20" s="2" t="s">
        <v>1</v>
      </c>
      <c r="AP20" s="2" t="s">
        <v>2</v>
      </c>
      <c r="AQ20" s="2">
        <v>0</v>
      </c>
      <c r="AR20" s="2" t="s">
        <v>1</v>
      </c>
      <c r="AS20" s="2" t="s">
        <v>205</v>
      </c>
      <c r="AT20" s="2" t="s">
        <v>424</v>
      </c>
      <c r="AU20" s="2" t="s">
        <v>424</v>
      </c>
      <c r="AV20" s="2" t="s">
        <v>424</v>
      </c>
      <c r="AW20" s="2" t="s">
        <v>424</v>
      </c>
      <c r="AX20" s="2" t="s">
        <v>424</v>
      </c>
      <c r="AY20" s="2" t="s">
        <v>424</v>
      </c>
      <c r="AZ20" s="2" t="s">
        <v>1</v>
      </c>
      <c r="BA20" s="2" t="s">
        <v>1</v>
      </c>
      <c r="BB20" s="2" t="s">
        <v>1</v>
      </c>
      <c r="BC20" s="2" t="s">
        <v>1</v>
      </c>
      <c r="BD20" s="2" t="s">
        <v>1</v>
      </c>
      <c r="BE20" s="2" t="s">
        <v>38</v>
      </c>
      <c r="BF20" s="2" t="s">
        <v>1</v>
      </c>
      <c r="BG20" s="2" t="s">
        <v>1</v>
      </c>
      <c r="BH20" s="2" t="s">
        <v>155</v>
      </c>
      <c r="BI20" s="2" t="s">
        <v>206</v>
      </c>
      <c r="BJ20" s="2" t="s">
        <v>177</v>
      </c>
      <c r="BK20" s="2">
        <v>0</v>
      </c>
      <c r="BL20" s="2" t="s">
        <v>424</v>
      </c>
      <c r="BM20" s="2" t="s">
        <v>424</v>
      </c>
      <c r="BN20" s="2" t="s">
        <v>40</v>
      </c>
    </row>
    <row r="21" spans="1:66" ht="20" x14ac:dyDescent="0.2">
      <c r="A21" s="1" t="s">
        <v>207</v>
      </c>
      <c r="B21" s="2">
        <v>0.82199999999999995</v>
      </c>
      <c r="C21" s="2" t="s">
        <v>1</v>
      </c>
      <c r="D21" s="2" t="s">
        <v>1</v>
      </c>
      <c r="E21" s="2" t="s">
        <v>1</v>
      </c>
      <c r="F21" s="2" t="s">
        <v>33</v>
      </c>
      <c r="G21" s="2" t="s">
        <v>1</v>
      </c>
      <c r="H21" s="2" t="s">
        <v>1</v>
      </c>
      <c r="I21" s="2" t="s">
        <v>208</v>
      </c>
      <c r="J21" s="2" t="s">
        <v>43</v>
      </c>
      <c r="K21" s="2" t="s">
        <v>209</v>
      </c>
      <c r="L21" s="2" t="s">
        <v>43</v>
      </c>
      <c r="M21" s="2" t="s">
        <v>210</v>
      </c>
      <c r="N21" s="2" t="s">
        <v>1</v>
      </c>
      <c r="O21" s="2" t="s">
        <v>1</v>
      </c>
      <c r="P21" s="2" t="s">
        <v>2</v>
      </c>
      <c r="Q21" s="2" t="s">
        <v>19</v>
      </c>
      <c r="R21" s="2" t="s">
        <v>1</v>
      </c>
      <c r="S21" s="2" t="s">
        <v>1</v>
      </c>
      <c r="T21" s="2" t="s">
        <v>1</v>
      </c>
      <c r="U21" s="2" t="s">
        <v>33</v>
      </c>
      <c r="V21" s="2" t="s">
        <v>1</v>
      </c>
      <c r="W21" s="2" t="s">
        <v>1</v>
      </c>
      <c r="X21" s="2" t="s">
        <v>43</v>
      </c>
      <c r="Y21" s="2" t="s">
        <v>211</v>
      </c>
      <c r="Z21" s="2" t="s">
        <v>77</v>
      </c>
      <c r="AA21" s="2" t="s">
        <v>1</v>
      </c>
      <c r="AB21" s="2" t="s">
        <v>2</v>
      </c>
      <c r="AC21" s="2" t="s">
        <v>208</v>
      </c>
      <c r="AD21" s="2" t="s">
        <v>4</v>
      </c>
      <c r="AE21" s="2" t="s">
        <v>201</v>
      </c>
      <c r="AF21" s="2" t="s">
        <v>113</v>
      </c>
      <c r="AG21" s="2" t="s">
        <v>106</v>
      </c>
      <c r="AH21" s="2" t="s">
        <v>114</v>
      </c>
      <c r="AI21" s="2" t="s">
        <v>1</v>
      </c>
      <c r="AJ21" s="2" t="s">
        <v>1</v>
      </c>
      <c r="AK21" s="2" t="s">
        <v>1</v>
      </c>
      <c r="AL21" s="2" t="s">
        <v>1</v>
      </c>
      <c r="AM21" s="2" t="s">
        <v>212</v>
      </c>
      <c r="AN21" s="2" t="s">
        <v>1</v>
      </c>
      <c r="AO21" s="2" t="s">
        <v>1</v>
      </c>
      <c r="AP21" s="2" t="s">
        <v>1</v>
      </c>
      <c r="AQ21" s="2" t="s">
        <v>213</v>
      </c>
      <c r="AR21" s="2" t="s">
        <v>1</v>
      </c>
      <c r="AS21" s="2" t="s">
        <v>214</v>
      </c>
      <c r="AT21" s="2" t="s">
        <v>97</v>
      </c>
      <c r="AU21" s="2" t="s">
        <v>2</v>
      </c>
      <c r="AV21" s="2" t="s">
        <v>2</v>
      </c>
      <c r="AW21" s="2" t="s">
        <v>1</v>
      </c>
      <c r="AX21" s="2" t="s">
        <v>2</v>
      </c>
      <c r="AY21" s="2" t="s">
        <v>2</v>
      </c>
      <c r="AZ21" s="2" t="s">
        <v>1</v>
      </c>
      <c r="BA21" s="2" t="s">
        <v>1</v>
      </c>
      <c r="BB21" s="2" t="s">
        <v>1</v>
      </c>
      <c r="BC21" s="2" t="s">
        <v>215</v>
      </c>
      <c r="BD21" s="2" t="s">
        <v>1</v>
      </c>
      <c r="BE21" s="2" t="s">
        <v>2</v>
      </c>
      <c r="BF21" s="2" t="s">
        <v>1</v>
      </c>
      <c r="BG21" s="2" t="s">
        <v>38</v>
      </c>
      <c r="BH21" s="2" t="s">
        <v>10</v>
      </c>
      <c r="BI21" s="2" t="s">
        <v>11</v>
      </c>
      <c r="BJ21" s="2" t="s">
        <v>98</v>
      </c>
      <c r="BK21" s="2">
        <v>0</v>
      </c>
      <c r="BL21" s="2" t="s">
        <v>2</v>
      </c>
      <c r="BM21" s="2" t="s">
        <v>11</v>
      </c>
      <c r="BN21" s="2" t="s">
        <v>216</v>
      </c>
    </row>
    <row r="22" spans="1:66" ht="20" x14ac:dyDescent="0.2">
      <c r="A22" s="1" t="s">
        <v>217</v>
      </c>
      <c r="B22" s="2">
        <v>0.46600000000000003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2</v>
      </c>
      <c r="H22" s="2" t="s">
        <v>2</v>
      </c>
      <c r="I22" s="2" t="s">
        <v>2</v>
      </c>
      <c r="J22" s="2" t="s">
        <v>2</v>
      </c>
      <c r="K22" s="2">
        <v>0</v>
      </c>
      <c r="L22" s="2" t="s">
        <v>2</v>
      </c>
      <c r="M22" s="2">
        <v>0</v>
      </c>
      <c r="N22" s="2" t="s">
        <v>2</v>
      </c>
      <c r="O22" s="2" t="s">
        <v>2</v>
      </c>
      <c r="P22" s="2" t="s">
        <v>2</v>
      </c>
      <c r="Q22" s="2" t="s">
        <v>2</v>
      </c>
      <c r="R22" s="2" t="s">
        <v>2</v>
      </c>
      <c r="S22" s="2" t="s">
        <v>2</v>
      </c>
      <c r="T22" s="2" t="s">
        <v>2</v>
      </c>
      <c r="U22" s="2" t="s">
        <v>2</v>
      </c>
      <c r="V22" s="2" t="s">
        <v>2</v>
      </c>
      <c r="W22" s="2" t="s">
        <v>2</v>
      </c>
      <c r="X22" s="2" t="s">
        <v>2</v>
      </c>
      <c r="Y22" s="2">
        <v>0</v>
      </c>
      <c r="Z22" s="2" t="s">
        <v>2</v>
      </c>
      <c r="AA22" s="2" t="s">
        <v>2</v>
      </c>
      <c r="AB22" s="2" t="s">
        <v>2</v>
      </c>
      <c r="AC22" s="2" t="s">
        <v>2</v>
      </c>
      <c r="AD22" s="2" t="s">
        <v>2</v>
      </c>
      <c r="AE22" s="2">
        <v>0</v>
      </c>
      <c r="AF22" s="2">
        <v>0</v>
      </c>
      <c r="AG22" s="2">
        <v>0</v>
      </c>
      <c r="AH22" s="2" t="s">
        <v>2</v>
      </c>
      <c r="AI22" s="2">
        <v>0</v>
      </c>
      <c r="AJ22" s="2" t="s">
        <v>2</v>
      </c>
      <c r="AK22" s="2" t="s">
        <v>2</v>
      </c>
      <c r="AL22" s="2" t="s">
        <v>2</v>
      </c>
      <c r="AM22" s="2">
        <v>0</v>
      </c>
      <c r="AN22" s="2" t="s">
        <v>2</v>
      </c>
      <c r="AO22" s="2" t="s">
        <v>1</v>
      </c>
      <c r="AP22" s="2" t="s">
        <v>2</v>
      </c>
      <c r="AQ22" s="2">
        <v>0</v>
      </c>
      <c r="AR22" s="2" t="s">
        <v>1</v>
      </c>
      <c r="AS22" s="2" t="s">
        <v>218</v>
      </c>
      <c r="AT22" s="2" t="s">
        <v>2</v>
      </c>
      <c r="AU22" s="2" t="s">
        <v>2</v>
      </c>
      <c r="AV22" s="2" t="s">
        <v>2</v>
      </c>
      <c r="AW22" s="2" t="s">
        <v>2</v>
      </c>
      <c r="AX22" s="2" t="s">
        <v>2</v>
      </c>
      <c r="AY22" s="2" t="s">
        <v>2</v>
      </c>
      <c r="AZ22" s="2" t="s">
        <v>1</v>
      </c>
      <c r="BA22" s="2" t="s">
        <v>2</v>
      </c>
      <c r="BB22" s="2" t="s">
        <v>1</v>
      </c>
      <c r="BC22" s="2" t="s">
        <v>2</v>
      </c>
      <c r="BD22" s="2" t="s">
        <v>2</v>
      </c>
      <c r="BE22" s="2" t="s">
        <v>1</v>
      </c>
      <c r="BF22" s="2" t="s">
        <v>1</v>
      </c>
      <c r="BG22" s="2" t="s">
        <v>2</v>
      </c>
      <c r="BH22" s="2" t="s">
        <v>117</v>
      </c>
      <c r="BI22" s="2" t="s">
        <v>219</v>
      </c>
      <c r="BJ22" s="2" t="s">
        <v>98</v>
      </c>
      <c r="BK22" s="2">
        <v>0</v>
      </c>
      <c r="BL22" s="2">
        <v>0</v>
      </c>
      <c r="BM22" s="2" t="s">
        <v>188</v>
      </c>
      <c r="BN22" s="2" t="s">
        <v>220</v>
      </c>
    </row>
    <row r="23" spans="1:66" ht="20" x14ac:dyDescent="0.2">
      <c r="A23" s="1" t="s">
        <v>221</v>
      </c>
      <c r="B23" s="2">
        <v>0.71</v>
      </c>
      <c r="C23" s="2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H23" s="2" t="s">
        <v>1</v>
      </c>
      <c r="I23" s="2" t="s">
        <v>222</v>
      </c>
      <c r="J23" s="2" t="s">
        <v>43</v>
      </c>
      <c r="K23" s="2" t="s">
        <v>223</v>
      </c>
      <c r="L23" s="2" t="s">
        <v>43</v>
      </c>
      <c r="M23" s="2" t="s">
        <v>224</v>
      </c>
      <c r="N23" s="2" t="s">
        <v>1</v>
      </c>
      <c r="O23" s="2" t="s">
        <v>38</v>
      </c>
      <c r="P23" s="2" t="s">
        <v>38</v>
      </c>
      <c r="Q23" s="2" t="s">
        <v>19</v>
      </c>
      <c r="R23" s="2" t="s">
        <v>1</v>
      </c>
      <c r="S23" s="2" t="s">
        <v>1</v>
      </c>
      <c r="T23" s="2" t="s">
        <v>1</v>
      </c>
      <c r="U23" s="2" t="s">
        <v>1</v>
      </c>
      <c r="V23" s="2" t="s">
        <v>1</v>
      </c>
      <c r="W23" s="2" t="s">
        <v>1</v>
      </c>
      <c r="X23" s="2" t="s">
        <v>174</v>
      </c>
      <c r="Y23" s="2" t="s">
        <v>225</v>
      </c>
      <c r="Z23" s="2" t="s">
        <v>164</v>
      </c>
      <c r="AA23" s="2" t="s">
        <v>1</v>
      </c>
      <c r="AB23" s="2" t="s">
        <v>38</v>
      </c>
      <c r="AC23" s="2" t="s">
        <v>222</v>
      </c>
      <c r="AD23" s="2" t="s">
        <v>20</v>
      </c>
      <c r="AE23" s="2" t="s">
        <v>226</v>
      </c>
      <c r="AF23" s="2" t="s">
        <v>47</v>
      </c>
      <c r="AG23" s="2" t="s">
        <v>106</v>
      </c>
      <c r="AH23" s="2" t="s">
        <v>227</v>
      </c>
      <c r="AI23" s="2" t="s">
        <v>1</v>
      </c>
      <c r="AJ23" s="2" t="s">
        <v>1</v>
      </c>
      <c r="AK23" s="2" t="s">
        <v>1</v>
      </c>
      <c r="AL23" s="2" t="s">
        <v>1</v>
      </c>
      <c r="AM23" s="2" t="s">
        <v>94</v>
      </c>
      <c r="AN23" s="2" t="s">
        <v>1</v>
      </c>
      <c r="AO23" s="2" t="s">
        <v>1</v>
      </c>
      <c r="AP23" s="2" t="s">
        <v>1</v>
      </c>
      <c r="AQ23" s="2" t="s">
        <v>228</v>
      </c>
      <c r="AR23" s="2" t="s">
        <v>1</v>
      </c>
      <c r="AS23" s="2" t="s">
        <v>228</v>
      </c>
      <c r="AT23" s="2" t="s">
        <v>229</v>
      </c>
      <c r="AU23" s="2" t="s">
        <v>69</v>
      </c>
      <c r="AV23" s="2" t="s">
        <v>69</v>
      </c>
      <c r="AW23" s="2" t="s">
        <v>2</v>
      </c>
      <c r="AX23" s="2" t="s">
        <v>2</v>
      </c>
      <c r="AY23" s="2" t="s">
        <v>1</v>
      </c>
      <c r="AZ23" s="2" t="s">
        <v>1</v>
      </c>
      <c r="BA23" s="2" t="s">
        <v>1</v>
      </c>
      <c r="BB23" s="2" t="s">
        <v>1</v>
      </c>
      <c r="BC23" s="2" t="s">
        <v>215</v>
      </c>
      <c r="BD23" s="2" t="s">
        <v>1</v>
      </c>
      <c r="BE23" s="2" t="s">
        <v>1</v>
      </c>
      <c r="BF23" s="2" t="s">
        <v>1</v>
      </c>
      <c r="BG23" s="2" t="s">
        <v>1</v>
      </c>
      <c r="BH23" s="2" t="s">
        <v>10</v>
      </c>
      <c r="BI23" s="2" t="s">
        <v>11</v>
      </c>
      <c r="BJ23" s="2" t="s">
        <v>108</v>
      </c>
      <c r="BK23" s="2" t="s">
        <v>108</v>
      </c>
      <c r="BL23" s="2" t="s">
        <v>1</v>
      </c>
      <c r="BM23" s="2" t="s">
        <v>120</v>
      </c>
      <c r="BN23" s="2" t="s">
        <v>230</v>
      </c>
    </row>
    <row r="24" spans="1:66" ht="20" x14ac:dyDescent="0.2">
      <c r="A24" s="1" t="s">
        <v>231</v>
      </c>
      <c r="B24" s="2">
        <v>0.40899999999999997</v>
      </c>
      <c r="C24" s="2" t="s">
        <v>1</v>
      </c>
      <c r="D24" s="2" t="s">
        <v>1</v>
      </c>
      <c r="E24" s="2" t="s">
        <v>2</v>
      </c>
      <c r="F24" s="2" t="s">
        <v>2</v>
      </c>
      <c r="G24" s="2" t="s">
        <v>2</v>
      </c>
      <c r="H24" s="2" t="s">
        <v>2</v>
      </c>
      <c r="I24" s="2" t="s">
        <v>2</v>
      </c>
      <c r="J24" s="2" t="s">
        <v>2</v>
      </c>
      <c r="K24" s="2">
        <v>0</v>
      </c>
      <c r="L24" s="2" t="s">
        <v>2</v>
      </c>
      <c r="M24" s="2">
        <v>0</v>
      </c>
      <c r="N24" s="2" t="s">
        <v>2</v>
      </c>
      <c r="O24" s="2" t="s">
        <v>424</v>
      </c>
      <c r="P24" s="2" t="s">
        <v>2</v>
      </c>
      <c r="Q24" s="2" t="s">
        <v>2</v>
      </c>
      <c r="R24" s="2" t="s">
        <v>1</v>
      </c>
      <c r="S24" s="2" t="s">
        <v>1</v>
      </c>
      <c r="T24" s="2" t="s">
        <v>2</v>
      </c>
      <c r="U24" s="2" t="s">
        <v>2</v>
      </c>
      <c r="V24" s="2" t="s">
        <v>2</v>
      </c>
      <c r="W24" s="2" t="s">
        <v>2</v>
      </c>
      <c r="X24" s="2" t="s">
        <v>2</v>
      </c>
      <c r="Y24" s="2">
        <v>0</v>
      </c>
      <c r="Z24" s="2" t="s">
        <v>2</v>
      </c>
      <c r="AA24" s="2" t="s">
        <v>2</v>
      </c>
      <c r="AB24" s="2" t="s">
        <v>2</v>
      </c>
      <c r="AC24" s="2" t="s">
        <v>2</v>
      </c>
      <c r="AD24" s="2" t="s">
        <v>20</v>
      </c>
      <c r="AE24" s="2" t="s">
        <v>232</v>
      </c>
      <c r="AF24" s="2" t="s">
        <v>233</v>
      </c>
      <c r="AG24" s="2" t="s">
        <v>7</v>
      </c>
      <c r="AH24" s="2" t="s">
        <v>65</v>
      </c>
      <c r="AI24" s="2" t="s">
        <v>2</v>
      </c>
      <c r="AJ24" s="2" t="s">
        <v>1</v>
      </c>
      <c r="AK24" s="2" t="s">
        <v>1</v>
      </c>
      <c r="AL24" s="2" t="s">
        <v>1</v>
      </c>
      <c r="AM24" s="2" t="s">
        <v>9</v>
      </c>
      <c r="AN24" s="2" t="s">
        <v>1</v>
      </c>
      <c r="AO24" s="2" t="s">
        <v>1</v>
      </c>
      <c r="AP24" s="2" t="s">
        <v>2</v>
      </c>
      <c r="AQ24" s="2">
        <v>0</v>
      </c>
      <c r="AR24" s="2" t="s">
        <v>2</v>
      </c>
      <c r="AS24" s="2">
        <v>0</v>
      </c>
      <c r="AT24" s="2" t="s">
        <v>2</v>
      </c>
      <c r="AU24" s="2" t="s">
        <v>2</v>
      </c>
      <c r="AV24" s="2" t="s">
        <v>2</v>
      </c>
      <c r="AW24" s="2" t="s">
        <v>2</v>
      </c>
      <c r="AX24" s="2" t="s">
        <v>424</v>
      </c>
      <c r="AY24" s="2" t="s">
        <v>2</v>
      </c>
      <c r="AZ24" s="2" t="s">
        <v>1</v>
      </c>
      <c r="BA24" s="2" t="s">
        <v>1</v>
      </c>
      <c r="BB24" s="2" t="s">
        <v>1</v>
      </c>
      <c r="BC24" s="2" t="s">
        <v>2</v>
      </c>
      <c r="BD24" s="2" t="s">
        <v>1</v>
      </c>
      <c r="BE24" s="2" t="s">
        <v>1</v>
      </c>
      <c r="BF24" s="2" t="s">
        <v>2</v>
      </c>
      <c r="BG24" s="2" t="s">
        <v>2</v>
      </c>
      <c r="BH24" s="2" t="s">
        <v>10</v>
      </c>
      <c r="BI24" s="2" t="s">
        <v>234</v>
      </c>
      <c r="BJ24" s="2" t="s">
        <v>235</v>
      </c>
      <c r="BK24" s="2">
        <v>0</v>
      </c>
      <c r="BL24" s="2" t="s">
        <v>2</v>
      </c>
      <c r="BM24" s="2" t="s">
        <v>84</v>
      </c>
      <c r="BN24" s="2" t="s">
        <v>236</v>
      </c>
    </row>
    <row r="25" spans="1:66" ht="20" x14ac:dyDescent="0.2">
      <c r="A25" s="1" t="s">
        <v>237</v>
      </c>
      <c r="B25" s="2">
        <v>0.873</v>
      </c>
      <c r="C25" s="2" t="s">
        <v>2</v>
      </c>
      <c r="D25" s="2" t="s">
        <v>2</v>
      </c>
      <c r="E25" s="2" t="s">
        <v>2</v>
      </c>
      <c r="F25" s="2" t="s">
        <v>33</v>
      </c>
      <c r="G25" s="2" t="s">
        <v>2</v>
      </c>
      <c r="H25" s="2" t="s">
        <v>2</v>
      </c>
      <c r="I25" s="2" t="s">
        <v>2</v>
      </c>
      <c r="J25" s="2" t="s">
        <v>424</v>
      </c>
      <c r="K25" s="2">
        <v>0</v>
      </c>
      <c r="L25" s="2" t="s">
        <v>2</v>
      </c>
      <c r="M25" s="2">
        <v>0</v>
      </c>
      <c r="N25" s="2" t="s">
        <v>2</v>
      </c>
      <c r="O25" s="2" t="s">
        <v>2</v>
      </c>
      <c r="P25" s="2" t="s">
        <v>2</v>
      </c>
      <c r="Q25" s="2" t="s">
        <v>2</v>
      </c>
      <c r="R25" s="2" t="s">
        <v>2</v>
      </c>
      <c r="S25" s="2" t="s">
        <v>2</v>
      </c>
      <c r="T25" s="2" t="s">
        <v>2</v>
      </c>
      <c r="U25" s="2" t="s">
        <v>33</v>
      </c>
      <c r="V25" s="2" t="s">
        <v>2</v>
      </c>
      <c r="W25" s="2" t="s">
        <v>2</v>
      </c>
      <c r="X25" s="2" t="s">
        <v>2</v>
      </c>
      <c r="Y25" s="2">
        <v>0</v>
      </c>
      <c r="Z25" s="2" t="s">
        <v>2</v>
      </c>
      <c r="AA25" s="2" t="s">
        <v>2</v>
      </c>
      <c r="AB25" s="2" t="s">
        <v>424</v>
      </c>
      <c r="AC25" s="2" t="s">
        <v>2</v>
      </c>
      <c r="AD25" s="2" t="s">
        <v>34</v>
      </c>
      <c r="AE25" s="2" t="s">
        <v>238</v>
      </c>
      <c r="AF25" s="2" t="s">
        <v>113</v>
      </c>
      <c r="AG25" s="2" t="s">
        <v>37</v>
      </c>
      <c r="AH25" s="2" t="s">
        <v>65</v>
      </c>
      <c r="AI25" s="2" t="s">
        <v>2</v>
      </c>
      <c r="AJ25" s="2" t="s">
        <v>2</v>
      </c>
      <c r="AK25" s="2" t="s">
        <v>2</v>
      </c>
      <c r="AL25" s="2" t="s">
        <v>1</v>
      </c>
      <c r="AM25" s="2" t="s">
        <v>239</v>
      </c>
      <c r="AN25" s="2" t="s">
        <v>1</v>
      </c>
      <c r="AO25" s="2" t="s">
        <v>1</v>
      </c>
      <c r="AP25" s="2" t="s">
        <v>1</v>
      </c>
      <c r="AQ25" s="2" t="s">
        <v>240</v>
      </c>
      <c r="AR25" s="2" t="s">
        <v>1</v>
      </c>
      <c r="AS25" s="2" t="s">
        <v>241</v>
      </c>
      <c r="AT25" s="2" t="s">
        <v>83</v>
      </c>
      <c r="AU25" s="2" t="s">
        <v>2</v>
      </c>
      <c r="AV25" s="2" t="s">
        <v>2</v>
      </c>
      <c r="AW25" s="2" t="s">
        <v>424</v>
      </c>
      <c r="AX25" s="2" t="s">
        <v>2</v>
      </c>
      <c r="AY25" s="2" t="s">
        <v>2</v>
      </c>
      <c r="AZ25" s="2" t="s">
        <v>1</v>
      </c>
      <c r="BA25" s="2" t="s">
        <v>1</v>
      </c>
      <c r="BB25" s="2" t="s">
        <v>1</v>
      </c>
      <c r="BC25" s="2" t="s">
        <v>38</v>
      </c>
      <c r="BD25" s="2" t="s">
        <v>1</v>
      </c>
      <c r="BE25" s="2" t="s">
        <v>38</v>
      </c>
      <c r="BF25" s="2" t="s">
        <v>38</v>
      </c>
      <c r="BG25" s="2" t="s">
        <v>1</v>
      </c>
      <c r="BH25" s="2" t="s">
        <v>10</v>
      </c>
      <c r="BI25" s="2" t="s">
        <v>11</v>
      </c>
      <c r="BJ25" s="2" t="s">
        <v>98</v>
      </c>
      <c r="BK25" s="2" t="s">
        <v>70</v>
      </c>
      <c r="BL25" s="2" t="s">
        <v>1</v>
      </c>
      <c r="BM25" s="2" t="s">
        <v>424</v>
      </c>
      <c r="BN25" s="2" t="s">
        <v>242</v>
      </c>
    </row>
    <row r="26" spans="1:66" ht="20" x14ac:dyDescent="0.2">
      <c r="A26" s="1" t="s">
        <v>243</v>
      </c>
      <c r="B26" s="2">
        <v>0.874</v>
      </c>
      <c r="C26" s="2" t="s">
        <v>1</v>
      </c>
      <c r="D26" s="2" t="s">
        <v>2</v>
      </c>
      <c r="E26" s="2" t="s">
        <v>2</v>
      </c>
      <c r="F26" s="2" t="s">
        <v>1</v>
      </c>
      <c r="G26" s="2" t="s">
        <v>424</v>
      </c>
      <c r="H26" s="2" t="s">
        <v>1</v>
      </c>
      <c r="I26" s="2" t="s">
        <v>2</v>
      </c>
      <c r="J26" s="2" t="s">
        <v>2</v>
      </c>
      <c r="K26" s="2">
        <v>0</v>
      </c>
      <c r="L26" s="2" t="s">
        <v>2</v>
      </c>
      <c r="M26" s="2">
        <v>0</v>
      </c>
      <c r="N26" s="2" t="s">
        <v>2</v>
      </c>
      <c r="O26" s="2" t="s">
        <v>2</v>
      </c>
      <c r="P26" s="2" t="s">
        <v>2</v>
      </c>
      <c r="Q26" s="2" t="s">
        <v>2</v>
      </c>
      <c r="R26" s="2" t="s">
        <v>2</v>
      </c>
      <c r="S26" s="2" t="s">
        <v>2</v>
      </c>
      <c r="T26" s="2" t="s">
        <v>2</v>
      </c>
      <c r="U26" s="2" t="s">
        <v>2</v>
      </c>
      <c r="V26" s="2" t="s">
        <v>2</v>
      </c>
      <c r="W26" s="2" t="s">
        <v>2</v>
      </c>
      <c r="X26" s="2" t="s">
        <v>2</v>
      </c>
      <c r="Y26" s="2">
        <v>0</v>
      </c>
      <c r="Z26" s="2" t="s">
        <v>2</v>
      </c>
      <c r="AA26" s="2" t="s">
        <v>2</v>
      </c>
      <c r="AB26" s="2" t="s">
        <v>2</v>
      </c>
      <c r="AC26" s="2" t="s">
        <v>2</v>
      </c>
      <c r="AD26" s="2" t="s">
        <v>4</v>
      </c>
      <c r="AE26" s="2" t="s">
        <v>112</v>
      </c>
      <c r="AF26" s="2" t="s">
        <v>47</v>
      </c>
      <c r="AG26" s="2" t="s">
        <v>2</v>
      </c>
      <c r="AH26" s="2" t="s">
        <v>8</v>
      </c>
      <c r="AI26" s="2" t="s">
        <v>2</v>
      </c>
      <c r="AJ26" s="2" t="s">
        <v>2</v>
      </c>
      <c r="AK26" s="2" t="s">
        <v>1</v>
      </c>
      <c r="AL26" s="2" t="s">
        <v>2</v>
      </c>
      <c r="AM26" s="2" t="s">
        <v>84</v>
      </c>
      <c r="AN26" s="2" t="s">
        <v>2</v>
      </c>
      <c r="AO26" s="2" t="s">
        <v>2</v>
      </c>
      <c r="AP26" s="2" t="s">
        <v>2</v>
      </c>
      <c r="AQ26" s="2">
        <v>0</v>
      </c>
      <c r="AR26" s="2" t="s">
        <v>2</v>
      </c>
      <c r="AS26" s="2">
        <v>0</v>
      </c>
      <c r="AT26" s="2" t="s">
        <v>424</v>
      </c>
      <c r="AU26" s="2" t="s">
        <v>244</v>
      </c>
      <c r="AV26" s="2" t="s">
        <v>424</v>
      </c>
      <c r="AW26" s="2" t="s">
        <v>424</v>
      </c>
      <c r="AX26" s="2" t="s">
        <v>2</v>
      </c>
      <c r="AY26" s="2" t="s">
        <v>2</v>
      </c>
      <c r="AZ26" s="2" t="s">
        <v>1</v>
      </c>
      <c r="BA26" s="2" t="s">
        <v>1</v>
      </c>
      <c r="BB26" s="2" t="s">
        <v>2</v>
      </c>
      <c r="BC26" s="2" t="s">
        <v>424</v>
      </c>
      <c r="BD26" s="2" t="s">
        <v>1</v>
      </c>
      <c r="BE26" s="2" t="s">
        <v>38</v>
      </c>
      <c r="BF26" s="2" t="s">
        <v>1</v>
      </c>
      <c r="BG26" s="2" t="s">
        <v>1</v>
      </c>
      <c r="BH26" s="2" t="s">
        <v>117</v>
      </c>
      <c r="BI26" s="2" t="s">
        <v>9</v>
      </c>
      <c r="BJ26" s="2" t="s">
        <v>148</v>
      </c>
      <c r="BK26" s="2" t="s">
        <v>148</v>
      </c>
      <c r="BL26" s="2" t="s">
        <v>1</v>
      </c>
      <c r="BM26" s="2" t="s">
        <v>245</v>
      </c>
      <c r="BN26" s="2" t="s">
        <v>149</v>
      </c>
    </row>
    <row r="27" spans="1:66" ht="20" x14ac:dyDescent="0.2">
      <c r="A27" s="1" t="s">
        <v>246</v>
      </c>
      <c r="B27" s="2">
        <v>0.60099999999999998</v>
      </c>
      <c r="C27" s="2" t="s">
        <v>1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 t="s">
        <v>103</v>
      </c>
      <c r="J27" s="2" t="s">
        <v>16</v>
      </c>
      <c r="K27" s="2" t="s">
        <v>247</v>
      </c>
      <c r="L27" s="2" t="s">
        <v>16</v>
      </c>
      <c r="M27" s="2" t="s">
        <v>247</v>
      </c>
      <c r="N27" s="2" t="s">
        <v>1</v>
      </c>
      <c r="O27" s="2" t="s">
        <v>2</v>
      </c>
      <c r="P27" s="2" t="s">
        <v>2</v>
      </c>
      <c r="Q27" s="2" t="s">
        <v>2</v>
      </c>
      <c r="R27" s="2" t="s">
        <v>1</v>
      </c>
      <c r="S27" s="2" t="s">
        <v>1</v>
      </c>
      <c r="T27" s="2" t="s">
        <v>1</v>
      </c>
      <c r="U27" s="2" t="s">
        <v>1</v>
      </c>
      <c r="V27" s="2" t="s">
        <v>1</v>
      </c>
      <c r="W27" s="2" t="s">
        <v>1</v>
      </c>
      <c r="X27" s="2" t="s">
        <v>16</v>
      </c>
      <c r="Y27" s="2">
        <v>0</v>
      </c>
      <c r="Z27" s="2" t="s">
        <v>164</v>
      </c>
      <c r="AA27" s="2" t="s">
        <v>1</v>
      </c>
      <c r="AB27" s="2" t="s">
        <v>2</v>
      </c>
      <c r="AC27" s="2" t="s">
        <v>103</v>
      </c>
      <c r="AD27" s="2" t="s">
        <v>20</v>
      </c>
      <c r="AE27" s="2" t="s">
        <v>248</v>
      </c>
      <c r="AF27" s="2" t="s">
        <v>6</v>
      </c>
      <c r="AG27" s="2" t="s">
        <v>37</v>
      </c>
      <c r="AH27" s="2" t="s">
        <v>8</v>
      </c>
      <c r="AI27" s="2" t="s">
        <v>2</v>
      </c>
      <c r="AJ27" s="2" t="s">
        <v>1</v>
      </c>
      <c r="AK27" s="2" t="s">
        <v>1</v>
      </c>
      <c r="AL27" s="2" t="s">
        <v>1</v>
      </c>
      <c r="AM27" s="2" t="s">
        <v>6</v>
      </c>
      <c r="AN27" s="2" t="s">
        <v>2</v>
      </c>
      <c r="AO27" s="2" t="s">
        <v>1</v>
      </c>
      <c r="AP27" s="2" t="s">
        <v>1</v>
      </c>
      <c r="AQ27" s="2" t="s">
        <v>249</v>
      </c>
      <c r="AR27" s="2" t="s">
        <v>2</v>
      </c>
      <c r="AS27" s="2">
        <v>0</v>
      </c>
      <c r="AT27" s="2" t="s">
        <v>229</v>
      </c>
      <c r="AU27" s="2" t="s">
        <v>244</v>
      </c>
      <c r="AV27" s="2" t="s">
        <v>244</v>
      </c>
      <c r="AW27" s="2" t="s">
        <v>1</v>
      </c>
      <c r="AX27" s="2" t="s">
        <v>2</v>
      </c>
      <c r="AY27" s="2" t="s">
        <v>38</v>
      </c>
      <c r="AZ27" s="2" t="s">
        <v>1</v>
      </c>
      <c r="BA27" s="2" t="s">
        <v>1</v>
      </c>
      <c r="BB27" s="2" t="s">
        <v>1</v>
      </c>
      <c r="BC27" s="2" t="s">
        <v>2</v>
      </c>
      <c r="BD27" s="2" t="s">
        <v>1</v>
      </c>
      <c r="BE27" s="2" t="s">
        <v>1</v>
      </c>
      <c r="BF27" s="2" t="s">
        <v>1</v>
      </c>
      <c r="BG27" s="2" t="s">
        <v>1</v>
      </c>
      <c r="BH27" s="2" t="s">
        <v>250</v>
      </c>
      <c r="BI27" s="2" t="s">
        <v>11</v>
      </c>
      <c r="BJ27" s="2" t="s">
        <v>132</v>
      </c>
      <c r="BK27" s="2" t="s">
        <v>251</v>
      </c>
      <c r="BL27" s="2" t="s">
        <v>1</v>
      </c>
      <c r="BM27" s="2" t="s">
        <v>9</v>
      </c>
      <c r="BN27" s="2" t="s">
        <v>252</v>
      </c>
    </row>
    <row r="28" spans="1:66" ht="20" x14ac:dyDescent="0.2">
      <c r="A28" s="1" t="s">
        <v>253</v>
      </c>
      <c r="B28" s="2">
        <v>0.78400000000000003</v>
      </c>
      <c r="C28" s="2" t="s">
        <v>1</v>
      </c>
      <c r="D28" s="2" t="s">
        <v>1</v>
      </c>
      <c r="E28" s="2" t="s">
        <v>1</v>
      </c>
      <c r="F28" s="2" t="s">
        <v>33</v>
      </c>
      <c r="G28" s="2" t="s">
        <v>1</v>
      </c>
      <c r="H28" s="2" t="s">
        <v>1</v>
      </c>
      <c r="I28" s="2" t="s">
        <v>254</v>
      </c>
      <c r="J28" s="2" t="s">
        <v>16</v>
      </c>
      <c r="K28" s="2" t="s">
        <v>255</v>
      </c>
      <c r="L28" s="2" t="s">
        <v>16</v>
      </c>
      <c r="M28" s="2" t="s">
        <v>255</v>
      </c>
      <c r="N28" s="2" t="s">
        <v>1</v>
      </c>
      <c r="O28" s="2" t="s">
        <v>38</v>
      </c>
      <c r="P28" s="2" t="s">
        <v>2</v>
      </c>
      <c r="Q28" s="2" t="s">
        <v>2</v>
      </c>
      <c r="R28" s="2" t="s">
        <v>1</v>
      </c>
      <c r="S28" s="2" t="s">
        <v>1</v>
      </c>
      <c r="T28" s="2" t="s">
        <v>1</v>
      </c>
      <c r="U28" s="2" t="s">
        <v>1</v>
      </c>
      <c r="V28" s="2" t="s">
        <v>1</v>
      </c>
      <c r="W28" s="2" t="s">
        <v>1</v>
      </c>
      <c r="X28" s="2" t="s">
        <v>16</v>
      </c>
      <c r="Y28" s="2" t="s">
        <v>256</v>
      </c>
      <c r="Z28" s="2" t="s">
        <v>2</v>
      </c>
      <c r="AA28" s="2" t="s">
        <v>1</v>
      </c>
      <c r="AB28" s="2" t="s">
        <v>2</v>
      </c>
      <c r="AC28" s="2" t="s">
        <v>254</v>
      </c>
      <c r="AD28" s="2" t="s">
        <v>4</v>
      </c>
      <c r="AE28" s="2" t="s">
        <v>46</v>
      </c>
      <c r="AF28" s="2" t="s">
        <v>47</v>
      </c>
      <c r="AG28" s="2" t="s">
        <v>257</v>
      </c>
      <c r="AH28" s="2" t="s">
        <v>8</v>
      </c>
      <c r="AI28" s="2" t="s">
        <v>2</v>
      </c>
      <c r="AJ28" s="2" t="s">
        <v>1</v>
      </c>
      <c r="AK28" s="2" t="s">
        <v>1</v>
      </c>
      <c r="AL28" s="2" t="s">
        <v>1</v>
      </c>
      <c r="AM28" s="2" t="s">
        <v>258</v>
      </c>
      <c r="AN28" s="2" t="s">
        <v>2</v>
      </c>
      <c r="AO28" s="2" t="s">
        <v>1</v>
      </c>
      <c r="AP28" s="2" t="s">
        <v>2</v>
      </c>
      <c r="AQ28" s="2">
        <v>0</v>
      </c>
      <c r="AR28" s="2" t="s">
        <v>2</v>
      </c>
      <c r="AS28" s="2">
        <v>0</v>
      </c>
      <c r="AT28" s="2" t="s">
        <v>83</v>
      </c>
      <c r="AU28" s="2" t="s">
        <v>69</v>
      </c>
      <c r="AV28" s="2" t="s">
        <v>2</v>
      </c>
      <c r="AW28" s="2" t="s">
        <v>2</v>
      </c>
      <c r="AX28" s="2" t="s">
        <v>2</v>
      </c>
      <c r="AY28" s="2" t="s">
        <v>38</v>
      </c>
      <c r="AZ28" s="2" t="s">
        <v>1</v>
      </c>
      <c r="BA28" s="2" t="s">
        <v>1</v>
      </c>
      <c r="BB28" s="2" t="s">
        <v>1</v>
      </c>
      <c r="BC28" s="2" t="s">
        <v>424</v>
      </c>
      <c r="BD28" s="2" t="s">
        <v>1</v>
      </c>
      <c r="BE28" s="2" t="s">
        <v>1</v>
      </c>
      <c r="BF28" s="2" t="s">
        <v>1</v>
      </c>
      <c r="BG28" s="2" t="s">
        <v>1</v>
      </c>
      <c r="BH28" s="2" t="s">
        <v>10</v>
      </c>
      <c r="BI28" s="2" t="s">
        <v>11</v>
      </c>
      <c r="BJ28" s="2" t="s">
        <v>259</v>
      </c>
      <c r="BK28" s="2">
        <v>0</v>
      </c>
      <c r="BL28" s="2" t="s">
        <v>2</v>
      </c>
      <c r="BM28" s="2" t="s">
        <v>12</v>
      </c>
      <c r="BN28" s="2" t="s">
        <v>260</v>
      </c>
    </row>
    <row r="29" spans="1:66" ht="20" x14ac:dyDescent="0.2">
      <c r="A29" s="1" t="s">
        <v>261</v>
      </c>
      <c r="B29" s="2">
        <v>0.48</v>
      </c>
      <c r="C29" s="2" t="s">
        <v>1</v>
      </c>
      <c r="D29" s="2" t="s">
        <v>2</v>
      </c>
      <c r="E29" s="2" t="s">
        <v>2</v>
      </c>
      <c r="F29" s="2" t="s">
        <v>1</v>
      </c>
      <c r="G29" s="2" t="s">
        <v>1</v>
      </c>
      <c r="H29" s="2" t="s">
        <v>2</v>
      </c>
      <c r="I29" s="2" t="s">
        <v>9</v>
      </c>
      <c r="J29" s="2" t="s">
        <v>2</v>
      </c>
      <c r="K29" s="2">
        <v>0</v>
      </c>
      <c r="L29" s="2" t="s">
        <v>2</v>
      </c>
      <c r="M29" s="2">
        <v>0</v>
      </c>
      <c r="N29" s="2" t="s">
        <v>2</v>
      </c>
      <c r="O29" s="2" t="s">
        <v>2</v>
      </c>
      <c r="P29" s="2" t="s">
        <v>2</v>
      </c>
      <c r="Q29" s="2" t="s">
        <v>2</v>
      </c>
      <c r="R29" s="2" t="s">
        <v>1</v>
      </c>
      <c r="S29" s="2" t="s">
        <v>2</v>
      </c>
      <c r="T29" s="2" t="s">
        <v>2</v>
      </c>
      <c r="U29" s="2" t="s">
        <v>1</v>
      </c>
      <c r="V29" s="2" t="s">
        <v>1</v>
      </c>
      <c r="W29" s="2" t="s">
        <v>2</v>
      </c>
      <c r="X29" s="2" t="s">
        <v>2</v>
      </c>
      <c r="Y29" s="2">
        <v>0</v>
      </c>
      <c r="Z29" s="2" t="s">
        <v>2</v>
      </c>
      <c r="AA29" s="2" t="s">
        <v>2</v>
      </c>
      <c r="AB29" s="2" t="s">
        <v>2</v>
      </c>
      <c r="AC29" s="2" t="s">
        <v>9</v>
      </c>
      <c r="AD29" s="2" t="s">
        <v>2</v>
      </c>
      <c r="AE29" s="2">
        <v>0</v>
      </c>
      <c r="AF29" s="2">
        <v>0</v>
      </c>
      <c r="AG29" s="2">
        <v>0</v>
      </c>
      <c r="AH29" s="2" t="s">
        <v>114</v>
      </c>
      <c r="AI29" s="2" t="s">
        <v>2</v>
      </c>
      <c r="AJ29" s="2" t="s">
        <v>1</v>
      </c>
      <c r="AK29" s="2" t="s">
        <v>2</v>
      </c>
      <c r="AL29" s="2" t="s">
        <v>2</v>
      </c>
      <c r="AM29" s="2">
        <v>0</v>
      </c>
      <c r="AN29" s="2" t="s">
        <v>1</v>
      </c>
      <c r="AO29" s="2" t="s">
        <v>1</v>
      </c>
      <c r="AP29" s="2" t="s">
        <v>1</v>
      </c>
      <c r="AQ29" s="2" t="s">
        <v>262</v>
      </c>
      <c r="AR29" s="2" t="s">
        <v>1</v>
      </c>
      <c r="AS29" s="2" t="s">
        <v>263</v>
      </c>
      <c r="AT29" s="2" t="s">
        <v>2</v>
      </c>
      <c r="AU29" s="2" t="s">
        <v>2</v>
      </c>
      <c r="AV29" s="2" t="s">
        <v>2</v>
      </c>
      <c r="AW29" s="2" t="s">
        <v>1</v>
      </c>
      <c r="AX29" s="2" t="s">
        <v>2</v>
      </c>
      <c r="AY29" s="2" t="s">
        <v>2</v>
      </c>
      <c r="AZ29" s="2" t="s">
        <v>2</v>
      </c>
      <c r="BA29" s="2" t="s">
        <v>1</v>
      </c>
      <c r="BB29" s="2" t="s">
        <v>1</v>
      </c>
      <c r="BC29" s="2" t="s">
        <v>2</v>
      </c>
      <c r="BD29" s="2" t="s">
        <v>38</v>
      </c>
      <c r="BE29" s="2" t="s">
        <v>1</v>
      </c>
      <c r="BF29" s="2" t="s">
        <v>1</v>
      </c>
      <c r="BG29" s="2" t="s">
        <v>1</v>
      </c>
      <c r="BH29" s="2" t="s">
        <v>10</v>
      </c>
      <c r="BI29" s="2" t="s">
        <v>11</v>
      </c>
      <c r="BJ29" s="2" t="s">
        <v>148</v>
      </c>
      <c r="BK29" s="2">
        <v>0</v>
      </c>
      <c r="BL29" s="2" t="s">
        <v>2</v>
      </c>
      <c r="BM29" s="2" t="s">
        <v>84</v>
      </c>
      <c r="BN29" s="2" t="s">
        <v>264</v>
      </c>
    </row>
    <row r="30" spans="1:66" ht="20" x14ac:dyDescent="0.2">
      <c r="A30" s="1" t="s">
        <v>265</v>
      </c>
      <c r="B30" s="2">
        <v>0.87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9</v>
      </c>
      <c r="J30" s="2" t="s">
        <v>43</v>
      </c>
      <c r="K30" s="2" t="s">
        <v>266</v>
      </c>
      <c r="L30" s="2" t="s">
        <v>43</v>
      </c>
      <c r="M30" s="2" t="s">
        <v>267</v>
      </c>
      <c r="N30" s="2" t="s">
        <v>2</v>
      </c>
      <c r="O30" s="2" t="s">
        <v>1</v>
      </c>
      <c r="P30" s="2" t="s">
        <v>2</v>
      </c>
      <c r="Q30" s="2" t="s">
        <v>2</v>
      </c>
      <c r="R30" s="2" t="s">
        <v>1</v>
      </c>
      <c r="S30" s="2" t="s">
        <v>1</v>
      </c>
      <c r="T30" s="2" t="s">
        <v>1</v>
      </c>
      <c r="U30" s="2" t="s">
        <v>1</v>
      </c>
      <c r="V30" s="2" t="s">
        <v>1</v>
      </c>
      <c r="W30" s="2" t="s">
        <v>1</v>
      </c>
      <c r="X30" s="2" t="s">
        <v>16</v>
      </c>
      <c r="Y30" s="2">
        <v>0</v>
      </c>
      <c r="Z30" s="2" t="s">
        <v>2</v>
      </c>
      <c r="AA30" s="2" t="s">
        <v>2</v>
      </c>
      <c r="AB30" s="2" t="s">
        <v>2</v>
      </c>
      <c r="AC30" s="2" t="s">
        <v>9</v>
      </c>
      <c r="AD30" s="2" t="s">
        <v>20</v>
      </c>
      <c r="AE30" s="2" t="s">
        <v>268</v>
      </c>
      <c r="AF30" s="2" t="s">
        <v>47</v>
      </c>
      <c r="AG30" s="2" t="s">
        <v>2</v>
      </c>
      <c r="AH30" s="2" t="s">
        <v>8</v>
      </c>
      <c r="AI30" s="2" t="s">
        <v>1</v>
      </c>
      <c r="AJ30" s="2" t="s">
        <v>1</v>
      </c>
      <c r="AK30" s="2" t="s">
        <v>1</v>
      </c>
      <c r="AL30" s="2" t="s">
        <v>1</v>
      </c>
      <c r="AM30" s="2" t="s">
        <v>6</v>
      </c>
      <c r="AN30" s="2" t="s">
        <v>1</v>
      </c>
      <c r="AO30" s="2" t="s">
        <v>1</v>
      </c>
      <c r="AP30" s="2" t="s">
        <v>1</v>
      </c>
      <c r="AQ30" s="2" t="s">
        <v>269</v>
      </c>
      <c r="AR30" s="2" t="s">
        <v>1</v>
      </c>
      <c r="AS30" s="2" t="s">
        <v>270</v>
      </c>
      <c r="AT30" s="2" t="s">
        <v>229</v>
      </c>
      <c r="AU30" s="2" t="s">
        <v>2</v>
      </c>
      <c r="AV30" s="2" t="s">
        <v>424</v>
      </c>
      <c r="AW30" s="2" t="s">
        <v>2</v>
      </c>
      <c r="AX30" s="2" t="s">
        <v>424</v>
      </c>
      <c r="AY30" s="2" t="s">
        <v>1</v>
      </c>
      <c r="AZ30" s="2" t="s">
        <v>1</v>
      </c>
      <c r="BA30" s="2" t="s">
        <v>1</v>
      </c>
      <c r="BB30" s="2" t="s">
        <v>1</v>
      </c>
      <c r="BC30" s="2" t="s">
        <v>215</v>
      </c>
      <c r="BD30" s="2" t="s">
        <v>1</v>
      </c>
      <c r="BE30" s="2" t="s">
        <v>1</v>
      </c>
      <c r="BF30" s="2" t="s">
        <v>424</v>
      </c>
      <c r="BG30" s="2" t="s">
        <v>424</v>
      </c>
      <c r="BH30" s="2" t="s">
        <v>271</v>
      </c>
      <c r="BI30" s="2" t="s">
        <v>11</v>
      </c>
      <c r="BJ30" s="2" t="s">
        <v>272</v>
      </c>
      <c r="BK30" s="2" t="s">
        <v>148</v>
      </c>
      <c r="BL30" s="2" t="s">
        <v>273</v>
      </c>
      <c r="BM30" s="2" t="s">
        <v>12</v>
      </c>
      <c r="BN30" s="2" t="s">
        <v>274</v>
      </c>
    </row>
    <row r="31" spans="1:66" ht="20" x14ac:dyDescent="0.2">
      <c r="A31" s="1" t="s">
        <v>275</v>
      </c>
      <c r="B31" s="2">
        <v>0.35899999999999999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276</v>
      </c>
      <c r="J31" s="2" t="s">
        <v>16</v>
      </c>
      <c r="K31" s="2" t="s">
        <v>277</v>
      </c>
      <c r="L31" s="2" t="s">
        <v>16</v>
      </c>
      <c r="M31" s="2" t="s">
        <v>278</v>
      </c>
      <c r="N31" s="2" t="s">
        <v>1</v>
      </c>
      <c r="O31" s="2" t="s">
        <v>1</v>
      </c>
      <c r="P31" s="2" t="s">
        <v>2</v>
      </c>
      <c r="Q31" s="2" t="s">
        <v>2</v>
      </c>
      <c r="R31" s="2" t="s">
        <v>1</v>
      </c>
      <c r="S31" s="2" t="s">
        <v>1</v>
      </c>
      <c r="T31" s="2" t="s">
        <v>1</v>
      </c>
      <c r="U31" s="2" t="s">
        <v>1</v>
      </c>
      <c r="V31" s="2" t="s">
        <v>1</v>
      </c>
      <c r="W31" s="2" t="s">
        <v>1</v>
      </c>
      <c r="X31" s="2" t="s">
        <v>16</v>
      </c>
      <c r="Y31" s="2" t="s">
        <v>278</v>
      </c>
      <c r="Z31" s="2" t="s">
        <v>164</v>
      </c>
      <c r="AA31" s="2" t="s">
        <v>1</v>
      </c>
      <c r="AB31" s="2" t="s">
        <v>2</v>
      </c>
      <c r="AC31" s="2" t="s">
        <v>276</v>
      </c>
      <c r="AD31" s="2" t="s">
        <v>20</v>
      </c>
      <c r="AE31" s="2" t="s">
        <v>279</v>
      </c>
      <c r="AF31" s="2" t="s">
        <v>63</v>
      </c>
      <c r="AG31" s="2" t="s">
        <v>23</v>
      </c>
      <c r="AH31" s="2" t="s">
        <v>280</v>
      </c>
      <c r="AI31" s="2" t="s">
        <v>2</v>
      </c>
      <c r="AJ31" s="2" t="s">
        <v>424</v>
      </c>
      <c r="AK31" s="2" t="s">
        <v>1</v>
      </c>
      <c r="AL31" s="2" t="s">
        <v>1</v>
      </c>
      <c r="AM31" s="2" t="s">
        <v>6</v>
      </c>
      <c r="AN31" s="2" t="s">
        <v>1</v>
      </c>
      <c r="AO31" s="2" t="s">
        <v>424</v>
      </c>
      <c r="AP31" s="2" t="s">
        <v>2</v>
      </c>
      <c r="AQ31" s="2">
        <v>0</v>
      </c>
      <c r="AR31" s="2" t="s">
        <v>2</v>
      </c>
      <c r="AS31" s="2">
        <v>0</v>
      </c>
      <c r="AT31" s="2" t="s">
        <v>229</v>
      </c>
      <c r="AU31" s="2" t="s">
        <v>2</v>
      </c>
      <c r="AV31" s="2" t="s">
        <v>2</v>
      </c>
      <c r="AW31" s="2" t="s">
        <v>2</v>
      </c>
      <c r="AX31" s="2" t="s">
        <v>2</v>
      </c>
      <c r="AY31" s="2" t="s">
        <v>38</v>
      </c>
      <c r="AZ31" s="2" t="s">
        <v>1</v>
      </c>
      <c r="BA31" s="2" t="s">
        <v>1</v>
      </c>
      <c r="BB31" s="2" t="s">
        <v>1</v>
      </c>
      <c r="BC31" s="2" t="s">
        <v>215</v>
      </c>
      <c r="BD31" s="2" t="s">
        <v>1</v>
      </c>
      <c r="BE31" s="2" t="s">
        <v>1</v>
      </c>
      <c r="BF31" s="2" t="s">
        <v>1</v>
      </c>
      <c r="BG31" s="2" t="s">
        <v>1</v>
      </c>
      <c r="BH31" s="2" t="s">
        <v>281</v>
      </c>
      <c r="BI31" s="2" t="s">
        <v>118</v>
      </c>
      <c r="BJ31" s="2" t="s">
        <v>108</v>
      </c>
      <c r="BK31" s="2" t="s">
        <v>108</v>
      </c>
      <c r="BL31" s="2" t="s">
        <v>1</v>
      </c>
      <c r="BM31" s="2" t="s">
        <v>84</v>
      </c>
      <c r="BN31" s="2" t="s">
        <v>149</v>
      </c>
    </row>
    <row r="32" spans="1:66" ht="20" x14ac:dyDescent="0.2">
      <c r="A32" s="1" t="s">
        <v>282</v>
      </c>
      <c r="B32" s="2">
        <v>0.67800000000000005</v>
      </c>
      <c r="C32" s="2" t="s">
        <v>1</v>
      </c>
      <c r="D32" s="2" t="s">
        <v>2</v>
      </c>
      <c r="E32" s="2" t="s">
        <v>2</v>
      </c>
      <c r="F32" s="2" t="s">
        <v>2</v>
      </c>
      <c r="G32" s="2" t="s">
        <v>2</v>
      </c>
      <c r="H32" s="2" t="s">
        <v>1</v>
      </c>
      <c r="I32" s="2" t="s">
        <v>9</v>
      </c>
      <c r="J32" s="2" t="s">
        <v>16</v>
      </c>
      <c r="K32" s="2" t="s">
        <v>283</v>
      </c>
      <c r="L32" s="2" t="s">
        <v>16</v>
      </c>
      <c r="M32" s="2" t="s">
        <v>283</v>
      </c>
      <c r="N32" s="2" t="s">
        <v>284</v>
      </c>
      <c r="O32" s="2" t="s">
        <v>285</v>
      </c>
      <c r="P32" s="2" t="s">
        <v>1</v>
      </c>
      <c r="Q32" s="2" t="s">
        <v>2</v>
      </c>
      <c r="R32" s="2" t="s">
        <v>1</v>
      </c>
      <c r="S32" s="2" t="s">
        <v>2</v>
      </c>
      <c r="T32" s="2" t="s">
        <v>2</v>
      </c>
      <c r="U32" s="2" t="s">
        <v>2</v>
      </c>
      <c r="V32" s="2" t="s">
        <v>2</v>
      </c>
      <c r="W32" s="2" t="s">
        <v>1</v>
      </c>
      <c r="X32" s="2" t="s">
        <v>16</v>
      </c>
      <c r="Y32" s="2" t="s">
        <v>76</v>
      </c>
      <c r="Z32" s="2" t="s">
        <v>424</v>
      </c>
      <c r="AA32" s="2" t="s">
        <v>1</v>
      </c>
      <c r="AB32" s="2" t="s">
        <v>424</v>
      </c>
      <c r="AC32" s="2" t="s">
        <v>9</v>
      </c>
      <c r="AD32" s="2" t="s">
        <v>4</v>
      </c>
      <c r="AE32" s="2" t="s">
        <v>46</v>
      </c>
      <c r="AF32" s="2" t="s">
        <v>105</v>
      </c>
      <c r="AG32" s="2" t="s">
        <v>286</v>
      </c>
      <c r="AH32" s="2" t="s">
        <v>2</v>
      </c>
      <c r="AI32" s="2" t="s">
        <v>2</v>
      </c>
      <c r="AJ32" s="2" t="s">
        <v>1</v>
      </c>
      <c r="AK32" s="2" t="s">
        <v>1</v>
      </c>
      <c r="AL32" s="2" t="s">
        <v>1</v>
      </c>
      <c r="AM32" s="2" t="s">
        <v>287</v>
      </c>
      <c r="AN32" s="2" t="s">
        <v>2</v>
      </c>
      <c r="AO32" s="2" t="s">
        <v>424</v>
      </c>
      <c r="AP32" s="2" t="s">
        <v>2</v>
      </c>
      <c r="AQ32" s="2">
        <v>0</v>
      </c>
      <c r="AR32" s="2" t="s">
        <v>2</v>
      </c>
      <c r="AS32" s="2">
        <v>0</v>
      </c>
      <c r="AT32" s="2" t="s">
        <v>2</v>
      </c>
      <c r="AU32" s="2" t="s">
        <v>2</v>
      </c>
      <c r="AV32" s="2" t="s">
        <v>2</v>
      </c>
      <c r="AW32" s="2" t="s">
        <v>2</v>
      </c>
      <c r="AX32" s="2" t="s">
        <v>2</v>
      </c>
      <c r="AY32" s="2" t="s">
        <v>1</v>
      </c>
      <c r="AZ32" s="2" t="s">
        <v>1</v>
      </c>
      <c r="BA32" s="2" t="s">
        <v>2</v>
      </c>
      <c r="BB32" s="2" t="s">
        <v>2</v>
      </c>
      <c r="BC32" s="2" t="s">
        <v>2</v>
      </c>
      <c r="BD32" s="2" t="s">
        <v>1</v>
      </c>
      <c r="BE32" s="2" t="s">
        <v>38</v>
      </c>
      <c r="BF32" s="2" t="s">
        <v>1</v>
      </c>
      <c r="BG32" s="2" t="s">
        <v>1</v>
      </c>
      <c r="BH32" s="2" t="s">
        <v>288</v>
      </c>
      <c r="BI32" s="2" t="s">
        <v>11</v>
      </c>
      <c r="BJ32" s="2" t="s">
        <v>289</v>
      </c>
      <c r="BK32" s="2">
        <v>0</v>
      </c>
      <c r="BL32" s="2" t="s">
        <v>2</v>
      </c>
      <c r="BM32" s="2" t="s">
        <v>147</v>
      </c>
      <c r="BN32" s="2" t="s">
        <v>149</v>
      </c>
    </row>
    <row r="33" spans="1:66" ht="20" x14ac:dyDescent="0.2">
      <c r="A33" s="1" t="s">
        <v>290</v>
      </c>
      <c r="B33" s="2">
        <v>0.876</v>
      </c>
      <c r="C33" s="2" t="s">
        <v>1</v>
      </c>
      <c r="D33" s="2" t="s">
        <v>1</v>
      </c>
      <c r="E33" s="2" t="s">
        <v>2</v>
      </c>
      <c r="F33" s="2" t="s">
        <v>1</v>
      </c>
      <c r="G33" s="2" t="s">
        <v>1</v>
      </c>
      <c r="H33" s="2" t="s">
        <v>1</v>
      </c>
      <c r="I33" s="2" t="s">
        <v>2</v>
      </c>
      <c r="J33" s="2" t="s">
        <v>16</v>
      </c>
      <c r="K33" s="2" t="s">
        <v>291</v>
      </c>
      <c r="L33" s="2" t="s">
        <v>16</v>
      </c>
      <c r="M33" s="2" t="s">
        <v>292</v>
      </c>
      <c r="N33" s="2" t="s">
        <v>2</v>
      </c>
      <c r="O33" s="2" t="s">
        <v>2</v>
      </c>
      <c r="P33" s="2" t="s">
        <v>2</v>
      </c>
      <c r="Q33" s="2" t="s">
        <v>2</v>
      </c>
      <c r="R33" s="2" t="s">
        <v>2</v>
      </c>
      <c r="S33" s="2" t="s">
        <v>2</v>
      </c>
      <c r="T33" s="2" t="s">
        <v>2</v>
      </c>
      <c r="U33" s="2" t="s">
        <v>2</v>
      </c>
      <c r="V33" s="2" t="s">
        <v>2</v>
      </c>
      <c r="W33" s="2" t="s">
        <v>2</v>
      </c>
      <c r="X33" s="2" t="s">
        <v>2</v>
      </c>
      <c r="Y33" s="2">
        <v>0</v>
      </c>
      <c r="Z33" s="2" t="s">
        <v>424</v>
      </c>
      <c r="AA33" s="2" t="s">
        <v>2</v>
      </c>
      <c r="AB33" s="2" t="s">
        <v>2</v>
      </c>
      <c r="AC33" s="2" t="s">
        <v>2</v>
      </c>
      <c r="AD33" s="2" t="s">
        <v>20</v>
      </c>
      <c r="AE33" s="2" t="s">
        <v>46</v>
      </c>
      <c r="AF33" s="2" t="s">
        <v>113</v>
      </c>
      <c r="AG33" s="2" t="s">
        <v>293</v>
      </c>
      <c r="AH33" s="2" t="s">
        <v>294</v>
      </c>
      <c r="AI33" s="2" t="s">
        <v>2</v>
      </c>
      <c r="AJ33" s="2" t="s">
        <v>424</v>
      </c>
      <c r="AK33" s="2" t="s">
        <v>1</v>
      </c>
      <c r="AL33" s="2" t="s">
        <v>1</v>
      </c>
      <c r="AM33" s="2" t="s">
        <v>295</v>
      </c>
      <c r="AN33" s="2" t="s">
        <v>2</v>
      </c>
      <c r="AO33" s="2" t="s">
        <v>1</v>
      </c>
      <c r="AP33" s="2" t="s">
        <v>1</v>
      </c>
      <c r="AQ33" s="2" t="s">
        <v>296</v>
      </c>
      <c r="AR33" s="2" t="s">
        <v>2</v>
      </c>
      <c r="AS33" s="2">
        <v>0</v>
      </c>
      <c r="AT33" s="2" t="s">
        <v>229</v>
      </c>
      <c r="AU33" s="2" t="s">
        <v>244</v>
      </c>
      <c r="AV33" s="2" t="s">
        <v>424</v>
      </c>
      <c r="AW33" s="2" t="s">
        <v>424</v>
      </c>
      <c r="AX33" s="2" t="s">
        <v>2</v>
      </c>
      <c r="AY33" s="2" t="s">
        <v>2</v>
      </c>
      <c r="AZ33" s="2" t="s">
        <v>1</v>
      </c>
      <c r="BA33" s="2" t="s">
        <v>1</v>
      </c>
      <c r="BB33" s="2" t="s">
        <v>2</v>
      </c>
      <c r="BC33" s="2" t="s">
        <v>215</v>
      </c>
      <c r="BD33" s="2" t="s">
        <v>1</v>
      </c>
      <c r="BE33" s="2" t="s">
        <v>1</v>
      </c>
      <c r="BF33" s="2" t="s">
        <v>1</v>
      </c>
      <c r="BG33" s="2" t="s">
        <v>1</v>
      </c>
      <c r="BH33" s="2" t="s">
        <v>271</v>
      </c>
      <c r="BI33" s="2" t="s">
        <v>12</v>
      </c>
      <c r="BJ33" s="2" t="s">
        <v>108</v>
      </c>
      <c r="BK33" s="2" t="s">
        <v>98</v>
      </c>
      <c r="BL33" s="2" t="s">
        <v>297</v>
      </c>
      <c r="BM33" s="2" t="s">
        <v>11</v>
      </c>
      <c r="BN33" s="2" t="s">
        <v>298</v>
      </c>
    </row>
    <row r="34" spans="1:66" ht="20" x14ac:dyDescent="0.2">
      <c r="A34" s="1" t="s">
        <v>299</v>
      </c>
      <c r="B34" s="2">
        <v>0.874</v>
      </c>
      <c r="C34" s="2" t="s">
        <v>2</v>
      </c>
      <c r="D34" s="2" t="s">
        <v>2</v>
      </c>
      <c r="E34" s="2" t="s">
        <v>2</v>
      </c>
      <c r="F34" s="2" t="s">
        <v>1</v>
      </c>
      <c r="G34" s="2" t="s">
        <v>2</v>
      </c>
      <c r="H34" s="2" t="s">
        <v>2</v>
      </c>
      <c r="I34" s="2" t="s">
        <v>2</v>
      </c>
      <c r="J34" s="2" t="s">
        <v>2</v>
      </c>
      <c r="K34" s="2">
        <v>0</v>
      </c>
      <c r="L34" s="2" t="s">
        <v>2</v>
      </c>
      <c r="M34" s="2">
        <v>0</v>
      </c>
      <c r="N34" s="2" t="s">
        <v>2</v>
      </c>
      <c r="O34" s="2" t="s">
        <v>2</v>
      </c>
      <c r="P34" s="2" t="s">
        <v>2</v>
      </c>
      <c r="Q34" s="2" t="s">
        <v>2</v>
      </c>
      <c r="R34" s="2" t="s">
        <v>2</v>
      </c>
      <c r="S34" s="2" t="s">
        <v>2</v>
      </c>
      <c r="T34" s="2" t="s">
        <v>2</v>
      </c>
      <c r="U34" s="2" t="s">
        <v>1</v>
      </c>
      <c r="V34" s="2" t="s">
        <v>2</v>
      </c>
      <c r="W34" s="2" t="s">
        <v>2</v>
      </c>
      <c r="X34" s="2" t="s">
        <v>2</v>
      </c>
      <c r="Y34" s="2">
        <v>0</v>
      </c>
      <c r="Z34" s="2" t="s">
        <v>2</v>
      </c>
      <c r="AA34" s="2" t="s">
        <v>2</v>
      </c>
      <c r="AB34" s="2" t="s">
        <v>2</v>
      </c>
      <c r="AC34" s="2" t="s">
        <v>2</v>
      </c>
      <c r="AD34" s="2" t="s">
        <v>4</v>
      </c>
      <c r="AE34" s="2" t="s">
        <v>112</v>
      </c>
      <c r="AF34" s="2" t="s">
        <v>128</v>
      </c>
      <c r="AG34" s="2" t="s">
        <v>2</v>
      </c>
      <c r="AH34" s="2" t="s">
        <v>65</v>
      </c>
      <c r="AI34" s="2" t="s">
        <v>2</v>
      </c>
      <c r="AJ34" s="2" t="s">
        <v>424</v>
      </c>
      <c r="AK34" s="2" t="s">
        <v>1</v>
      </c>
      <c r="AL34" s="2" t="s">
        <v>2</v>
      </c>
      <c r="AM34" s="2" t="s">
        <v>84</v>
      </c>
      <c r="AN34" s="2" t="s">
        <v>2</v>
      </c>
      <c r="AO34" s="2" t="s">
        <v>1</v>
      </c>
      <c r="AP34" s="2" t="s">
        <v>2</v>
      </c>
      <c r="AQ34" s="2">
        <v>0</v>
      </c>
      <c r="AR34" s="2" t="s">
        <v>2</v>
      </c>
      <c r="AS34" s="2">
        <v>0</v>
      </c>
      <c r="AT34" s="2" t="s">
        <v>2</v>
      </c>
      <c r="AU34" s="2" t="s">
        <v>2</v>
      </c>
      <c r="AV34" s="2" t="s">
        <v>2</v>
      </c>
      <c r="AW34" s="2" t="s">
        <v>2</v>
      </c>
      <c r="AX34" s="2" t="s">
        <v>424</v>
      </c>
      <c r="AY34" s="2" t="s">
        <v>2</v>
      </c>
      <c r="AZ34" s="2" t="s">
        <v>1</v>
      </c>
      <c r="BA34" s="2" t="s">
        <v>2</v>
      </c>
      <c r="BB34" s="2" t="s">
        <v>1</v>
      </c>
      <c r="BC34" s="2" t="s">
        <v>2</v>
      </c>
      <c r="BD34" s="2" t="s">
        <v>1</v>
      </c>
      <c r="BE34" s="2" t="s">
        <v>38</v>
      </c>
      <c r="BF34" s="2" t="s">
        <v>1</v>
      </c>
      <c r="BG34" s="2" t="s">
        <v>2</v>
      </c>
      <c r="BH34" s="2" t="s">
        <v>10</v>
      </c>
      <c r="BI34" s="2" t="s">
        <v>11</v>
      </c>
      <c r="BJ34" s="2" t="s">
        <v>148</v>
      </c>
      <c r="BK34" s="2" t="s">
        <v>424</v>
      </c>
      <c r="BL34" s="2" t="s">
        <v>2</v>
      </c>
      <c r="BM34" s="2" t="s">
        <v>12</v>
      </c>
      <c r="BN34" s="2" t="s">
        <v>274</v>
      </c>
    </row>
    <row r="35" spans="1:66" ht="20" x14ac:dyDescent="0.2">
      <c r="A35" s="1" t="s">
        <v>300</v>
      </c>
      <c r="B35" s="2">
        <v>0.72299999999999998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42</v>
      </c>
      <c r="J35" s="2" t="s">
        <v>43</v>
      </c>
      <c r="K35" s="2" t="s">
        <v>424</v>
      </c>
      <c r="L35" s="2" t="s">
        <v>43</v>
      </c>
      <c r="M35" s="2" t="s">
        <v>1</v>
      </c>
      <c r="N35" s="2" t="s">
        <v>2</v>
      </c>
      <c r="O35" s="2" t="s">
        <v>424</v>
      </c>
      <c r="P35" s="2" t="s">
        <v>2</v>
      </c>
      <c r="Q35" s="2" t="s">
        <v>2</v>
      </c>
      <c r="R35" s="2" t="s">
        <v>1</v>
      </c>
      <c r="S35" s="2" t="s">
        <v>1</v>
      </c>
      <c r="T35" s="2" t="s">
        <v>1</v>
      </c>
      <c r="U35" s="2" t="s">
        <v>1</v>
      </c>
      <c r="V35" s="2" t="s">
        <v>1</v>
      </c>
      <c r="W35" s="2" t="s">
        <v>1</v>
      </c>
      <c r="X35" s="2" t="s">
        <v>43</v>
      </c>
      <c r="Y35" s="2" t="s">
        <v>424</v>
      </c>
      <c r="Z35" s="2" t="s">
        <v>77</v>
      </c>
      <c r="AA35" s="2" t="s">
        <v>2</v>
      </c>
      <c r="AB35" s="2" t="s">
        <v>2</v>
      </c>
      <c r="AC35" s="2" t="s">
        <v>42</v>
      </c>
      <c r="AD35" s="2" t="s">
        <v>34</v>
      </c>
      <c r="AE35" s="2" t="s">
        <v>46</v>
      </c>
      <c r="AF35" s="2" t="s">
        <v>6</v>
      </c>
      <c r="AG35" s="2">
        <v>0</v>
      </c>
      <c r="AH35" s="2" t="s">
        <v>2</v>
      </c>
      <c r="AI35" s="2" t="s">
        <v>2</v>
      </c>
      <c r="AJ35" s="2" t="s">
        <v>1</v>
      </c>
      <c r="AK35" s="2" t="s">
        <v>1</v>
      </c>
      <c r="AL35" s="2" t="s">
        <v>1</v>
      </c>
      <c r="AM35" s="2" t="s">
        <v>258</v>
      </c>
      <c r="AN35" s="2" t="s">
        <v>1</v>
      </c>
      <c r="AO35" s="2" t="s">
        <v>1</v>
      </c>
      <c r="AP35" s="2" t="s">
        <v>1</v>
      </c>
      <c r="AQ35" s="2" t="s">
        <v>1</v>
      </c>
      <c r="AR35" s="2" t="s">
        <v>1</v>
      </c>
      <c r="AS35" s="2" t="s">
        <v>1</v>
      </c>
      <c r="AT35" s="2" t="s">
        <v>83</v>
      </c>
      <c r="AU35" s="2" t="s">
        <v>69</v>
      </c>
      <c r="AV35" s="2" t="s">
        <v>69</v>
      </c>
      <c r="AW35" s="2" t="s">
        <v>1</v>
      </c>
      <c r="AX35" s="2" t="s">
        <v>2</v>
      </c>
      <c r="AY35" s="2" t="s">
        <v>1</v>
      </c>
      <c r="AZ35" s="2" t="s">
        <v>1</v>
      </c>
      <c r="BA35" s="2" t="s">
        <v>1</v>
      </c>
      <c r="BB35" s="2" t="s">
        <v>1</v>
      </c>
      <c r="BC35" s="2" t="s">
        <v>424</v>
      </c>
      <c r="BD35" s="2" t="s">
        <v>1</v>
      </c>
      <c r="BE35" s="2" t="s">
        <v>424</v>
      </c>
      <c r="BF35" s="2" t="s">
        <v>2</v>
      </c>
      <c r="BG35" s="2" t="s">
        <v>1</v>
      </c>
      <c r="BH35" s="2" t="s">
        <v>169</v>
      </c>
      <c r="BI35" s="2" t="s">
        <v>100</v>
      </c>
      <c r="BJ35" s="2" t="s">
        <v>108</v>
      </c>
      <c r="BK35" s="2" t="s">
        <v>424</v>
      </c>
      <c r="BL35" s="2" t="s">
        <v>1</v>
      </c>
      <c r="BM35" s="2" t="s">
        <v>301</v>
      </c>
      <c r="BN35" s="2" t="s">
        <v>171</v>
      </c>
    </row>
    <row r="36" spans="1:66" ht="20" x14ac:dyDescent="0.2">
      <c r="A36" s="1" t="s">
        <v>302</v>
      </c>
      <c r="B36" s="2">
        <v>0.85899999999999999</v>
      </c>
      <c r="C36" s="2" t="s">
        <v>1</v>
      </c>
      <c r="D36" s="2" t="s">
        <v>2</v>
      </c>
      <c r="E36" s="2" t="s">
        <v>2</v>
      </c>
      <c r="F36" s="2" t="s">
        <v>1</v>
      </c>
      <c r="G36" s="2" t="s">
        <v>2</v>
      </c>
      <c r="H36" s="2" t="s">
        <v>2</v>
      </c>
      <c r="I36" s="2" t="s">
        <v>3</v>
      </c>
      <c r="J36" s="2" t="s">
        <v>16</v>
      </c>
      <c r="K36" s="2" t="s">
        <v>424</v>
      </c>
      <c r="L36" s="2" t="s">
        <v>2</v>
      </c>
      <c r="M36" s="2">
        <v>0</v>
      </c>
      <c r="N36" s="2" t="s">
        <v>2</v>
      </c>
      <c r="O36" s="2" t="s">
        <v>2</v>
      </c>
      <c r="P36" s="2" t="s">
        <v>2</v>
      </c>
      <c r="Q36" s="2" t="s">
        <v>424</v>
      </c>
      <c r="R36" s="2" t="s">
        <v>1</v>
      </c>
      <c r="S36" s="2" t="s">
        <v>2</v>
      </c>
      <c r="T36" s="2" t="s">
        <v>2</v>
      </c>
      <c r="U36" s="2" t="s">
        <v>1</v>
      </c>
      <c r="V36" s="2" t="s">
        <v>2</v>
      </c>
      <c r="W36" s="2" t="s">
        <v>2</v>
      </c>
      <c r="X36" s="2" t="s">
        <v>2</v>
      </c>
      <c r="Y36" s="2" t="s">
        <v>424</v>
      </c>
      <c r="Z36" s="2" t="s">
        <v>77</v>
      </c>
      <c r="AA36" s="2" t="s">
        <v>2</v>
      </c>
      <c r="AB36" s="2" t="s">
        <v>2</v>
      </c>
      <c r="AC36" s="2" t="s">
        <v>3</v>
      </c>
      <c r="AD36" s="2" t="s">
        <v>4</v>
      </c>
      <c r="AE36" s="2" t="s">
        <v>46</v>
      </c>
      <c r="AF36" s="2" t="s">
        <v>424</v>
      </c>
      <c r="AG36" s="2" t="s">
        <v>303</v>
      </c>
      <c r="AH36" s="2" t="s">
        <v>2</v>
      </c>
      <c r="AI36" s="2" t="s">
        <v>424</v>
      </c>
      <c r="AJ36" s="2" t="s">
        <v>2</v>
      </c>
      <c r="AK36" s="2" t="s">
        <v>2</v>
      </c>
      <c r="AL36" s="2" t="s">
        <v>1</v>
      </c>
      <c r="AM36" s="2" t="s">
        <v>9</v>
      </c>
      <c r="AN36" s="2" t="s">
        <v>1</v>
      </c>
      <c r="AO36" s="2" t="s">
        <v>1</v>
      </c>
      <c r="AP36" s="2" t="s">
        <v>1</v>
      </c>
      <c r="AQ36" s="2" t="s">
        <v>304</v>
      </c>
      <c r="AR36" s="2" t="s">
        <v>1</v>
      </c>
      <c r="AS36" s="2" t="s">
        <v>424</v>
      </c>
      <c r="AT36" s="2" t="s">
        <v>97</v>
      </c>
      <c r="AU36" s="2" t="s">
        <v>424</v>
      </c>
      <c r="AV36" s="2" t="s">
        <v>424</v>
      </c>
      <c r="AW36" s="2" t="s">
        <v>424</v>
      </c>
      <c r="AX36" s="2" t="s">
        <v>424</v>
      </c>
      <c r="AY36" s="2" t="s">
        <v>2</v>
      </c>
      <c r="AZ36" s="2" t="s">
        <v>1</v>
      </c>
      <c r="BA36" s="2" t="s">
        <v>1</v>
      </c>
      <c r="BB36" s="2" t="s">
        <v>1</v>
      </c>
      <c r="BC36" s="2" t="s">
        <v>1</v>
      </c>
      <c r="BD36" s="2" t="s">
        <v>1</v>
      </c>
      <c r="BE36" s="2" t="s">
        <v>1</v>
      </c>
      <c r="BF36" s="2" t="s">
        <v>1</v>
      </c>
      <c r="BG36" s="2" t="s">
        <v>1</v>
      </c>
      <c r="BH36" s="2" t="s">
        <v>10</v>
      </c>
      <c r="BI36" s="2" t="s">
        <v>11</v>
      </c>
      <c r="BJ36" s="2" t="s">
        <v>9</v>
      </c>
      <c r="BK36" s="2" t="s">
        <v>305</v>
      </c>
      <c r="BL36" s="2" t="s">
        <v>1</v>
      </c>
      <c r="BM36" s="2" t="s">
        <v>11</v>
      </c>
      <c r="BN36" s="2" t="s">
        <v>274</v>
      </c>
    </row>
    <row r="37" spans="1:66" ht="20" x14ac:dyDescent="0.2">
      <c r="A37" s="1" t="s">
        <v>306</v>
      </c>
      <c r="B37" s="2">
        <v>0.79800000000000004</v>
      </c>
      <c r="C37" s="2" t="s">
        <v>1</v>
      </c>
      <c r="D37" s="2" t="s">
        <v>1</v>
      </c>
      <c r="E37" s="2" t="s">
        <v>1</v>
      </c>
      <c r="F37" s="2" t="s">
        <v>1</v>
      </c>
      <c r="G37" s="2" t="s">
        <v>1</v>
      </c>
      <c r="H37" s="2" t="s">
        <v>1</v>
      </c>
      <c r="I37" s="2" t="s">
        <v>9</v>
      </c>
      <c r="J37" s="2" t="s">
        <v>43</v>
      </c>
      <c r="K37" s="2" t="s">
        <v>307</v>
      </c>
      <c r="L37" s="2" t="s">
        <v>308</v>
      </c>
      <c r="M37" s="2">
        <v>0</v>
      </c>
      <c r="N37" s="2" t="s">
        <v>309</v>
      </c>
      <c r="O37" s="2" t="s">
        <v>2</v>
      </c>
      <c r="P37" s="2" t="s">
        <v>2</v>
      </c>
      <c r="Q37" s="2" t="s">
        <v>2</v>
      </c>
      <c r="R37" s="2" t="s">
        <v>1</v>
      </c>
      <c r="S37" s="2" t="s">
        <v>1</v>
      </c>
      <c r="T37" s="2" t="s">
        <v>1</v>
      </c>
      <c r="U37" s="2" t="s">
        <v>1</v>
      </c>
      <c r="V37" s="2" t="s">
        <v>1</v>
      </c>
      <c r="W37" s="2" t="s">
        <v>1</v>
      </c>
      <c r="X37" s="2" t="s">
        <v>43</v>
      </c>
      <c r="Y37" s="2" t="s">
        <v>307</v>
      </c>
      <c r="Z37" s="2" t="s">
        <v>2</v>
      </c>
      <c r="AA37" s="2" t="s">
        <v>309</v>
      </c>
      <c r="AB37" s="2" t="s">
        <v>38</v>
      </c>
      <c r="AC37" s="2" t="s">
        <v>9</v>
      </c>
      <c r="AD37" s="2" t="s">
        <v>34</v>
      </c>
      <c r="AE37" s="2" t="s">
        <v>310</v>
      </c>
      <c r="AF37" s="2" t="s">
        <v>6</v>
      </c>
      <c r="AG37" s="2" t="s">
        <v>311</v>
      </c>
      <c r="AH37" s="2" t="s">
        <v>2</v>
      </c>
      <c r="AI37" s="2" t="s">
        <v>2</v>
      </c>
      <c r="AJ37" s="2" t="s">
        <v>1</v>
      </c>
      <c r="AK37" s="2" t="s">
        <v>1</v>
      </c>
      <c r="AL37" s="2" t="s">
        <v>2</v>
      </c>
      <c r="AM37" s="2" t="s">
        <v>84</v>
      </c>
      <c r="AN37" s="2" t="s">
        <v>2</v>
      </c>
      <c r="AO37" s="2" t="s">
        <v>1</v>
      </c>
      <c r="AP37" s="2" t="s">
        <v>1</v>
      </c>
      <c r="AQ37" s="2" t="s">
        <v>312</v>
      </c>
      <c r="AR37" s="2" t="s">
        <v>313</v>
      </c>
      <c r="AS37" s="2" t="s">
        <v>314</v>
      </c>
      <c r="AT37" s="2" t="s">
        <v>2</v>
      </c>
      <c r="AU37" s="2" t="s">
        <v>2</v>
      </c>
      <c r="AV37" s="2" t="s">
        <v>2</v>
      </c>
      <c r="AW37" s="2" t="s">
        <v>2</v>
      </c>
      <c r="AX37" s="2" t="s">
        <v>424</v>
      </c>
      <c r="AY37" s="2" t="s">
        <v>1</v>
      </c>
      <c r="AZ37" s="2" t="s">
        <v>1</v>
      </c>
      <c r="BA37" s="2" t="s">
        <v>1</v>
      </c>
      <c r="BB37" s="2" t="s">
        <v>1</v>
      </c>
      <c r="BC37" s="2" t="s">
        <v>1</v>
      </c>
      <c r="BD37" s="2" t="s">
        <v>1</v>
      </c>
      <c r="BE37" s="2" t="s">
        <v>38</v>
      </c>
      <c r="BF37" s="2" t="s">
        <v>1</v>
      </c>
      <c r="BG37" s="2" t="s">
        <v>1</v>
      </c>
      <c r="BH37" s="2" t="s">
        <v>315</v>
      </c>
      <c r="BI37" s="2" t="s">
        <v>11</v>
      </c>
      <c r="BJ37" s="2" t="s">
        <v>108</v>
      </c>
      <c r="BK37" s="2">
        <v>0</v>
      </c>
      <c r="BL37" s="2" t="s">
        <v>316</v>
      </c>
      <c r="BM37" s="2" t="s">
        <v>9</v>
      </c>
      <c r="BN37" s="2" t="s">
        <v>171</v>
      </c>
    </row>
    <row r="38" spans="1:66" ht="42" x14ac:dyDescent="0.2">
      <c r="A38" s="1" t="s">
        <v>317</v>
      </c>
      <c r="B38" s="2">
        <v>0.85799999999999998</v>
      </c>
      <c r="C38" s="2" t="s">
        <v>1</v>
      </c>
      <c r="D38" s="2" t="s">
        <v>424</v>
      </c>
      <c r="E38" s="2" t="s">
        <v>1</v>
      </c>
      <c r="F38" s="2" t="s">
        <v>33</v>
      </c>
      <c r="G38" s="2" t="s">
        <v>2</v>
      </c>
      <c r="H38" s="2" t="s">
        <v>1</v>
      </c>
      <c r="I38" s="2" t="s">
        <v>9</v>
      </c>
      <c r="J38" s="2" t="s">
        <v>43</v>
      </c>
      <c r="K38" s="2" t="s">
        <v>318</v>
      </c>
      <c r="L38" s="2" t="s">
        <v>2</v>
      </c>
      <c r="M38" s="2">
        <v>0</v>
      </c>
      <c r="N38" s="2" t="s">
        <v>424</v>
      </c>
      <c r="O38" s="2" t="s">
        <v>2</v>
      </c>
      <c r="P38" s="2" t="s">
        <v>2</v>
      </c>
      <c r="Q38" s="2" t="s">
        <v>2</v>
      </c>
      <c r="R38" s="2" t="s">
        <v>424</v>
      </c>
      <c r="S38" s="2" t="s">
        <v>2</v>
      </c>
      <c r="T38" s="2" t="s">
        <v>1</v>
      </c>
      <c r="U38" s="2" t="s">
        <v>33</v>
      </c>
      <c r="V38" s="2" t="s">
        <v>1</v>
      </c>
      <c r="W38" s="2" t="s">
        <v>1</v>
      </c>
      <c r="X38" s="2" t="s">
        <v>16</v>
      </c>
      <c r="Y38" s="2" t="s">
        <v>319</v>
      </c>
      <c r="Z38" s="2" t="s">
        <v>2</v>
      </c>
      <c r="AA38" s="2" t="s">
        <v>424</v>
      </c>
      <c r="AB38" s="2" t="s">
        <v>2</v>
      </c>
      <c r="AC38" s="2" t="s">
        <v>9</v>
      </c>
      <c r="AD38" s="2" t="s">
        <v>4</v>
      </c>
      <c r="AE38" s="2" t="s">
        <v>46</v>
      </c>
      <c r="AF38" s="2" t="s">
        <v>36</v>
      </c>
      <c r="AG38" s="2" t="s">
        <v>2</v>
      </c>
      <c r="AH38" s="2" t="s">
        <v>8</v>
      </c>
      <c r="AI38" s="2" t="s">
        <v>2</v>
      </c>
      <c r="AJ38" s="2" t="s">
        <v>1</v>
      </c>
      <c r="AK38" s="2" t="s">
        <v>2</v>
      </c>
      <c r="AL38" s="2" t="s">
        <v>1</v>
      </c>
      <c r="AM38" s="2" t="s">
        <v>6</v>
      </c>
      <c r="AN38" s="2" t="s">
        <v>1</v>
      </c>
      <c r="AO38" s="2" t="s">
        <v>1</v>
      </c>
      <c r="AP38" s="2" t="s">
        <v>2</v>
      </c>
      <c r="AQ38" s="2">
        <v>0</v>
      </c>
      <c r="AR38" s="2" t="s">
        <v>2</v>
      </c>
      <c r="AS38" s="2">
        <v>0</v>
      </c>
      <c r="AT38" s="2" t="s">
        <v>2</v>
      </c>
      <c r="AU38" s="2" t="s">
        <v>2</v>
      </c>
      <c r="AV38" s="2" t="s">
        <v>424</v>
      </c>
      <c r="AW38" s="2" t="s">
        <v>424</v>
      </c>
      <c r="AX38" s="2" t="s">
        <v>424</v>
      </c>
      <c r="AY38" s="2" t="s">
        <v>1</v>
      </c>
      <c r="AZ38" s="2" t="s">
        <v>1</v>
      </c>
      <c r="BA38" s="2" t="s">
        <v>1</v>
      </c>
      <c r="BB38" s="2" t="s">
        <v>1</v>
      </c>
      <c r="BC38" s="2" t="s">
        <v>2</v>
      </c>
      <c r="BD38" s="2" t="s">
        <v>1</v>
      </c>
      <c r="BE38" s="2" t="s">
        <v>1</v>
      </c>
      <c r="BF38" s="2" t="s">
        <v>2</v>
      </c>
      <c r="BG38" s="2" t="s">
        <v>2</v>
      </c>
      <c r="BH38" s="2" t="s">
        <v>10</v>
      </c>
      <c r="BI38" s="2" t="s">
        <v>11</v>
      </c>
      <c r="BJ38" s="2" t="s">
        <v>9</v>
      </c>
      <c r="BK38" s="2" t="s">
        <v>424</v>
      </c>
      <c r="BL38" s="2" t="s">
        <v>424</v>
      </c>
      <c r="BM38" s="2" t="s">
        <v>84</v>
      </c>
      <c r="BN38" s="24" t="s">
        <v>439</v>
      </c>
    </row>
    <row r="39" spans="1:66" ht="15" customHeight="1" x14ac:dyDescent="0.25">
      <c r="A39" s="5"/>
      <c r="B39" s="1"/>
    </row>
    <row r="40" spans="1:66" ht="15" customHeight="1" x14ac:dyDescent="0.25">
      <c r="A40" s="5"/>
      <c r="B40" s="1"/>
    </row>
    <row r="41" spans="1:66" ht="15" customHeight="1" x14ac:dyDescent="0.25">
      <c r="A41" s="5"/>
      <c r="B41" s="1"/>
    </row>
    <row r="42" spans="1:66" ht="15" customHeight="1" x14ac:dyDescent="0.25">
      <c r="A42" s="5"/>
      <c r="B42" s="1"/>
    </row>
    <row r="43" spans="1:66" ht="15" customHeight="1" x14ac:dyDescent="0.25">
      <c r="A43" s="5"/>
      <c r="B43" s="1"/>
    </row>
    <row r="44" spans="1:66" ht="15" customHeight="1" x14ac:dyDescent="0.25">
      <c r="A44" s="5"/>
      <c r="B44" s="1"/>
    </row>
    <row r="45" spans="1:66" ht="15" customHeight="1" x14ac:dyDescent="0.25">
      <c r="A45" s="5"/>
      <c r="B45" s="1"/>
    </row>
    <row r="46" spans="1:66" ht="15" customHeight="1" x14ac:dyDescent="0.25">
      <c r="A46" s="5"/>
      <c r="B46" s="1"/>
    </row>
    <row r="47" spans="1:66" ht="15" customHeight="1" x14ac:dyDescent="0.25">
      <c r="A47" s="5"/>
      <c r="B47" s="1"/>
    </row>
    <row r="48" spans="1:66" ht="15" customHeight="1" x14ac:dyDescent="0.25">
      <c r="A48" s="5"/>
      <c r="B48" s="1"/>
    </row>
    <row r="49" spans="1:2" ht="15" customHeight="1" x14ac:dyDescent="0.25">
      <c r="A49" s="5"/>
      <c r="B49" s="1"/>
    </row>
    <row r="50" spans="1:2" ht="15" customHeight="1" x14ac:dyDescent="0.25">
      <c r="A50" s="5"/>
      <c r="B50" s="1"/>
    </row>
    <row r="51" spans="1:2" ht="15" customHeight="1" x14ac:dyDescent="0.25">
      <c r="A51" s="5"/>
      <c r="B51" s="1"/>
    </row>
    <row r="52" spans="1:2" ht="15" customHeight="1" x14ac:dyDescent="0.25">
      <c r="A52" s="5"/>
      <c r="B52" s="1"/>
    </row>
    <row r="53" spans="1:2" ht="15" customHeight="1" x14ac:dyDescent="0.25">
      <c r="A53" s="5"/>
      <c r="B53" s="1"/>
    </row>
    <row r="54" spans="1:2" ht="15" customHeight="1" x14ac:dyDescent="0.25">
      <c r="A54" s="5"/>
      <c r="B54" s="1"/>
    </row>
    <row r="55" spans="1:2" ht="15" customHeight="1" x14ac:dyDescent="0.25">
      <c r="A55" s="5"/>
      <c r="B55" s="1"/>
    </row>
    <row r="56" spans="1:2" ht="15" customHeight="1" x14ac:dyDescent="0.25">
      <c r="A56" s="5"/>
      <c r="B56" s="1"/>
    </row>
    <row r="57" spans="1:2" ht="25" x14ac:dyDescent="0.25">
      <c r="A57" s="5"/>
      <c r="B57" s="1"/>
    </row>
    <row r="58" spans="1:2" ht="25" x14ac:dyDescent="0.25">
      <c r="A58" s="5"/>
      <c r="B58" s="1"/>
    </row>
    <row r="59" spans="1:2" ht="25" x14ac:dyDescent="0.25">
      <c r="A59" s="5"/>
      <c r="B59" s="1"/>
    </row>
    <row r="60" spans="1:2" ht="25" x14ac:dyDescent="0.25">
      <c r="A60" s="5"/>
      <c r="B60" s="1"/>
    </row>
    <row r="61" spans="1:2" ht="25" x14ac:dyDescent="0.25">
      <c r="A61" s="5"/>
      <c r="B61" s="1"/>
    </row>
    <row r="62" spans="1:2" ht="25" x14ac:dyDescent="0.25">
      <c r="A62" s="5"/>
      <c r="B62" s="1"/>
    </row>
    <row r="63" spans="1:2" ht="25" x14ac:dyDescent="0.25">
      <c r="A63" s="5"/>
      <c r="B63" s="1"/>
    </row>
    <row r="64" spans="1:2" ht="25" x14ac:dyDescent="0.25">
      <c r="A64" s="5"/>
      <c r="B64" s="1"/>
    </row>
    <row r="65" spans="1:2" ht="25" x14ac:dyDescent="0.25">
      <c r="A65" s="5"/>
      <c r="B65" s="1"/>
    </row>
    <row r="66" spans="1:2" ht="25" x14ac:dyDescent="0.25">
      <c r="A66" s="5"/>
      <c r="B66" s="1"/>
    </row>
    <row r="67" spans="1:2" ht="25" x14ac:dyDescent="0.25">
      <c r="A67" s="5"/>
      <c r="B67" s="1"/>
    </row>
    <row r="68" spans="1:2" ht="25" x14ac:dyDescent="0.25">
      <c r="A68" s="5"/>
      <c r="B68" s="1"/>
    </row>
    <row r="69" spans="1:2" ht="25" x14ac:dyDescent="0.25">
      <c r="A69" s="5"/>
      <c r="B69" s="1"/>
    </row>
    <row r="70" spans="1:2" ht="25" x14ac:dyDescent="0.25">
      <c r="A70" s="5"/>
      <c r="B70" s="1"/>
    </row>
    <row r="71" spans="1:2" ht="25" x14ac:dyDescent="0.25">
      <c r="A71" s="5"/>
      <c r="B71" s="1"/>
    </row>
    <row r="72" spans="1:2" ht="25" x14ac:dyDescent="0.25">
      <c r="A72" s="5"/>
      <c r="B72" s="1"/>
    </row>
    <row r="73" spans="1:2" ht="25" x14ac:dyDescent="0.25">
      <c r="A73" s="5"/>
      <c r="B73" s="1"/>
    </row>
    <row r="74" spans="1:2" ht="25" x14ac:dyDescent="0.25">
      <c r="A74" s="5"/>
      <c r="B74" s="1"/>
    </row>
    <row r="75" spans="1:2" ht="25" x14ac:dyDescent="0.25">
      <c r="A75" s="5"/>
      <c r="B75" s="1"/>
    </row>
    <row r="76" spans="1:2" ht="25" x14ac:dyDescent="0.25">
      <c r="A76" s="5"/>
      <c r="B76" s="1"/>
    </row>
    <row r="77" spans="1:2" ht="25" x14ac:dyDescent="0.25">
      <c r="A77" s="5"/>
      <c r="B77" s="1"/>
    </row>
    <row r="78" spans="1:2" ht="25" x14ac:dyDescent="0.25">
      <c r="A78" s="5"/>
      <c r="B78" s="1"/>
    </row>
    <row r="79" spans="1:2" ht="25" x14ac:dyDescent="0.25">
      <c r="A79" s="5"/>
      <c r="B79" s="1"/>
    </row>
    <row r="80" spans="1:2" ht="25" x14ac:dyDescent="0.25">
      <c r="A80" s="5"/>
      <c r="B80" s="1"/>
    </row>
    <row r="81" spans="1:2" ht="25" x14ac:dyDescent="0.25">
      <c r="A81" s="5"/>
      <c r="B81" s="1"/>
    </row>
    <row r="82" spans="1:2" ht="25" x14ac:dyDescent="0.25">
      <c r="A82" s="5"/>
      <c r="B82" s="1"/>
    </row>
    <row r="83" spans="1:2" ht="25" x14ac:dyDescent="0.25">
      <c r="A83" s="5"/>
      <c r="B83" s="1"/>
    </row>
    <row r="84" spans="1:2" ht="25" x14ac:dyDescent="0.25">
      <c r="A84" s="5"/>
      <c r="B84" s="1"/>
    </row>
    <row r="85" spans="1:2" ht="25" x14ac:dyDescent="0.25">
      <c r="A85" s="5"/>
      <c r="B85" s="1"/>
    </row>
    <row r="86" spans="1:2" ht="25" x14ac:dyDescent="0.25">
      <c r="A86" s="5"/>
      <c r="B86" s="1"/>
    </row>
    <row r="87" spans="1:2" ht="25" x14ac:dyDescent="0.25">
      <c r="A87" s="5"/>
      <c r="B87" s="1"/>
    </row>
    <row r="88" spans="1:2" ht="25" x14ac:dyDescent="0.25">
      <c r="A88" s="5"/>
      <c r="B88" s="1"/>
    </row>
    <row r="89" spans="1:2" ht="25" x14ac:dyDescent="0.25">
      <c r="A89" s="5"/>
      <c r="B89" s="1"/>
    </row>
    <row r="90" spans="1:2" ht="25" x14ac:dyDescent="0.25">
      <c r="A90" s="5"/>
      <c r="B90" s="1"/>
    </row>
    <row r="91" spans="1:2" ht="25" x14ac:dyDescent="0.25">
      <c r="A91" s="5"/>
      <c r="B91" s="1"/>
    </row>
    <row r="92" spans="1:2" ht="25" x14ac:dyDescent="0.25">
      <c r="A92" s="5"/>
      <c r="B92" s="1"/>
    </row>
    <row r="93" spans="1:2" ht="25" x14ac:dyDescent="0.25">
      <c r="A93" s="5"/>
      <c r="B93" s="1"/>
    </row>
    <row r="94" spans="1:2" ht="25" x14ac:dyDescent="0.25">
      <c r="A94" s="5"/>
      <c r="B94" s="1"/>
    </row>
    <row r="95" spans="1:2" ht="25" x14ac:dyDescent="0.25">
      <c r="A95" s="5"/>
      <c r="B95" s="1"/>
    </row>
    <row r="96" spans="1:2" ht="25" x14ac:dyDescent="0.25">
      <c r="A96" s="5"/>
      <c r="B96" s="1"/>
    </row>
    <row r="97" spans="1:2" ht="25" x14ac:dyDescent="0.25">
      <c r="A97" s="5"/>
      <c r="B97" s="1"/>
    </row>
    <row r="98" spans="1:2" ht="25" x14ac:dyDescent="0.25">
      <c r="A98" s="5"/>
      <c r="B98" s="1"/>
    </row>
    <row r="99" spans="1:2" ht="25" x14ac:dyDescent="0.25">
      <c r="A99" s="5"/>
      <c r="B99" s="1"/>
    </row>
    <row r="100" spans="1:2" ht="25" x14ac:dyDescent="0.25">
      <c r="A100" s="5"/>
      <c r="B100" s="1"/>
    </row>
    <row r="101" spans="1:2" ht="25" x14ac:dyDescent="0.25">
      <c r="A101" s="5"/>
      <c r="B101" s="1"/>
    </row>
    <row r="102" spans="1:2" ht="25" x14ac:dyDescent="0.25">
      <c r="A102" s="5"/>
      <c r="B102" s="1"/>
    </row>
    <row r="103" spans="1:2" ht="25" x14ac:dyDescent="0.25">
      <c r="A103" s="5"/>
      <c r="B103" s="1"/>
    </row>
    <row r="104" spans="1:2" ht="25" x14ac:dyDescent="0.25">
      <c r="A104" s="5"/>
      <c r="B104" s="1"/>
    </row>
    <row r="105" spans="1:2" ht="25" x14ac:dyDescent="0.25">
      <c r="A105" s="5"/>
      <c r="B105" s="1"/>
    </row>
    <row r="106" spans="1:2" ht="25" x14ac:dyDescent="0.25">
      <c r="A106" s="5"/>
      <c r="B106" s="1"/>
    </row>
    <row r="107" spans="1:2" ht="25" x14ac:dyDescent="0.25">
      <c r="A107" s="5"/>
      <c r="B107" s="1"/>
    </row>
    <row r="108" spans="1:2" ht="25" x14ac:dyDescent="0.25">
      <c r="A108" s="5"/>
      <c r="B108" s="1"/>
    </row>
    <row r="109" spans="1:2" ht="25" x14ac:dyDescent="0.25">
      <c r="A109" s="5"/>
      <c r="B109" s="1"/>
    </row>
    <row r="110" spans="1:2" ht="25" x14ac:dyDescent="0.25">
      <c r="A110" s="5"/>
      <c r="B110" s="1"/>
    </row>
    <row r="111" spans="1:2" ht="25" x14ac:dyDescent="0.25">
      <c r="A111" s="5"/>
      <c r="B111" s="1"/>
    </row>
    <row r="112" spans="1:2" ht="25" x14ac:dyDescent="0.25">
      <c r="A112" s="5"/>
      <c r="B112" s="1"/>
    </row>
    <row r="113" spans="1:2" ht="25" x14ac:dyDescent="0.25">
      <c r="A113" s="5"/>
      <c r="B113" s="1"/>
    </row>
    <row r="114" spans="1:2" ht="25" x14ac:dyDescent="0.25">
      <c r="A114" s="5"/>
      <c r="B114" s="1"/>
    </row>
    <row r="115" spans="1:2" ht="25" x14ac:dyDescent="0.25">
      <c r="A115" s="5"/>
      <c r="B115" s="1"/>
    </row>
    <row r="116" spans="1:2" ht="25" x14ac:dyDescent="0.25">
      <c r="A116" s="5"/>
      <c r="B116" s="1"/>
    </row>
    <row r="117" spans="1:2" ht="25" x14ac:dyDescent="0.25">
      <c r="A117" s="5"/>
      <c r="B117" s="1"/>
    </row>
    <row r="118" spans="1:2" ht="25" x14ac:dyDescent="0.25">
      <c r="A118" s="5"/>
      <c r="B118" s="1"/>
    </row>
    <row r="119" spans="1:2" ht="25" x14ac:dyDescent="0.25">
      <c r="A119" s="5"/>
      <c r="B119" s="1"/>
    </row>
    <row r="120" spans="1:2" ht="25" x14ac:dyDescent="0.25">
      <c r="A120" s="5"/>
      <c r="B120" s="1"/>
    </row>
    <row r="121" spans="1:2" ht="25" x14ac:dyDescent="0.25">
      <c r="A121" s="5"/>
      <c r="B121" s="1"/>
    </row>
    <row r="122" spans="1:2" ht="25" x14ac:dyDescent="0.25">
      <c r="A122" s="5"/>
      <c r="B122" s="1"/>
    </row>
    <row r="123" spans="1:2" ht="25" x14ac:dyDescent="0.25">
      <c r="A123" s="5"/>
      <c r="B123" s="1"/>
    </row>
    <row r="124" spans="1:2" ht="25" x14ac:dyDescent="0.25">
      <c r="A124" s="5"/>
      <c r="B124" s="1"/>
    </row>
    <row r="125" spans="1:2" ht="25" x14ac:dyDescent="0.25">
      <c r="A125" s="5"/>
      <c r="B125" s="1"/>
    </row>
    <row r="126" spans="1:2" ht="25" x14ac:dyDescent="0.25">
      <c r="A126" s="5"/>
      <c r="B126" s="1"/>
    </row>
    <row r="127" spans="1:2" ht="25" x14ac:dyDescent="0.25">
      <c r="A127" s="5"/>
      <c r="B127" s="1"/>
    </row>
    <row r="128" spans="1:2" ht="25" x14ac:dyDescent="0.25">
      <c r="A128" s="5"/>
      <c r="B128" s="1"/>
    </row>
    <row r="129" spans="1:2" ht="25" x14ac:dyDescent="0.25">
      <c r="A129" s="5"/>
      <c r="B129" s="1"/>
    </row>
    <row r="130" spans="1:2" ht="25" x14ac:dyDescent="0.25">
      <c r="A130" s="5"/>
      <c r="B130" s="1"/>
    </row>
    <row r="131" spans="1:2" ht="25" x14ac:dyDescent="0.25">
      <c r="A131" s="5"/>
      <c r="B131" s="1"/>
    </row>
    <row r="132" spans="1:2" ht="25" x14ac:dyDescent="0.25">
      <c r="A132" s="5"/>
      <c r="B132" s="1"/>
    </row>
    <row r="133" spans="1:2" ht="25" x14ac:dyDescent="0.25">
      <c r="A133" s="5"/>
      <c r="B133" s="1"/>
    </row>
    <row r="134" spans="1:2" ht="25" x14ac:dyDescent="0.25">
      <c r="A134" s="5"/>
      <c r="B134" s="1"/>
    </row>
    <row r="135" spans="1:2" ht="25" x14ac:dyDescent="0.25">
      <c r="A135" s="5"/>
      <c r="B135" s="1"/>
    </row>
    <row r="136" spans="1:2" ht="25" x14ac:dyDescent="0.25">
      <c r="A136" s="5"/>
      <c r="B136" s="1"/>
    </row>
    <row r="137" spans="1:2" ht="25" x14ac:dyDescent="0.25">
      <c r="A137" s="5"/>
      <c r="B137" s="1"/>
    </row>
    <row r="138" spans="1:2" ht="25" x14ac:dyDescent="0.25">
      <c r="A138" s="5"/>
      <c r="B138" s="1"/>
    </row>
    <row r="139" spans="1:2" ht="25" x14ac:dyDescent="0.25">
      <c r="A139" s="5"/>
      <c r="B139" s="1"/>
    </row>
    <row r="140" spans="1:2" ht="25" x14ac:dyDescent="0.25">
      <c r="A140" s="5"/>
      <c r="B140" s="1"/>
    </row>
    <row r="141" spans="1:2" ht="25" x14ac:dyDescent="0.25">
      <c r="A141" s="5"/>
      <c r="B141" s="1"/>
    </row>
    <row r="142" spans="1:2" ht="25" x14ac:dyDescent="0.25">
      <c r="A142" s="5"/>
      <c r="B142" s="1"/>
    </row>
    <row r="143" spans="1:2" ht="25" x14ac:dyDescent="0.25">
      <c r="A143" s="5"/>
      <c r="B143" s="1"/>
    </row>
    <row r="144" spans="1:2" ht="25" x14ac:dyDescent="0.25">
      <c r="A144" s="5"/>
      <c r="B144" s="1"/>
    </row>
    <row r="145" spans="1:2" ht="25" x14ac:dyDescent="0.25">
      <c r="A145" s="5"/>
      <c r="B145" s="1"/>
    </row>
    <row r="146" spans="1:2" ht="25" x14ac:dyDescent="0.25">
      <c r="A146" s="5"/>
      <c r="B146" s="1"/>
    </row>
    <row r="147" spans="1:2" ht="25" x14ac:dyDescent="0.25">
      <c r="A147" s="5"/>
      <c r="B147" s="1"/>
    </row>
    <row r="148" spans="1:2" ht="25" x14ac:dyDescent="0.25">
      <c r="A148" s="5"/>
      <c r="B148" s="1"/>
    </row>
    <row r="149" spans="1:2" ht="25" x14ac:dyDescent="0.25">
      <c r="A149" s="5"/>
      <c r="B149" s="1"/>
    </row>
    <row r="150" spans="1:2" ht="25" x14ac:dyDescent="0.25">
      <c r="A150" s="5"/>
      <c r="B150" s="1"/>
    </row>
    <row r="151" spans="1:2" ht="25" x14ac:dyDescent="0.25">
      <c r="A151" s="5"/>
      <c r="B151" s="1"/>
    </row>
    <row r="152" spans="1:2" ht="25" x14ac:dyDescent="0.25">
      <c r="A152" s="5"/>
      <c r="B152" s="1"/>
    </row>
    <row r="153" spans="1:2" ht="25" x14ac:dyDescent="0.25">
      <c r="A153" s="5"/>
      <c r="B153" s="1"/>
    </row>
    <row r="154" spans="1:2" ht="25" x14ac:dyDescent="0.25">
      <c r="A154" s="5"/>
      <c r="B154" s="1"/>
    </row>
    <row r="155" spans="1:2" ht="25" x14ac:dyDescent="0.25">
      <c r="A155" s="5"/>
      <c r="B155" s="1"/>
    </row>
    <row r="156" spans="1:2" ht="25" x14ac:dyDescent="0.25">
      <c r="A156" s="5"/>
      <c r="B156" s="1"/>
    </row>
    <row r="157" spans="1:2" ht="25" x14ac:dyDescent="0.25">
      <c r="A157" s="5"/>
      <c r="B157" s="1"/>
    </row>
    <row r="158" spans="1:2" ht="25" x14ac:dyDescent="0.25">
      <c r="A158" s="5"/>
      <c r="B158" s="1"/>
    </row>
    <row r="159" spans="1:2" ht="25" x14ac:dyDescent="0.25">
      <c r="A159" s="5"/>
      <c r="B159" s="1"/>
    </row>
    <row r="160" spans="1:2" ht="25" x14ac:dyDescent="0.25">
      <c r="A160" s="5"/>
      <c r="B160" s="1"/>
    </row>
    <row r="161" spans="1:2" ht="25" x14ac:dyDescent="0.25">
      <c r="A161" s="5"/>
      <c r="B161" s="1"/>
    </row>
    <row r="162" spans="1:2" ht="25" x14ac:dyDescent="0.25">
      <c r="A162" s="5"/>
      <c r="B162" s="1"/>
    </row>
    <row r="163" spans="1:2" ht="25" x14ac:dyDescent="0.25">
      <c r="A163" s="5"/>
      <c r="B163" s="1"/>
    </row>
    <row r="164" spans="1:2" ht="25" x14ac:dyDescent="0.25">
      <c r="A164" s="5"/>
      <c r="B164" s="1"/>
    </row>
    <row r="165" spans="1:2" ht="25" x14ac:dyDescent="0.25">
      <c r="A165" s="5"/>
      <c r="B165" s="1"/>
    </row>
    <row r="166" spans="1:2" ht="25" x14ac:dyDescent="0.25">
      <c r="A166" s="5"/>
      <c r="B166" s="1"/>
    </row>
    <row r="167" spans="1:2" ht="25" x14ac:dyDescent="0.25">
      <c r="A167" s="5"/>
      <c r="B167" s="1"/>
    </row>
    <row r="168" spans="1:2" ht="25" x14ac:dyDescent="0.25">
      <c r="A168" s="5"/>
      <c r="B168" s="1"/>
    </row>
    <row r="169" spans="1:2" ht="25" x14ac:dyDescent="0.25">
      <c r="A169" s="5"/>
      <c r="B169" s="1"/>
    </row>
    <row r="170" spans="1:2" ht="25" x14ac:dyDescent="0.25">
      <c r="A170" s="5"/>
      <c r="B170" s="1"/>
    </row>
    <row r="171" spans="1:2" ht="25" x14ac:dyDescent="0.25">
      <c r="A171" s="5"/>
      <c r="B171" s="1"/>
    </row>
    <row r="172" spans="1:2" ht="25" x14ac:dyDescent="0.25">
      <c r="A172" s="5"/>
      <c r="B172" s="1"/>
    </row>
    <row r="173" spans="1:2" ht="25" x14ac:dyDescent="0.25">
      <c r="A173" s="5"/>
      <c r="B173" s="1"/>
    </row>
    <row r="174" spans="1:2" ht="25" x14ac:dyDescent="0.25">
      <c r="A174" s="5"/>
      <c r="B174" s="1"/>
    </row>
    <row r="175" spans="1:2" ht="25" x14ac:dyDescent="0.25">
      <c r="A175" s="5"/>
      <c r="B175" s="1"/>
    </row>
    <row r="176" spans="1:2" ht="25" x14ac:dyDescent="0.25">
      <c r="A176" s="5"/>
      <c r="B176" s="1"/>
    </row>
    <row r="177" spans="1:2" ht="25" x14ac:dyDescent="0.25">
      <c r="A177" s="5"/>
      <c r="B177" s="1"/>
    </row>
    <row r="178" spans="1:2" ht="25" x14ac:dyDescent="0.25">
      <c r="A178" s="5"/>
      <c r="B178" s="1"/>
    </row>
    <row r="179" spans="1:2" ht="25" x14ac:dyDescent="0.25">
      <c r="A179" s="5"/>
      <c r="B179" s="1"/>
    </row>
    <row r="180" spans="1:2" ht="25" x14ac:dyDescent="0.25">
      <c r="A180" s="5"/>
      <c r="B180" s="1"/>
    </row>
    <row r="181" spans="1:2" ht="25" x14ac:dyDescent="0.25">
      <c r="A181" s="5"/>
      <c r="B181" s="1"/>
    </row>
    <row r="182" spans="1:2" ht="25" x14ac:dyDescent="0.25">
      <c r="A182" s="5"/>
      <c r="B182" s="1"/>
    </row>
    <row r="183" spans="1:2" ht="25" x14ac:dyDescent="0.25">
      <c r="A183" s="5"/>
      <c r="B183" s="1"/>
    </row>
    <row r="184" spans="1:2" ht="25" x14ac:dyDescent="0.25">
      <c r="A184" s="5"/>
      <c r="B184" s="1"/>
    </row>
    <row r="185" spans="1:2" ht="25" x14ac:dyDescent="0.25">
      <c r="A185" s="5"/>
      <c r="B185" s="1"/>
    </row>
    <row r="186" spans="1:2" ht="25" x14ac:dyDescent="0.25">
      <c r="A186" s="5"/>
      <c r="B186" s="1"/>
    </row>
    <row r="187" spans="1:2" ht="25" x14ac:dyDescent="0.25">
      <c r="A187" s="5"/>
      <c r="B187" s="1"/>
    </row>
    <row r="188" spans="1:2" ht="25" x14ac:dyDescent="0.25">
      <c r="A188" s="5"/>
      <c r="B188" s="1"/>
    </row>
    <row r="189" spans="1:2" ht="25" x14ac:dyDescent="0.25">
      <c r="A189" s="5"/>
      <c r="B189" s="1"/>
    </row>
    <row r="190" spans="1:2" ht="25" x14ac:dyDescent="0.25">
      <c r="A190" s="5"/>
      <c r="B190" s="1"/>
    </row>
    <row r="191" spans="1:2" ht="25" x14ac:dyDescent="0.25">
      <c r="A191" s="5"/>
      <c r="B191" s="1"/>
    </row>
    <row r="192" spans="1:2" ht="25" x14ac:dyDescent="0.25">
      <c r="A192" s="5"/>
      <c r="B192" s="1"/>
    </row>
    <row r="193" spans="1:2" ht="25" x14ac:dyDescent="0.25">
      <c r="A193" s="5"/>
      <c r="B193" s="1"/>
    </row>
    <row r="194" spans="1:2" ht="25" x14ac:dyDescent="0.25">
      <c r="A194" s="5"/>
      <c r="B194" s="1"/>
    </row>
    <row r="195" spans="1:2" ht="25" x14ac:dyDescent="0.25">
      <c r="A195" s="5"/>
      <c r="B195" s="1"/>
    </row>
    <row r="196" spans="1:2" ht="25" x14ac:dyDescent="0.25">
      <c r="A196" s="5"/>
      <c r="B196" s="1"/>
    </row>
    <row r="197" spans="1:2" ht="25" x14ac:dyDescent="0.25">
      <c r="A197" s="5"/>
      <c r="B197" s="1"/>
    </row>
    <row r="198" spans="1:2" ht="25" x14ac:dyDescent="0.25">
      <c r="A198" s="5"/>
      <c r="B198" s="1"/>
    </row>
    <row r="199" spans="1:2" ht="25" x14ac:dyDescent="0.25">
      <c r="A199" s="5"/>
      <c r="B199" s="1"/>
    </row>
    <row r="200" spans="1:2" ht="25" x14ac:dyDescent="0.25">
      <c r="A200" s="5"/>
      <c r="B200" s="1"/>
    </row>
    <row r="201" spans="1:2" ht="25" x14ac:dyDescent="0.25">
      <c r="A201" s="5"/>
      <c r="B201" s="1"/>
    </row>
    <row r="202" spans="1:2" ht="25" x14ac:dyDescent="0.25">
      <c r="A202" s="5"/>
      <c r="B202" s="1"/>
    </row>
    <row r="203" spans="1:2" ht="25" x14ac:dyDescent="0.25">
      <c r="A203" s="5"/>
      <c r="B203" s="1"/>
    </row>
    <row r="204" spans="1:2" ht="25" x14ac:dyDescent="0.25">
      <c r="A204" s="5"/>
      <c r="B204" s="1"/>
    </row>
    <row r="205" spans="1:2" ht="25" x14ac:dyDescent="0.25">
      <c r="A205" s="5"/>
      <c r="B205" s="1"/>
    </row>
    <row r="206" spans="1:2" ht="25" x14ac:dyDescent="0.25">
      <c r="A206" s="5"/>
      <c r="B206" s="1"/>
    </row>
    <row r="207" spans="1:2" ht="25" x14ac:dyDescent="0.25">
      <c r="A207" s="5"/>
      <c r="B207" s="1"/>
    </row>
    <row r="208" spans="1:2" ht="25" x14ac:dyDescent="0.25">
      <c r="A208" s="5"/>
      <c r="B208" s="1"/>
    </row>
    <row r="209" spans="1:2" ht="25" x14ac:dyDescent="0.25">
      <c r="A209" s="5"/>
      <c r="B209" s="1"/>
    </row>
    <row r="210" spans="1:2" ht="25" x14ac:dyDescent="0.25">
      <c r="A210" s="5"/>
      <c r="B210" s="1"/>
    </row>
    <row r="211" spans="1:2" ht="25" x14ac:dyDescent="0.25">
      <c r="A211" s="5"/>
      <c r="B211" s="1"/>
    </row>
    <row r="212" spans="1:2" ht="25" x14ac:dyDescent="0.25">
      <c r="A212" s="5"/>
      <c r="B212" s="1"/>
    </row>
    <row r="213" spans="1:2" ht="25" x14ac:dyDescent="0.25">
      <c r="A213" s="5"/>
      <c r="B213" s="1"/>
    </row>
    <row r="214" spans="1:2" ht="25" x14ac:dyDescent="0.25">
      <c r="A214" s="5"/>
      <c r="B214" s="1"/>
    </row>
    <row r="215" spans="1:2" ht="25" x14ac:dyDescent="0.25">
      <c r="A215" s="5"/>
      <c r="B215" s="1"/>
    </row>
    <row r="216" spans="1:2" ht="25" x14ac:dyDescent="0.25">
      <c r="A216" s="5"/>
      <c r="B216" s="1"/>
    </row>
    <row r="217" spans="1:2" ht="25" x14ac:dyDescent="0.25">
      <c r="A217" s="5"/>
      <c r="B217" s="1"/>
    </row>
    <row r="218" spans="1:2" ht="25" x14ac:dyDescent="0.25">
      <c r="A218" s="5"/>
      <c r="B218" s="1"/>
    </row>
    <row r="219" spans="1:2" ht="25" x14ac:dyDescent="0.25">
      <c r="A219" s="5"/>
      <c r="B219" s="1"/>
    </row>
    <row r="220" spans="1:2" ht="25" x14ac:dyDescent="0.25">
      <c r="A220" s="5"/>
      <c r="B220" s="1"/>
    </row>
    <row r="221" spans="1:2" ht="25" x14ac:dyDescent="0.25">
      <c r="A221" s="5"/>
      <c r="B221" s="1"/>
    </row>
    <row r="222" spans="1:2" ht="25" x14ac:dyDescent="0.25">
      <c r="A222" s="5"/>
      <c r="B222" s="1"/>
    </row>
    <row r="223" spans="1:2" ht="25" x14ac:dyDescent="0.25">
      <c r="A223" s="5"/>
      <c r="B223" s="1"/>
    </row>
    <row r="224" spans="1:2" ht="25" x14ac:dyDescent="0.25">
      <c r="A224" s="5"/>
      <c r="B224" s="1"/>
    </row>
    <row r="225" spans="1:2" ht="25" x14ac:dyDescent="0.25">
      <c r="A225" s="5"/>
      <c r="B225" s="1"/>
    </row>
    <row r="226" spans="1:2" ht="25" x14ac:dyDescent="0.25">
      <c r="A226" s="5"/>
      <c r="B226" s="1"/>
    </row>
    <row r="227" spans="1:2" ht="25" x14ac:dyDescent="0.25">
      <c r="A227" s="5"/>
      <c r="B227" s="1"/>
    </row>
    <row r="228" spans="1:2" ht="25" x14ac:dyDescent="0.25">
      <c r="A228" s="5"/>
      <c r="B228" s="1"/>
    </row>
    <row r="229" spans="1:2" ht="25" x14ac:dyDescent="0.25">
      <c r="A229" s="5"/>
      <c r="B229" s="1"/>
    </row>
    <row r="230" spans="1:2" ht="25" x14ac:dyDescent="0.25">
      <c r="A230" s="5"/>
      <c r="B230" s="1"/>
    </row>
    <row r="231" spans="1:2" ht="25" x14ac:dyDescent="0.25">
      <c r="A231" s="5"/>
      <c r="B231" s="1"/>
    </row>
    <row r="232" spans="1:2" ht="25" x14ac:dyDescent="0.25">
      <c r="A232" s="5"/>
      <c r="B232" s="1"/>
    </row>
    <row r="233" spans="1:2" ht="25" x14ac:dyDescent="0.25">
      <c r="A233" s="5"/>
      <c r="B233" s="1"/>
    </row>
    <row r="234" spans="1:2" ht="25" x14ac:dyDescent="0.25">
      <c r="A234" s="5"/>
      <c r="B234" s="1"/>
    </row>
    <row r="235" spans="1:2" ht="25" x14ac:dyDescent="0.25">
      <c r="A235" s="5"/>
      <c r="B235" s="1"/>
    </row>
    <row r="236" spans="1:2" ht="25" x14ac:dyDescent="0.25">
      <c r="A236" s="5"/>
      <c r="B236" s="1"/>
    </row>
    <row r="237" spans="1:2" ht="25" x14ac:dyDescent="0.25">
      <c r="A237" s="5"/>
      <c r="B237" s="1"/>
    </row>
    <row r="238" spans="1:2" ht="25" x14ac:dyDescent="0.25">
      <c r="A238" s="5"/>
      <c r="B238" s="1"/>
    </row>
    <row r="239" spans="1:2" ht="25" x14ac:dyDescent="0.25">
      <c r="A239" s="5"/>
      <c r="B239" s="1"/>
    </row>
    <row r="240" spans="1:2" ht="25" x14ac:dyDescent="0.25">
      <c r="A240" s="5"/>
      <c r="B240" s="1"/>
    </row>
    <row r="241" spans="1:2" ht="25" x14ac:dyDescent="0.25">
      <c r="A241" s="5"/>
      <c r="B241" s="1"/>
    </row>
    <row r="242" spans="1:2" ht="25" x14ac:dyDescent="0.25">
      <c r="A242" s="5"/>
      <c r="B242" s="1"/>
    </row>
    <row r="243" spans="1:2" ht="25" x14ac:dyDescent="0.25">
      <c r="A243" s="5"/>
      <c r="B243" s="1"/>
    </row>
    <row r="244" spans="1:2" ht="25" x14ac:dyDescent="0.25">
      <c r="A244" s="5"/>
      <c r="B244" s="1"/>
    </row>
    <row r="245" spans="1:2" ht="25" x14ac:dyDescent="0.25">
      <c r="A245" s="5"/>
      <c r="B245" s="1"/>
    </row>
    <row r="246" spans="1:2" ht="25" x14ac:dyDescent="0.25">
      <c r="A246" s="5"/>
      <c r="B246" s="1"/>
    </row>
    <row r="247" spans="1:2" ht="25" x14ac:dyDescent="0.25">
      <c r="A247" s="5"/>
      <c r="B247" s="1"/>
    </row>
    <row r="248" spans="1:2" ht="25" x14ac:dyDescent="0.25">
      <c r="A248" s="5"/>
      <c r="B248" s="1"/>
    </row>
    <row r="249" spans="1:2" ht="25" x14ac:dyDescent="0.25">
      <c r="A249" s="5"/>
      <c r="B249" s="1"/>
    </row>
    <row r="250" spans="1:2" ht="25" x14ac:dyDescent="0.25">
      <c r="A250" s="5"/>
      <c r="B250" s="1"/>
    </row>
    <row r="251" spans="1:2" ht="25" x14ac:dyDescent="0.25">
      <c r="A251" s="5"/>
      <c r="B251" s="1"/>
    </row>
    <row r="252" spans="1:2" ht="25" x14ac:dyDescent="0.25">
      <c r="A252" s="5"/>
      <c r="B252" s="1"/>
    </row>
    <row r="253" spans="1:2" ht="25" x14ac:dyDescent="0.25">
      <c r="A253" s="5"/>
      <c r="B253" s="1"/>
    </row>
    <row r="254" spans="1:2" ht="25" x14ac:dyDescent="0.25">
      <c r="A254" s="5"/>
      <c r="B254" s="1"/>
    </row>
    <row r="255" spans="1:2" ht="25" x14ac:dyDescent="0.25">
      <c r="A255" s="5"/>
      <c r="B255" s="1"/>
    </row>
    <row r="256" spans="1:2" ht="25" x14ac:dyDescent="0.25">
      <c r="A256" s="5"/>
      <c r="B256" s="1"/>
    </row>
    <row r="257" spans="1:2" ht="25" x14ac:dyDescent="0.25">
      <c r="A257" s="5"/>
      <c r="B257" s="1"/>
    </row>
    <row r="258" spans="1:2" ht="25" x14ac:dyDescent="0.25">
      <c r="A258" s="5"/>
      <c r="B258" s="1"/>
    </row>
    <row r="259" spans="1:2" ht="25" x14ac:dyDescent="0.25">
      <c r="A259" s="5"/>
      <c r="B259" s="1"/>
    </row>
    <row r="260" spans="1:2" ht="25" x14ac:dyDescent="0.25">
      <c r="A260" s="5"/>
      <c r="B260" s="1"/>
    </row>
    <row r="261" spans="1:2" ht="25" x14ac:dyDescent="0.25">
      <c r="A261" s="5"/>
      <c r="B261" s="1"/>
    </row>
    <row r="262" spans="1:2" ht="25" x14ac:dyDescent="0.25">
      <c r="A262" s="5"/>
      <c r="B262" s="1"/>
    </row>
    <row r="263" spans="1:2" ht="25" x14ac:dyDescent="0.25">
      <c r="A263" s="5"/>
      <c r="B263" s="1"/>
    </row>
    <row r="264" spans="1:2" ht="25" x14ac:dyDescent="0.25">
      <c r="A264" s="5"/>
      <c r="B264" s="1"/>
    </row>
    <row r="265" spans="1:2" ht="25" x14ac:dyDescent="0.25">
      <c r="A265" s="5"/>
      <c r="B265" s="1"/>
    </row>
    <row r="266" spans="1:2" ht="25" x14ac:dyDescent="0.25">
      <c r="A266" s="5"/>
      <c r="B266" s="1"/>
    </row>
    <row r="267" spans="1:2" ht="25" x14ac:dyDescent="0.25">
      <c r="A267" s="5"/>
      <c r="B267" s="1"/>
    </row>
    <row r="268" spans="1:2" ht="25" x14ac:dyDescent="0.25">
      <c r="A268" s="5"/>
      <c r="B268" s="1"/>
    </row>
    <row r="269" spans="1:2" ht="25" x14ac:dyDescent="0.25">
      <c r="A269" s="5"/>
      <c r="B269" s="1"/>
    </row>
    <row r="270" spans="1:2" ht="25" x14ac:dyDescent="0.25">
      <c r="A270" s="5"/>
      <c r="B270" s="1"/>
    </row>
    <row r="271" spans="1:2" ht="25" x14ac:dyDescent="0.25">
      <c r="A271" s="5"/>
      <c r="B271" s="1"/>
    </row>
    <row r="272" spans="1:2" ht="25" x14ac:dyDescent="0.25">
      <c r="A272" s="5"/>
      <c r="B272" s="1"/>
    </row>
    <row r="273" spans="1:2" ht="25" x14ac:dyDescent="0.25">
      <c r="A273" s="5"/>
      <c r="B273" s="1"/>
    </row>
    <row r="274" spans="1:2" ht="25" x14ac:dyDescent="0.25">
      <c r="A274" s="5"/>
      <c r="B274" s="1"/>
    </row>
    <row r="275" spans="1:2" ht="25" x14ac:dyDescent="0.25">
      <c r="A275" s="5"/>
      <c r="B275" s="1"/>
    </row>
    <row r="276" spans="1:2" ht="25" x14ac:dyDescent="0.25">
      <c r="A276" s="5"/>
      <c r="B276" s="1"/>
    </row>
    <row r="277" spans="1:2" ht="25" x14ac:dyDescent="0.25">
      <c r="A277" s="5"/>
      <c r="B277" s="1"/>
    </row>
    <row r="278" spans="1:2" ht="25" x14ac:dyDescent="0.25">
      <c r="A278" s="5"/>
      <c r="B278" s="1"/>
    </row>
    <row r="279" spans="1:2" ht="25" x14ac:dyDescent="0.25">
      <c r="A279" s="5"/>
      <c r="B279" s="1"/>
    </row>
    <row r="280" spans="1:2" ht="25" x14ac:dyDescent="0.25">
      <c r="A280" s="5"/>
      <c r="B280" s="1"/>
    </row>
    <row r="281" spans="1:2" ht="25" x14ac:dyDescent="0.25">
      <c r="A281" s="5"/>
      <c r="B281" s="1"/>
    </row>
    <row r="282" spans="1:2" ht="25" x14ac:dyDescent="0.25">
      <c r="A282" s="5"/>
      <c r="B282" s="1"/>
    </row>
    <row r="283" spans="1:2" ht="25" x14ac:dyDescent="0.25">
      <c r="A283" s="5"/>
      <c r="B283" s="1"/>
    </row>
    <row r="284" spans="1:2" ht="25" x14ac:dyDescent="0.25">
      <c r="A284" s="5"/>
      <c r="B284" s="1"/>
    </row>
    <row r="285" spans="1:2" ht="25" x14ac:dyDescent="0.25">
      <c r="A285" s="5"/>
      <c r="B285" s="1"/>
    </row>
    <row r="286" spans="1:2" ht="25" x14ac:dyDescent="0.25">
      <c r="A286" s="5"/>
      <c r="B286" s="1"/>
    </row>
    <row r="287" spans="1:2" ht="25" x14ac:dyDescent="0.25">
      <c r="A287" s="5"/>
      <c r="B287" s="1"/>
    </row>
    <row r="288" spans="1:2" ht="25" x14ac:dyDescent="0.25">
      <c r="A288" s="5"/>
      <c r="B288" s="1"/>
    </row>
    <row r="289" spans="1:2" ht="25" x14ac:dyDescent="0.25">
      <c r="A289" s="5"/>
      <c r="B289" s="1"/>
    </row>
    <row r="290" spans="1:2" ht="25" x14ac:dyDescent="0.25">
      <c r="A290" s="5"/>
      <c r="B290" s="1"/>
    </row>
    <row r="291" spans="1:2" ht="25" x14ac:dyDescent="0.25">
      <c r="A291" s="5"/>
      <c r="B291" s="1"/>
    </row>
    <row r="292" spans="1:2" ht="25" x14ac:dyDescent="0.25">
      <c r="A292" s="5"/>
      <c r="B292" s="1"/>
    </row>
    <row r="293" spans="1:2" ht="25" x14ac:dyDescent="0.25">
      <c r="A293" s="5"/>
      <c r="B293" s="1"/>
    </row>
    <row r="294" spans="1:2" ht="25" x14ac:dyDescent="0.25">
      <c r="A294" s="5"/>
      <c r="B294" s="1"/>
    </row>
    <row r="295" spans="1:2" ht="25" x14ac:dyDescent="0.25">
      <c r="A295" s="5"/>
      <c r="B295" s="1"/>
    </row>
    <row r="296" spans="1:2" ht="25" x14ac:dyDescent="0.25">
      <c r="A296" s="5"/>
      <c r="B296" s="1"/>
    </row>
    <row r="297" spans="1:2" ht="25" x14ac:dyDescent="0.25">
      <c r="A297" s="5"/>
      <c r="B297" s="1"/>
    </row>
    <row r="298" spans="1:2" ht="25" x14ac:dyDescent="0.25">
      <c r="A298" s="5"/>
      <c r="B298" s="1"/>
    </row>
    <row r="299" spans="1:2" ht="25" x14ac:dyDescent="0.25">
      <c r="A299" s="5"/>
      <c r="B299" s="1"/>
    </row>
    <row r="300" spans="1:2" ht="25" x14ac:dyDescent="0.25">
      <c r="A300" s="5"/>
      <c r="B300" s="1"/>
    </row>
    <row r="301" spans="1:2" ht="25" x14ac:dyDescent="0.25">
      <c r="A301" s="5"/>
      <c r="B301" s="1"/>
    </row>
    <row r="302" spans="1:2" ht="25" x14ac:dyDescent="0.25">
      <c r="A302" s="5"/>
      <c r="B302" s="1"/>
    </row>
    <row r="303" spans="1:2" ht="25" x14ac:dyDescent="0.25">
      <c r="A303" s="5"/>
      <c r="B303" s="1"/>
    </row>
    <row r="304" spans="1:2" ht="25" x14ac:dyDescent="0.25">
      <c r="A304" s="5"/>
      <c r="B304" s="1"/>
    </row>
    <row r="305" spans="1:2" ht="25" x14ac:dyDescent="0.25">
      <c r="A305" s="5"/>
      <c r="B305" s="1"/>
    </row>
    <row r="306" spans="1:2" ht="25" x14ac:dyDescent="0.25">
      <c r="A306" s="5"/>
      <c r="B306" s="1"/>
    </row>
    <row r="307" spans="1:2" ht="25" x14ac:dyDescent="0.25">
      <c r="A307" s="5"/>
      <c r="B307" s="1"/>
    </row>
    <row r="308" spans="1:2" ht="25" x14ac:dyDescent="0.25">
      <c r="A308" s="5"/>
      <c r="B308" s="1"/>
    </row>
    <row r="309" spans="1:2" ht="25" x14ac:dyDescent="0.25">
      <c r="A309" s="5"/>
      <c r="B309" s="1"/>
    </row>
    <row r="310" spans="1:2" ht="25" x14ac:dyDescent="0.25">
      <c r="A310" s="5"/>
      <c r="B310" s="1"/>
    </row>
    <row r="311" spans="1:2" ht="25" x14ac:dyDescent="0.25">
      <c r="A311" s="5"/>
      <c r="B311" s="1"/>
    </row>
    <row r="312" spans="1:2" ht="25" x14ac:dyDescent="0.25">
      <c r="A312" s="5"/>
      <c r="B312" s="1"/>
    </row>
    <row r="313" spans="1:2" ht="25" x14ac:dyDescent="0.25">
      <c r="A313" s="5"/>
      <c r="B313" s="1"/>
    </row>
    <row r="314" spans="1:2" ht="25" x14ac:dyDescent="0.25">
      <c r="A314" s="5"/>
      <c r="B314" s="1"/>
    </row>
    <row r="315" spans="1:2" ht="25" x14ac:dyDescent="0.25">
      <c r="A315" s="5"/>
      <c r="B315" s="1"/>
    </row>
    <row r="316" spans="1:2" ht="25" x14ac:dyDescent="0.25">
      <c r="A316" s="5"/>
      <c r="B316" s="1"/>
    </row>
    <row r="317" spans="1:2" ht="25" x14ac:dyDescent="0.25">
      <c r="A317" s="5"/>
      <c r="B317" s="1"/>
    </row>
    <row r="318" spans="1:2" ht="25" x14ac:dyDescent="0.25">
      <c r="A318" s="5"/>
      <c r="B318" s="1"/>
    </row>
    <row r="319" spans="1:2" ht="25" x14ac:dyDescent="0.25">
      <c r="A319" s="5"/>
      <c r="B319" s="1"/>
    </row>
    <row r="320" spans="1:2" ht="25" x14ac:dyDescent="0.25">
      <c r="A320" s="5"/>
      <c r="B320" s="1"/>
    </row>
    <row r="321" spans="1:2" ht="25" x14ac:dyDescent="0.25">
      <c r="A321" s="5"/>
      <c r="B321" s="1"/>
    </row>
    <row r="322" spans="1:2" ht="25" x14ac:dyDescent="0.25">
      <c r="A322" s="5"/>
      <c r="B322" s="1"/>
    </row>
    <row r="323" spans="1:2" ht="25" x14ac:dyDescent="0.25">
      <c r="A323" s="5"/>
      <c r="B323" s="1"/>
    </row>
    <row r="324" spans="1:2" ht="25" x14ac:dyDescent="0.25">
      <c r="A324" s="5"/>
      <c r="B324" s="1"/>
    </row>
    <row r="325" spans="1:2" ht="25" x14ac:dyDescent="0.25">
      <c r="A325" s="5"/>
      <c r="B325" s="1"/>
    </row>
    <row r="326" spans="1:2" ht="25" x14ac:dyDescent="0.25">
      <c r="A326" s="5"/>
      <c r="B326" s="1"/>
    </row>
    <row r="327" spans="1:2" ht="25" x14ac:dyDescent="0.25">
      <c r="A327" s="5"/>
      <c r="B327" s="1"/>
    </row>
    <row r="328" spans="1:2" ht="25" x14ac:dyDescent="0.25">
      <c r="A328" s="5"/>
      <c r="B328" s="1"/>
    </row>
    <row r="329" spans="1:2" ht="25" x14ac:dyDescent="0.25">
      <c r="A329" s="5"/>
      <c r="B329" s="1"/>
    </row>
    <row r="330" spans="1:2" ht="25" x14ac:dyDescent="0.25">
      <c r="A330" s="5"/>
      <c r="B330" s="1"/>
    </row>
    <row r="331" spans="1:2" ht="25" x14ac:dyDescent="0.25">
      <c r="A331" s="5"/>
      <c r="B331" s="1"/>
    </row>
    <row r="332" spans="1:2" ht="25" x14ac:dyDescent="0.25">
      <c r="A332" s="5"/>
      <c r="B332" s="1"/>
    </row>
    <row r="333" spans="1:2" ht="25" x14ac:dyDescent="0.25">
      <c r="A333" s="5"/>
      <c r="B333" s="1"/>
    </row>
    <row r="334" spans="1:2" ht="25" x14ac:dyDescent="0.25">
      <c r="A334" s="5"/>
      <c r="B334" s="1"/>
    </row>
    <row r="335" spans="1:2" ht="25" x14ac:dyDescent="0.25">
      <c r="A335" s="5"/>
      <c r="B335" s="1"/>
    </row>
    <row r="336" spans="1:2" ht="25" x14ac:dyDescent="0.25">
      <c r="A336" s="5"/>
      <c r="B336" s="1"/>
    </row>
    <row r="337" spans="1:2" ht="25" x14ac:dyDescent="0.25">
      <c r="A337" s="5"/>
      <c r="B337" s="1"/>
    </row>
    <row r="338" spans="1:2" ht="25" x14ac:dyDescent="0.25">
      <c r="A338" s="5"/>
      <c r="B338" s="1"/>
    </row>
    <row r="339" spans="1:2" ht="25" x14ac:dyDescent="0.25">
      <c r="A339" s="5"/>
      <c r="B339" s="1"/>
    </row>
    <row r="340" spans="1:2" ht="25" x14ac:dyDescent="0.25">
      <c r="A340" s="5"/>
      <c r="B340" s="1"/>
    </row>
    <row r="341" spans="1:2" ht="25" x14ac:dyDescent="0.25">
      <c r="A341" s="5"/>
      <c r="B341" s="1"/>
    </row>
    <row r="342" spans="1:2" ht="25" x14ac:dyDescent="0.25">
      <c r="A342" s="5"/>
      <c r="B342" s="1"/>
    </row>
    <row r="343" spans="1:2" ht="25" x14ac:dyDescent="0.25">
      <c r="A343" s="5"/>
      <c r="B343" s="1"/>
    </row>
    <row r="344" spans="1:2" ht="25" x14ac:dyDescent="0.25">
      <c r="A344" s="5"/>
      <c r="B344" s="1"/>
    </row>
    <row r="345" spans="1:2" ht="25" x14ac:dyDescent="0.25">
      <c r="A345" s="5"/>
      <c r="B345" s="1"/>
    </row>
    <row r="346" spans="1:2" ht="25" x14ac:dyDescent="0.25">
      <c r="A346" s="5"/>
      <c r="B346" s="1"/>
    </row>
    <row r="347" spans="1:2" ht="25" x14ac:dyDescent="0.25">
      <c r="A347" s="5"/>
      <c r="B347" s="1"/>
    </row>
    <row r="348" spans="1:2" ht="25" x14ac:dyDescent="0.25">
      <c r="A348" s="5"/>
      <c r="B348" s="1"/>
    </row>
    <row r="349" spans="1:2" ht="25" x14ac:dyDescent="0.25">
      <c r="A349" s="5"/>
      <c r="B349" s="1"/>
    </row>
    <row r="350" spans="1:2" ht="25" x14ac:dyDescent="0.25">
      <c r="A350" s="5"/>
      <c r="B350" s="1"/>
    </row>
    <row r="351" spans="1:2" ht="25" x14ac:dyDescent="0.25">
      <c r="A351" s="5"/>
      <c r="B351" s="1"/>
    </row>
    <row r="352" spans="1:2" ht="25" x14ac:dyDescent="0.25">
      <c r="A352" s="5"/>
      <c r="B352" s="1"/>
    </row>
    <row r="353" spans="1:2" ht="25" x14ac:dyDescent="0.25">
      <c r="A353" s="5"/>
      <c r="B353" s="1"/>
    </row>
    <row r="354" spans="1:2" ht="25" x14ac:dyDescent="0.25">
      <c r="A354" s="5"/>
      <c r="B354" s="1"/>
    </row>
    <row r="355" spans="1:2" ht="25" x14ac:dyDescent="0.25">
      <c r="A355" s="5"/>
      <c r="B355" s="1"/>
    </row>
    <row r="356" spans="1:2" ht="25" x14ac:dyDescent="0.25">
      <c r="A356" s="5"/>
      <c r="B356" s="1"/>
    </row>
    <row r="357" spans="1:2" ht="25" x14ac:dyDescent="0.25">
      <c r="A357" s="5"/>
      <c r="B357" s="1"/>
    </row>
    <row r="358" spans="1:2" ht="25" x14ac:dyDescent="0.25">
      <c r="A358" s="5"/>
      <c r="B358" s="1"/>
    </row>
    <row r="359" spans="1:2" ht="25" x14ac:dyDescent="0.25">
      <c r="A359" s="5"/>
      <c r="B359" s="1"/>
    </row>
    <row r="360" spans="1:2" ht="25" x14ac:dyDescent="0.25">
      <c r="A360" s="5"/>
      <c r="B360" s="1"/>
    </row>
    <row r="361" spans="1:2" ht="25" x14ac:dyDescent="0.25">
      <c r="A361" s="5"/>
      <c r="B361" s="1"/>
    </row>
    <row r="362" spans="1:2" ht="25" x14ac:dyDescent="0.25">
      <c r="A362" s="5"/>
      <c r="B362" s="1"/>
    </row>
    <row r="363" spans="1:2" ht="25" x14ac:dyDescent="0.25">
      <c r="A363" s="5"/>
      <c r="B363" s="1"/>
    </row>
    <row r="364" spans="1:2" ht="25" x14ac:dyDescent="0.25">
      <c r="A364" s="5"/>
      <c r="B364" s="1"/>
    </row>
    <row r="365" spans="1:2" ht="25" x14ac:dyDescent="0.25">
      <c r="A365" s="5"/>
      <c r="B365" s="1"/>
    </row>
    <row r="366" spans="1:2" ht="25" x14ac:dyDescent="0.25">
      <c r="A366" s="5"/>
      <c r="B366" s="1"/>
    </row>
    <row r="367" spans="1:2" ht="25" x14ac:dyDescent="0.25">
      <c r="A367" s="5"/>
      <c r="B367" s="1"/>
    </row>
    <row r="368" spans="1:2" ht="25" x14ac:dyDescent="0.25">
      <c r="A368" s="5"/>
      <c r="B368" s="1"/>
    </row>
    <row r="369" spans="1:2" ht="25" x14ac:dyDescent="0.25">
      <c r="A369" s="5"/>
      <c r="B369" s="1"/>
    </row>
    <row r="370" spans="1:2" ht="25" x14ac:dyDescent="0.25">
      <c r="A370" s="5"/>
      <c r="B370" s="1"/>
    </row>
    <row r="371" spans="1:2" ht="25" x14ac:dyDescent="0.25">
      <c r="A371" s="5"/>
      <c r="B371" s="1"/>
    </row>
    <row r="372" spans="1:2" ht="25" x14ac:dyDescent="0.25">
      <c r="A372" s="5"/>
      <c r="B372" s="1"/>
    </row>
    <row r="373" spans="1:2" ht="25" x14ac:dyDescent="0.25">
      <c r="A373" s="5"/>
      <c r="B373" s="1"/>
    </row>
    <row r="374" spans="1:2" ht="25" x14ac:dyDescent="0.25">
      <c r="A374" s="5"/>
      <c r="B374" s="1"/>
    </row>
    <row r="375" spans="1:2" ht="25" x14ac:dyDescent="0.25">
      <c r="A375" s="5"/>
      <c r="B375" s="1"/>
    </row>
    <row r="376" spans="1:2" ht="25" x14ac:dyDescent="0.25">
      <c r="A376" s="5"/>
      <c r="B376" s="1"/>
    </row>
    <row r="377" spans="1:2" ht="25" x14ac:dyDescent="0.25">
      <c r="A377" s="5"/>
      <c r="B377" s="1"/>
    </row>
    <row r="378" spans="1:2" ht="25" x14ac:dyDescent="0.25">
      <c r="A378" s="5"/>
      <c r="B378" s="1"/>
    </row>
    <row r="379" spans="1:2" ht="25" x14ac:dyDescent="0.25">
      <c r="A379" s="5"/>
      <c r="B379" s="1"/>
    </row>
    <row r="380" spans="1:2" ht="25" x14ac:dyDescent="0.25">
      <c r="A380" s="5"/>
      <c r="B380" s="1"/>
    </row>
    <row r="381" spans="1:2" ht="25" x14ac:dyDescent="0.25">
      <c r="A381" s="5"/>
      <c r="B381" s="1"/>
    </row>
    <row r="382" spans="1:2" ht="25" x14ac:dyDescent="0.25">
      <c r="A382" s="5"/>
      <c r="B382" s="1"/>
    </row>
    <row r="383" spans="1:2" ht="25" x14ac:dyDescent="0.25">
      <c r="A383" s="5"/>
      <c r="B383" s="1"/>
    </row>
    <row r="384" spans="1:2" ht="25" x14ac:dyDescent="0.25">
      <c r="A384" s="5"/>
      <c r="B384" s="1"/>
    </row>
    <row r="385" spans="1:2" ht="25" x14ac:dyDescent="0.25">
      <c r="A385" s="5"/>
      <c r="B385" s="1"/>
    </row>
    <row r="386" spans="1:2" ht="25" x14ac:dyDescent="0.25">
      <c r="A386" s="5"/>
      <c r="B386" s="1"/>
    </row>
    <row r="387" spans="1:2" ht="25" x14ac:dyDescent="0.25">
      <c r="A387" s="5"/>
      <c r="B387" s="1"/>
    </row>
    <row r="388" spans="1:2" ht="25" x14ac:dyDescent="0.25">
      <c r="A388" s="5"/>
      <c r="B388" s="1"/>
    </row>
    <row r="389" spans="1:2" ht="25" x14ac:dyDescent="0.25">
      <c r="A389" s="5"/>
      <c r="B389" s="1"/>
    </row>
    <row r="390" spans="1:2" ht="25" x14ac:dyDescent="0.25">
      <c r="A390" s="5"/>
      <c r="B390" s="1"/>
    </row>
    <row r="391" spans="1:2" ht="25" x14ac:dyDescent="0.25">
      <c r="A391" s="5"/>
      <c r="B391" s="1"/>
    </row>
    <row r="392" spans="1:2" ht="25" x14ac:dyDescent="0.25">
      <c r="A392" s="5"/>
      <c r="B392" s="1"/>
    </row>
    <row r="393" spans="1:2" ht="25" x14ac:dyDescent="0.25">
      <c r="A393" s="5"/>
      <c r="B393" s="1"/>
    </row>
    <row r="394" spans="1:2" ht="25" x14ac:dyDescent="0.25">
      <c r="A394" s="5"/>
      <c r="B394" s="1"/>
    </row>
    <row r="395" spans="1:2" ht="25" x14ac:dyDescent="0.25">
      <c r="A395" s="5"/>
      <c r="B395" s="1"/>
    </row>
    <row r="396" spans="1:2" ht="25" x14ac:dyDescent="0.25">
      <c r="A396" s="5"/>
      <c r="B396" s="1"/>
    </row>
    <row r="397" spans="1:2" ht="25" x14ac:dyDescent="0.25">
      <c r="A397" s="5"/>
      <c r="B397" s="1"/>
    </row>
    <row r="398" spans="1:2" ht="25" x14ac:dyDescent="0.25">
      <c r="A398" s="5"/>
      <c r="B398" s="1"/>
    </row>
    <row r="399" spans="1:2" ht="25" x14ac:dyDescent="0.25">
      <c r="A399" s="5"/>
      <c r="B399" s="1"/>
    </row>
    <row r="400" spans="1:2" ht="25" x14ac:dyDescent="0.25">
      <c r="A400" s="5"/>
      <c r="B400" s="1"/>
    </row>
    <row r="401" spans="1:2" ht="25" x14ac:dyDescent="0.25">
      <c r="A401" s="5"/>
      <c r="B401" s="1"/>
    </row>
    <row r="402" spans="1:2" ht="25" x14ac:dyDescent="0.25">
      <c r="A402" s="5"/>
      <c r="B402" s="1"/>
    </row>
    <row r="403" spans="1:2" ht="25" x14ac:dyDescent="0.25">
      <c r="A403" s="5"/>
      <c r="B403" s="1"/>
    </row>
    <row r="404" spans="1:2" ht="25" x14ac:dyDescent="0.25">
      <c r="A404" s="5"/>
      <c r="B404" s="1"/>
    </row>
    <row r="405" spans="1:2" ht="25" x14ac:dyDescent="0.25">
      <c r="A405" s="5"/>
      <c r="B405" s="1"/>
    </row>
    <row r="406" spans="1:2" ht="25" x14ac:dyDescent="0.25">
      <c r="A406" s="5"/>
      <c r="B406" s="1"/>
    </row>
    <row r="407" spans="1:2" ht="25" x14ac:dyDescent="0.25">
      <c r="A407" s="5"/>
      <c r="B407" s="1"/>
    </row>
    <row r="408" spans="1:2" ht="25" x14ac:dyDescent="0.25">
      <c r="A408" s="5"/>
      <c r="B408" s="1"/>
    </row>
    <row r="409" spans="1:2" ht="25" x14ac:dyDescent="0.25">
      <c r="A409" s="5"/>
      <c r="B409" s="1"/>
    </row>
    <row r="410" spans="1:2" ht="25" x14ac:dyDescent="0.25">
      <c r="A410" s="5"/>
      <c r="B410" s="1"/>
    </row>
    <row r="411" spans="1:2" ht="25" x14ac:dyDescent="0.25">
      <c r="A411" s="5"/>
      <c r="B411" s="1"/>
    </row>
    <row r="412" spans="1:2" ht="25" x14ac:dyDescent="0.25">
      <c r="A412" s="5"/>
      <c r="B412" s="1"/>
    </row>
    <row r="413" spans="1:2" ht="25" x14ac:dyDescent="0.25">
      <c r="A413" s="5"/>
      <c r="B413" s="1"/>
    </row>
    <row r="414" spans="1:2" ht="25" x14ac:dyDescent="0.25">
      <c r="A414" s="5"/>
      <c r="B414" s="1"/>
    </row>
    <row r="415" spans="1:2" ht="25" x14ac:dyDescent="0.25">
      <c r="A415" s="5"/>
      <c r="B415" s="1"/>
    </row>
    <row r="416" spans="1:2" ht="25" x14ac:dyDescent="0.25">
      <c r="A416" s="5"/>
      <c r="B416" s="1"/>
    </row>
    <row r="417" spans="1:2" ht="25" x14ac:dyDescent="0.25">
      <c r="A417" s="5"/>
      <c r="B417" s="1"/>
    </row>
    <row r="418" spans="1:2" ht="25" x14ac:dyDescent="0.25">
      <c r="A418" s="5"/>
      <c r="B418" s="1"/>
    </row>
    <row r="419" spans="1:2" ht="25" x14ac:dyDescent="0.25">
      <c r="A419" s="5"/>
      <c r="B419" s="1"/>
    </row>
    <row r="420" spans="1:2" ht="25" x14ac:dyDescent="0.25">
      <c r="A420" s="5"/>
      <c r="B420" s="1"/>
    </row>
    <row r="421" spans="1:2" ht="25" x14ac:dyDescent="0.25">
      <c r="A421" s="5"/>
      <c r="B421" s="1"/>
    </row>
    <row r="422" spans="1:2" ht="25" x14ac:dyDescent="0.25">
      <c r="A422" s="5"/>
      <c r="B422" s="1"/>
    </row>
    <row r="423" spans="1:2" ht="25" x14ac:dyDescent="0.25">
      <c r="A423" s="5"/>
      <c r="B423" s="1"/>
    </row>
    <row r="424" spans="1:2" ht="25" x14ac:dyDescent="0.25">
      <c r="A424" s="5"/>
      <c r="B424" s="1"/>
    </row>
    <row r="425" spans="1:2" ht="25" x14ac:dyDescent="0.25">
      <c r="A425" s="5"/>
      <c r="B425" s="1"/>
    </row>
    <row r="426" spans="1:2" ht="25" x14ac:dyDescent="0.25">
      <c r="A426" s="5"/>
      <c r="B426" s="1"/>
    </row>
    <row r="427" spans="1:2" ht="25" x14ac:dyDescent="0.25">
      <c r="A427" s="5"/>
      <c r="B427" s="1"/>
    </row>
    <row r="428" spans="1:2" ht="25" x14ac:dyDescent="0.25">
      <c r="A428" s="5"/>
      <c r="B428" s="1"/>
    </row>
    <row r="429" spans="1:2" ht="25" x14ac:dyDescent="0.25">
      <c r="A429" s="5"/>
      <c r="B429" s="1"/>
    </row>
    <row r="430" spans="1:2" ht="25" x14ac:dyDescent="0.25">
      <c r="A430" s="5"/>
      <c r="B430" s="1"/>
    </row>
    <row r="431" spans="1:2" ht="25" x14ac:dyDescent="0.25">
      <c r="A431" s="5"/>
      <c r="B431" s="1"/>
    </row>
    <row r="432" spans="1:2" ht="25" x14ac:dyDescent="0.25">
      <c r="A432" s="5"/>
      <c r="B432" s="1"/>
    </row>
    <row r="433" spans="1:2" ht="25" x14ac:dyDescent="0.25">
      <c r="A433" s="5"/>
      <c r="B433" s="1"/>
    </row>
    <row r="434" spans="1:2" ht="25" x14ac:dyDescent="0.25">
      <c r="A434" s="5"/>
      <c r="B434" s="1"/>
    </row>
    <row r="435" spans="1:2" ht="25" x14ac:dyDescent="0.25">
      <c r="A435" s="5"/>
      <c r="B435" s="1"/>
    </row>
    <row r="436" spans="1:2" ht="25" x14ac:dyDescent="0.25">
      <c r="A436" s="5"/>
      <c r="B436" s="1"/>
    </row>
    <row r="437" spans="1:2" ht="25" x14ac:dyDescent="0.25">
      <c r="A437" s="5"/>
      <c r="B437" s="1"/>
    </row>
    <row r="438" spans="1:2" ht="25" x14ac:dyDescent="0.25">
      <c r="A438" s="5"/>
      <c r="B438" s="1"/>
    </row>
    <row r="439" spans="1:2" ht="25" x14ac:dyDescent="0.25">
      <c r="A439" s="5"/>
      <c r="B439" s="1"/>
    </row>
    <row r="440" spans="1:2" ht="25" x14ac:dyDescent="0.25">
      <c r="A440" s="5"/>
      <c r="B440" s="1"/>
    </row>
    <row r="441" spans="1:2" ht="25" x14ac:dyDescent="0.25">
      <c r="A441" s="5"/>
      <c r="B441" s="1"/>
    </row>
    <row r="442" spans="1:2" ht="25" x14ac:dyDescent="0.25">
      <c r="A442" s="5"/>
      <c r="B442" s="1"/>
    </row>
    <row r="443" spans="1:2" ht="25" x14ac:dyDescent="0.25">
      <c r="A443" s="5"/>
      <c r="B443" s="1"/>
    </row>
    <row r="444" spans="1:2" ht="25" x14ac:dyDescent="0.25">
      <c r="A444" s="5"/>
      <c r="B444" s="1"/>
    </row>
    <row r="445" spans="1:2" ht="25" x14ac:dyDescent="0.25">
      <c r="A445" s="5"/>
      <c r="B445" s="1"/>
    </row>
    <row r="446" spans="1:2" ht="25" x14ac:dyDescent="0.25">
      <c r="A446" s="5"/>
      <c r="B446" s="1"/>
    </row>
    <row r="447" spans="1:2" ht="25" x14ac:dyDescent="0.25">
      <c r="A447" s="5"/>
      <c r="B447" s="1"/>
    </row>
    <row r="448" spans="1:2" ht="25" x14ac:dyDescent="0.25">
      <c r="A448" s="5"/>
      <c r="B448" s="1"/>
    </row>
    <row r="449" spans="1:2" ht="25" x14ac:dyDescent="0.25">
      <c r="A449" s="5"/>
      <c r="B449" s="1"/>
    </row>
    <row r="450" spans="1:2" ht="25" x14ac:dyDescent="0.25">
      <c r="A450" s="5"/>
      <c r="B450" s="1"/>
    </row>
    <row r="451" spans="1:2" ht="25" x14ac:dyDescent="0.25">
      <c r="A451" s="5"/>
      <c r="B451" s="1"/>
    </row>
    <row r="452" spans="1:2" ht="25" x14ac:dyDescent="0.25">
      <c r="A452" s="5"/>
      <c r="B452" s="1"/>
    </row>
    <row r="453" spans="1:2" ht="25" x14ac:dyDescent="0.25">
      <c r="A453" s="5"/>
      <c r="B453" s="1"/>
    </row>
    <row r="454" spans="1:2" ht="25" x14ac:dyDescent="0.25">
      <c r="A454" s="5"/>
      <c r="B454" s="1"/>
    </row>
    <row r="455" spans="1:2" ht="25" x14ac:dyDescent="0.25">
      <c r="A455" s="5"/>
      <c r="B455" s="1"/>
    </row>
    <row r="456" spans="1:2" ht="25" x14ac:dyDescent="0.25">
      <c r="A456" s="5"/>
      <c r="B456" s="1"/>
    </row>
    <row r="457" spans="1:2" ht="25" x14ac:dyDescent="0.25">
      <c r="A457" s="5"/>
      <c r="B457" s="1"/>
    </row>
    <row r="458" spans="1:2" ht="25" x14ac:dyDescent="0.25">
      <c r="A458" s="5"/>
      <c r="B458" s="1"/>
    </row>
    <row r="459" spans="1:2" ht="25" x14ac:dyDescent="0.25">
      <c r="A459" s="5"/>
      <c r="B459" s="1"/>
    </row>
    <row r="460" spans="1:2" ht="25" x14ac:dyDescent="0.25">
      <c r="A460" s="5"/>
      <c r="B460" s="1"/>
    </row>
    <row r="461" spans="1:2" ht="25" x14ac:dyDescent="0.25">
      <c r="A461" s="5"/>
      <c r="B461" s="1"/>
    </row>
    <row r="462" spans="1:2" ht="25" x14ac:dyDescent="0.25">
      <c r="A462" s="5"/>
      <c r="B462" s="1"/>
    </row>
    <row r="463" spans="1:2" ht="25" x14ac:dyDescent="0.25">
      <c r="A463" s="5"/>
      <c r="B463" s="1"/>
    </row>
    <row r="464" spans="1:2" ht="25" x14ac:dyDescent="0.25">
      <c r="A464" s="5"/>
      <c r="B464" s="1"/>
    </row>
    <row r="465" spans="1:2" ht="25" x14ac:dyDescent="0.25">
      <c r="A465" s="5"/>
      <c r="B465" s="1"/>
    </row>
    <row r="466" spans="1:2" ht="25" x14ac:dyDescent="0.25">
      <c r="A466" s="5"/>
      <c r="B466" s="1"/>
    </row>
    <row r="467" spans="1:2" ht="25" x14ac:dyDescent="0.25">
      <c r="A467" s="5"/>
      <c r="B467" s="1"/>
    </row>
    <row r="468" spans="1:2" ht="25" x14ac:dyDescent="0.25">
      <c r="A468" s="5"/>
      <c r="B468" s="1"/>
    </row>
    <row r="469" spans="1:2" ht="25" x14ac:dyDescent="0.25">
      <c r="A469" s="5"/>
      <c r="B469" s="1"/>
    </row>
    <row r="470" spans="1:2" ht="25" x14ac:dyDescent="0.25">
      <c r="A470" s="5"/>
      <c r="B470" s="1"/>
    </row>
    <row r="471" spans="1:2" ht="25" x14ac:dyDescent="0.25">
      <c r="A471" s="5"/>
      <c r="B471" s="1"/>
    </row>
    <row r="472" spans="1:2" ht="25" x14ac:dyDescent="0.25">
      <c r="A472" s="5"/>
      <c r="B472" s="1"/>
    </row>
    <row r="473" spans="1:2" ht="25" x14ac:dyDescent="0.25">
      <c r="A473" s="5"/>
      <c r="B473" s="1"/>
    </row>
    <row r="474" spans="1:2" ht="25" x14ac:dyDescent="0.25">
      <c r="A474" s="5"/>
      <c r="B474" s="1"/>
    </row>
    <row r="475" spans="1:2" ht="25" x14ac:dyDescent="0.25">
      <c r="A475" s="5"/>
      <c r="B475" s="1"/>
    </row>
    <row r="476" spans="1:2" ht="25" x14ac:dyDescent="0.25">
      <c r="A476" s="5"/>
      <c r="B476" s="1"/>
    </row>
    <row r="477" spans="1:2" ht="25" x14ac:dyDescent="0.25">
      <c r="A477" s="5"/>
      <c r="B477" s="1"/>
    </row>
    <row r="478" spans="1:2" ht="25" x14ac:dyDescent="0.25">
      <c r="A478" s="5"/>
      <c r="B478" s="1"/>
    </row>
    <row r="479" spans="1:2" ht="25" x14ac:dyDescent="0.25">
      <c r="A479" s="5"/>
      <c r="B479" s="1"/>
    </row>
    <row r="480" spans="1:2" ht="25" x14ac:dyDescent="0.25">
      <c r="A480" s="5"/>
      <c r="B480" s="1"/>
    </row>
    <row r="481" spans="1:2" ht="25" x14ac:dyDescent="0.25">
      <c r="A481" s="5"/>
      <c r="B481" s="1"/>
    </row>
    <row r="482" spans="1:2" ht="25" x14ac:dyDescent="0.25">
      <c r="A482" s="5"/>
      <c r="B482" s="1"/>
    </row>
    <row r="483" spans="1:2" ht="25" x14ac:dyDescent="0.25">
      <c r="A483" s="5"/>
      <c r="B483" s="1"/>
    </row>
    <row r="484" spans="1:2" ht="25" x14ac:dyDescent="0.25">
      <c r="A484" s="5"/>
      <c r="B484" s="1"/>
    </row>
    <row r="485" spans="1:2" ht="25" x14ac:dyDescent="0.25">
      <c r="A485" s="5"/>
      <c r="B485" s="1"/>
    </row>
    <row r="486" spans="1:2" ht="25" x14ac:dyDescent="0.25">
      <c r="A486" s="5"/>
      <c r="B486" s="1"/>
    </row>
    <row r="487" spans="1:2" ht="25" x14ac:dyDescent="0.25">
      <c r="A487" s="5"/>
      <c r="B487" s="1"/>
    </row>
    <row r="488" spans="1:2" ht="25" x14ac:dyDescent="0.25">
      <c r="A488" s="5"/>
      <c r="B488" s="1"/>
    </row>
    <row r="489" spans="1:2" ht="25" x14ac:dyDescent="0.25">
      <c r="A489" s="5"/>
      <c r="B489" s="1"/>
    </row>
    <row r="490" spans="1:2" ht="25" x14ac:dyDescent="0.25">
      <c r="A490" s="5"/>
      <c r="B490" s="1"/>
    </row>
    <row r="491" spans="1:2" ht="25" x14ac:dyDescent="0.25">
      <c r="A491" s="5"/>
      <c r="B491" s="1"/>
    </row>
    <row r="492" spans="1:2" ht="25" x14ac:dyDescent="0.25">
      <c r="A492" s="5"/>
      <c r="B492" s="1"/>
    </row>
    <row r="493" spans="1:2" ht="25" x14ac:dyDescent="0.25">
      <c r="A493" s="5"/>
      <c r="B493" s="1"/>
    </row>
    <row r="494" spans="1:2" ht="25" x14ac:dyDescent="0.25">
      <c r="A494" s="5"/>
      <c r="B494" s="1"/>
    </row>
    <row r="495" spans="1:2" ht="25" x14ac:dyDescent="0.25">
      <c r="A495" s="5"/>
      <c r="B495" s="1"/>
    </row>
    <row r="496" spans="1:2" ht="25" x14ac:dyDescent="0.25">
      <c r="A496" s="5"/>
      <c r="B496" s="1"/>
    </row>
    <row r="497" spans="1:2" ht="25" x14ac:dyDescent="0.25">
      <c r="A497" s="5"/>
      <c r="B497" s="1"/>
    </row>
    <row r="498" spans="1:2" ht="25" x14ac:dyDescent="0.25">
      <c r="A498" s="5"/>
      <c r="B498" s="1"/>
    </row>
    <row r="499" spans="1:2" ht="25" x14ac:dyDescent="0.25">
      <c r="A499" s="5"/>
      <c r="B499" s="1"/>
    </row>
    <row r="500" spans="1:2" ht="25" x14ac:dyDescent="0.25">
      <c r="A500" s="5"/>
      <c r="B500" s="1"/>
    </row>
    <row r="501" spans="1:2" ht="25" x14ac:dyDescent="0.25">
      <c r="A501" s="5"/>
      <c r="B501" s="1"/>
    </row>
    <row r="502" spans="1:2" ht="25" x14ac:dyDescent="0.25">
      <c r="A502" s="5"/>
      <c r="B502" s="1"/>
    </row>
    <row r="503" spans="1:2" ht="25" x14ac:dyDescent="0.25">
      <c r="A503" s="5"/>
      <c r="B503" s="1"/>
    </row>
    <row r="504" spans="1:2" ht="25" x14ac:dyDescent="0.25">
      <c r="A504" s="5"/>
      <c r="B504" s="1"/>
    </row>
    <row r="505" spans="1:2" ht="25" x14ac:dyDescent="0.25">
      <c r="A505" s="5"/>
      <c r="B505" s="1"/>
    </row>
    <row r="506" spans="1:2" ht="25" x14ac:dyDescent="0.25">
      <c r="A506" s="5"/>
      <c r="B506" s="1"/>
    </row>
    <row r="507" spans="1:2" ht="25" x14ac:dyDescent="0.25">
      <c r="A507" s="5"/>
      <c r="B507" s="1"/>
    </row>
    <row r="508" spans="1:2" ht="25" x14ac:dyDescent="0.25">
      <c r="A508" s="5"/>
      <c r="B508" s="1"/>
    </row>
    <row r="509" spans="1:2" ht="25" x14ac:dyDescent="0.25">
      <c r="A509" s="5"/>
      <c r="B509" s="1"/>
    </row>
    <row r="510" spans="1:2" ht="25" x14ac:dyDescent="0.25">
      <c r="A510" s="5"/>
      <c r="B510" s="1"/>
    </row>
    <row r="511" spans="1:2" ht="25" x14ac:dyDescent="0.25">
      <c r="A511" s="5"/>
      <c r="B511" s="1"/>
    </row>
    <row r="512" spans="1:2" ht="25" x14ac:dyDescent="0.25">
      <c r="A512" s="5"/>
      <c r="B512" s="1"/>
    </row>
    <row r="513" spans="1:2" ht="25" x14ac:dyDescent="0.25">
      <c r="A513" s="5"/>
      <c r="B513" s="1"/>
    </row>
    <row r="514" spans="1:2" ht="25" x14ac:dyDescent="0.25">
      <c r="A514" s="5"/>
      <c r="B514" s="1"/>
    </row>
    <row r="515" spans="1:2" ht="25" x14ac:dyDescent="0.25">
      <c r="A515" s="5"/>
      <c r="B515" s="1"/>
    </row>
    <row r="516" spans="1:2" ht="25" x14ac:dyDescent="0.25">
      <c r="A516" s="5"/>
      <c r="B516" s="1"/>
    </row>
    <row r="517" spans="1:2" ht="25" x14ac:dyDescent="0.25">
      <c r="A517" s="5"/>
      <c r="B517" s="1"/>
    </row>
    <row r="518" spans="1:2" ht="25" x14ac:dyDescent="0.25">
      <c r="A518" s="5"/>
      <c r="B518" s="1"/>
    </row>
    <row r="519" spans="1:2" ht="25" x14ac:dyDescent="0.25">
      <c r="A519" s="5"/>
      <c r="B519" s="1"/>
    </row>
    <row r="520" spans="1:2" ht="25" x14ac:dyDescent="0.25">
      <c r="A520" s="5"/>
      <c r="B520" s="1"/>
    </row>
    <row r="521" spans="1:2" ht="25" x14ac:dyDescent="0.25">
      <c r="A521" s="5"/>
      <c r="B521" s="1"/>
    </row>
    <row r="522" spans="1:2" ht="25" x14ac:dyDescent="0.25">
      <c r="A522" s="5"/>
      <c r="B522" s="1"/>
    </row>
    <row r="523" spans="1:2" ht="25" x14ac:dyDescent="0.25">
      <c r="A523" s="5"/>
      <c r="B523" s="1"/>
    </row>
    <row r="524" spans="1:2" ht="25" x14ac:dyDescent="0.25">
      <c r="A524" s="5"/>
      <c r="B524" s="1"/>
    </row>
    <row r="525" spans="1:2" ht="25" x14ac:dyDescent="0.25">
      <c r="A525" s="5"/>
      <c r="B525" s="1"/>
    </row>
    <row r="526" spans="1:2" ht="25" x14ac:dyDescent="0.25">
      <c r="A526" s="5"/>
      <c r="B526" s="1"/>
    </row>
    <row r="527" spans="1:2" ht="25" x14ac:dyDescent="0.25">
      <c r="A527" s="5"/>
      <c r="B527" s="1"/>
    </row>
    <row r="528" spans="1:2" ht="25" x14ac:dyDescent="0.25">
      <c r="A528" s="5"/>
      <c r="B528" s="1"/>
    </row>
    <row r="529" spans="1:2" ht="25" x14ac:dyDescent="0.25">
      <c r="A529" s="5"/>
      <c r="B529" s="1"/>
    </row>
    <row r="530" spans="1:2" ht="25" x14ac:dyDescent="0.25">
      <c r="A530" s="5"/>
      <c r="B530" s="1"/>
    </row>
    <row r="531" spans="1:2" ht="25" x14ac:dyDescent="0.25">
      <c r="A531" s="5"/>
      <c r="B531" s="1"/>
    </row>
    <row r="532" spans="1:2" ht="25" x14ac:dyDescent="0.25">
      <c r="A532" s="5"/>
      <c r="B532" s="1"/>
    </row>
    <row r="533" spans="1:2" ht="25" x14ac:dyDescent="0.25">
      <c r="A533" s="5"/>
      <c r="B533" s="1"/>
    </row>
    <row r="534" spans="1:2" ht="25" x14ac:dyDescent="0.25">
      <c r="A534" s="5"/>
      <c r="B534" s="1"/>
    </row>
    <row r="535" spans="1:2" ht="25" x14ac:dyDescent="0.25">
      <c r="A535" s="5"/>
      <c r="B535" s="1"/>
    </row>
    <row r="536" spans="1:2" ht="25" x14ac:dyDescent="0.25">
      <c r="A536" s="5"/>
      <c r="B536" s="1"/>
    </row>
    <row r="537" spans="1:2" ht="25" x14ac:dyDescent="0.25">
      <c r="A537" s="5"/>
      <c r="B537" s="1"/>
    </row>
    <row r="538" spans="1:2" ht="25" x14ac:dyDescent="0.25">
      <c r="A538" s="5"/>
      <c r="B538" s="1"/>
    </row>
    <row r="539" spans="1:2" ht="25" x14ac:dyDescent="0.25">
      <c r="A539" s="5"/>
      <c r="B539" s="1"/>
    </row>
    <row r="540" spans="1:2" ht="25" x14ac:dyDescent="0.25">
      <c r="A540" s="5"/>
      <c r="B540" s="1"/>
    </row>
    <row r="541" spans="1:2" ht="25" x14ac:dyDescent="0.25">
      <c r="A541" s="5"/>
      <c r="B541" s="1"/>
    </row>
    <row r="542" spans="1:2" ht="25" x14ac:dyDescent="0.25">
      <c r="A542" s="5"/>
      <c r="B542" s="1"/>
    </row>
    <row r="543" spans="1:2" ht="25" x14ac:dyDescent="0.25">
      <c r="A543" s="5"/>
      <c r="B543" s="1"/>
    </row>
    <row r="544" spans="1:2" ht="25" x14ac:dyDescent="0.25">
      <c r="A544" s="5"/>
      <c r="B544" s="1"/>
    </row>
    <row r="545" spans="1:2" ht="25" x14ac:dyDescent="0.25">
      <c r="A545" s="5"/>
      <c r="B545" s="1"/>
    </row>
    <row r="546" spans="1:2" ht="25" x14ac:dyDescent="0.25">
      <c r="A546" s="5"/>
      <c r="B546" s="1"/>
    </row>
    <row r="547" spans="1:2" ht="25" x14ac:dyDescent="0.25">
      <c r="A547" s="5"/>
      <c r="B547" s="1"/>
    </row>
    <row r="548" spans="1:2" ht="25" x14ac:dyDescent="0.25">
      <c r="A548" s="5"/>
      <c r="B548" s="1"/>
    </row>
    <row r="549" spans="1:2" ht="25" x14ac:dyDescent="0.25">
      <c r="A549" s="5"/>
      <c r="B549" s="1"/>
    </row>
    <row r="550" spans="1:2" ht="25" x14ac:dyDescent="0.25">
      <c r="A550" s="5"/>
      <c r="B550" s="1"/>
    </row>
    <row r="551" spans="1:2" ht="25" x14ac:dyDescent="0.25">
      <c r="A551" s="5"/>
      <c r="B551" s="1"/>
    </row>
    <row r="552" spans="1:2" ht="25" x14ac:dyDescent="0.25">
      <c r="A552" s="5"/>
      <c r="B552" s="1"/>
    </row>
    <row r="553" spans="1:2" ht="25" x14ac:dyDescent="0.25">
      <c r="A553" s="5"/>
      <c r="B553" s="1"/>
    </row>
    <row r="554" spans="1:2" ht="25" x14ac:dyDescent="0.25">
      <c r="A554" s="5"/>
      <c r="B554" s="1"/>
    </row>
    <row r="555" spans="1:2" ht="25" x14ac:dyDescent="0.25">
      <c r="A555" s="5"/>
      <c r="B555" s="1"/>
    </row>
    <row r="556" spans="1:2" ht="25" x14ac:dyDescent="0.25">
      <c r="A556" s="5"/>
      <c r="B556" s="1"/>
    </row>
    <row r="557" spans="1:2" ht="25" x14ac:dyDescent="0.25">
      <c r="A557" s="5"/>
      <c r="B557" s="1"/>
    </row>
    <row r="558" spans="1:2" ht="25" x14ac:dyDescent="0.25">
      <c r="A558" s="5"/>
      <c r="B558" s="1"/>
    </row>
    <row r="559" spans="1:2" ht="25" x14ac:dyDescent="0.25">
      <c r="A559" s="5"/>
      <c r="B559" s="1"/>
    </row>
    <row r="560" spans="1:2" ht="25" x14ac:dyDescent="0.25">
      <c r="A560" s="5"/>
      <c r="B560" s="1"/>
    </row>
    <row r="561" spans="1:2" ht="25" x14ac:dyDescent="0.25">
      <c r="A561" s="5"/>
      <c r="B561" s="1"/>
    </row>
    <row r="562" spans="1:2" ht="25" x14ac:dyDescent="0.25">
      <c r="A562" s="5"/>
      <c r="B562" s="1"/>
    </row>
    <row r="563" spans="1:2" ht="25" x14ac:dyDescent="0.25">
      <c r="A563" s="5"/>
      <c r="B563" s="1"/>
    </row>
    <row r="564" spans="1:2" ht="25" x14ac:dyDescent="0.25">
      <c r="A564" s="5"/>
      <c r="B564" s="1"/>
    </row>
    <row r="565" spans="1:2" ht="25" x14ac:dyDescent="0.25">
      <c r="A565" s="5"/>
      <c r="B565" s="1"/>
    </row>
    <row r="566" spans="1:2" ht="25" x14ac:dyDescent="0.25">
      <c r="A566" s="5"/>
      <c r="B566" s="1"/>
    </row>
    <row r="567" spans="1:2" ht="25" x14ac:dyDescent="0.25">
      <c r="A567" s="5"/>
      <c r="B567" s="1"/>
    </row>
    <row r="568" spans="1:2" ht="25" x14ac:dyDescent="0.25">
      <c r="A568" s="5"/>
      <c r="B568" s="1"/>
    </row>
    <row r="569" spans="1:2" ht="25" x14ac:dyDescent="0.25">
      <c r="A569" s="5"/>
      <c r="B569" s="1"/>
    </row>
    <row r="570" spans="1:2" ht="25" x14ac:dyDescent="0.25">
      <c r="A570" s="5"/>
      <c r="B570" s="1"/>
    </row>
    <row r="571" spans="1:2" ht="25" x14ac:dyDescent="0.25">
      <c r="A571" s="5"/>
      <c r="B571" s="1"/>
    </row>
    <row r="572" spans="1:2" ht="25" x14ac:dyDescent="0.25">
      <c r="A572" s="5"/>
      <c r="B572" s="1"/>
    </row>
    <row r="573" spans="1:2" ht="25" x14ac:dyDescent="0.25">
      <c r="A573" s="5"/>
      <c r="B573" s="1"/>
    </row>
    <row r="574" spans="1:2" ht="25" x14ac:dyDescent="0.25">
      <c r="A574" s="5"/>
      <c r="B574" s="1"/>
    </row>
    <row r="575" spans="1:2" ht="25" x14ac:dyDescent="0.25">
      <c r="A575" s="5"/>
      <c r="B575" s="1"/>
    </row>
    <row r="576" spans="1:2" ht="25" x14ac:dyDescent="0.25">
      <c r="A576" s="5"/>
      <c r="B576" s="1"/>
    </row>
    <row r="577" spans="1:2" ht="25" x14ac:dyDescent="0.25">
      <c r="A577" s="5"/>
      <c r="B577" s="1"/>
    </row>
    <row r="578" spans="1:2" ht="25" x14ac:dyDescent="0.25">
      <c r="A578" s="5"/>
      <c r="B578" s="1"/>
    </row>
    <row r="579" spans="1:2" ht="25" x14ac:dyDescent="0.25">
      <c r="A579" s="5"/>
      <c r="B579" s="1"/>
    </row>
    <row r="580" spans="1:2" ht="25" x14ac:dyDescent="0.25">
      <c r="A580" s="5"/>
      <c r="B580" s="1"/>
    </row>
    <row r="581" spans="1:2" ht="25" x14ac:dyDescent="0.25">
      <c r="A581" s="5"/>
      <c r="B581" s="1"/>
    </row>
    <row r="582" spans="1:2" ht="25" x14ac:dyDescent="0.25">
      <c r="A582" s="5"/>
      <c r="B582" s="1"/>
    </row>
    <row r="583" spans="1:2" ht="25" x14ac:dyDescent="0.25">
      <c r="A583" s="5"/>
      <c r="B583" s="1"/>
    </row>
    <row r="584" spans="1:2" ht="25" x14ac:dyDescent="0.25">
      <c r="A584" s="5"/>
      <c r="B584" s="1"/>
    </row>
    <row r="585" spans="1:2" ht="25" x14ac:dyDescent="0.25">
      <c r="A585" s="5"/>
      <c r="B585" s="1"/>
    </row>
    <row r="586" spans="1:2" ht="25" x14ac:dyDescent="0.25">
      <c r="A586" s="5"/>
      <c r="B586" s="1"/>
    </row>
    <row r="587" spans="1:2" ht="25" x14ac:dyDescent="0.25">
      <c r="A587" s="5"/>
      <c r="B587" s="1"/>
    </row>
    <row r="588" spans="1:2" ht="25" x14ac:dyDescent="0.25">
      <c r="A588" s="5"/>
      <c r="B588" s="1"/>
    </row>
    <row r="589" spans="1:2" ht="25" x14ac:dyDescent="0.25">
      <c r="A589" s="5"/>
      <c r="B589" s="1"/>
    </row>
    <row r="590" spans="1:2" ht="25" x14ac:dyDescent="0.25">
      <c r="A590" s="5"/>
      <c r="B590" s="1"/>
    </row>
    <row r="591" spans="1:2" ht="25" x14ac:dyDescent="0.25">
      <c r="A591" s="5"/>
      <c r="B591" s="1"/>
    </row>
    <row r="592" spans="1:2" ht="25" x14ac:dyDescent="0.25">
      <c r="A592" s="5"/>
      <c r="B592" s="1"/>
    </row>
    <row r="593" spans="1:2" ht="25" x14ac:dyDescent="0.25">
      <c r="A593" s="5"/>
      <c r="B593" s="1"/>
    </row>
    <row r="594" spans="1:2" ht="25" x14ac:dyDescent="0.25">
      <c r="A594" s="5"/>
      <c r="B594" s="1"/>
    </row>
    <row r="595" spans="1:2" ht="25" x14ac:dyDescent="0.25">
      <c r="A595" s="5"/>
      <c r="B595" s="1"/>
    </row>
    <row r="596" spans="1:2" ht="25" x14ac:dyDescent="0.25">
      <c r="A596" s="5"/>
      <c r="B596" s="1"/>
    </row>
    <row r="597" spans="1:2" ht="25" x14ac:dyDescent="0.25">
      <c r="A597" s="5"/>
      <c r="B597" s="1"/>
    </row>
    <row r="598" spans="1:2" ht="25" x14ac:dyDescent="0.25">
      <c r="A598" s="5"/>
      <c r="B598" s="1"/>
    </row>
    <row r="599" spans="1:2" ht="25" x14ac:dyDescent="0.25">
      <c r="A599" s="5"/>
      <c r="B599" s="1"/>
    </row>
    <row r="600" spans="1:2" ht="25" x14ac:dyDescent="0.25">
      <c r="A600" s="5"/>
      <c r="B600" s="1"/>
    </row>
    <row r="601" spans="1:2" ht="25" x14ac:dyDescent="0.25">
      <c r="A601" s="5"/>
      <c r="B601" s="1"/>
    </row>
    <row r="602" spans="1:2" ht="25" x14ac:dyDescent="0.25">
      <c r="A602" s="5"/>
      <c r="B602" s="1"/>
    </row>
    <row r="603" spans="1:2" ht="25" x14ac:dyDescent="0.25">
      <c r="A603" s="5"/>
      <c r="B603" s="1"/>
    </row>
    <row r="604" spans="1:2" ht="25" x14ac:dyDescent="0.25">
      <c r="A604" s="5"/>
      <c r="B604" s="1"/>
    </row>
    <row r="605" spans="1:2" ht="25" x14ac:dyDescent="0.25">
      <c r="A605" s="5"/>
      <c r="B605" s="1"/>
    </row>
    <row r="606" spans="1:2" ht="25" x14ac:dyDescent="0.25">
      <c r="A606" s="5"/>
      <c r="B606" s="1"/>
    </row>
    <row r="607" spans="1:2" ht="25" x14ac:dyDescent="0.25">
      <c r="A607" s="5"/>
      <c r="B607" s="1"/>
    </row>
    <row r="608" spans="1:2" ht="25" x14ac:dyDescent="0.25">
      <c r="A608" s="5"/>
      <c r="B608" s="1"/>
    </row>
    <row r="609" spans="1:2" ht="25" x14ac:dyDescent="0.25">
      <c r="A609" s="5"/>
      <c r="B609" s="1"/>
    </row>
    <row r="610" spans="1:2" ht="25" x14ac:dyDescent="0.25">
      <c r="A610" s="5"/>
      <c r="B610" s="1"/>
    </row>
    <row r="611" spans="1:2" ht="25" x14ac:dyDescent="0.25">
      <c r="A611" s="5"/>
      <c r="B611" s="1"/>
    </row>
    <row r="612" spans="1:2" ht="25" x14ac:dyDescent="0.25">
      <c r="A612" s="5"/>
      <c r="B612" s="1"/>
    </row>
    <row r="613" spans="1:2" ht="25" x14ac:dyDescent="0.25">
      <c r="A613" s="5"/>
      <c r="B613" s="1"/>
    </row>
    <row r="614" spans="1:2" ht="25" x14ac:dyDescent="0.25">
      <c r="A614" s="5"/>
      <c r="B614" s="1"/>
    </row>
    <row r="615" spans="1:2" ht="25" x14ac:dyDescent="0.25">
      <c r="A615" s="5"/>
      <c r="B615" s="1"/>
    </row>
    <row r="616" spans="1:2" ht="25" x14ac:dyDescent="0.25">
      <c r="A616" s="5"/>
      <c r="B616" s="1"/>
    </row>
    <row r="617" spans="1:2" ht="25" x14ac:dyDescent="0.25">
      <c r="A617" s="5"/>
      <c r="B617" s="1"/>
    </row>
    <row r="618" spans="1:2" ht="25" x14ac:dyDescent="0.25">
      <c r="A618" s="5"/>
      <c r="B618" s="1"/>
    </row>
    <row r="619" spans="1:2" ht="25" x14ac:dyDescent="0.25">
      <c r="A619" s="5"/>
      <c r="B619" s="1"/>
    </row>
    <row r="620" spans="1:2" ht="25" x14ac:dyDescent="0.25">
      <c r="A620" s="5"/>
      <c r="B620" s="1"/>
    </row>
    <row r="621" spans="1:2" ht="25" x14ac:dyDescent="0.25">
      <c r="A621" s="5"/>
      <c r="B621" s="1"/>
    </row>
    <row r="622" spans="1:2" ht="25" x14ac:dyDescent="0.25">
      <c r="A622" s="5"/>
      <c r="B622" s="1"/>
    </row>
    <row r="623" spans="1:2" ht="25" x14ac:dyDescent="0.25">
      <c r="A623" s="5"/>
      <c r="B623" s="1"/>
    </row>
    <row r="624" spans="1:2" ht="25" x14ac:dyDescent="0.25">
      <c r="A624" s="5"/>
      <c r="B624" s="1"/>
    </row>
    <row r="625" spans="1:2" ht="25" x14ac:dyDescent="0.25">
      <c r="A625" s="5"/>
      <c r="B625" s="1"/>
    </row>
    <row r="626" spans="1:2" ht="25" x14ac:dyDescent="0.25">
      <c r="A626" s="5"/>
      <c r="B626" s="1"/>
    </row>
    <row r="627" spans="1:2" ht="25" x14ac:dyDescent="0.25">
      <c r="A627" s="5"/>
      <c r="B627" s="1"/>
    </row>
    <row r="628" spans="1:2" ht="25" x14ac:dyDescent="0.25">
      <c r="A628" s="5"/>
      <c r="B628" s="1"/>
    </row>
    <row r="629" spans="1:2" ht="25" x14ac:dyDescent="0.25">
      <c r="A629" s="5"/>
      <c r="B629" s="1"/>
    </row>
    <row r="630" spans="1:2" ht="25" x14ac:dyDescent="0.25">
      <c r="A630" s="5"/>
      <c r="B630" s="1"/>
    </row>
    <row r="631" spans="1:2" ht="25" x14ac:dyDescent="0.25">
      <c r="A631" s="5"/>
      <c r="B631" s="1"/>
    </row>
    <row r="632" spans="1:2" ht="25" x14ac:dyDescent="0.25">
      <c r="A632" s="5"/>
      <c r="B632" s="1"/>
    </row>
    <row r="633" spans="1:2" ht="25" x14ac:dyDescent="0.25">
      <c r="A633" s="5"/>
      <c r="B633" s="1"/>
    </row>
    <row r="634" spans="1:2" ht="25" x14ac:dyDescent="0.25">
      <c r="A634" s="5"/>
      <c r="B634" s="1"/>
    </row>
    <row r="635" spans="1:2" ht="25" x14ac:dyDescent="0.25">
      <c r="A635" s="5"/>
      <c r="B635" s="1"/>
    </row>
    <row r="636" spans="1:2" ht="25" x14ac:dyDescent="0.25">
      <c r="A636" s="5"/>
      <c r="B636" s="1"/>
    </row>
    <row r="637" spans="1:2" ht="25" x14ac:dyDescent="0.25">
      <c r="A637" s="5"/>
      <c r="B637" s="1"/>
    </row>
    <row r="638" spans="1:2" ht="25" x14ac:dyDescent="0.25">
      <c r="A638" s="5"/>
      <c r="B638" s="1"/>
    </row>
    <row r="639" spans="1:2" ht="25" x14ac:dyDescent="0.25">
      <c r="A639" s="5"/>
      <c r="B639" s="1"/>
    </row>
    <row r="640" spans="1:2" ht="25" x14ac:dyDescent="0.25">
      <c r="A640" s="5"/>
      <c r="B640" s="1"/>
    </row>
    <row r="641" spans="1:2" ht="25" x14ac:dyDescent="0.25">
      <c r="A641" s="5"/>
      <c r="B641" s="1"/>
    </row>
    <row r="642" spans="1:2" ht="25" x14ac:dyDescent="0.25">
      <c r="A642" s="5"/>
      <c r="B642" s="1"/>
    </row>
    <row r="643" spans="1:2" ht="25" x14ac:dyDescent="0.25">
      <c r="A643" s="5"/>
      <c r="B643" s="1"/>
    </row>
    <row r="644" spans="1:2" ht="25" x14ac:dyDescent="0.25">
      <c r="A644" s="5"/>
      <c r="B644" s="1"/>
    </row>
    <row r="645" spans="1:2" ht="25" x14ac:dyDescent="0.25">
      <c r="A645" s="5"/>
      <c r="B645" s="1"/>
    </row>
    <row r="646" spans="1:2" ht="25" x14ac:dyDescent="0.25">
      <c r="A646" s="5"/>
      <c r="B646" s="1"/>
    </row>
    <row r="647" spans="1:2" ht="25" x14ac:dyDescent="0.25">
      <c r="A647" s="5"/>
      <c r="B647" s="1"/>
    </row>
    <row r="648" spans="1:2" ht="25" x14ac:dyDescent="0.25">
      <c r="A648" s="5"/>
      <c r="B648" s="1"/>
    </row>
    <row r="649" spans="1:2" ht="25" x14ac:dyDescent="0.25">
      <c r="A649" s="5"/>
      <c r="B649" s="1"/>
    </row>
    <row r="650" spans="1:2" ht="25" x14ac:dyDescent="0.25">
      <c r="A650" s="5"/>
      <c r="B650" s="1"/>
    </row>
    <row r="651" spans="1:2" ht="25" x14ac:dyDescent="0.25">
      <c r="A651" s="5"/>
      <c r="B651" s="1"/>
    </row>
    <row r="652" spans="1:2" ht="25" x14ac:dyDescent="0.25">
      <c r="A652" s="5"/>
      <c r="B652" s="1"/>
    </row>
    <row r="653" spans="1:2" ht="25" x14ac:dyDescent="0.25">
      <c r="A653" s="5"/>
      <c r="B653" s="1"/>
    </row>
    <row r="654" spans="1:2" ht="25" x14ac:dyDescent="0.25">
      <c r="A654" s="5"/>
      <c r="B654" s="1"/>
    </row>
    <row r="655" spans="1:2" ht="25" x14ac:dyDescent="0.25">
      <c r="A655" s="5"/>
      <c r="B655" s="1"/>
    </row>
    <row r="656" spans="1:2" ht="25" x14ac:dyDescent="0.25">
      <c r="A656" s="5"/>
      <c r="B656" s="1"/>
    </row>
    <row r="657" spans="1:2" ht="25" x14ac:dyDescent="0.25">
      <c r="A657" s="5"/>
      <c r="B657" s="1"/>
    </row>
    <row r="658" spans="1:2" ht="25" x14ac:dyDescent="0.25">
      <c r="A658" s="5"/>
      <c r="B658" s="1"/>
    </row>
    <row r="659" spans="1:2" ht="25" x14ac:dyDescent="0.25">
      <c r="A659" s="5"/>
      <c r="B659" s="1"/>
    </row>
    <row r="660" spans="1:2" ht="25" x14ac:dyDescent="0.25">
      <c r="A660" s="5"/>
      <c r="B660" s="1"/>
    </row>
    <row r="661" spans="1:2" ht="25" x14ac:dyDescent="0.25">
      <c r="A661" s="5"/>
      <c r="B661" s="1"/>
    </row>
    <row r="662" spans="1:2" ht="25" x14ac:dyDescent="0.25">
      <c r="A662" s="5"/>
      <c r="B662" s="1"/>
    </row>
    <row r="663" spans="1:2" ht="25" x14ac:dyDescent="0.25">
      <c r="A663" s="5"/>
      <c r="B663" s="1"/>
    </row>
    <row r="664" spans="1:2" ht="25" x14ac:dyDescent="0.25">
      <c r="A664" s="5"/>
      <c r="B664" s="1"/>
    </row>
    <row r="665" spans="1:2" ht="25" x14ac:dyDescent="0.25">
      <c r="A665" s="5"/>
      <c r="B665" s="1"/>
    </row>
    <row r="666" spans="1:2" ht="25" x14ac:dyDescent="0.25">
      <c r="A666" s="5"/>
      <c r="B666" s="1"/>
    </row>
    <row r="667" spans="1:2" ht="25" x14ac:dyDescent="0.25">
      <c r="A667" s="5"/>
      <c r="B667" s="1"/>
    </row>
    <row r="668" spans="1:2" ht="25" x14ac:dyDescent="0.25">
      <c r="A668" s="5"/>
      <c r="B668" s="1"/>
    </row>
    <row r="669" spans="1:2" ht="25" x14ac:dyDescent="0.25">
      <c r="A669" s="5"/>
      <c r="B669" s="1"/>
    </row>
    <row r="670" spans="1:2" ht="25" x14ac:dyDescent="0.25">
      <c r="A670" s="5"/>
      <c r="B670" s="1"/>
    </row>
    <row r="671" spans="1:2" ht="25" x14ac:dyDescent="0.25">
      <c r="A671" s="5"/>
      <c r="B671" s="1"/>
    </row>
    <row r="672" spans="1:2" ht="25" x14ac:dyDescent="0.25">
      <c r="A672" s="5"/>
      <c r="B672" s="1"/>
    </row>
    <row r="673" spans="1:2" ht="25" x14ac:dyDescent="0.25">
      <c r="A673" s="5"/>
      <c r="B673" s="1"/>
    </row>
    <row r="674" spans="1:2" ht="25" x14ac:dyDescent="0.25">
      <c r="A674" s="5"/>
      <c r="B674" s="1"/>
    </row>
    <row r="675" spans="1:2" ht="25" x14ac:dyDescent="0.25">
      <c r="A675" s="5"/>
      <c r="B675" s="1"/>
    </row>
    <row r="676" spans="1:2" ht="25" x14ac:dyDescent="0.25">
      <c r="A676" s="5"/>
      <c r="B676" s="1"/>
    </row>
    <row r="677" spans="1:2" ht="25" x14ac:dyDescent="0.25">
      <c r="A677" s="5"/>
      <c r="B677" s="1"/>
    </row>
    <row r="678" spans="1:2" ht="25" x14ac:dyDescent="0.25">
      <c r="A678" s="5"/>
      <c r="B678" s="1"/>
    </row>
    <row r="679" spans="1:2" ht="25" x14ac:dyDescent="0.25">
      <c r="A679" s="5"/>
      <c r="B679" s="1"/>
    </row>
    <row r="680" spans="1:2" ht="25" x14ac:dyDescent="0.25">
      <c r="A680" s="5"/>
      <c r="B680" s="1"/>
    </row>
    <row r="681" spans="1:2" ht="25" x14ac:dyDescent="0.25">
      <c r="A681" s="5"/>
      <c r="B681" s="1"/>
    </row>
    <row r="682" spans="1:2" ht="25" x14ac:dyDescent="0.25">
      <c r="A682" s="5"/>
      <c r="B682" s="1"/>
    </row>
    <row r="683" spans="1:2" ht="25" x14ac:dyDescent="0.25">
      <c r="A683" s="5"/>
      <c r="B683" s="1"/>
    </row>
    <row r="684" spans="1:2" ht="25" x14ac:dyDescent="0.25">
      <c r="A684" s="5"/>
      <c r="B684" s="1"/>
    </row>
    <row r="685" spans="1:2" ht="25" x14ac:dyDescent="0.25">
      <c r="A685" s="5"/>
      <c r="B685" s="1"/>
    </row>
    <row r="686" spans="1:2" ht="25" x14ac:dyDescent="0.25">
      <c r="A686" s="5"/>
      <c r="B686" s="1"/>
    </row>
    <row r="687" spans="1:2" ht="25" x14ac:dyDescent="0.25">
      <c r="A687" s="5"/>
      <c r="B687" s="1"/>
    </row>
    <row r="688" spans="1:2" ht="25" x14ac:dyDescent="0.25">
      <c r="A688" s="5"/>
      <c r="B688" s="1"/>
    </row>
    <row r="689" spans="1:2" ht="25" x14ac:dyDescent="0.25">
      <c r="A689" s="5"/>
      <c r="B689" s="1"/>
    </row>
    <row r="690" spans="1:2" ht="25" x14ac:dyDescent="0.25">
      <c r="A690" s="5"/>
      <c r="B690" s="1"/>
    </row>
    <row r="691" spans="1:2" ht="25" x14ac:dyDescent="0.25">
      <c r="A691" s="5"/>
      <c r="B691" s="1"/>
    </row>
    <row r="692" spans="1:2" ht="25" x14ac:dyDescent="0.25">
      <c r="A692" s="5"/>
      <c r="B692" s="1"/>
    </row>
    <row r="693" spans="1:2" ht="25" x14ac:dyDescent="0.25">
      <c r="A693" s="5"/>
      <c r="B693" s="1"/>
    </row>
    <row r="694" spans="1:2" ht="25" x14ac:dyDescent="0.25">
      <c r="A694" s="5"/>
      <c r="B694" s="1"/>
    </row>
    <row r="695" spans="1:2" ht="25" x14ac:dyDescent="0.25">
      <c r="A695" s="5"/>
      <c r="B695" s="1"/>
    </row>
    <row r="696" spans="1:2" ht="25" x14ac:dyDescent="0.25">
      <c r="A696" s="5"/>
      <c r="B696" s="1"/>
    </row>
    <row r="697" spans="1:2" ht="25" x14ac:dyDescent="0.25">
      <c r="A697" s="5"/>
      <c r="B697" s="1"/>
    </row>
    <row r="698" spans="1:2" ht="25" x14ac:dyDescent="0.25">
      <c r="A698" s="5"/>
      <c r="B698" s="1"/>
    </row>
    <row r="699" spans="1:2" ht="25" x14ac:dyDescent="0.25">
      <c r="A699" s="5"/>
      <c r="B699" s="1"/>
    </row>
    <row r="700" spans="1:2" ht="25" x14ac:dyDescent="0.25">
      <c r="A700" s="5"/>
      <c r="B700" s="1"/>
    </row>
    <row r="701" spans="1:2" ht="25" x14ac:dyDescent="0.25">
      <c r="A701" s="5"/>
      <c r="B701" s="1"/>
    </row>
    <row r="702" spans="1:2" ht="25" x14ac:dyDescent="0.25">
      <c r="A702" s="5"/>
      <c r="B702" s="1"/>
    </row>
    <row r="703" spans="1:2" ht="25" x14ac:dyDescent="0.25">
      <c r="A703" s="5"/>
      <c r="B703" s="1"/>
    </row>
    <row r="704" spans="1:2" ht="25" x14ac:dyDescent="0.25">
      <c r="A704" s="5"/>
      <c r="B704" s="1"/>
    </row>
    <row r="705" spans="1:2" ht="25" x14ac:dyDescent="0.25">
      <c r="A705" s="5"/>
      <c r="B705" s="1"/>
    </row>
    <row r="706" spans="1:2" ht="25" x14ac:dyDescent="0.25">
      <c r="A706" s="5"/>
      <c r="B706" s="1"/>
    </row>
    <row r="707" spans="1:2" ht="25" x14ac:dyDescent="0.25">
      <c r="A707" s="5"/>
      <c r="B707" s="1"/>
    </row>
    <row r="708" spans="1:2" ht="25" x14ac:dyDescent="0.25">
      <c r="A708" s="5"/>
      <c r="B708" s="1"/>
    </row>
    <row r="709" spans="1:2" ht="25" x14ac:dyDescent="0.25">
      <c r="A709" s="5"/>
      <c r="B709" s="1"/>
    </row>
    <row r="710" spans="1:2" ht="25" x14ac:dyDescent="0.25">
      <c r="A710" s="5"/>
      <c r="B710" s="1"/>
    </row>
    <row r="711" spans="1:2" ht="25" x14ac:dyDescent="0.25">
      <c r="A711" s="5"/>
      <c r="B711" s="1"/>
    </row>
    <row r="712" spans="1:2" ht="25" x14ac:dyDescent="0.25">
      <c r="A712" s="5"/>
      <c r="B712" s="1"/>
    </row>
    <row r="713" spans="1:2" ht="25" x14ac:dyDescent="0.25">
      <c r="A713" s="5"/>
      <c r="B713" s="1"/>
    </row>
    <row r="714" spans="1:2" ht="25" x14ac:dyDescent="0.25">
      <c r="A714" s="5"/>
      <c r="B714" s="1"/>
    </row>
    <row r="715" spans="1:2" ht="25" x14ac:dyDescent="0.25">
      <c r="A715" s="5"/>
      <c r="B715" s="1"/>
    </row>
    <row r="716" spans="1:2" ht="25" x14ac:dyDescent="0.25">
      <c r="A716" s="5"/>
      <c r="B716" s="1"/>
    </row>
    <row r="717" spans="1:2" ht="25" x14ac:dyDescent="0.25">
      <c r="A717" s="5"/>
      <c r="B717" s="1"/>
    </row>
    <row r="718" spans="1:2" ht="25" x14ac:dyDescent="0.25">
      <c r="A718" s="5"/>
      <c r="B718" s="1"/>
    </row>
    <row r="719" spans="1:2" ht="25" x14ac:dyDescent="0.25">
      <c r="A719" s="5"/>
      <c r="B719" s="1"/>
    </row>
    <row r="720" spans="1:2" ht="25" x14ac:dyDescent="0.25">
      <c r="A720" s="5"/>
      <c r="B720" s="1"/>
    </row>
    <row r="721" spans="1:2" ht="25" x14ac:dyDescent="0.25">
      <c r="A721" s="5"/>
      <c r="B721" s="1"/>
    </row>
    <row r="722" spans="1:2" ht="25" x14ac:dyDescent="0.25">
      <c r="A722" s="5"/>
      <c r="B722" s="1"/>
    </row>
    <row r="723" spans="1:2" ht="25" x14ac:dyDescent="0.25">
      <c r="A723" s="5"/>
      <c r="B723" s="1"/>
    </row>
    <row r="724" spans="1:2" ht="25" x14ac:dyDescent="0.25">
      <c r="A724" s="5"/>
      <c r="B724" s="1"/>
    </row>
    <row r="725" spans="1:2" ht="25" x14ac:dyDescent="0.25">
      <c r="A725" s="5"/>
      <c r="B725" s="1"/>
    </row>
    <row r="726" spans="1:2" ht="25" x14ac:dyDescent="0.25">
      <c r="A726" s="5"/>
      <c r="B726" s="1"/>
    </row>
    <row r="727" spans="1:2" ht="25" x14ac:dyDescent="0.25">
      <c r="A727" s="5"/>
      <c r="B727" s="1"/>
    </row>
    <row r="728" spans="1:2" ht="25" x14ac:dyDescent="0.25">
      <c r="A728" s="5"/>
      <c r="B728" s="1"/>
    </row>
    <row r="729" spans="1:2" ht="25" x14ac:dyDescent="0.25">
      <c r="A729" s="5"/>
      <c r="B729" s="1"/>
    </row>
    <row r="730" spans="1:2" ht="25" x14ac:dyDescent="0.25">
      <c r="A730" s="5"/>
      <c r="B730" s="1"/>
    </row>
    <row r="731" spans="1:2" ht="25" x14ac:dyDescent="0.25">
      <c r="A731" s="5"/>
      <c r="B731" s="1"/>
    </row>
    <row r="732" spans="1:2" ht="25" x14ac:dyDescent="0.25">
      <c r="A732" s="5"/>
      <c r="B732" s="1"/>
    </row>
    <row r="733" spans="1:2" ht="25" x14ac:dyDescent="0.25">
      <c r="A733" s="5"/>
      <c r="B733" s="1"/>
    </row>
    <row r="734" spans="1:2" ht="25" x14ac:dyDescent="0.25">
      <c r="A734" s="5"/>
      <c r="B734" s="1"/>
    </row>
    <row r="735" spans="1:2" ht="25" x14ac:dyDescent="0.25">
      <c r="A735" s="5"/>
      <c r="B735" s="1"/>
    </row>
    <row r="736" spans="1:2" ht="25" x14ac:dyDescent="0.25">
      <c r="A736" s="5"/>
      <c r="B736" s="1"/>
    </row>
    <row r="737" spans="1:2" ht="25" x14ac:dyDescent="0.25">
      <c r="A737" s="5"/>
      <c r="B737" s="1"/>
    </row>
    <row r="738" spans="1:2" ht="25" x14ac:dyDescent="0.25">
      <c r="A738" s="5"/>
      <c r="B738" s="1"/>
    </row>
    <row r="739" spans="1:2" ht="25" x14ac:dyDescent="0.25">
      <c r="A739" s="5"/>
      <c r="B739" s="1"/>
    </row>
    <row r="740" spans="1:2" ht="25" x14ac:dyDescent="0.25">
      <c r="A740" s="5"/>
      <c r="B740" s="1"/>
    </row>
    <row r="741" spans="1:2" ht="25" x14ac:dyDescent="0.25">
      <c r="A741" s="5"/>
      <c r="B741" s="1"/>
    </row>
    <row r="742" spans="1:2" ht="25" x14ac:dyDescent="0.25">
      <c r="A742" s="5"/>
      <c r="B742" s="1"/>
    </row>
    <row r="743" spans="1:2" ht="25" x14ac:dyDescent="0.25">
      <c r="A743" s="5"/>
      <c r="B743" s="1"/>
    </row>
    <row r="744" spans="1:2" ht="25" x14ac:dyDescent="0.25">
      <c r="A744" s="5"/>
      <c r="B744" s="1"/>
    </row>
    <row r="745" spans="1:2" ht="25" x14ac:dyDescent="0.25">
      <c r="A745" s="5"/>
      <c r="B745" s="1"/>
    </row>
    <row r="746" spans="1:2" ht="25" x14ac:dyDescent="0.25">
      <c r="A746" s="5"/>
      <c r="B746" s="1"/>
    </row>
    <row r="747" spans="1:2" ht="25" x14ac:dyDescent="0.25">
      <c r="A747" s="5"/>
      <c r="B747" s="1"/>
    </row>
    <row r="748" spans="1:2" ht="25" x14ac:dyDescent="0.25">
      <c r="A748" s="5"/>
      <c r="B748" s="1"/>
    </row>
    <row r="749" spans="1:2" ht="25" x14ac:dyDescent="0.25">
      <c r="A749" s="5"/>
      <c r="B749" s="1"/>
    </row>
    <row r="750" spans="1:2" ht="25" x14ac:dyDescent="0.25">
      <c r="A750" s="5"/>
      <c r="B750" s="1"/>
    </row>
    <row r="751" spans="1:2" ht="25" x14ac:dyDescent="0.25">
      <c r="A751" s="5"/>
      <c r="B751" s="1"/>
    </row>
    <row r="752" spans="1:2" ht="25" x14ac:dyDescent="0.25">
      <c r="A752" s="5"/>
      <c r="B752" s="1"/>
    </row>
    <row r="753" spans="1:2" ht="25" x14ac:dyDescent="0.25">
      <c r="A753" s="5"/>
      <c r="B753" s="1"/>
    </row>
    <row r="754" spans="1:2" ht="25" x14ac:dyDescent="0.25">
      <c r="A754" s="5"/>
      <c r="B754" s="1"/>
    </row>
    <row r="755" spans="1:2" ht="25" x14ac:dyDescent="0.25">
      <c r="A755" s="5"/>
      <c r="B755" s="1"/>
    </row>
    <row r="756" spans="1:2" ht="25" x14ac:dyDescent="0.25">
      <c r="A756" s="5"/>
      <c r="B756" s="1"/>
    </row>
    <row r="757" spans="1:2" ht="25" x14ac:dyDescent="0.25">
      <c r="A757" s="5"/>
      <c r="B757" s="1"/>
    </row>
    <row r="758" spans="1:2" ht="25" x14ac:dyDescent="0.25">
      <c r="A758" s="5"/>
      <c r="B758" s="1"/>
    </row>
    <row r="759" spans="1:2" ht="25" x14ac:dyDescent="0.25">
      <c r="A759" s="5"/>
      <c r="B759" s="1"/>
    </row>
    <row r="760" spans="1:2" ht="25" x14ac:dyDescent="0.25">
      <c r="A760" s="5"/>
      <c r="B760" s="1"/>
    </row>
    <row r="761" spans="1:2" ht="25" x14ac:dyDescent="0.25">
      <c r="A761" s="5"/>
      <c r="B761" s="1"/>
    </row>
    <row r="762" spans="1:2" ht="25" x14ac:dyDescent="0.25">
      <c r="A762" s="5"/>
      <c r="B762" s="1"/>
    </row>
    <row r="763" spans="1:2" ht="25" x14ac:dyDescent="0.25">
      <c r="A763" s="5"/>
      <c r="B763" s="1"/>
    </row>
    <row r="764" spans="1:2" ht="25" x14ac:dyDescent="0.25">
      <c r="A764" s="5"/>
      <c r="B764" s="1"/>
    </row>
    <row r="765" spans="1:2" ht="25" x14ac:dyDescent="0.25">
      <c r="A765" s="5"/>
      <c r="B765" s="1"/>
    </row>
    <row r="766" spans="1:2" ht="25" x14ac:dyDescent="0.25">
      <c r="A766" s="5"/>
      <c r="B766" s="1"/>
    </row>
    <row r="767" spans="1:2" ht="25" x14ac:dyDescent="0.25">
      <c r="A767" s="5"/>
      <c r="B767" s="1"/>
    </row>
    <row r="768" spans="1:2" ht="25" x14ac:dyDescent="0.25">
      <c r="A768" s="5"/>
      <c r="B768" s="1"/>
    </row>
    <row r="769" spans="1:2" ht="25" x14ac:dyDescent="0.25">
      <c r="A769" s="5"/>
      <c r="B769" s="1"/>
    </row>
    <row r="770" spans="1:2" ht="25" x14ac:dyDescent="0.25">
      <c r="A770" s="5"/>
      <c r="B770" s="1"/>
    </row>
    <row r="771" spans="1:2" ht="25" x14ac:dyDescent="0.25">
      <c r="A771" s="5"/>
      <c r="B771" s="1"/>
    </row>
    <row r="772" spans="1:2" ht="25" x14ac:dyDescent="0.25">
      <c r="A772" s="5"/>
      <c r="B772" s="1"/>
    </row>
    <row r="773" spans="1:2" ht="25" x14ac:dyDescent="0.25">
      <c r="A773" s="5"/>
      <c r="B773" s="1"/>
    </row>
    <row r="774" spans="1:2" ht="25" x14ac:dyDescent="0.25">
      <c r="A774" s="5"/>
      <c r="B774" s="1"/>
    </row>
    <row r="775" spans="1:2" ht="25" x14ac:dyDescent="0.25">
      <c r="A775" s="5"/>
      <c r="B775" s="1"/>
    </row>
    <row r="776" spans="1:2" ht="25" x14ac:dyDescent="0.25">
      <c r="A776" s="5"/>
      <c r="B776" s="1"/>
    </row>
    <row r="777" spans="1:2" ht="25" x14ac:dyDescent="0.25">
      <c r="A777" s="5"/>
      <c r="B777" s="1"/>
    </row>
    <row r="778" spans="1:2" ht="25" x14ac:dyDescent="0.25">
      <c r="A778" s="5"/>
      <c r="B778" s="1"/>
    </row>
    <row r="779" spans="1:2" ht="25" x14ac:dyDescent="0.25">
      <c r="A779" s="5"/>
      <c r="B779" s="1"/>
    </row>
    <row r="780" spans="1:2" ht="25" x14ac:dyDescent="0.25">
      <c r="A780" s="5"/>
      <c r="B780" s="1"/>
    </row>
    <row r="781" spans="1:2" ht="25" x14ac:dyDescent="0.25">
      <c r="A781" s="5"/>
      <c r="B781" s="1"/>
    </row>
    <row r="782" spans="1:2" ht="25" x14ac:dyDescent="0.25">
      <c r="A782" s="5"/>
      <c r="B782" s="1"/>
    </row>
    <row r="783" spans="1:2" ht="25" x14ac:dyDescent="0.25">
      <c r="A783" s="5"/>
      <c r="B783" s="1"/>
    </row>
    <row r="784" spans="1:2" ht="25" x14ac:dyDescent="0.25">
      <c r="A784" s="5"/>
      <c r="B784" s="1"/>
    </row>
    <row r="785" spans="1:2" ht="25" x14ac:dyDescent="0.25">
      <c r="A785" s="5"/>
      <c r="B785" s="1"/>
    </row>
    <row r="786" spans="1:2" ht="25" x14ac:dyDescent="0.25">
      <c r="A786" s="5"/>
      <c r="B786" s="1"/>
    </row>
    <row r="787" spans="1:2" ht="25" x14ac:dyDescent="0.25">
      <c r="A787" s="5"/>
      <c r="B787" s="1"/>
    </row>
    <row r="788" spans="1:2" ht="25" x14ac:dyDescent="0.25">
      <c r="A788" s="5"/>
      <c r="B788" s="1"/>
    </row>
    <row r="789" spans="1:2" ht="25" x14ac:dyDescent="0.25">
      <c r="A789" s="5"/>
      <c r="B789" s="1"/>
    </row>
    <row r="790" spans="1:2" ht="25" x14ac:dyDescent="0.25">
      <c r="A790" s="5"/>
      <c r="B790" s="1"/>
    </row>
    <row r="791" spans="1:2" ht="25" x14ac:dyDescent="0.25">
      <c r="A791" s="5"/>
      <c r="B791" s="1"/>
    </row>
    <row r="792" spans="1:2" ht="25" x14ac:dyDescent="0.25">
      <c r="A792" s="5"/>
      <c r="B792" s="1"/>
    </row>
    <row r="793" spans="1:2" ht="25" x14ac:dyDescent="0.25">
      <c r="A793" s="5"/>
      <c r="B793" s="1"/>
    </row>
    <row r="794" spans="1:2" ht="25" x14ac:dyDescent="0.25">
      <c r="A794" s="5"/>
      <c r="B794" s="1"/>
    </row>
    <row r="795" spans="1:2" ht="25" x14ac:dyDescent="0.25">
      <c r="A795" s="5"/>
      <c r="B795" s="1"/>
    </row>
    <row r="796" spans="1:2" ht="25" x14ac:dyDescent="0.25">
      <c r="A796" s="5"/>
      <c r="B796" s="1"/>
    </row>
    <row r="797" spans="1:2" ht="25" x14ac:dyDescent="0.25">
      <c r="A797" s="5"/>
      <c r="B797" s="1"/>
    </row>
    <row r="798" spans="1:2" ht="25" x14ac:dyDescent="0.25">
      <c r="A798" s="5"/>
      <c r="B798" s="1"/>
    </row>
    <row r="799" spans="1:2" ht="25" x14ac:dyDescent="0.25">
      <c r="A799" s="5"/>
      <c r="B799" s="1"/>
    </row>
    <row r="800" spans="1:2" ht="25" x14ac:dyDescent="0.25">
      <c r="A800" s="5"/>
      <c r="B800" s="1"/>
    </row>
    <row r="801" spans="1:2" ht="25" x14ac:dyDescent="0.25">
      <c r="A801" s="5"/>
      <c r="B801" s="1"/>
    </row>
    <row r="802" spans="1:2" ht="25" x14ac:dyDescent="0.25">
      <c r="A802" s="5"/>
      <c r="B802" s="1"/>
    </row>
    <row r="803" spans="1:2" ht="25" x14ac:dyDescent="0.25">
      <c r="A803" s="5"/>
      <c r="B803" s="1"/>
    </row>
    <row r="804" spans="1:2" ht="25" x14ac:dyDescent="0.25">
      <c r="A804" s="5"/>
      <c r="B804" s="1"/>
    </row>
    <row r="805" spans="1:2" ht="25" x14ac:dyDescent="0.25">
      <c r="A805" s="5"/>
      <c r="B805" s="1"/>
    </row>
    <row r="806" spans="1:2" ht="25" x14ac:dyDescent="0.25">
      <c r="A806" s="5"/>
      <c r="B806" s="1"/>
    </row>
    <row r="807" spans="1:2" ht="25" x14ac:dyDescent="0.25">
      <c r="A807" s="5"/>
      <c r="B807" s="1"/>
    </row>
    <row r="808" spans="1:2" ht="25" x14ac:dyDescent="0.25">
      <c r="A808" s="5"/>
      <c r="B808" s="1"/>
    </row>
    <row r="809" spans="1:2" ht="25" x14ac:dyDescent="0.25">
      <c r="A809" s="5"/>
      <c r="B809" s="1"/>
    </row>
    <row r="810" spans="1:2" ht="25" x14ac:dyDescent="0.25">
      <c r="A810" s="5"/>
      <c r="B810" s="1"/>
    </row>
    <row r="811" spans="1:2" ht="25" x14ac:dyDescent="0.25">
      <c r="A811" s="5"/>
      <c r="B811" s="1"/>
    </row>
    <row r="812" spans="1:2" ht="25" x14ac:dyDescent="0.25">
      <c r="A812" s="5"/>
      <c r="B812" s="1"/>
    </row>
    <row r="813" spans="1:2" ht="25" x14ac:dyDescent="0.25">
      <c r="A813" s="5"/>
      <c r="B813" s="1"/>
    </row>
    <row r="814" spans="1:2" ht="25" x14ac:dyDescent="0.25">
      <c r="A814" s="5"/>
      <c r="B814" s="1"/>
    </row>
    <row r="815" spans="1:2" ht="25" x14ac:dyDescent="0.25">
      <c r="A815" s="5"/>
      <c r="B815" s="1"/>
    </row>
    <row r="816" spans="1:2" ht="25" x14ac:dyDescent="0.25">
      <c r="A816" s="5"/>
      <c r="B816" s="1"/>
    </row>
    <row r="817" spans="1:2" ht="25" x14ac:dyDescent="0.25">
      <c r="A817" s="5"/>
      <c r="B817" s="1"/>
    </row>
    <row r="818" spans="1:2" ht="25" x14ac:dyDescent="0.25">
      <c r="A818" s="5"/>
      <c r="B818" s="1"/>
    </row>
    <row r="819" spans="1:2" ht="25" x14ac:dyDescent="0.25">
      <c r="A819" s="5"/>
      <c r="B819" s="1"/>
    </row>
    <row r="820" spans="1:2" ht="25" x14ac:dyDescent="0.25">
      <c r="A820" s="5"/>
      <c r="B820" s="1"/>
    </row>
    <row r="821" spans="1:2" ht="25" x14ac:dyDescent="0.25">
      <c r="A821" s="5"/>
      <c r="B821" s="1"/>
    </row>
    <row r="822" spans="1:2" ht="25" x14ac:dyDescent="0.25">
      <c r="A822" s="5"/>
      <c r="B822" s="1"/>
    </row>
    <row r="823" spans="1:2" ht="25" x14ac:dyDescent="0.25">
      <c r="A823" s="5"/>
      <c r="B823" s="1"/>
    </row>
    <row r="824" spans="1:2" ht="25" x14ac:dyDescent="0.25">
      <c r="A824" s="5"/>
      <c r="B824" s="1"/>
    </row>
    <row r="825" spans="1:2" ht="25" x14ac:dyDescent="0.25">
      <c r="A825" s="5"/>
      <c r="B825" s="1"/>
    </row>
    <row r="826" spans="1:2" ht="25" x14ac:dyDescent="0.25">
      <c r="A826" s="5"/>
      <c r="B826" s="1"/>
    </row>
    <row r="827" spans="1:2" ht="25" x14ac:dyDescent="0.25">
      <c r="A827" s="5"/>
      <c r="B827" s="1"/>
    </row>
    <row r="828" spans="1:2" ht="25" x14ac:dyDescent="0.25">
      <c r="A828" s="5"/>
      <c r="B828" s="1"/>
    </row>
    <row r="829" spans="1:2" ht="25" x14ac:dyDescent="0.25">
      <c r="A829" s="5"/>
      <c r="B829" s="1"/>
    </row>
    <row r="830" spans="1:2" ht="25" x14ac:dyDescent="0.25">
      <c r="A830" s="5"/>
      <c r="B830" s="1"/>
    </row>
    <row r="831" spans="1:2" ht="25" x14ac:dyDescent="0.25">
      <c r="A831" s="5"/>
      <c r="B831" s="1"/>
    </row>
    <row r="832" spans="1:2" ht="25" x14ac:dyDescent="0.25">
      <c r="A832" s="5"/>
      <c r="B832" s="1"/>
    </row>
    <row r="833" spans="1:2" ht="25" x14ac:dyDescent="0.25">
      <c r="A833" s="5"/>
      <c r="B833" s="1"/>
    </row>
    <row r="834" spans="1:2" ht="25" x14ac:dyDescent="0.25">
      <c r="A834" s="5"/>
      <c r="B834" s="1"/>
    </row>
    <row r="835" spans="1:2" ht="25" x14ac:dyDescent="0.25">
      <c r="A835" s="5"/>
      <c r="B835" s="1"/>
    </row>
    <row r="836" spans="1:2" ht="25" x14ac:dyDescent="0.25">
      <c r="A836" s="5"/>
      <c r="B836" s="1"/>
    </row>
    <row r="837" spans="1:2" ht="25" x14ac:dyDescent="0.25">
      <c r="A837" s="5"/>
      <c r="B837" s="1"/>
    </row>
    <row r="838" spans="1:2" ht="25" x14ac:dyDescent="0.25">
      <c r="A838" s="5"/>
      <c r="B838" s="1"/>
    </row>
    <row r="839" spans="1:2" ht="25" x14ac:dyDescent="0.25">
      <c r="A839" s="5"/>
      <c r="B839" s="1"/>
    </row>
    <row r="840" spans="1:2" ht="25" x14ac:dyDescent="0.25">
      <c r="A840" s="5"/>
      <c r="B840" s="1"/>
    </row>
    <row r="841" spans="1:2" ht="25" x14ac:dyDescent="0.25">
      <c r="A841" s="5"/>
      <c r="B841" s="1"/>
    </row>
    <row r="842" spans="1:2" ht="25" x14ac:dyDescent="0.25">
      <c r="A842" s="5"/>
      <c r="B842" s="1"/>
    </row>
    <row r="843" spans="1:2" ht="25" x14ac:dyDescent="0.25">
      <c r="A843" s="5"/>
      <c r="B843" s="1"/>
    </row>
    <row r="844" spans="1:2" ht="25" x14ac:dyDescent="0.25">
      <c r="A844" s="5"/>
      <c r="B844" s="1"/>
    </row>
    <row r="845" spans="1:2" ht="25" x14ac:dyDescent="0.25">
      <c r="A845" s="5"/>
      <c r="B845" s="1"/>
    </row>
    <row r="846" spans="1:2" ht="25" x14ac:dyDescent="0.25">
      <c r="A846" s="5"/>
      <c r="B846" s="1"/>
    </row>
    <row r="847" spans="1:2" ht="25" x14ac:dyDescent="0.25">
      <c r="A847" s="5"/>
      <c r="B847" s="1"/>
    </row>
    <row r="848" spans="1:2" ht="25" x14ac:dyDescent="0.25">
      <c r="A848" s="5"/>
      <c r="B848" s="1"/>
    </row>
    <row r="849" spans="1:2" ht="25" x14ac:dyDescent="0.25">
      <c r="A849" s="5"/>
      <c r="B849" s="1"/>
    </row>
    <row r="850" spans="1:2" ht="25" x14ac:dyDescent="0.25">
      <c r="A850" s="5"/>
      <c r="B850" s="1"/>
    </row>
    <row r="851" spans="1:2" ht="25" x14ac:dyDescent="0.25">
      <c r="A851" s="5"/>
      <c r="B851" s="1"/>
    </row>
    <row r="852" spans="1:2" ht="25" x14ac:dyDescent="0.25">
      <c r="A852" s="5"/>
      <c r="B852" s="1"/>
    </row>
    <row r="853" spans="1:2" ht="25" x14ac:dyDescent="0.25">
      <c r="A853" s="5"/>
      <c r="B853" s="1"/>
    </row>
    <row r="854" spans="1:2" ht="25" x14ac:dyDescent="0.25">
      <c r="A854" s="5"/>
      <c r="B854" s="1"/>
    </row>
    <row r="855" spans="1:2" ht="25" x14ac:dyDescent="0.25">
      <c r="A855" s="5"/>
      <c r="B855" s="1"/>
    </row>
    <row r="856" spans="1:2" ht="25" x14ac:dyDescent="0.25">
      <c r="A856" s="5"/>
      <c r="B856" s="1"/>
    </row>
    <row r="857" spans="1:2" ht="25" x14ac:dyDescent="0.25">
      <c r="A857" s="5"/>
      <c r="B857" s="1"/>
    </row>
    <row r="858" spans="1:2" ht="25" x14ac:dyDescent="0.25">
      <c r="A858" s="5"/>
      <c r="B858" s="1"/>
    </row>
    <row r="859" spans="1:2" ht="25" x14ac:dyDescent="0.25">
      <c r="A859" s="5"/>
      <c r="B859" s="1"/>
    </row>
    <row r="860" spans="1:2" ht="25" x14ac:dyDescent="0.25">
      <c r="A860" s="5"/>
      <c r="B860" s="1"/>
    </row>
    <row r="861" spans="1:2" ht="25" x14ac:dyDescent="0.25">
      <c r="A861" s="5"/>
      <c r="B861" s="1"/>
    </row>
    <row r="862" spans="1:2" ht="25" x14ac:dyDescent="0.25">
      <c r="A862" s="5"/>
      <c r="B862" s="1"/>
    </row>
    <row r="863" spans="1:2" ht="25" x14ac:dyDescent="0.25">
      <c r="A863" s="5"/>
      <c r="B863" s="1"/>
    </row>
    <row r="864" spans="1:2" ht="25" x14ac:dyDescent="0.25">
      <c r="A864" s="5"/>
      <c r="B864" s="1"/>
    </row>
    <row r="865" spans="1:2" ht="25" x14ac:dyDescent="0.25">
      <c r="A865" s="5"/>
      <c r="B865" s="1"/>
    </row>
    <row r="866" spans="1:2" ht="25" x14ac:dyDescent="0.25">
      <c r="A866" s="5"/>
      <c r="B866" s="1"/>
    </row>
    <row r="867" spans="1:2" ht="25" x14ac:dyDescent="0.25">
      <c r="A867" s="5"/>
      <c r="B867" s="1"/>
    </row>
    <row r="868" spans="1:2" ht="25" x14ac:dyDescent="0.25">
      <c r="A868" s="5"/>
      <c r="B868" s="1"/>
    </row>
    <row r="869" spans="1:2" ht="25" x14ac:dyDescent="0.25">
      <c r="A869" s="5"/>
      <c r="B869" s="1"/>
    </row>
    <row r="870" spans="1:2" ht="25" x14ac:dyDescent="0.25">
      <c r="A870" s="5"/>
      <c r="B870" s="1"/>
    </row>
    <row r="871" spans="1:2" ht="25" x14ac:dyDescent="0.25">
      <c r="A871" s="5"/>
      <c r="B871" s="1"/>
    </row>
    <row r="872" spans="1:2" ht="25" x14ac:dyDescent="0.25">
      <c r="A872" s="5"/>
      <c r="B872" s="1"/>
    </row>
    <row r="873" spans="1:2" ht="25" x14ac:dyDescent="0.25">
      <c r="A873" s="5"/>
      <c r="B873" s="1"/>
    </row>
    <row r="874" spans="1:2" ht="25" x14ac:dyDescent="0.25">
      <c r="A874" s="5"/>
      <c r="B874" s="1"/>
    </row>
    <row r="875" spans="1:2" ht="25" x14ac:dyDescent="0.25">
      <c r="A875" s="5"/>
      <c r="B875" s="1"/>
    </row>
    <row r="876" spans="1:2" ht="25" x14ac:dyDescent="0.25">
      <c r="A876" s="5"/>
      <c r="B876" s="1"/>
    </row>
    <row r="877" spans="1:2" ht="25" x14ac:dyDescent="0.25">
      <c r="A877" s="5"/>
      <c r="B877" s="1"/>
    </row>
    <row r="878" spans="1:2" ht="25" x14ac:dyDescent="0.25">
      <c r="A878" s="5"/>
      <c r="B878" s="1"/>
    </row>
    <row r="879" spans="1:2" ht="25" x14ac:dyDescent="0.25">
      <c r="A879" s="5"/>
      <c r="B879" s="1"/>
    </row>
    <row r="880" spans="1:2" ht="25" x14ac:dyDescent="0.25">
      <c r="A880" s="5"/>
      <c r="B880" s="1"/>
    </row>
    <row r="881" spans="1:2" ht="25" x14ac:dyDescent="0.25">
      <c r="A881" s="5"/>
      <c r="B881" s="1"/>
    </row>
    <row r="882" spans="1:2" ht="25" x14ac:dyDescent="0.25">
      <c r="A882" s="5"/>
      <c r="B882" s="1"/>
    </row>
    <row r="883" spans="1:2" ht="25" x14ac:dyDescent="0.25">
      <c r="A883" s="5"/>
      <c r="B883" s="1"/>
    </row>
    <row r="884" spans="1:2" ht="25" x14ac:dyDescent="0.25">
      <c r="A884" s="5"/>
      <c r="B884" s="1"/>
    </row>
    <row r="885" spans="1:2" ht="25" x14ac:dyDescent="0.25">
      <c r="A885" s="5"/>
      <c r="B885" s="1"/>
    </row>
    <row r="886" spans="1:2" ht="25" x14ac:dyDescent="0.25">
      <c r="A886" s="5"/>
      <c r="B886" s="1"/>
    </row>
    <row r="887" spans="1:2" ht="25" x14ac:dyDescent="0.25">
      <c r="A887" s="5"/>
      <c r="B887" s="1"/>
    </row>
    <row r="888" spans="1:2" ht="25" x14ac:dyDescent="0.25">
      <c r="A888" s="5"/>
      <c r="B888" s="1"/>
    </row>
    <row r="889" spans="1:2" ht="25" x14ac:dyDescent="0.25">
      <c r="A889" s="5"/>
      <c r="B889" s="1"/>
    </row>
    <row r="890" spans="1:2" ht="25" x14ac:dyDescent="0.25">
      <c r="A890" s="5"/>
      <c r="B890" s="1"/>
    </row>
    <row r="891" spans="1:2" ht="25" x14ac:dyDescent="0.25">
      <c r="A891" s="5"/>
      <c r="B891" s="1"/>
    </row>
    <row r="892" spans="1:2" ht="25" x14ac:dyDescent="0.25">
      <c r="A892" s="5"/>
      <c r="B892" s="1"/>
    </row>
    <row r="893" spans="1:2" ht="25" x14ac:dyDescent="0.25">
      <c r="A893" s="5"/>
      <c r="B893" s="1"/>
    </row>
    <row r="894" spans="1:2" ht="25" x14ac:dyDescent="0.25">
      <c r="A894" s="5"/>
      <c r="B894" s="1"/>
    </row>
    <row r="895" spans="1:2" ht="25" x14ac:dyDescent="0.25">
      <c r="A895" s="5"/>
      <c r="B895" s="1"/>
    </row>
    <row r="896" spans="1:2" ht="25" x14ac:dyDescent="0.25">
      <c r="A896" s="5"/>
      <c r="B896" s="1"/>
    </row>
    <row r="897" spans="1:2" ht="25" x14ac:dyDescent="0.25">
      <c r="A897" s="5"/>
      <c r="B897" s="1"/>
    </row>
    <row r="898" spans="1:2" ht="25" x14ac:dyDescent="0.25">
      <c r="A898" s="5"/>
      <c r="B898" s="1"/>
    </row>
    <row r="899" spans="1:2" ht="25" x14ac:dyDescent="0.25">
      <c r="A899" s="5"/>
      <c r="B899" s="1"/>
    </row>
    <row r="900" spans="1:2" ht="25" x14ac:dyDescent="0.25">
      <c r="A900" s="5"/>
      <c r="B900" s="1"/>
    </row>
    <row r="901" spans="1:2" ht="25" x14ac:dyDescent="0.25">
      <c r="A901" s="5"/>
      <c r="B901" s="1"/>
    </row>
    <row r="902" spans="1:2" ht="25" x14ac:dyDescent="0.25">
      <c r="A902" s="5"/>
      <c r="B902" s="1"/>
    </row>
    <row r="903" spans="1:2" ht="25" x14ac:dyDescent="0.25">
      <c r="A903" s="5"/>
      <c r="B903" s="1"/>
    </row>
    <row r="904" spans="1:2" ht="25" x14ac:dyDescent="0.25">
      <c r="A904" s="5"/>
      <c r="B904" s="1"/>
    </row>
    <row r="905" spans="1:2" ht="25" x14ac:dyDescent="0.25">
      <c r="A905" s="5"/>
      <c r="B905" s="1"/>
    </row>
    <row r="906" spans="1:2" ht="25" x14ac:dyDescent="0.25">
      <c r="A906" s="5"/>
      <c r="B906" s="1"/>
    </row>
    <row r="907" spans="1:2" ht="25" x14ac:dyDescent="0.25">
      <c r="A907" s="5"/>
      <c r="B907" s="1"/>
    </row>
    <row r="908" spans="1:2" ht="25" x14ac:dyDescent="0.25">
      <c r="A908" s="5"/>
      <c r="B908" s="1"/>
    </row>
    <row r="909" spans="1:2" ht="25" x14ac:dyDescent="0.25">
      <c r="A909" s="5"/>
      <c r="B909" s="1"/>
    </row>
    <row r="910" spans="1:2" ht="25" x14ac:dyDescent="0.25">
      <c r="A910" s="5"/>
      <c r="B910" s="1"/>
    </row>
    <row r="911" spans="1:2" ht="25" x14ac:dyDescent="0.25">
      <c r="A911" s="5"/>
      <c r="B911" s="1"/>
    </row>
    <row r="912" spans="1:2" ht="25" x14ac:dyDescent="0.25">
      <c r="A912" s="5"/>
      <c r="B912" s="1"/>
    </row>
    <row r="913" spans="1:2" ht="25" x14ac:dyDescent="0.25">
      <c r="A913" s="5"/>
      <c r="B913" s="1"/>
    </row>
    <row r="914" spans="1:2" ht="25" x14ac:dyDescent="0.25">
      <c r="A914" s="5"/>
      <c r="B914" s="1"/>
    </row>
    <row r="915" spans="1:2" ht="25" x14ac:dyDescent="0.25">
      <c r="A915" s="5"/>
      <c r="B915" s="1"/>
    </row>
    <row r="916" spans="1:2" ht="25" x14ac:dyDescent="0.25">
      <c r="A916" s="5"/>
      <c r="B916" s="1"/>
    </row>
    <row r="917" spans="1:2" ht="25" x14ac:dyDescent="0.25">
      <c r="A917" s="5"/>
      <c r="B917" s="1"/>
    </row>
    <row r="918" spans="1:2" ht="25" x14ac:dyDescent="0.25">
      <c r="A918" s="5"/>
      <c r="B918" s="1"/>
    </row>
    <row r="919" spans="1:2" ht="25" x14ac:dyDescent="0.25">
      <c r="A919" s="5"/>
      <c r="B919" s="1"/>
    </row>
    <row r="920" spans="1:2" ht="25" x14ac:dyDescent="0.25">
      <c r="A920" s="5"/>
      <c r="B920" s="1"/>
    </row>
    <row r="921" spans="1:2" ht="25" x14ac:dyDescent="0.25">
      <c r="A921" s="5"/>
      <c r="B921" s="1"/>
    </row>
    <row r="922" spans="1:2" ht="25" x14ac:dyDescent="0.25">
      <c r="A922" s="5"/>
      <c r="B922" s="1"/>
    </row>
    <row r="923" spans="1:2" ht="25" x14ac:dyDescent="0.25">
      <c r="A923" s="5"/>
      <c r="B923" s="1"/>
    </row>
    <row r="924" spans="1:2" ht="25" x14ac:dyDescent="0.25">
      <c r="A924" s="5"/>
      <c r="B924" s="1"/>
    </row>
    <row r="925" spans="1:2" ht="25" x14ac:dyDescent="0.25">
      <c r="A925" s="5"/>
      <c r="B925" s="1"/>
    </row>
    <row r="926" spans="1:2" ht="25" x14ac:dyDescent="0.25">
      <c r="A926" s="5"/>
      <c r="B926" s="1"/>
    </row>
    <row r="927" spans="1:2" ht="25" x14ac:dyDescent="0.25">
      <c r="A927" s="5"/>
      <c r="B927" s="1"/>
    </row>
    <row r="928" spans="1:2" ht="25" x14ac:dyDescent="0.25">
      <c r="A928" s="5"/>
      <c r="B928" s="1"/>
    </row>
    <row r="929" spans="1:2" ht="25" x14ac:dyDescent="0.25">
      <c r="A929" s="5"/>
      <c r="B929" s="1"/>
    </row>
    <row r="930" spans="1:2" ht="25" x14ac:dyDescent="0.25">
      <c r="A930" s="5"/>
      <c r="B930" s="1"/>
    </row>
    <row r="931" spans="1:2" ht="25" x14ac:dyDescent="0.25">
      <c r="A931" s="5"/>
      <c r="B931" s="1"/>
    </row>
    <row r="932" spans="1:2" ht="25" x14ac:dyDescent="0.25">
      <c r="A932" s="5"/>
      <c r="B932" s="1"/>
    </row>
    <row r="933" spans="1:2" ht="25" x14ac:dyDescent="0.25">
      <c r="A933" s="5"/>
      <c r="B933" s="1"/>
    </row>
    <row r="934" spans="1:2" ht="25" x14ac:dyDescent="0.25">
      <c r="A934" s="5"/>
      <c r="B934" s="1"/>
    </row>
    <row r="935" spans="1:2" ht="25" x14ac:dyDescent="0.25">
      <c r="A935" s="5"/>
      <c r="B935" s="1"/>
    </row>
    <row r="936" spans="1:2" ht="25" x14ac:dyDescent="0.25">
      <c r="A936" s="5"/>
      <c r="B936" s="1"/>
    </row>
    <row r="937" spans="1:2" ht="25" x14ac:dyDescent="0.25">
      <c r="A937" s="5"/>
      <c r="B937" s="1"/>
    </row>
    <row r="938" spans="1:2" ht="25" x14ac:dyDescent="0.25">
      <c r="A938" s="5"/>
      <c r="B938" s="1"/>
    </row>
    <row r="939" spans="1:2" ht="25" x14ac:dyDescent="0.25">
      <c r="A939" s="5"/>
      <c r="B939" s="1"/>
    </row>
    <row r="940" spans="1:2" ht="25" x14ac:dyDescent="0.25">
      <c r="A940" s="5"/>
      <c r="B940" s="1"/>
    </row>
    <row r="941" spans="1:2" ht="25" x14ac:dyDescent="0.25">
      <c r="A941" s="5"/>
      <c r="B941" s="1"/>
    </row>
    <row r="942" spans="1:2" ht="25" x14ac:dyDescent="0.25">
      <c r="A942" s="5"/>
      <c r="B942" s="1"/>
    </row>
    <row r="943" spans="1:2" ht="25" x14ac:dyDescent="0.25">
      <c r="A943" s="5"/>
      <c r="B943" s="1"/>
    </row>
    <row r="944" spans="1:2" ht="25" x14ac:dyDescent="0.25">
      <c r="A944" s="5"/>
      <c r="B944" s="1"/>
    </row>
    <row r="945" spans="1:2" ht="25" x14ac:dyDescent="0.25">
      <c r="A945" s="5"/>
      <c r="B945" s="1"/>
    </row>
    <row r="946" spans="1:2" ht="25" x14ac:dyDescent="0.25">
      <c r="A946" s="5"/>
      <c r="B946" s="1"/>
    </row>
    <row r="947" spans="1:2" ht="25" x14ac:dyDescent="0.25">
      <c r="A947" s="5"/>
      <c r="B947" s="1"/>
    </row>
    <row r="948" spans="1:2" ht="25" x14ac:dyDescent="0.25">
      <c r="A948" s="5"/>
      <c r="B948" s="1"/>
    </row>
    <row r="949" spans="1:2" ht="25" x14ac:dyDescent="0.25">
      <c r="A949" s="5"/>
      <c r="B949" s="1"/>
    </row>
    <row r="950" spans="1:2" ht="25" x14ac:dyDescent="0.25">
      <c r="A950" s="5"/>
      <c r="B950" s="1"/>
    </row>
    <row r="951" spans="1:2" ht="25" x14ac:dyDescent="0.25">
      <c r="A951" s="5"/>
      <c r="B951" s="1"/>
    </row>
    <row r="952" spans="1:2" ht="25" x14ac:dyDescent="0.25">
      <c r="A952" s="5"/>
      <c r="B952" s="1"/>
    </row>
    <row r="953" spans="1:2" ht="25" x14ac:dyDescent="0.25">
      <c r="A953" s="5"/>
      <c r="B953" s="1"/>
    </row>
    <row r="954" spans="1:2" ht="25" x14ac:dyDescent="0.25">
      <c r="A954" s="5"/>
      <c r="B954" s="1"/>
    </row>
    <row r="955" spans="1:2" ht="25" x14ac:dyDescent="0.25">
      <c r="A955" s="5"/>
      <c r="B955" s="1"/>
    </row>
    <row r="956" spans="1:2" ht="25" x14ac:dyDescent="0.25">
      <c r="A956" s="5"/>
      <c r="B956" s="1"/>
    </row>
    <row r="957" spans="1:2" ht="25" x14ac:dyDescent="0.25">
      <c r="A957" s="5"/>
      <c r="B957" s="1"/>
    </row>
    <row r="958" spans="1:2" ht="25" x14ac:dyDescent="0.25">
      <c r="A958" s="5"/>
      <c r="B958" s="1"/>
    </row>
    <row r="959" spans="1:2" ht="25" x14ac:dyDescent="0.25">
      <c r="A959" s="5"/>
      <c r="B959" s="1"/>
    </row>
    <row r="960" spans="1:2" ht="25" x14ac:dyDescent="0.25">
      <c r="A960" s="5"/>
      <c r="B960" s="1"/>
    </row>
    <row r="961" spans="1:2" ht="25" x14ac:dyDescent="0.25">
      <c r="A961" s="5"/>
      <c r="B961" s="1"/>
    </row>
    <row r="962" spans="1:2" ht="25" x14ac:dyDescent="0.25">
      <c r="A962" s="5"/>
      <c r="B962" s="1"/>
    </row>
    <row r="963" spans="1:2" ht="25" x14ac:dyDescent="0.25">
      <c r="A963" s="5"/>
      <c r="B963" s="1"/>
    </row>
    <row r="964" spans="1:2" ht="25" x14ac:dyDescent="0.25">
      <c r="A964" s="5"/>
      <c r="B964" s="1"/>
    </row>
    <row r="965" spans="1:2" ht="25" x14ac:dyDescent="0.25">
      <c r="A965" s="5"/>
      <c r="B965" s="1"/>
    </row>
    <row r="966" spans="1:2" ht="25" x14ac:dyDescent="0.25">
      <c r="A966" s="5"/>
      <c r="B966" s="1"/>
    </row>
    <row r="967" spans="1:2" ht="25" x14ac:dyDescent="0.25">
      <c r="A967" s="5"/>
      <c r="B967" s="1"/>
    </row>
    <row r="968" spans="1:2" ht="25" x14ac:dyDescent="0.25">
      <c r="A968" s="5"/>
      <c r="B968" s="1"/>
    </row>
    <row r="969" spans="1:2" ht="25" x14ac:dyDescent="0.25">
      <c r="A969" s="5"/>
      <c r="B969" s="1"/>
    </row>
    <row r="970" spans="1:2" ht="25" x14ac:dyDescent="0.25">
      <c r="A970" s="5"/>
      <c r="B970" s="1"/>
    </row>
    <row r="971" spans="1:2" ht="25" x14ac:dyDescent="0.25">
      <c r="A971" s="5"/>
      <c r="B971" s="1"/>
    </row>
    <row r="972" spans="1:2" ht="25" x14ac:dyDescent="0.25">
      <c r="A972" s="5"/>
      <c r="B972" s="1"/>
    </row>
    <row r="973" spans="1:2" ht="25" x14ac:dyDescent="0.25">
      <c r="A973" s="5"/>
      <c r="B973" s="1"/>
    </row>
    <row r="974" spans="1:2" ht="25" x14ac:dyDescent="0.25">
      <c r="A974" s="5"/>
      <c r="B974" s="1"/>
    </row>
    <row r="975" spans="1:2" ht="25" x14ac:dyDescent="0.25">
      <c r="A975" s="5"/>
      <c r="B975" s="1"/>
    </row>
    <row r="976" spans="1:2" ht="25" x14ac:dyDescent="0.25">
      <c r="A976" s="5"/>
      <c r="B976" s="1"/>
    </row>
    <row r="977" spans="1:2" ht="25" x14ac:dyDescent="0.25">
      <c r="A977" s="5"/>
      <c r="B977" s="1"/>
    </row>
    <row r="978" spans="1:2" ht="25" x14ac:dyDescent="0.25">
      <c r="A978" s="5"/>
      <c r="B978" s="1"/>
    </row>
    <row r="979" spans="1:2" ht="25" x14ac:dyDescent="0.25">
      <c r="A979" s="5"/>
      <c r="B979" s="1"/>
    </row>
    <row r="980" spans="1:2" ht="25" x14ac:dyDescent="0.25">
      <c r="A980" s="5"/>
      <c r="B980" s="1"/>
    </row>
    <row r="981" spans="1:2" ht="25" x14ac:dyDescent="0.25">
      <c r="A981" s="5"/>
      <c r="B981" s="1"/>
    </row>
    <row r="982" spans="1:2" ht="25" x14ac:dyDescent="0.25">
      <c r="A982" s="5"/>
      <c r="B982" s="1"/>
    </row>
    <row r="983" spans="1:2" ht="25" x14ac:dyDescent="0.25">
      <c r="A983" s="5"/>
      <c r="B983" s="1"/>
    </row>
    <row r="984" spans="1:2" ht="25" x14ac:dyDescent="0.25">
      <c r="A984" s="5"/>
      <c r="B984" s="1"/>
    </row>
    <row r="985" spans="1:2" ht="25" x14ac:dyDescent="0.25">
      <c r="A985" s="5"/>
      <c r="B985" s="1"/>
    </row>
    <row r="986" spans="1:2" ht="25" x14ac:dyDescent="0.25">
      <c r="A986" s="5"/>
      <c r="B986" s="1"/>
    </row>
    <row r="987" spans="1:2" ht="25" x14ac:dyDescent="0.25">
      <c r="A987" s="5"/>
      <c r="B987" s="1"/>
    </row>
    <row r="988" spans="1:2" ht="25" x14ac:dyDescent="0.25">
      <c r="A988" s="5"/>
      <c r="B988" s="1"/>
    </row>
    <row r="989" spans="1:2" ht="25" x14ac:dyDescent="0.25">
      <c r="A989" s="5"/>
      <c r="B989" s="1"/>
    </row>
    <row r="990" spans="1:2" ht="25" x14ac:dyDescent="0.25">
      <c r="A990" s="5"/>
      <c r="B990" s="1"/>
    </row>
    <row r="991" spans="1:2" ht="25" x14ac:dyDescent="0.25">
      <c r="A991" s="5"/>
      <c r="B991" s="1"/>
    </row>
    <row r="992" spans="1:2" ht="25" x14ac:dyDescent="0.25">
      <c r="A992" s="5"/>
      <c r="B992" s="1"/>
    </row>
    <row r="993" spans="1:2" ht="25" x14ac:dyDescent="0.25">
      <c r="A993" s="5"/>
      <c r="B993" s="1"/>
    </row>
    <row r="994" spans="1:2" ht="25" x14ac:dyDescent="0.25">
      <c r="A994" s="5"/>
      <c r="B994" s="1"/>
    </row>
    <row r="995" spans="1:2" ht="25" x14ac:dyDescent="0.25">
      <c r="A995" s="5"/>
      <c r="B995" s="1"/>
    </row>
    <row r="996" spans="1:2" ht="25" x14ac:dyDescent="0.25">
      <c r="A996" s="5"/>
      <c r="B996" s="1"/>
    </row>
    <row r="997" spans="1:2" ht="25" x14ac:dyDescent="0.25">
      <c r="A997" s="5"/>
      <c r="B997" s="1"/>
    </row>
    <row r="998" spans="1:2" ht="25" x14ac:dyDescent="0.25">
      <c r="A998" s="5"/>
      <c r="B998" s="1"/>
    </row>
    <row r="999" spans="1:2" ht="25" x14ac:dyDescent="0.25">
      <c r="A999" s="5"/>
      <c r="B99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FA80-BA06-B547-A9FE-4CD533DFCA9E}">
  <dimension ref="A1:C63"/>
  <sheetViews>
    <sheetView workbookViewId="0">
      <selection activeCell="F49" sqref="F49"/>
    </sheetView>
  </sheetViews>
  <sheetFormatPr baseColWidth="10" defaultRowHeight="16" x14ac:dyDescent="0.2"/>
  <sheetData>
    <row r="1" spans="1:3" x14ac:dyDescent="0.2">
      <c r="A1">
        <v>1</v>
      </c>
      <c r="C1">
        <v>1</v>
      </c>
    </row>
    <row r="2" spans="1:3" x14ac:dyDescent="0.2">
      <c r="A2">
        <v>2</v>
      </c>
      <c r="C2">
        <v>2</v>
      </c>
    </row>
    <row r="3" spans="1:3" x14ac:dyDescent="0.2">
      <c r="A3">
        <v>3</v>
      </c>
      <c r="C3">
        <v>3</v>
      </c>
    </row>
    <row r="4" spans="1:3" x14ac:dyDescent="0.2">
      <c r="A4">
        <v>4</v>
      </c>
      <c r="C4">
        <v>4</v>
      </c>
    </row>
    <row r="5" spans="1:3" x14ac:dyDescent="0.2">
      <c r="A5">
        <v>5</v>
      </c>
      <c r="C5">
        <v>5</v>
      </c>
    </row>
    <row r="6" spans="1:3" x14ac:dyDescent="0.2">
      <c r="A6">
        <v>6</v>
      </c>
      <c r="C6">
        <v>6</v>
      </c>
    </row>
    <row r="7" spans="1:3" x14ac:dyDescent="0.2">
      <c r="A7">
        <v>7</v>
      </c>
      <c r="C7">
        <v>7</v>
      </c>
    </row>
    <row r="8" spans="1:3" x14ac:dyDescent="0.2">
      <c r="A8">
        <v>8</v>
      </c>
      <c r="C8">
        <v>8</v>
      </c>
    </row>
    <row r="9" spans="1:3" x14ac:dyDescent="0.2">
      <c r="A9">
        <v>9</v>
      </c>
      <c r="C9">
        <v>9</v>
      </c>
    </row>
    <row r="10" spans="1:3" x14ac:dyDescent="0.2">
      <c r="A10">
        <v>10</v>
      </c>
      <c r="C10">
        <v>10</v>
      </c>
    </row>
    <row r="11" spans="1:3" x14ac:dyDescent="0.2">
      <c r="A11">
        <v>11</v>
      </c>
      <c r="C11">
        <v>11</v>
      </c>
    </row>
    <row r="12" spans="1:3" x14ac:dyDescent="0.2">
      <c r="A12">
        <v>12</v>
      </c>
      <c r="C12">
        <v>12</v>
      </c>
    </row>
    <row r="13" spans="1:3" x14ac:dyDescent="0.2">
      <c r="A13">
        <v>13</v>
      </c>
      <c r="C13">
        <v>13</v>
      </c>
    </row>
    <row r="14" spans="1:3" x14ac:dyDescent="0.2">
      <c r="A14">
        <v>14</v>
      </c>
      <c r="C14">
        <v>14</v>
      </c>
    </row>
    <row r="15" spans="1:3" x14ac:dyDescent="0.2">
      <c r="A15">
        <v>15</v>
      </c>
      <c r="C15">
        <v>15</v>
      </c>
    </row>
    <row r="16" spans="1:3" x14ac:dyDescent="0.2">
      <c r="A16">
        <v>16</v>
      </c>
      <c r="C16">
        <v>16</v>
      </c>
    </row>
    <row r="17" spans="1:3" x14ac:dyDescent="0.2">
      <c r="B17">
        <v>17</v>
      </c>
      <c r="C17">
        <v>17</v>
      </c>
    </row>
    <row r="18" spans="1:3" x14ac:dyDescent="0.2">
      <c r="A18">
        <v>18</v>
      </c>
      <c r="C18">
        <v>18</v>
      </c>
    </row>
    <row r="19" spans="1:3" x14ac:dyDescent="0.2">
      <c r="B19">
        <v>19</v>
      </c>
      <c r="C19">
        <v>19</v>
      </c>
    </row>
    <row r="20" spans="1:3" x14ac:dyDescent="0.2">
      <c r="A20">
        <v>20</v>
      </c>
      <c r="C20">
        <v>20</v>
      </c>
    </row>
    <row r="21" spans="1:3" x14ac:dyDescent="0.2">
      <c r="A21">
        <v>21</v>
      </c>
      <c r="B21">
        <v>21</v>
      </c>
      <c r="C21">
        <v>21</v>
      </c>
    </row>
    <row r="22" spans="1:3" x14ac:dyDescent="0.2">
      <c r="A22">
        <v>22</v>
      </c>
      <c r="C22">
        <v>22</v>
      </c>
    </row>
    <row r="23" spans="1:3" x14ac:dyDescent="0.2">
      <c r="A23">
        <v>23</v>
      </c>
      <c r="C23">
        <v>23</v>
      </c>
    </row>
    <row r="24" spans="1:3" x14ac:dyDescent="0.2">
      <c r="A24">
        <v>24</v>
      </c>
      <c r="C24">
        <v>24</v>
      </c>
    </row>
    <row r="25" spans="1:3" x14ac:dyDescent="0.2">
      <c r="A25">
        <v>25</v>
      </c>
      <c r="C25">
        <v>25</v>
      </c>
    </row>
    <row r="26" spans="1:3" x14ac:dyDescent="0.2">
      <c r="A26">
        <v>26</v>
      </c>
      <c r="C26">
        <v>26</v>
      </c>
    </row>
    <row r="27" spans="1:3" x14ac:dyDescent="0.2">
      <c r="A27">
        <v>27</v>
      </c>
      <c r="C27">
        <v>27</v>
      </c>
    </row>
    <row r="28" spans="1:3" x14ac:dyDescent="0.2">
      <c r="A28">
        <v>28</v>
      </c>
      <c r="C28">
        <v>28</v>
      </c>
    </row>
    <row r="29" spans="1:3" x14ac:dyDescent="0.2">
      <c r="A29">
        <v>29</v>
      </c>
      <c r="C29">
        <v>29</v>
      </c>
    </row>
    <row r="30" spans="1:3" x14ac:dyDescent="0.2">
      <c r="A30">
        <v>30</v>
      </c>
      <c r="C30">
        <v>30</v>
      </c>
    </row>
    <row r="31" spans="1:3" x14ac:dyDescent="0.2">
      <c r="A31">
        <v>31</v>
      </c>
      <c r="C31">
        <v>31</v>
      </c>
    </row>
    <row r="32" spans="1:3" x14ac:dyDescent="0.2">
      <c r="A32">
        <v>32</v>
      </c>
      <c r="C32">
        <v>32</v>
      </c>
    </row>
    <row r="33" spans="1:3" x14ac:dyDescent="0.2">
      <c r="A33">
        <v>33</v>
      </c>
      <c r="C33">
        <v>33</v>
      </c>
    </row>
    <row r="34" spans="1:3" x14ac:dyDescent="0.2">
      <c r="A34">
        <v>34</v>
      </c>
      <c r="C34">
        <v>34</v>
      </c>
    </row>
    <row r="35" spans="1:3" x14ac:dyDescent="0.2">
      <c r="A35">
        <v>35</v>
      </c>
      <c r="C35">
        <v>35</v>
      </c>
    </row>
    <row r="36" spans="1:3" x14ac:dyDescent="0.2">
      <c r="A36">
        <v>36</v>
      </c>
      <c r="C36">
        <v>36</v>
      </c>
    </row>
    <row r="37" spans="1:3" x14ac:dyDescent="0.2">
      <c r="A37">
        <v>37</v>
      </c>
      <c r="C37">
        <v>37</v>
      </c>
    </row>
    <row r="38" spans="1:3" x14ac:dyDescent="0.2">
      <c r="A38">
        <v>38</v>
      </c>
      <c r="C38">
        <v>38</v>
      </c>
    </row>
    <row r="39" spans="1:3" x14ac:dyDescent="0.2">
      <c r="A39">
        <v>39</v>
      </c>
      <c r="C39">
        <v>39</v>
      </c>
    </row>
    <row r="40" spans="1:3" x14ac:dyDescent="0.2">
      <c r="A40">
        <v>40</v>
      </c>
      <c r="C40">
        <v>40</v>
      </c>
    </row>
    <row r="41" spans="1:3" x14ac:dyDescent="0.2">
      <c r="A41">
        <v>41</v>
      </c>
      <c r="C41">
        <v>41</v>
      </c>
    </row>
    <row r="42" spans="1:3" x14ac:dyDescent="0.2">
      <c r="B42">
        <v>42</v>
      </c>
      <c r="C42">
        <v>42</v>
      </c>
    </row>
    <row r="43" spans="1:3" x14ac:dyDescent="0.2">
      <c r="A43">
        <v>43</v>
      </c>
      <c r="C43">
        <v>43</v>
      </c>
    </row>
    <row r="44" spans="1:3" x14ac:dyDescent="0.2">
      <c r="B44">
        <v>44</v>
      </c>
      <c r="C44">
        <v>44</v>
      </c>
    </row>
    <row r="45" spans="1:3" x14ac:dyDescent="0.2">
      <c r="A45">
        <v>45</v>
      </c>
      <c r="C45">
        <v>45</v>
      </c>
    </row>
    <row r="46" spans="1:3" x14ac:dyDescent="0.2">
      <c r="A46">
        <v>46</v>
      </c>
      <c r="C46">
        <v>46</v>
      </c>
    </row>
    <row r="47" spans="1:3" x14ac:dyDescent="0.2">
      <c r="A47">
        <v>47</v>
      </c>
      <c r="C47">
        <v>47</v>
      </c>
    </row>
    <row r="48" spans="1:3" x14ac:dyDescent="0.2">
      <c r="A48">
        <v>48</v>
      </c>
      <c r="C48">
        <v>48</v>
      </c>
    </row>
    <row r="49" spans="1:3" x14ac:dyDescent="0.2">
      <c r="A49">
        <v>49</v>
      </c>
      <c r="C49">
        <v>49</v>
      </c>
    </row>
    <row r="50" spans="1:3" x14ac:dyDescent="0.2">
      <c r="A50">
        <v>50</v>
      </c>
      <c r="C50">
        <v>50</v>
      </c>
    </row>
    <row r="51" spans="1:3" x14ac:dyDescent="0.2">
      <c r="A51">
        <v>51</v>
      </c>
      <c r="C51">
        <v>51</v>
      </c>
    </row>
    <row r="52" spans="1:3" x14ac:dyDescent="0.2">
      <c r="A52">
        <v>52</v>
      </c>
      <c r="C52">
        <v>52</v>
      </c>
    </row>
    <row r="53" spans="1:3" x14ac:dyDescent="0.2">
      <c r="A53">
        <v>53</v>
      </c>
      <c r="C53">
        <v>53</v>
      </c>
    </row>
    <row r="54" spans="1:3" x14ac:dyDescent="0.2">
      <c r="A54">
        <v>54</v>
      </c>
      <c r="C54">
        <v>54</v>
      </c>
    </row>
    <row r="55" spans="1:3" x14ac:dyDescent="0.2">
      <c r="A55">
        <v>55</v>
      </c>
      <c r="C55">
        <v>55</v>
      </c>
    </row>
    <row r="56" spans="1:3" x14ac:dyDescent="0.2">
      <c r="A56">
        <v>56</v>
      </c>
      <c r="C56">
        <v>56</v>
      </c>
    </row>
    <row r="57" spans="1:3" x14ac:dyDescent="0.2">
      <c r="A57">
        <v>57</v>
      </c>
      <c r="C57">
        <v>57</v>
      </c>
    </row>
    <row r="58" spans="1:3" x14ac:dyDescent="0.2">
      <c r="A58">
        <v>58</v>
      </c>
      <c r="C58">
        <v>58</v>
      </c>
    </row>
    <row r="59" spans="1:3" x14ac:dyDescent="0.2">
      <c r="A59">
        <v>59</v>
      </c>
      <c r="C59">
        <v>59</v>
      </c>
    </row>
    <row r="60" spans="1:3" x14ac:dyDescent="0.2">
      <c r="A60">
        <v>60</v>
      </c>
      <c r="C60">
        <v>60</v>
      </c>
    </row>
    <row r="61" spans="1:3" x14ac:dyDescent="0.2">
      <c r="A61">
        <v>61</v>
      </c>
      <c r="C61">
        <v>61</v>
      </c>
    </row>
    <row r="62" spans="1:3" x14ac:dyDescent="0.2">
      <c r="B62">
        <v>62</v>
      </c>
      <c r="C62">
        <v>62</v>
      </c>
    </row>
    <row r="63" spans="1:3" x14ac:dyDescent="0.2">
      <c r="A63">
        <v>63</v>
      </c>
      <c r="C63">
        <v>63</v>
      </c>
    </row>
  </sheetData>
  <sortState xmlns:xlrd2="http://schemas.microsoft.com/office/spreadsheetml/2017/richdata2" ref="A1:A5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43B1-64C5-0748-9CC4-A8728625B81B}">
  <dimension ref="A1:CK999"/>
  <sheetViews>
    <sheetView topLeftCell="BF1" zoomScale="110" workbookViewId="0">
      <selection activeCell="AN2" sqref="AN2"/>
    </sheetView>
  </sheetViews>
  <sheetFormatPr baseColWidth="10" defaultRowHeight="16" x14ac:dyDescent="0.2"/>
  <cols>
    <col min="1" max="1" width="25.33203125" bestFit="1" customWidth="1"/>
    <col min="2" max="2" width="9.33203125" bestFit="1" customWidth="1"/>
    <col min="3" max="5" width="3" bestFit="1" customWidth="1"/>
    <col min="6" max="6" width="4.1640625" bestFit="1" customWidth="1"/>
    <col min="7" max="7" width="3" bestFit="1" customWidth="1"/>
    <col min="8" max="8" width="4.5" bestFit="1" customWidth="1"/>
    <col min="9" max="9" width="129.1640625" bestFit="1" customWidth="1"/>
    <col min="10" max="10" width="4.5" bestFit="1" customWidth="1"/>
    <col min="11" max="11" width="12.1640625" bestFit="1" customWidth="1"/>
    <col min="12" max="12" width="33.33203125" bestFit="1" customWidth="1"/>
    <col min="13" max="13" width="4.5" bestFit="1" customWidth="1"/>
    <col min="14" max="14" width="33.33203125" bestFit="1" customWidth="1"/>
    <col min="15" max="25" width="4.5" bestFit="1" customWidth="1"/>
    <col min="26" max="26" width="33.33203125" bestFit="1" customWidth="1"/>
    <col min="27" max="30" width="4.5" bestFit="1" customWidth="1"/>
    <col min="31" max="31" width="129.1640625" bestFit="1" customWidth="1"/>
    <col min="32" max="32" width="4.5" bestFit="1" customWidth="1"/>
    <col min="33" max="33" width="12.1640625" bestFit="1" customWidth="1"/>
    <col min="34" max="34" width="55.6640625" bestFit="1" customWidth="1"/>
    <col min="35" max="39" width="4.5" bestFit="1" customWidth="1"/>
    <col min="40" max="40" width="5.33203125" bestFit="1" customWidth="1"/>
    <col min="41" max="41" width="4.5" bestFit="1" customWidth="1"/>
    <col min="42" max="42" width="4.5" customWidth="1"/>
    <col min="43" max="46" width="4.5" bestFit="1" customWidth="1"/>
    <col min="47" max="48" width="5.33203125" bestFit="1" customWidth="1"/>
    <col min="49" max="50" width="4.5" bestFit="1" customWidth="1"/>
    <col min="51" max="51" width="5.33203125" bestFit="1" customWidth="1"/>
    <col min="52" max="53" width="4.5" bestFit="1" customWidth="1"/>
    <col min="54" max="54" width="12.6640625" bestFit="1" customWidth="1"/>
    <col min="55" max="65" width="4.5" bestFit="1" customWidth="1"/>
    <col min="66" max="66" width="10.5" bestFit="1" customWidth="1"/>
    <col min="67" max="68" width="4.5" bestFit="1" customWidth="1"/>
    <col min="69" max="69" width="5.33203125" bestFit="1" customWidth="1"/>
    <col min="70" max="70" width="4.5" bestFit="1" customWidth="1"/>
    <col min="71" max="71" width="4.5" customWidth="1"/>
    <col min="72" max="72" width="4.5" bestFit="1" customWidth="1"/>
    <col min="73" max="73" width="5.33203125" bestFit="1" customWidth="1"/>
    <col min="74" max="74" width="139.33203125" bestFit="1" customWidth="1"/>
    <col min="75" max="75" width="12.6640625" bestFit="1" customWidth="1"/>
    <col min="76" max="76" width="52.6640625" customWidth="1"/>
  </cols>
  <sheetData>
    <row r="1" spans="1:88" ht="20" x14ac:dyDescent="0.2">
      <c r="A1" s="1" t="s">
        <v>320</v>
      </c>
      <c r="B1" s="1" t="s">
        <v>321</v>
      </c>
      <c r="C1" s="6">
        <v>1</v>
      </c>
      <c r="D1" s="6">
        <v>3</v>
      </c>
      <c r="E1" s="6">
        <v>5</v>
      </c>
      <c r="F1" s="6">
        <v>7</v>
      </c>
      <c r="G1" s="6">
        <v>9</v>
      </c>
      <c r="H1" s="6">
        <v>11</v>
      </c>
      <c r="I1" s="6">
        <v>13</v>
      </c>
      <c r="J1" s="6">
        <v>13</v>
      </c>
      <c r="K1" s="6">
        <v>13</v>
      </c>
      <c r="L1" s="6">
        <v>16</v>
      </c>
      <c r="M1" s="6">
        <v>16</v>
      </c>
      <c r="N1" s="6">
        <v>18</v>
      </c>
      <c r="O1" s="6">
        <v>18</v>
      </c>
      <c r="P1" s="6">
        <v>23</v>
      </c>
      <c r="Q1" s="6">
        <v>25</v>
      </c>
      <c r="R1" s="6">
        <v>26</v>
      </c>
      <c r="S1" s="6">
        <v>39</v>
      </c>
      <c r="T1" s="6">
        <v>2</v>
      </c>
      <c r="U1" s="6">
        <v>4</v>
      </c>
      <c r="V1" s="6">
        <v>6</v>
      </c>
      <c r="W1" s="6">
        <v>8</v>
      </c>
      <c r="X1" s="6">
        <v>10</v>
      </c>
      <c r="Y1" s="6">
        <v>12</v>
      </c>
      <c r="Z1" s="6">
        <v>20</v>
      </c>
      <c r="AA1" s="6">
        <v>20</v>
      </c>
      <c r="AB1" s="6">
        <v>22</v>
      </c>
      <c r="AC1" s="6">
        <v>24</v>
      </c>
      <c r="AD1" s="6">
        <v>27</v>
      </c>
      <c r="AE1" s="6">
        <v>13</v>
      </c>
      <c r="AF1" s="6">
        <v>13</v>
      </c>
      <c r="AG1" s="6">
        <v>13</v>
      </c>
      <c r="AH1" s="6">
        <v>30</v>
      </c>
      <c r="AI1" s="6">
        <v>30</v>
      </c>
      <c r="AJ1" s="6">
        <v>31</v>
      </c>
      <c r="AK1" s="6"/>
      <c r="AL1" s="25">
        <v>32</v>
      </c>
      <c r="AM1" s="25">
        <v>33</v>
      </c>
      <c r="AN1" s="25">
        <v>33</v>
      </c>
      <c r="AO1" s="6">
        <v>37</v>
      </c>
      <c r="AP1" s="6"/>
      <c r="AQ1" s="6">
        <v>38</v>
      </c>
      <c r="AR1" s="6">
        <v>14</v>
      </c>
      <c r="AS1" s="6">
        <v>15</v>
      </c>
      <c r="AT1" s="6">
        <v>34</v>
      </c>
      <c r="AU1" s="6">
        <v>35</v>
      </c>
      <c r="AV1" s="6">
        <v>36</v>
      </c>
      <c r="AW1" s="6">
        <v>40</v>
      </c>
      <c r="AX1" s="6">
        <v>41</v>
      </c>
      <c r="AY1" s="6">
        <v>43</v>
      </c>
      <c r="AZ1" s="6">
        <v>45</v>
      </c>
      <c r="BA1" s="6">
        <v>46</v>
      </c>
      <c r="BB1" s="6">
        <v>46</v>
      </c>
      <c r="BC1" s="6">
        <v>47</v>
      </c>
      <c r="BD1" s="6">
        <v>47</v>
      </c>
      <c r="BE1" s="6">
        <v>48</v>
      </c>
      <c r="BF1" s="6">
        <v>28</v>
      </c>
      <c r="BG1" s="6">
        <v>29</v>
      </c>
      <c r="BH1" s="6">
        <v>49</v>
      </c>
      <c r="BI1" s="6">
        <v>50</v>
      </c>
      <c r="BJ1" s="6">
        <v>51</v>
      </c>
      <c r="BK1" s="6">
        <v>52</v>
      </c>
      <c r="BL1" s="6">
        <v>53</v>
      </c>
      <c r="BM1" s="6">
        <v>54</v>
      </c>
      <c r="BN1" s="6">
        <v>55</v>
      </c>
      <c r="BO1" s="6">
        <v>56</v>
      </c>
      <c r="BP1" s="6">
        <v>57</v>
      </c>
      <c r="BQ1" s="6">
        <v>58</v>
      </c>
      <c r="BR1" s="6">
        <v>59</v>
      </c>
      <c r="BS1" s="6">
        <v>59</v>
      </c>
      <c r="BT1" s="6">
        <v>60</v>
      </c>
      <c r="BU1" s="6">
        <v>61</v>
      </c>
      <c r="BV1" s="6">
        <v>63</v>
      </c>
      <c r="BW1" s="6">
        <v>63</v>
      </c>
      <c r="BX1" s="6"/>
      <c r="BZ1" t="s">
        <v>436</v>
      </c>
      <c r="CA1" t="s">
        <v>435</v>
      </c>
      <c r="CB1" t="s">
        <v>434</v>
      </c>
      <c r="CC1" t="s">
        <v>427</v>
      </c>
      <c r="CD1" t="s">
        <v>429</v>
      </c>
      <c r="CE1" t="s">
        <v>9</v>
      </c>
      <c r="CF1" t="s">
        <v>428</v>
      </c>
      <c r="CG1" t="s">
        <v>430</v>
      </c>
      <c r="CH1" t="s">
        <v>431</v>
      </c>
      <c r="CI1" t="s">
        <v>432</v>
      </c>
      <c r="CJ1" t="s">
        <v>437</v>
      </c>
    </row>
    <row r="2" spans="1:88" ht="20" x14ac:dyDescent="0.2">
      <c r="A2" s="1" t="s">
        <v>0</v>
      </c>
      <c r="B2" s="2">
        <v>0.38600000000000001</v>
      </c>
      <c r="C2">
        <f>IF(Base!C2="YES",1,IF(Base!C2="NO",0,Base!C2))</f>
        <v>1</v>
      </c>
      <c r="D2">
        <f>IF(Base!D2="YES",1,IF(Base!D2="NO",0,Base!D2))</f>
        <v>0</v>
      </c>
      <c r="E2">
        <f>IF(Base!E2="YES",1,IF(Base!E2="NO",0,Base!E2))</f>
        <v>0</v>
      </c>
      <c r="F2">
        <f>IF(Base!F2="YES",1,IF(Base!F2="NO",0,Base!F2))</f>
        <v>0</v>
      </c>
      <c r="G2">
        <f>IF(Base!G2="YES",1,IF(Base!G2="NO",0,Base!G2))</f>
        <v>0</v>
      </c>
      <c r="H2">
        <f>IF(Base!H2="YES",1,IF(Base!H2="NO",0,Base!H2))</f>
        <v>1</v>
      </c>
      <c r="I2" t="s">
        <v>3</v>
      </c>
      <c r="J2">
        <f>IF((LEN(I2)-LEN(SUBSTITUTE(I2,"#","")))&gt;0,(LEN(I2)-LEN(SUBSTITUTE(I2,"#",""))),IF(I2="",0,1))</f>
        <v>2</v>
      </c>
      <c r="K2">
        <f>J2/(MAX($J$2:$J$38))</f>
        <v>0.2857142857142857</v>
      </c>
      <c r="L2">
        <f>IF(Base!J2="YES",1,IF(Base!J2="NO",0,Base!J2))</f>
        <v>0</v>
      </c>
      <c r="M2">
        <f>IF(L2=0,L2,IF(L2=$L$3,2,1))</f>
        <v>0</v>
      </c>
      <c r="N2">
        <f>IF(Base!L2="YES",1,IF(Base!L2="NO",0,Base!L2))</f>
        <v>0</v>
      </c>
      <c r="O2">
        <f>IF(N2=0,N2,IF(N2=$L$3,2,1))</f>
        <v>0</v>
      </c>
      <c r="P2">
        <f>IF(Base!N2="YES",1,IF(Base!N2="NO",0,Base!N2))</f>
        <v>0</v>
      </c>
      <c r="Q2">
        <f>IF(Base!O2="YES",1,IF(Base!O2="NO",0,Base!O2))</f>
        <v>1</v>
      </c>
      <c r="R2">
        <f>IF(Base!P2="YES",1,IF(Base!P2="NO",0,Base!P2))</f>
        <v>1</v>
      </c>
      <c r="S2">
        <f>IF(Base!Q2="YES",1,IF(Base!Q2="NO",0,Base!Q2))</f>
        <v>0</v>
      </c>
      <c r="T2">
        <f>IF(Base!R2="YES",1,IF(Base!R2="NO",0,Base!R2))</f>
        <v>1</v>
      </c>
      <c r="U2">
        <f>IF(Base!S2="YES",1,IF(Base!S2="NO",0,Base!S2))</f>
        <v>0</v>
      </c>
      <c r="V2">
        <f>IF(Base!T2="YES",1,IF(Base!T2="NO",0,Base!T2))</f>
        <v>0</v>
      </c>
      <c r="W2">
        <f>IF(Base!U2="YES",1,IF(Base!U2="NO",0,Base!U2))</f>
        <v>0</v>
      </c>
      <c r="X2">
        <f>IF(Base!V2="YES",1,IF(Base!V2="NO",0,Base!V2))</f>
        <v>0</v>
      </c>
      <c r="Y2">
        <f>IF(Base!W2="YES",1,IF(Base!W2="NO",0,Base!W2))</f>
        <v>1</v>
      </c>
      <c r="Z2">
        <f>IF(Base!X2="YES",1,IF(Base!X2="NO",0,Base!X2))</f>
        <v>0</v>
      </c>
      <c r="AA2">
        <f>IF(Z2=0,Z2,IF(Z2=$L$3,2,1))</f>
        <v>0</v>
      </c>
      <c r="AB2">
        <f>IF(Base!Z2="YES",1,IF(Base!Z2="NO",0,Base!Z2))</f>
        <v>0</v>
      </c>
      <c r="AC2">
        <f>IF(Base!AA2="YES",1,IF(Base!AA2="NO",0,Base!AA2))</f>
        <v>0</v>
      </c>
      <c r="AD2">
        <f>IF(Base!AB2="YES",1,IF(Base!AB2="NO",0,Base!AB2))</f>
        <v>1</v>
      </c>
      <c r="AE2" t="str">
        <f>IF(Base!AC2="YES",1,IF(Base!AC2="NO",0,Base!AC2))</f>
        <v>#Legal entities
#Other</v>
      </c>
      <c r="AF2">
        <f>IF((LEN(AE2)-LEN(SUBSTITUTE(AE2,"#","")))&gt;0,(LEN(AE2)-LEN(SUBSTITUTE(AE2,"#",""))),IF(AE2="",0,1))</f>
        <v>2</v>
      </c>
      <c r="AG2">
        <f>AF2/(MAX($J$2:$J$38))</f>
        <v>0.2857142857142857</v>
      </c>
      <c r="AH2" t="str">
        <f>IF(Base!AD2="YES",1,IF(Base!AD2="NO",0,Base!AD2))</f>
        <v>Yes, regularly provided funding</v>
      </c>
      <c r="AI2">
        <f>IF(AH2=0,AH2,IF(AH2=$AH$3,2,1))</f>
        <v>1</v>
      </c>
      <c r="AJ2">
        <v>2</v>
      </c>
      <c r="AK2">
        <f>AJ2/(MAX($AJ$2:$AJ$38))</f>
        <v>0.4</v>
      </c>
      <c r="AL2">
        <v>1</v>
      </c>
      <c r="AM2">
        <v>1</v>
      </c>
      <c r="AN2">
        <f>AM2/MAX(AM$2:AM$38)</f>
        <v>0.25</v>
      </c>
      <c r="AO2">
        <v>1</v>
      </c>
      <c r="AP2">
        <f>AO2/MAX(AO$2:AO$38)</f>
        <v>0.25</v>
      </c>
      <c r="AQ2">
        <f>IF(Base!AI2="YES",1,IF(Base!AI2="NO",0,Base!AI2))</f>
        <v>0</v>
      </c>
      <c r="AR2">
        <f>IF(Base!AJ2="YES",1,IF(Base!AJ2="NO",0,Base!AJ2))</f>
        <v>0</v>
      </c>
      <c r="AS2">
        <f>IF(Base!AK2="YES",1,IF(Base!AK2="NO",0,Base!AK2))</f>
        <v>0</v>
      </c>
      <c r="AT2">
        <f>IF(Base!AL2="YES",1,IF(Base!AL2="NO",0,Base!AL2))</f>
        <v>1</v>
      </c>
      <c r="AU2">
        <v>0.5</v>
      </c>
      <c r="AV2">
        <f>IF(Base!AN2="YES",1,IF(Base!AN2="NO",0,Base!AN2))</f>
        <v>1</v>
      </c>
      <c r="AW2">
        <f>IF(Base!AO2="YES",1,IF(Base!AO2="NO",0,Base!AO2))</f>
        <v>0</v>
      </c>
      <c r="AX2">
        <f>IF(Base!AP2="YES",1,IF(Base!AP2="NO",0,Base!AP2))</f>
        <v>0</v>
      </c>
      <c r="AY2">
        <f>IF(Base!AR2="YES",1,IF(Base!AR2="NO",0,Base!AR2))</f>
        <v>0</v>
      </c>
      <c r="AZ2">
        <f>IF(Base!AT2="YES",1,IF(Base!AT2="NO",0,Base!AT2))</f>
        <v>0</v>
      </c>
      <c r="BA2" t="str">
        <f>IF(Base!AU2="YES",1,IF(Base!AU2="NO",0,Base!AU2))</f>
        <v>-</v>
      </c>
      <c r="BB2" t="s">
        <v>424</v>
      </c>
      <c r="BC2">
        <f>IF(Base!AV2="YES",1,IF(Base!AV2="NO",0,Base!AV2))</f>
        <v>0</v>
      </c>
      <c r="BD2">
        <f>BC2/MAX(BC$2:BC$38)</f>
        <v>0</v>
      </c>
      <c r="BE2" t="str">
        <f>IF(Base!AW2="YES",1,IF(Base!AW2="NO",0,Base!AW2))</f>
        <v>-</v>
      </c>
      <c r="BF2" t="str">
        <f>IF(Base!AX2="YES",1,IF(Base!AX2="NO",0,Base!AX2))</f>
        <v>-</v>
      </c>
      <c r="BG2">
        <f>IF(Base!AY2="YES",1,IF(Base!AY2="NO",0,Base!AY2))</f>
        <v>0</v>
      </c>
      <c r="BH2">
        <f>IF(Base!AZ2="YES",1,IF(Base!AZ2="NO",0,Base!AZ2))</f>
        <v>1</v>
      </c>
      <c r="BI2">
        <f>IF(Base!BA2="YES",1,IF(Base!BA2="NO",0,Base!BA2))</f>
        <v>1</v>
      </c>
      <c r="BJ2">
        <f>IF(Base!BB2="YES",1,IF(Base!BB2="NO",0,Base!BB2))</f>
        <v>1</v>
      </c>
      <c r="BK2" t="str">
        <f>IF(Base!BC2="YES",1,IF(Base!BC2="NO",0,Base!BC2))</f>
        <v>-</v>
      </c>
      <c r="BL2">
        <f>IF(Base!BD2="YES",1,IF(Base!BD2="NO",0,Base!BD2))</f>
        <v>1</v>
      </c>
      <c r="BM2">
        <f>IF(Base!BE2="YES",1,IF(Base!BE2="NO",0,Base!BE2))</f>
        <v>1</v>
      </c>
      <c r="BN2">
        <f>IF(Base!BF2="YES",1,IF(Base!BF2="NO",0,Base!BF2))</f>
        <v>1</v>
      </c>
      <c r="BO2">
        <f>IF(Base!BG2="YES",1,IF(Base!BG2="NO",0,Base!BG2))</f>
        <v>1</v>
      </c>
      <c r="BP2">
        <v>1</v>
      </c>
      <c r="BQ2">
        <v>0.5</v>
      </c>
      <c r="BR2" t="str">
        <f>IF(Base!BJ2="YES",1,IF(Base!BJ2="NO",0,Base!BJ2))</f>
        <v>-</v>
      </c>
      <c r="BS2" t="s">
        <v>424</v>
      </c>
      <c r="BT2" t="str">
        <f>IF(Base!BK2="YES",1,IF(Base!BK2="NO",0,Base!BK2))</f>
        <v>-</v>
      </c>
      <c r="BU2" t="str">
        <f>IF(Base!BL2="YES",1,IF(Base!BL2="NO",0,Base!BL2))</f>
        <v>-</v>
      </c>
      <c r="BV2" t="str">
        <f>IF(Base!BN2="YES",1,IF(Base!BN2="NO",0,Base!BN2))</f>
        <v>#Fines
#Other
#Suspension of public funding</v>
      </c>
      <c r="BW2">
        <v>0.18333333333333332</v>
      </c>
      <c r="BY2" s="28" t="s">
        <v>0</v>
      </c>
      <c r="BZ2" t="b">
        <f>ISNUMBER(SEARCH($BZ$1,BV2))</f>
        <v>0</v>
      </c>
      <c r="CA2" t="b">
        <f>ISNUMBER(SEARCH($CA$1,BV2))</f>
        <v>0</v>
      </c>
      <c r="CB2" t="b">
        <f>ISNUMBER(SEARCH($CB$1,BV2))</f>
        <v>0</v>
      </c>
      <c r="CC2" t="b">
        <f>ISNUMBER(SEARCH($CB$1,BV2))</f>
        <v>0</v>
      </c>
      <c r="CD2" t="b">
        <f>ISNUMBER(SEARCH($CD$1,BV2))</f>
        <v>0</v>
      </c>
      <c r="CE2" t="b">
        <f>ISNUMBER(SEARCH($CE$1,BV2))</f>
        <v>1</v>
      </c>
      <c r="CF2" t="b">
        <f>ISNUMBER(SEARCH($CF$1,BV2))</f>
        <v>1</v>
      </c>
      <c r="CG2" t="b">
        <f>ISNUMBER(SEARCH($CG$1,BV2))</f>
        <v>0</v>
      </c>
      <c r="CH2" t="b">
        <f>ISNUMBER(SEARCH($CH$1,BV2))</f>
        <v>0</v>
      </c>
      <c r="CI2" t="b">
        <f>ISNUMBER(SEARCH($CI$1,BV2))</f>
        <v>0</v>
      </c>
      <c r="CJ2" t="b">
        <f>ISNUMBER(SEARCH($CJ$1,BV2))</f>
        <v>0</v>
      </c>
    </row>
    <row r="3" spans="1:88" ht="20" x14ac:dyDescent="0.2">
      <c r="A3" s="1" t="s">
        <v>14</v>
      </c>
      <c r="B3" s="2">
        <v>0.81200000000000006</v>
      </c>
      <c r="C3">
        <f>IF(Base!C3="YES",1,IF(Base!C3="NO",0,Base!C3))</f>
        <v>1</v>
      </c>
      <c r="D3">
        <f>IF(Base!D3="YES",1,IF(Base!D3="NO",0,Base!D3))</f>
        <v>1</v>
      </c>
      <c r="E3">
        <f>IF(Base!E3="YES",1,IF(Base!E3="NO",0,Base!E3))</f>
        <v>1</v>
      </c>
      <c r="F3">
        <f>IF(Base!F3="YES",1,IF(Base!F3="NO",0,Base!F3))</f>
        <v>1</v>
      </c>
      <c r="G3">
        <f>IF(Base!G3="YES",1,IF(Base!G3="NO",0,Base!G3))</f>
        <v>1</v>
      </c>
      <c r="H3">
        <f>IF(Base!H3="YES",1,IF(Base!H3="NO",0,Base!H3))</f>
        <v>1</v>
      </c>
      <c r="I3" t="s">
        <v>15</v>
      </c>
      <c r="J3">
        <f t="shared" ref="J3" si="0">IF((LEN(I3)-LEN(SUBSTITUTE(I3,"#","")))&gt;0,(LEN(I3)-LEN(SUBSTITUTE(I3,"#",""))),IF(I3="",0,1))</f>
        <v>2</v>
      </c>
      <c r="K3">
        <f t="shared" ref="K3:K38" si="1">J3/(MAX($J$2:$J$38))</f>
        <v>0.2857142857142857</v>
      </c>
      <c r="L3" t="str">
        <f>IF(Base!J3="YES",1,IF(Base!J3="NO",0,Base!J3))</f>
        <v>Yes, for both natural and legal persons</v>
      </c>
      <c r="M3">
        <f t="shared" ref="M3:M38" si="2">IF(L3=0,L3,IF(L3=$L$3,2,1))</f>
        <v>2</v>
      </c>
      <c r="N3" t="str">
        <f>IF(Base!L3="YES",1,IF(Base!L3="NO",0,Base!L3))</f>
        <v>Yes, for both natural and legal persons</v>
      </c>
      <c r="O3">
        <f t="shared" ref="O3:O38" si="3">IF(N3=0,N3,IF(N3=$L$3,2,1))</f>
        <v>2</v>
      </c>
      <c r="P3">
        <f>IF(Base!N3="YES",1,IF(Base!N3="NO",0,Base!N3))</f>
        <v>1</v>
      </c>
      <c r="Q3">
        <f>IF(Base!O3="YES",1,IF(Base!O3="NO",0,Base!O3))</f>
        <v>0</v>
      </c>
      <c r="R3">
        <f>IF(Base!P3="YES",1,IF(Base!P3="NO",0,Base!P3))</f>
        <v>0</v>
      </c>
      <c r="S3">
        <v>1</v>
      </c>
      <c r="T3">
        <f>IF(Base!R3="YES",1,IF(Base!R3="NO",0,Base!R3))</f>
        <v>0</v>
      </c>
      <c r="U3">
        <f>IF(Base!S3="YES",1,IF(Base!S3="NO",0,Base!S3))</f>
        <v>0</v>
      </c>
      <c r="V3">
        <f>IF(Base!T3="YES",1,IF(Base!T3="NO",0,Base!T3))</f>
        <v>0</v>
      </c>
      <c r="W3">
        <f>IF(Base!U3="YES",1,IF(Base!U3="NO",0,Base!U3))</f>
        <v>0</v>
      </c>
      <c r="X3">
        <f>IF(Base!V3="YES",1,IF(Base!V3="NO",0,Base!V3))</f>
        <v>0</v>
      </c>
      <c r="Y3">
        <f>IF(Base!W3="YES",1,IF(Base!W3="NO",0,Base!W3))</f>
        <v>0</v>
      </c>
      <c r="Z3">
        <f>IF(Base!X3="YES",1,IF(Base!X3="NO",0,Base!X3))</f>
        <v>0</v>
      </c>
      <c r="AA3">
        <v>0</v>
      </c>
      <c r="AB3">
        <f>IF(Base!Z3="YES",1,IF(Base!Z3="NO",0,Base!Z3))</f>
        <v>0</v>
      </c>
      <c r="AC3">
        <f>IF(Base!AA3="YES",1,IF(Base!AA3="NO",0,Base!AA3))</f>
        <v>0</v>
      </c>
      <c r="AD3">
        <f>IF(Base!AB3="YES",1,IF(Base!AB3="NO",0,Base!AB3))</f>
        <v>0</v>
      </c>
      <c r="AE3" t="str">
        <f>IF(Base!AC3="YES",1,IF(Base!AC3="NO",0,Base!AC3))</f>
        <v>#Organisations connected to gambling
#Organisations in debt</v>
      </c>
      <c r="AF3">
        <f t="shared" ref="AF3" si="4">IF((LEN(AE3)-LEN(SUBSTITUTE(AE3,"#","")))&gt;0,(LEN(AE3)-LEN(SUBSTITUTE(AE3,"#",""))),IF(AE3="",0,1))</f>
        <v>2</v>
      </c>
      <c r="AG3">
        <f t="shared" ref="AG3:AG38" si="5">AF3/(MAX($J$2:$J$38))</f>
        <v>0.2857142857142857</v>
      </c>
      <c r="AH3" t="str">
        <f>IF(Base!AD3="YES",1,IF(Base!AD3="NO",0,Base!AD3))</f>
        <v>Yes, both regularly provided funding and in relation to campaigns</v>
      </c>
      <c r="AI3">
        <f>IF(AH3=0,AH3,IF(AH3=$AH$3,2,1))</f>
        <v>2</v>
      </c>
      <c r="AJ3">
        <v>2</v>
      </c>
      <c r="AK3">
        <f t="shared" ref="AK3:AK38" si="6">AJ3/(MAX($AJ$2:$AJ$38))</f>
        <v>0.4</v>
      </c>
      <c r="AL3">
        <v>0.5</v>
      </c>
      <c r="AM3">
        <v>3</v>
      </c>
      <c r="AN3">
        <f t="shared" ref="AN3:AN38" si="7">AM3/MAX(AM$2:AM$38)</f>
        <v>0.75</v>
      </c>
      <c r="AO3">
        <v>1</v>
      </c>
      <c r="AP3">
        <f t="shared" ref="AP3:AP38" si="8">AO3/MAX(AO$2:AO$38)</f>
        <v>0.25</v>
      </c>
      <c r="AQ3">
        <f>IF(Base!AI3="YES",1,IF(Base!AI3="NO",0,Base!AI3))</f>
        <v>0</v>
      </c>
      <c r="AR3">
        <f>IF(Base!AJ3="YES",1,IF(Base!AJ3="NO",0,Base!AJ3))</f>
        <v>0</v>
      </c>
      <c r="AS3">
        <f>IF(Base!AK3="YES",1,IF(Base!AK3="NO",0,Base!AK3))</f>
        <v>1</v>
      </c>
      <c r="AT3">
        <f>IF(Base!AL3="YES",1,IF(Base!AL3="NO",0,Base!AL3))</f>
        <v>1</v>
      </c>
      <c r="AU3">
        <v>0.5</v>
      </c>
      <c r="AV3">
        <f>IF(Base!AN3="YES",1,IF(Base!AN3="NO",0,Base!AN3))</f>
        <v>0</v>
      </c>
      <c r="AW3">
        <f>IF(Base!AO3="YES",1,IF(Base!AO3="NO",0,Base!AO3))</f>
        <v>1</v>
      </c>
      <c r="AX3">
        <f>IF(Base!AP3="YES",1,IF(Base!AP3="NO",0,Base!AP3))</f>
        <v>1</v>
      </c>
      <c r="AY3">
        <f>IF(Base!AR3="YES",1,IF(Base!AR3="NO",0,Base!AR3))</f>
        <v>0</v>
      </c>
      <c r="AZ3">
        <f>IF(Base!AT3="YES",1,IF(Base!AT3="NO",0,Base!AT3))</f>
        <v>1</v>
      </c>
      <c r="BA3">
        <f>IF(Base!AU3="YES",1,IF(Base!AU3="NO",0,Base!AU3))</f>
        <v>1</v>
      </c>
      <c r="BB3">
        <f>BA3/MAX(BA$2:BA$38)</f>
        <v>0.33333333333333331</v>
      </c>
      <c r="BC3">
        <v>3</v>
      </c>
      <c r="BD3">
        <f t="shared" ref="BD3:BD38" si="9">BC3/MAX(BC$2:BC$38)</f>
        <v>1</v>
      </c>
      <c r="BE3">
        <f>IF(Base!AW3="YES",1,IF(Base!AW3="NO",0,Base!AW3))</f>
        <v>1</v>
      </c>
      <c r="BF3">
        <f>IF(Base!AX3="YES",1,IF(Base!AX3="NO",0,Base!AX3))</f>
        <v>0</v>
      </c>
      <c r="BG3">
        <f>IF(Base!AY3="YES",1,IF(Base!AY3="NO",0,Base!AY3))</f>
        <v>1</v>
      </c>
      <c r="BH3">
        <f>IF(Base!AZ3="YES",1,IF(Base!AZ3="NO",0,Base!AZ3))</f>
        <v>1</v>
      </c>
      <c r="BI3">
        <f>IF(Base!BA3="YES",1,IF(Base!BA3="NO",0,Base!BA3))</f>
        <v>1</v>
      </c>
      <c r="BJ3">
        <f>IF(Base!BB3="YES",1,IF(Base!BB3="NO",0,Base!BB3))</f>
        <v>0</v>
      </c>
      <c r="BK3">
        <f>IF(Base!BC3="YES",1,IF(Base!BC3="NO",0,Base!BC3))</f>
        <v>1</v>
      </c>
      <c r="BL3">
        <f>IF(Base!BD3="YES",1,IF(Base!BD3="NO",0,Base!BD3))</f>
        <v>1</v>
      </c>
      <c r="BM3">
        <f>IF(Base!BE3="YES",1,IF(Base!BE3="NO",0,Base!BE3))</f>
        <v>1</v>
      </c>
      <c r="BN3">
        <f>IF(Base!BF3="YES",1,IF(Base!BF3="NO",0,Base!BF3))</f>
        <v>1</v>
      </c>
      <c r="BO3">
        <f>IF(Base!BG3="YES",1,IF(Base!BG3="NO",0,Base!BG3))</f>
        <v>1</v>
      </c>
      <c r="BP3">
        <f>IF(Base!BH3="YES",1,IF(Base!BH3="NO",0,Base!BH3))</f>
        <v>1</v>
      </c>
      <c r="BQ3">
        <v>1</v>
      </c>
      <c r="BR3">
        <v>1</v>
      </c>
      <c r="BS3">
        <f t="shared" ref="BS3:BS38" si="10">BR3/MAX(BR3:BR39)</f>
        <v>0.2</v>
      </c>
      <c r="BT3">
        <f>IF(Base!BK3="YES",1,IF(Base!BK3="NO",0,Base!BK3))</f>
        <v>0</v>
      </c>
      <c r="BU3">
        <f>IF(Base!BL3="YES",1,IF(Base!BL3="NO",0,Base!BL3))</f>
        <v>0</v>
      </c>
      <c r="BV3" t="str">
        <f>IF(Base!BN3="YES",1,IF(Base!BN3="NO",0,Base!BN3))</f>
        <v>Fines - Loss of public funding - Loss of politican rights</v>
      </c>
      <c r="BW3">
        <v>0.2</v>
      </c>
      <c r="BY3" s="28" t="s">
        <v>14</v>
      </c>
      <c r="BZ3" t="b">
        <f>ISNUMBER(SEARCH($BZ$1,BV3))</f>
        <v>0</v>
      </c>
      <c r="CA3" t="b">
        <f>ISNUMBER(SEARCH($CA$1,BV3))</f>
        <v>0</v>
      </c>
      <c r="CB3" t="b">
        <f>ISNUMBER(SEARCH($CB$1,BV3))</f>
        <v>0</v>
      </c>
      <c r="CC3" t="b">
        <f>ISNUMBER(SEARCH($CB$1,BV3))</f>
        <v>0</v>
      </c>
      <c r="CD3" t="b">
        <f>ISNUMBER(SEARCH($CD$1,BV3))</f>
        <v>1</v>
      </c>
      <c r="CE3" t="b">
        <f>ISNUMBER(SEARCH($CE$1,BV3))</f>
        <v>0</v>
      </c>
      <c r="CF3" t="b">
        <f>ISNUMBER(SEARCH($CF$1,BV3))</f>
        <v>0</v>
      </c>
      <c r="CG3" t="b">
        <f>ISNUMBER(SEARCH($CG$1,BV3))</f>
        <v>1</v>
      </c>
      <c r="CH3" t="b">
        <f>ISNUMBER(SEARCH($CH$1,BV3))</f>
        <v>0</v>
      </c>
      <c r="CI3" t="b">
        <f>ISNUMBER(SEARCH($CI$1,BV3))</f>
        <v>0</v>
      </c>
      <c r="CJ3" t="b">
        <f>ISNUMBER(SEARCH($CJ$1,BV3))</f>
        <v>0</v>
      </c>
    </row>
    <row r="4" spans="1:88" ht="20" x14ac:dyDescent="0.2">
      <c r="A4" s="1" t="s">
        <v>32</v>
      </c>
      <c r="B4" s="2">
        <v>0.83799999999999997</v>
      </c>
      <c r="C4">
        <f>IF(Base!C4="YES",1,IF(Base!C4="NO",0,Base!C4))</f>
        <v>1</v>
      </c>
      <c r="D4">
        <f>IF(Base!D4="YES",1,IF(Base!D4="NO",0,Base!D4))</f>
        <v>0</v>
      </c>
      <c r="E4">
        <f>IF(Base!E4="YES",1,IF(Base!E4="NO",0,Base!E4))</f>
        <v>0</v>
      </c>
      <c r="F4">
        <v>0.5</v>
      </c>
      <c r="G4">
        <f>IF(Base!G4="YES",1,IF(Base!G4="NO",0,Base!G4))</f>
        <v>0</v>
      </c>
      <c r="H4">
        <f>IF(Base!H4="YES",1,IF(Base!H4="NO",0,Base!H4))</f>
        <v>0</v>
      </c>
      <c r="I4">
        <v>0</v>
      </c>
      <c r="J4">
        <f>IF((LEN(I4)-LEN(SUBSTITUTE(I4,"#","")))&gt;0,(LEN(I4)-LEN(SUBSTITUTE(I4,"#",""))),IF(I4=0,0,1))</f>
        <v>0</v>
      </c>
      <c r="K4">
        <f t="shared" si="1"/>
        <v>0</v>
      </c>
      <c r="L4">
        <f>IF(Base!J4="YES",1,IF(Base!J4="NO",0,Base!J4))</f>
        <v>0</v>
      </c>
      <c r="M4">
        <f t="shared" si="2"/>
        <v>0</v>
      </c>
      <c r="N4">
        <f>IF(Base!L4="YES",1,IF(Base!L4="NO",0,Base!L4))</f>
        <v>0</v>
      </c>
      <c r="O4">
        <f t="shared" si="3"/>
        <v>0</v>
      </c>
      <c r="P4">
        <f>IF(Base!N4="YES",1,IF(Base!N4="NO",0,Base!N4))</f>
        <v>0</v>
      </c>
      <c r="Q4">
        <f>IF(Base!O4="YES",1,IF(Base!O4="NO",0,Base!O4))</f>
        <v>0</v>
      </c>
      <c r="R4">
        <f>IF(Base!P4="YES",1,IF(Base!P4="NO",0,Base!P4))</f>
        <v>1</v>
      </c>
      <c r="S4">
        <f>IF(Base!Q4="YES",1,IF(Base!Q4="NO",0,Base!Q4))</f>
        <v>0</v>
      </c>
      <c r="T4">
        <f>IF(Base!R4="YES",1,IF(Base!R4="NO",0,Base!R4))</f>
        <v>1</v>
      </c>
      <c r="U4">
        <f>IF(Base!S4="YES",1,IF(Base!S4="NO",0,Base!S4))</f>
        <v>0</v>
      </c>
      <c r="V4">
        <f>IF(Base!T4="YES",1,IF(Base!T4="NO",0,Base!T4))</f>
        <v>0</v>
      </c>
      <c r="W4">
        <v>0.5</v>
      </c>
      <c r="X4">
        <f>IF(Base!V4="YES",1,IF(Base!V4="NO",0,Base!V4))</f>
        <v>0</v>
      </c>
      <c r="Y4">
        <f>IF(Base!W4="YES",1,IF(Base!W4="NO",0,Base!W4))</f>
        <v>0</v>
      </c>
      <c r="Z4">
        <f>IF(Base!X4="YES",1,IF(Base!X4="NO",0,Base!X4))</f>
        <v>0</v>
      </c>
      <c r="AA4">
        <f t="shared" ref="AA4:AA38" si="11">IF(Z4=0,Z4,IF(Z4=$L$3,2,1))</f>
        <v>0</v>
      </c>
      <c r="AB4">
        <f>IF(Base!Z4="YES",1,IF(Base!Z4="NO",0,Base!Z4))</f>
        <v>0</v>
      </c>
      <c r="AC4">
        <f>IF(Base!AA4="YES",1,IF(Base!AA4="NO",0,Base!AA4))</f>
        <v>0</v>
      </c>
      <c r="AD4">
        <f>IF(Base!AB4="YES",1,IF(Base!AB4="NO",0,Base!AB4))</f>
        <v>0</v>
      </c>
      <c r="AE4">
        <f>IF(Base!AC4="YES",1,IF(Base!AC4="NO",0,Base!AC4))</f>
        <v>0</v>
      </c>
      <c r="AF4">
        <f>IF((LEN(AE4)-LEN(SUBSTITUTE(AE4,"#","")))&gt;0,(LEN(AE4)-LEN(SUBSTITUTE(AE4,"#",""))),IF(AE4=0,0,1))</f>
        <v>0</v>
      </c>
      <c r="AG4">
        <f t="shared" si="5"/>
        <v>0</v>
      </c>
      <c r="AH4" t="str">
        <f>IF(Base!AD4="YES",1,IF(Base!AD4="NO",0,Base!AD4))</f>
        <v>Yes, in relation to campaigns</v>
      </c>
      <c r="AI4">
        <f>IF(AH4=0,AH4,IF(AH4=$AH$3,2,1))</f>
        <v>1</v>
      </c>
      <c r="AJ4">
        <v>1</v>
      </c>
      <c r="AK4">
        <f t="shared" si="6"/>
        <v>0.2</v>
      </c>
      <c r="AL4">
        <v>0</v>
      </c>
      <c r="AM4">
        <v>1</v>
      </c>
      <c r="AN4">
        <f t="shared" si="7"/>
        <v>0.25</v>
      </c>
      <c r="AO4">
        <v>1</v>
      </c>
      <c r="AP4">
        <f t="shared" si="8"/>
        <v>0.25</v>
      </c>
      <c r="AQ4">
        <f>IF(Base!AI4="YES",1,IF(Base!AI4="NO",0,Base!AI4))</f>
        <v>0</v>
      </c>
      <c r="AR4">
        <f>IF(Base!AJ4="YES",1,IF(Base!AJ4="NO",0,Base!AJ4))</f>
        <v>0</v>
      </c>
      <c r="AS4">
        <f>IF(Base!AK4="YES",1,IF(Base!AK4="NO",0,Base!AK4))</f>
        <v>0</v>
      </c>
      <c r="AT4">
        <f>IF(Base!AL4="YES",1,IF(Base!AL4="NO",0,Base!AL4))</f>
        <v>1</v>
      </c>
      <c r="AU4">
        <v>0.5</v>
      </c>
      <c r="AV4">
        <f>IF(Base!AN4="YES",1,IF(Base!AN4="NO",0,Base!AN4))</f>
        <v>0</v>
      </c>
      <c r="AW4">
        <f>IF(Base!AO4="YES",1,IF(Base!AO4="NO",0,Base!AO4))</f>
        <v>1</v>
      </c>
      <c r="AX4">
        <f>IF(Base!AP4="YES",1,IF(Base!AP4="NO",0,Base!AP4))</f>
        <v>0</v>
      </c>
      <c r="AY4">
        <f>IF(Base!AR4="YES",1,IF(Base!AR4="NO",0,Base!AR4))</f>
        <v>0</v>
      </c>
      <c r="AZ4">
        <f>IF(Base!AT4="YES",1,IF(Base!AT4="NO",0,Base!AT4))</f>
        <v>0</v>
      </c>
      <c r="BA4">
        <f>IF(Base!AU4="YES",1,IF(Base!AU4="NO",0,Base!AU4))</f>
        <v>0</v>
      </c>
      <c r="BB4">
        <f t="shared" ref="BB3:BB38" si="12">BA4/MAX(BA$2:BA$38)</f>
        <v>0</v>
      </c>
      <c r="BC4">
        <f>IF(Base!AV4="YES",1,IF(Base!AV4="NO",0,Base!AV4))</f>
        <v>0</v>
      </c>
      <c r="BD4">
        <f t="shared" si="9"/>
        <v>0</v>
      </c>
      <c r="BE4">
        <f>IF(Base!AW4="YES",1,IF(Base!AW4="NO",0,Base!AW4))</f>
        <v>0</v>
      </c>
      <c r="BF4">
        <f>IF(Base!AX4="YES",1,IF(Base!AX4="NO",0,Base!AX4))</f>
        <v>0</v>
      </c>
      <c r="BG4">
        <f>IF(Base!AY4="YES",1,IF(Base!AY4="NO",0,Base!AY4))</f>
        <v>0</v>
      </c>
      <c r="BH4">
        <f>IF(Base!AZ4="YES",1,IF(Base!AZ4="NO",0,Base!AZ4))</f>
        <v>1</v>
      </c>
      <c r="BI4">
        <f>IF(Base!BA4="YES",1,IF(Base!BA4="NO",0,Base!BA4))</f>
        <v>1</v>
      </c>
      <c r="BJ4">
        <f>IF(Base!BB4="YES",1,IF(Base!BB4="NO",0,Base!BB4))</f>
        <v>1</v>
      </c>
      <c r="BK4">
        <f>IF(Base!BC4="YES",1,IF(Base!BC4="NO",0,Base!BC4))</f>
        <v>1</v>
      </c>
      <c r="BL4">
        <f>IF(Base!BD4="YES",1,IF(Base!BD4="NO",0,Base!BD4))</f>
        <v>1</v>
      </c>
      <c r="BM4">
        <v>0.5</v>
      </c>
      <c r="BN4">
        <f>IF(Base!BF4="YES",1,IF(Base!BF4="NO",0,Base!BF4))</f>
        <v>1</v>
      </c>
      <c r="BO4">
        <f>IF(Base!BG4="YES",1,IF(Base!BG4="NO",0,Base!BG4))</f>
        <v>1</v>
      </c>
      <c r="BP4">
        <v>1</v>
      </c>
      <c r="BQ4">
        <v>0.5</v>
      </c>
      <c r="BR4">
        <v>2</v>
      </c>
      <c r="BS4">
        <f t="shared" si="10"/>
        <v>0.4</v>
      </c>
      <c r="BT4">
        <f>IF(Base!BK4="YES",1,IF(Base!BK4="NO",0,Base!BK4))</f>
        <v>0</v>
      </c>
      <c r="BU4">
        <f>IF(Base!BL4="YES",1,IF(Base!BL4="NO",0,Base!BL4))</f>
        <v>0</v>
      </c>
      <c r="BV4" t="str">
        <f>IF(Base!BN4="YES",1,IF(Base!BN4="NO",0,Base!BN4))</f>
        <v>#Fines
#Prison</v>
      </c>
      <c r="BW4">
        <v>0.13333333333333333</v>
      </c>
      <c r="BY4" s="28" t="s">
        <v>32</v>
      </c>
      <c r="BZ4" t="b">
        <f>ISNUMBER(SEARCH($BZ$1,BV4))</f>
        <v>0</v>
      </c>
      <c r="CA4" t="b">
        <f>ISNUMBER(SEARCH($CA$1,BV4))</f>
        <v>0</v>
      </c>
      <c r="CB4" t="b">
        <f>ISNUMBER(SEARCH($CB$1,BV4))</f>
        <v>0</v>
      </c>
      <c r="CC4" t="b">
        <f>ISNUMBER(SEARCH($CB$1,BV4))</f>
        <v>0</v>
      </c>
      <c r="CD4" t="b">
        <f>ISNUMBER(SEARCH($CD$1,BV4))</f>
        <v>0</v>
      </c>
      <c r="CE4" t="b">
        <f>ISNUMBER(SEARCH($CE$1,BV4))</f>
        <v>0</v>
      </c>
      <c r="CF4" t="b">
        <f>ISNUMBER(SEARCH($CF$1,BV4))</f>
        <v>0</v>
      </c>
      <c r="CG4" t="b">
        <f>ISNUMBER(SEARCH($CG$1,BV4))</f>
        <v>0</v>
      </c>
      <c r="CH4" t="b">
        <f>ISNUMBER(SEARCH($CH$1,BV4))</f>
        <v>1</v>
      </c>
      <c r="CI4" t="b">
        <f>ISNUMBER(SEARCH($CI$1,BV4))</f>
        <v>0</v>
      </c>
      <c r="CJ4" t="b">
        <f>ISNUMBER(SEARCH($CJ$1,BV4))</f>
        <v>0</v>
      </c>
    </row>
    <row r="5" spans="1:88" ht="20" x14ac:dyDescent="0.2">
      <c r="A5" s="1" t="s">
        <v>41</v>
      </c>
      <c r="B5" s="2">
        <v>0.88200000000000001</v>
      </c>
      <c r="C5">
        <f>IF(Base!C5="YES",1,IF(Base!C5="NO",0,Base!C5))</f>
        <v>0</v>
      </c>
      <c r="D5">
        <f>IF(Base!D5="YES",1,IF(Base!D5="NO",0,Base!D5))</f>
        <v>1</v>
      </c>
      <c r="E5">
        <f>IF(Base!E5="YES",1,IF(Base!E5="NO",0,Base!E5))</f>
        <v>1</v>
      </c>
      <c r="F5">
        <v>0.5</v>
      </c>
      <c r="G5">
        <f>IF(Base!G5="YES",1,IF(Base!G5="NO",0,Base!G5))</f>
        <v>1</v>
      </c>
      <c r="H5">
        <f>IF(Base!H5="YES",1,IF(Base!H5="NO",0,Base!H5))</f>
        <v>1</v>
      </c>
      <c r="I5" t="s">
        <v>42</v>
      </c>
      <c r="J5">
        <f t="shared" ref="J5:J38" si="13">IF((LEN(I5)-LEN(SUBSTITUTE(I5,"#","")))&gt;0,(LEN(I5)-LEN(SUBSTITUTE(I5,"#",""))),IF(I5=0,0,1))</f>
        <v>1</v>
      </c>
      <c r="K5">
        <f t="shared" si="1"/>
        <v>0.14285714285714285</v>
      </c>
      <c r="L5" t="str">
        <f>IF(Base!J5="YES",1,IF(Base!J5="NO",0,Base!J5))</f>
        <v>Yes, for natural persons</v>
      </c>
      <c r="M5">
        <f t="shared" si="2"/>
        <v>1</v>
      </c>
      <c r="N5">
        <f>IF(Base!L5="YES",1,IF(Base!L5="NO",0,Base!L5))</f>
        <v>0</v>
      </c>
      <c r="O5">
        <f t="shared" si="3"/>
        <v>0</v>
      </c>
      <c r="P5" t="s">
        <v>424</v>
      </c>
      <c r="Q5">
        <f>IF(Base!O5="YES",1,IF(Base!O5="NO",0,Base!O5))</f>
        <v>0</v>
      </c>
      <c r="R5" t="s">
        <v>424</v>
      </c>
      <c r="S5" t="str">
        <f>IF(Base!Q5="YES",1,IF(Base!Q5="NO",0,Base!Q5))</f>
        <v>-</v>
      </c>
      <c r="T5">
        <f>IF(Base!R5="YES",1,IF(Base!R5="NO",0,Base!R5))</f>
        <v>0</v>
      </c>
      <c r="U5">
        <f>IF(Base!S5="YES",1,IF(Base!S5="NO",0,Base!S5))</f>
        <v>1</v>
      </c>
      <c r="V5">
        <f>IF(Base!T5="YES",1,IF(Base!T5="NO",0,Base!T5))</f>
        <v>1</v>
      </c>
      <c r="W5">
        <v>0.5</v>
      </c>
      <c r="X5">
        <f>IF(Base!V5="YES",1,IF(Base!V5="NO",0,Base!V5))</f>
        <v>1</v>
      </c>
      <c r="Y5">
        <f>IF(Base!W5="YES",1,IF(Base!W5="NO",0,Base!W5))</f>
        <v>1</v>
      </c>
      <c r="Z5" t="str">
        <f>IF(Base!X5="YES",1,IF(Base!X5="NO",0,Base!X5))</f>
        <v>Yes, for natural persons</v>
      </c>
      <c r="AA5">
        <f t="shared" si="11"/>
        <v>1</v>
      </c>
      <c r="AB5" t="str">
        <f>IF(Base!Z5="YES",1,IF(Base!Z5="NO",0,Base!Z5))</f>
        <v>-</v>
      </c>
      <c r="AC5" t="str">
        <f>IF(Base!AA5="YES",1,IF(Base!AA5="NO",0,Base!AA5))</f>
        <v>-</v>
      </c>
      <c r="AD5" t="str">
        <f>IF(Base!AB5="YES",1,IF(Base!AB5="NO",0,Base!AB5))</f>
        <v>-</v>
      </c>
      <c r="AE5" t="str">
        <f>IF(Base!AC5="YES",1,IF(Base!AC5="NO",0,Base!AC5))</f>
        <v>Legal entities</v>
      </c>
      <c r="AF5">
        <f t="shared" ref="AF5:AF38" si="14">IF((LEN(AE5)-LEN(SUBSTITUTE(AE5,"#","")))&gt;0,(LEN(AE5)-LEN(SUBSTITUTE(AE5,"#",""))),IF(AE5=0,0,1))</f>
        <v>1</v>
      </c>
      <c r="AG5">
        <f t="shared" si="5"/>
        <v>0.14285714285714285</v>
      </c>
      <c r="AH5" t="str">
        <f>IF(Base!AD5="YES",1,IF(Base!AD5="NO",0,Base!AD5))</f>
        <v>Yes, regularly provided funding</v>
      </c>
      <c r="AI5">
        <f>IF(AH5=0,AH5,IF(AH5=$AH$3,2,1))</f>
        <v>1</v>
      </c>
      <c r="AJ5">
        <v>1</v>
      </c>
      <c r="AK5">
        <f t="shared" si="6"/>
        <v>0.2</v>
      </c>
      <c r="AL5">
        <v>0.5</v>
      </c>
      <c r="AM5">
        <f>IF(Base!AG5="YES",1,IF(Base!AG5="NO",0,Base!AG5))</f>
        <v>0</v>
      </c>
      <c r="AN5">
        <f t="shared" si="7"/>
        <v>0</v>
      </c>
      <c r="AO5">
        <v>1</v>
      </c>
      <c r="AP5">
        <f t="shared" si="8"/>
        <v>0.25</v>
      </c>
      <c r="AQ5" t="str">
        <f>IF(Base!AI5="YES",1,IF(Base!AI5="NO",0,Base!AI5))</f>
        <v>-</v>
      </c>
      <c r="AR5" t="str">
        <f>IF(Base!AJ5="YES",1,IF(Base!AJ5="NO",0,Base!AJ5))</f>
        <v>-</v>
      </c>
      <c r="AS5" t="str">
        <f>IF(Base!AK5="YES",1,IF(Base!AK5="NO",0,Base!AK5))</f>
        <v>-</v>
      </c>
      <c r="AT5">
        <f>IF(Base!AL5="YES",1,IF(Base!AL5="NO",0,Base!AL5))</f>
        <v>1</v>
      </c>
      <c r="AU5">
        <v>0.75</v>
      </c>
      <c r="AV5">
        <f>IF(Base!AN5="YES",1,IF(Base!AN5="NO",0,Base!AN5))</f>
        <v>0</v>
      </c>
      <c r="AW5">
        <f>IF(Base!AO5="YES",1,IF(Base!AO5="NO",0,Base!AO5))</f>
        <v>1</v>
      </c>
      <c r="AX5">
        <f>IF(Base!AP5="YES",1,IF(Base!AP5="NO",0,Base!AP5))</f>
        <v>1</v>
      </c>
      <c r="AY5">
        <f>IF(Base!AR5="YES",1,IF(Base!AR5="NO",0,Base!AR5))</f>
        <v>1</v>
      </c>
      <c r="AZ5" t="str">
        <f>IF(Base!AT5="YES",1,IF(Base!AT5="NO",0,Base!AT5))</f>
        <v>-</v>
      </c>
      <c r="BA5" t="str">
        <f>IF(Base!AU5="YES",1,IF(Base!AU5="NO",0,Base!AU5))</f>
        <v>-</v>
      </c>
      <c r="BB5" t="s">
        <v>424</v>
      </c>
      <c r="BC5" t="str">
        <f>IF(Base!AV5="YES",1,IF(Base!AV5="NO",0,Base!AV5))</f>
        <v>-</v>
      </c>
      <c r="BD5" t="s">
        <v>424</v>
      </c>
      <c r="BE5" t="str">
        <f>IF(Base!AW5="YES",1,IF(Base!AW5="NO",0,Base!AW5))</f>
        <v>-</v>
      </c>
      <c r="BF5" t="str">
        <f>IF(Base!AX5="YES",1,IF(Base!AX5="NO",0,Base!AX5))</f>
        <v>-</v>
      </c>
      <c r="BG5">
        <f>IF(Base!AY5="YES",1,IF(Base!AY5="NO",0,Base!AY5))</f>
        <v>0</v>
      </c>
      <c r="BH5">
        <f>IF(Base!AZ5="YES",1,IF(Base!AZ5="NO",0,Base!AZ5))</f>
        <v>1</v>
      </c>
      <c r="BI5">
        <f>IF(Base!BA5="YES",1,IF(Base!BA5="NO",0,Base!BA5))</f>
        <v>1</v>
      </c>
      <c r="BJ5">
        <f>IF(Base!BB5="YES",1,IF(Base!BB5="NO",0,Base!BB5))</f>
        <v>1</v>
      </c>
      <c r="BK5" t="str">
        <f>IF(Base!BC5="YES",1,IF(Base!BC5="NO",0,Base!BC5))</f>
        <v>-</v>
      </c>
      <c r="BL5">
        <f>IF(Base!BD5="YES",1,IF(Base!BD5="NO",0,Base!BD5))</f>
        <v>1</v>
      </c>
      <c r="BM5">
        <f>IF(Base!BE5="YES",1,IF(Base!BE5="NO",0,Base!BE5))</f>
        <v>1</v>
      </c>
      <c r="BN5">
        <f>IF(Base!BF5="YES",1,IF(Base!BF5="NO",0,Base!BF5))</f>
        <v>1</v>
      </c>
      <c r="BO5">
        <f>IF(Base!BG5="YES",1,IF(Base!BG5="NO",0,Base!BG5))</f>
        <v>1</v>
      </c>
      <c r="BP5">
        <v>1</v>
      </c>
      <c r="BQ5">
        <v>1</v>
      </c>
      <c r="BR5">
        <v>1</v>
      </c>
      <c r="BS5">
        <f t="shared" si="10"/>
        <v>0.2</v>
      </c>
      <c r="BT5">
        <f>IF(Base!BK5="YES",1,IF(Base!BK5="NO",0,Base!BK5))</f>
        <v>0</v>
      </c>
      <c r="BU5" t="str">
        <f>IF(Base!BL5="YES",1,IF(Base!BL5="NO",0,Base!BL5))</f>
        <v>-</v>
      </c>
      <c r="BV5" t="str">
        <f>IF(Base!BN5="YES",1,IF(Base!BN5="NO",0,Base!BN5))</f>
        <v>#Fines
#Loss of public funding</v>
      </c>
      <c r="BW5">
        <v>8.3333333333333329E-2</v>
      </c>
      <c r="BY5" s="28" t="s">
        <v>41</v>
      </c>
      <c r="BZ5" t="b">
        <f>ISNUMBER(SEARCH($BZ$1,BV5))</f>
        <v>0</v>
      </c>
      <c r="CA5" t="b">
        <f>ISNUMBER(SEARCH($CA$1,BV5))</f>
        <v>0</v>
      </c>
      <c r="CB5" t="b">
        <f>ISNUMBER(SEARCH($CB$1,BV5))</f>
        <v>0</v>
      </c>
      <c r="CC5" t="b">
        <f>ISNUMBER(SEARCH($CB$1,BV5))</f>
        <v>0</v>
      </c>
      <c r="CD5" t="b">
        <f>ISNUMBER(SEARCH($CD$1,BV5))</f>
        <v>1</v>
      </c>
      <c r="CE5" t="b">
        <f>ISNUMBER(SEARCH($CE$1,BV5))</f>
        <v>0</v>
      </c>
      <c r="CF5" t="b">
        <f>ISNUMBER(SEARCH($CF$1,BV5))</f>
        <v>0</v>
      </c>
      <c r="CG5" t="b">
        <f>ISNUMBER(SEARCH($CG$1,BV5))</f>
        <v>0</v>
      </c>
      <c r="CH5" t="b">
        <f>ISNUMBER(SEARCH($CH$1,BV5))</f>
        <v>0</v>
      </c>
      <c r="CI5" t="b">
        <f>ISNUMBER(SEARCH($CI$1,BV5))</f>
        <v>0</v>
      </c>
      <c r="CJ5" t="b">
        <f>ISNUMBER(SEARCH($CJ$1,BV5))</f>
        <v>0</v>
      </c>
    </row>
    <row r="6" spans="1:88" ht="20" x14ac:dyDescent="0.2">
      <c r="A6" s="1" t="s">
        <v>56</v>
      </c>
      <c r="B6" s="2">
        <v>0.67400000000000004</v>
      </c>
      <c r="C6">
        <f>IF(Base!C6="YES",1,IF(Base!C6="NO",0,Base!C6))</f>
        <v>1</v>
      </c>
      <c r="D6">
        <f>IF(Base!D6="YES",1,IF(Base!D6="NO",0,Base!D6))</f>
        <v>1</v>
      </c>
      <c r="E6">
        <f>IF(Base!E6="YES",1,IF(Base!E6="NO",0,Base!E6))</f>
        <v>1</v>
      </c>
      <c r="F6">
        <f>IF(Base!F6="YES",1,IF(Base!F6="NO",0,Base!F6))</f>
        <v>1</v>
      </c>
      <c r="G6">
        <f>IF(Base!G6="YES",1,IF(Base!G6="NO",0,Base!G6))</f>
        <v>1</v>
      </c>
      <c r="H6">
        <f>IF(Base!H6="YES",1,IF(Base!H6="NO",0,Base!H6))</f>
        <v>1</v>
      </c>
      <c r="I6" t="s">
        <v>57</v>
      </c>
      <c r="J6">
        <f t="shared" si="13"/>
        <v>3</v>
      </c>
      <c r="K6">
        <f t="shared" si="1"/>
        <v>0.42857142857142855</v>
      </c>
      <c r="L6" t="str">
        <f>IF(Base!J6="YES",1,IF(Base!J6="NO",0,Base!J6))</f>
        <v>Yes, for natural persons</v>
      </c>
      <c r="M6">
        <f t="shared" si="2"/>
        <v>1</v>
      </c>
      <c r="N6" t="str">
        <f>IF(Base!L6="YES",1,IF(Base!L6="NO",0,Base!L6))</f>
        <v>Yes, for natural persons</v>
      </c>
      <c r="O6">
        <f t="shared" si="3"/>
        <v>1</v>
      </c>
      <c r="P6">
        <f>IF(Base!N6="YES",1,IF(Base!N6="NO",0,Base!N6))</f>
        <v>0</v>
      </c>
      <c r="Q6">
        <f>IF(Base!O6="YES",1,IF(Base!O6="NO",0,Base!O6))</f>
        <v>1</v>
      </c>
      <c r="R6">
        <f>IF(Base!P6="YES",1,IF(Base!P6="NO",0,Base!P6))</f>
        <v>0</v>
      </c>
      <c r="S6">
        <f>IF(Base!Q6="YES",1,IF(Base!Q6="NO",0,Base!Q6))</f>
        <v>0</v>
      </c>
      <c r="T6">
        <f>IF(Base!R6="YES",1,IF(Base!R6="NO",0,Base!R6))</f>
        <v>1</v>
      </c>
      <c r="U6">
        <f>IF(Base!S6="YES",1,IF(Base!S6="NO",0,Base!S6))</f>
        <v>1</v>
      </c>
      <c r="V6">
        <f>IF(Base!T6="YES",1,IF(Base!T6="NO",0,Base!T6))</f>
        <v>1</v>
      </c>
      <c r="W6">
        <f>IF(Base!U6="YES",1,IF(Base!U6="NO",0,Base!U6))</f>
        <v>1</v>
      </c>
      <c r="X6">
        <f>IF(Base!V6="YES",1,IF(Base!V6="NO",0,Base!V6))</f>
        <v>1</v>
      </c>
      <c r="Y6">
        <f>IF(Base!W6="YES",1,IF(Base!W6="NO",0,Base!W6))</f>
        <v>1</v>
      </c>
      <c r="Z6" t="str">
        <f>IF(Base!X6="YES",1,IF(Base!X6="NO",0,Base!X6))</f>
        <v>Yes, for natural persons</v>
      </c>
      <c r="AA6">
        <f t="shared" si="11"/>
        <v>1</v>
      </c>
      <c r="AB6">
        <v>1</v>
      </c>
      <c r="AC6">
        <f>IF(Base!AA6="YES",1,IF(Base!AA6="NO",0,Base!AA6))</f>
        <v>0</v>
      </c>
      <c r="AD6">
        <f>IF(Base!AB6="YES",1,IF(Base!AB6="NO",0,Base!AB6))</f>
        <v>0</v>
      </c>
      <c r="AE6" t="str">
        <f>IF(Base!AC6="YES",1,IF(Base!AC6="NO",0,Base!AC6))</f>
        <v>#Religious organisations
#Charities
#Other</v>
      </c>
      <c r="AF6">
        <f t="shared" si="14"/>
        <v>3</v>
      </c>
      <c r="AG6">
        <f t="shared" si="5"/>
        <v>0.42857142857142855</v>
      </c>
      <c r="AH6" t="str">
        <f>IF(Base!AD6="YES",1,IF(Base!AD6="NO",0,Base!AD6))</f>
        <v>Yes, both regularly provided funding and in relation to campaigns</v>
      </c>
      <c r="AI6">
        <f>IF(AH6=0,AH6,IF(AH6=$AH$3,2,1))</f>
        <v>2</v>
      </c>
      <c r="AJ6">
        <v>3</v>
      </c>
      <c r="AK6">
        <f t="shared" si="6"/>
        <v>0.6</v>
      </c>
      <c r="AL6">
        <v>0.5</v>
      </c>
      <c r="AM6">
        <v>3</v>
      </c>
      <c r="AN6">
        <f t="shared" si="7"/>
        <v>0.75</v>
      </c>
      <c r="AO6">
        <v>1</v>
      </c>
      <c r="AP6">
        <f t="shared" si="8"/>
        <v>0.25</v>
      </c>
      <c r="AQ6">
        <f>IF(Base!AI6="YES",1,IF(Base!AI6="NO",0,Base!AI6))</f>
        <v>0</v>
      </c>
      <c r="AR6">
        <f>IF(Base!AJ6="YES",1,IF(Base!AJ6="NO",0,Base!AJ6))</f>
        <v>1</v>
      </c>
      <c r="AS6">
        <f>IF(Base!AK6="YES",1,IF(Base!AK6="NO",0,Base!AK6))</f>
        <v>1</v>
      </c>
      <c r="AT6">
        <f>IF(Base!AL6="YES",1,IF(Base!AL6="NO",0,Base!AL6))</f>
        <v>1</v>
      </c>
      <c r="AU6">
        <v>0.25</v>
      </c>
      <c r="AV6">
        <f>IF(Base!AN6="YES",1,IF(Base!AN6="NO",0,Base!AN6))</f>
        <v>1</v>
      </c>
      <c r="AW6">
        <f>IF(Base!AO6="YES",1,IF(Base!AO6="NO",0,Base!AO6))</f>
        <v>1</v>
      </c>
      <c r="AX6">
        <f>IF(Base!AP6="YES",1,IF(Base!AP6="NO",0,Base!AP6))</f>
        <v>1</v>
      </c>
      <c r="AY6">
        <f>IF(Base!AR6="YES",1,IF(Base!AR6="NO",0,Base!AR6))</f>
        <v>1</v>
      </c>
      <c r="AZ6">
        <f>IF(Base!AT6="YES",1,IF(Base!AT6="NO",0,Base!AT6))</f>
        <v>0</v>
      </c>
      <c r="BA6">
        <v>2</v>
      </c>
      <c r="BB6">
        <f t="shared" si="12"/>
        <v>0.66666666666666663</v>
      </c>
      <c r="BC6">
        <f>IF(Base!AV6="YES",1,IF(Base!AV6="NO",0,Base!AV6))</f>
        <v>0</v>
      </c>
      <c r="BD6">
        <f t="shared" si="9"/>
        <v>0</v>
      </c>
      <c r="BE6">
        <f>IF(Base!AW6="YES",1,IF(Base!AW6="NO",0,Base!AW6))</f>
        <v>0</v>
      </c>
      <c r="BF6">
        <f>IF(Base!AX6="YES",1,IF(Base!AX6="NO",0,Base!AX6))</f>
        <v>1</v>
      </c>
      <c r="BG6">
        <f>IF(Base!AY6="YES",1,IF(Base!AY6="NO",0,Base!AY6))</f>
        <v>1</v>
      </c>
      <c r="BH6">
        <f>IF(Base!AZ6="YES",1,IF(Base!AZ6="NO",0,Base!AZ6))</f>
        <v>1</v>
      </c>
      <c r="BI6">
        <f>IF(Base!BA6="YES",1,IF(Base!BA6="NO",0,Base!BA6))</f>
        <v>1</v>
      </c>
      <c r="BJ6">
        <f>IF(Base!BB6="YES",1,IF(Base!BB6="NO",0,Base!BB6))</f>
        <v>1</v>
      </c>
      <c r="BK6">
        <f>IF(Base!BC6="YES",1,IF(Base!BC6="NO",0,Base!BC6))</f>
        <v>0</v>
      </c>
      <c r="BL6">
        <f>IF(Base!BD6="YES",1,IF(Base!BD6="NO",0,Base!BD6))</f>
        <v>1</v>
      </c>
      <c r="BM6">
        <f>IF(Base!BE6="YES",1,IF(Base!BE6="NO",0,Base!BE6))</f>
        <v>1</v>
      </c>
      <c r="BN6">
        <f>IF(Base!BF6="YES",1,IF(Base!BF6="NO",0,Base!BF6))</f>
        <v>1</v>
      </c>
      <c r="BO6">
        <f>IF(Base!BG6="YES",1,IF(Base!BG6="NO",0,Base!BG6))</f>
        <v>1</v>
      </c>
      <c r="BP6">
        <v>1</v>
      </c>
      <c r="BQ6">
        <v>0.5</v>
      </c>
      <c r="BR6">
        <v>3</v>
      </c>
      <c r="BS6">
        <f t="shared" si="10"/>
        <v>0.6</v>
      </c>
      <c r="BT6">
        <v>4</v>
      </c>
      <c r="BU6">
        <f>IF(Base!BL6="YES",1,IF(Base!BL6="NO",0,Base!BL6))</f>
        <v>1</v>
      </c>
      <c r="BV6" t="str">
        <f>IF(Base!BN6="YES",1,IF(Base!BN6="NO",0,Base!BN6))</f>
        <v>#Fines
#Loss of public funding
#Deregistration of party
#Loss of nomination of candidate
#Loss of elected office</v>
      </c>
      <c r="BW6">
        <v>0.4</v>
      </c>
      <c r="BY6" s="28" t="s">
        <v>56</v>
      </c>
      <c r="BZ6" t="b">
        <f>ISNUMBER(SEARCH($BZ$1,BV6))</f>
        <v>0</v>
      </c>
      <c r="CA6" t="b">
        <f>ISNUMBER(SEARCH($CA$1,BV6))</f>
        <v>1</v>
      </c>
      <c r="CB6" t="b">
        <f>ISNUMBER(SEARCH($CB$1,BV6))</f>
        <v>1</v>
      </c>
      <c r="CC6" t="b">
        <f>ISNUMBER(SEARCH($CB$1,BV6))</f>
        <v>1</v>
      </c>
      <c r="CD6" t="b">
        <f>ISNUMBER(SEARCH($CD$1,BV6))</f>
        <v>1</v>
      </c>
      <c r="CE6" t="b">
        <f>ISNUMBER(SEARCH($CE$1,BV6))</f>
        <v>0</v>
      </c>
      <c r="CF6" t="b">
        <f>ISNUMBER(SEARCH($CF$1,BV6))</f>
        <v>0</v>
      </c>
      <c r="CG6" t="b">
        <f>ISNUMBER(SEARCH($CG$1,BV6))</f>
        <v>0</v>
      </c>
      <c r="CH6" t="b">
        <f>ISNUMBER(SEARCH($CH$1,BV6))</f>
        <v>0</v>
      </c>
      <c r="CI6" t="b">
        <f>ISNUMBER(SEARCH($CI$1,BV6))</f>
        <v>0</v>
      </c>
      <c r="CJ6" t="b">
        <f>ISNUMBER(SEARCH($CJ$1,BV6))</f>
        <v>1</v>
      </c>
    </row>
    <row r="7" spans="1:88" ht="20" x14ac:dyDescent="0.2">
      <c r="A7" s="1" t="s">
        <v>74</v>
      </c>
      <c r="B7" s="2">
        <v>0.86599999999999999</v>
      </c>
      <c r="C7">
        <f>IF(Base!C7="YES",1,IF(Base!C7="NO",0,Base!C7))</f>
        <v>1</v>
      </c>
      <c r="D7">
        <f>IF(Base!D7="YES",1,IF(Base!D7="NO",0,Base!D7))</f>
        <v>1</v>
      </c>
      <c r="E7">
        <f>IF(Base!E7="YES",1,IF(Base!E7="NO",0,Base!E7))</f>
        <v>1</v>
      </c>
      <c r="F7">
        <f>IF(Base!F7="YES",1,IF(Base!F7="NO",0,Base!F7))</f>
        <v>1</v>
      </c>
      <c r="G7">
        <f>IF(Base!G7="YES",1,IF(Base!G7="NO",0,Base!G7))</f>
        <v>1</v>
      </c>
      <c r="H7">
        <f>IF(Base!H7="YES",1,IF(Base!H7="NO",0,Base!H7))</f>
        <v>1</v>
      </c>
      <c r="I7" t="s">
        <v>9</v>
      </c>
      <c r="J7">
        <f t="shared" si="13"/>
        <v>1</v>
      </c>
      <c r="K7">
        <f t="shared" si="1"/>
        <v>0.14285714285714285</v>
      </c>
      <c r="L7" t="str">
        <f>IF(Base!J7="YES",1,IF(Base!J7="NO",0,Base!J7))</f>
        <v>Yes, for natural persons</v>
      </c>
      <c r="M7">
        <f t="shared" si="2"/>
        <v>1</v>
      </c>
      <c r="N7" t="str">
        <f>IF(Base!L7="YES",1,IF(Base!L7="NO",0,Base!L7))</f>
        <v>Yes, for natural persons</v>
      </c>
      <c r="O7">
        <f t="shared" si="3"/>
        <v>1</v>
      </c>
      <c r="P7">
        <f>IF(Base!N7="YES",1,IF(Base!N7="NO",0,Base!N7))</f>
        <v>1</v>
      </c>
      <c r="Q7" t="s">
        <v>424</v>
      </c>
      <c r="R7">
        <f>IF(Base!P7="YES",1,IF(Base!P7="NO",0,Base!P7))</f>
        <v>1</v>
      </c>
      <c r="S7">
        <f>IF(Base!Q7="YES",1,IF(Base!Q7="NO",0,Base!Q7))</f>
        <v>0</v>
      </c>
      <c r="T7">
        <f>IF(Base!R7="YES",1,IF(Base!R7="NO",0,Base!R7))</f>
        <v>1</v>
      </c>
      <c r="U7">
        <f>IF(Base!S7="YES",1,IF(Base!S7="NO",0,Base!S7))</f>
        <v>1</v>
      </c>
      <c r="V7">
        <f>IF(Base!T7="YES",1,IF(Base!T7="NO",0,Base!T7))</f>
        <v>1</v>
      </c>
      <c r="W7">
        <f>IF(Base!U7="YES",1,IF(Base!U7="NO",0,Base!U7))</f>
        <v>1</v>
      </c>
      <c r="X7">
        <f>IF(Base!V7="YES",1,IF(Base!V7="NO",0,Base!V7))</f>
        <v>1</v>
      </c>
      <c r="Y7">
        <f>IF(Base!W7="YES",1,IF(Base!W7="NO",0,Base!W7))</f>
        <v>1</v>
      </c>
      <c r="Z7" t="str">
        <f>IF(Base!X7="YES",1,IF(Base!X7="NO",0,Base!X7))</f>
        <v>Yes, for natural persons</v>
      </c>
      <c r="AA7">
        <f t="shared" si="11"/>
        <v>1</v>
      </c>
      <c r="AB7">
        <v>1</v>
      </c>
      <c r="AC7">
        <f>IF(Base!AA7="YES",1,IF(Base!AA7="NO",0,Base!AA7))</f>
        <v>1</v>
      </c>
      <c r="AD7">
        <f>IF(Base!AB7="YES",1,IF(Base!AB7="NO",0,Base!AB7))</f>
        <v>1</v>
      </c>
      <c r="AE7" t="str">
        <f>IF(Base!AC7="YES",1,IF(Base!AC7="NO",0,Base!AC7))</f>
        <v>Other</v>
      </c>
      <c r="AF7">
        <f t="shared" si="14"/>
        <v>1</v>
      </c>
      <c r="AG7">
        <f t="shared" si="5"/>
        <v>0.14285714285714285</v>
      </c>
      <c r="AH7" t="str">
        <f>IF(Base!AD7="YES",1,IF(Base!AD7="NO",0,Base!AD7))</f>
        <v>Yes, in relation to campaigns</v>
      </c>
      <c r="AI7">
        <f>IF(AH7=0,AH7,IF(AH7=$AH$3,2,1))</f>
        <v>1</v>
      </c>
      <c r="AJ7">
        <v>1</v>
      </c>
      <c r="AK7">
        <f t="shared" si="6"/>
        <v>0.2</v>
      </c>
      <c r="AL7">
        <v>1</v>
      </c>
      <c r="AM7">
        <f>IF(Base!AG7="YES",1,IF(Base!AG7="NO",0,Base!AG7))</f>
        <v>0</v>
      </c>
      <c r="AN7">
        <f t="shared" si="7"/>
        <v>0</v>
      </c>
      <c r="AO7">
        <v>1</v>
      </c>
      <c r="AP7">
        <f t="shared" si="8"/>
        <v>0.25</v>
      </c>
      <c r="AQ7">
        <f>IF(Base!AI7="YES",1,IF(Base!AI7="NO",0,Base!AI7))</f>
        <v>0</v>
      </c>
      <c r="AR7">
        <f>IF(Base!AJ7="YES",1,IF(Base!AJ7="NO",0,Base!AJ7))</f>
        <v>0</v>
      </c>
      <c r="AS7">
        <f>IF(Base!AK7="YES",1,IF(Base!AK7="NO",0,Base!AK7))</f>
        <v>0</v>
      </c>
      <c r="AT7">
        <f>IF(Base!AL7="YES",1,IF(Base!AL7="NO",0,Base!AL7))</f>
        <v>1</v>
      </c>
      <c r="AU7">
        <v>0.25</v>
      </c>
      <c r="AV7">
        <v>0.25</v>
      </c>
      <c r="AW7">
        <f>IF(Base!AO7="YES",1,IF(Base!AO7="NO",0,Base!AO7))</f>
        <v>1</v>
      </c>
      <c r="AX7">
        <f>IF(Base!AP7="YES",1,IF(Base!AP7="NO",0,Base!AP7))</f>
        <v>1</v>
      </c>
      <c r="AY7">
        <f>IF(Base!AR7="YES",1,IF(Base!AR7="NO",0,Base!AR7))</f>
        <v>1</v>
      </c>
      <c r="AZ7">
        <v>1</v>
      </c>
      <c r="BA7">
        <v>2</v>
      </c>
      <c r="BB7">
        <f t="shared" si="12"/>
        <v>0.66666666666666663</v>
      </c>
      <c r="BC7">
        <v>2</v>
      </c>
      <c r="BD7">
        <f t="shared" si="9"/>
        <v>0.66666666666666663</v>
      </c>
      <c r="BE7">
        <f>IF(Base!AW7="YES",1,IF(Base!AW7="NO",0,Base!AW7))</f>
        <v>0</v>
      </c>
      <c r="BF7" t="str">
        <f>IF(Base!AX7="YES",1,IF(Base!AX7="NO",0,Base!AX7))</f>
        <v>-</v>
      </c>
      <c r="BG7">
        <f>IF(Base!AY7="YES",1,IF(Base!AY7="NO",0,Base!AY7))</f>
        <v>1</v>
      </c>
      <c r="BH7">
        <f>IF(Base!AZ7="YES",1,IF(Base!AZ7="NO",0,Base!AZ7))</f>
        <v>1</v>
      </c>
      <c r="BI7">
        <f>IF(Base!BA7="YES",1,IF(Base!BA7="NO",0,Base!BA7))</f>
        <v>1</v>
      </c>
      <c r="BJ7">
        <f>IF(Base!BB7="YES",1,IF(Base!BB7="NO",0,Base!BB7))</f>
        <v>1</v>
      </c>
      <c r="BK7">
        <f>IF(Base!BC7="YES",1,IF(Base!BC7="NO",0,Base!BC7))</f>
        <v>1</v>
      </c>
      <c r="BL7">
        <f>IF(Base!BD7="YES",1,IF(Base!BD7="NO",0,Base!BD7))</f>
        <v>1</v>
      </c>
      <c r="BM7">
        <f>IF(Base!BE7="YES",1,IF(Base!BE7="NO",0,Base!BE7))</f>
        <v>1</v>
      </c>
      <c r="BN7">
        <f>IF(Base!BF7="YES",1,IF(Base!BF7="NO",0,Base!BF7))</f>
        <v>1</v>
      </c>
      <c r="BO7">
        <f>IF(Base!BG7="YES",1,IF(Base!BG7="NO",0,Base!BG7))</f>
        <v>1</v>
      </c>
      <c r="BP7">
        <v>1</v>
      </c>
      <c r="BQ7">
        <v>0.5</v>
      </c>
      <c r="BR7">
        <v>3</v>
      </c>
      <c r="BS7">
        <f t="shared" si="10"/>
        <v>0.6</v>
      </c>
      <c r="BT7">
        <f>IF(Base!BK7="YES",1,IF(Base!BK7="NO",0,Base!BK7))</f>
        <v>0</v>
      </c>
      <c r="BU7">
        <f>IF(Base!BL7="YES",1,IF(Base!BL7="NO",0,Base!BL7))</f>
        <v>0</v>
      </c>
      <c r="BV7" t="str">
        <f>IF(Base!BN7="YES",1,IF(Base!BN7="NO",0,Base!BN7))</f>
        <v>#Fines
#Prison
#Forfeiture
#Deregistration of party
#Other</v>
      </c>
      <c r="BW7">
        <v>0.4</v>
      </c>
      <c r="BY7" s="28" t="s">
        <v>74</v>
      </c>
      <c r="BZ7" t="b">
        <f>ISNUMBER(SEARCH($BZ$1,BV7))</f>
        <v>1</v>
      </c>
      <c r="CA7" s="26" t="b">
        <v>0</v>
      </c>
      <c r="CB7" t="b">
        <f>ISNUMBER(SEARCH($CB$1,BV7))</f>
        <v>0</v>
      </c>
      <c r="CC7" t="b">
        <f>ISNUMBER(SEARCH($CB$1,BV7))</f>
        <v>0</v>
      </c>
      <c r="CD7" t="b">
        <f>ISNUMBER(SEARCH($CD$1,BV7))</f>
        <v>0</v>
      </c>
      <c r="CE7" t="b">
        <f>ISNUMBER(SEARCH($CE$1,BV7))</f>
        <v>1</v>
      </c>
      <c r="CF7" t="b">
        <f>ISNUMBER(SEARCH($CF$1,BV7))</f>
        <v>0</v>
      </c>
      <c r="CG7" t="b">
        <f>ISNUMBER(SEARCH($CG$1,BV7))</f>
        <v>0</v>
      </c>
      <c r="CH7" t="b">
        <f>ISNUMBER(SEARCH($CH$1,BV7))</f>
        <v>1</v>
      </c>
      <c r="CI7" t="b">
        <f>ISNUMBER(SEARCH($CI$1,BV7))</f>
        <v>0</v>
      </c>
      <c r="CJ7" t="b">
        <f>ISNUMBER(SEARCH($CJ$1,BV7))</f>
        <v>1</v>
      </c>
    </row>
    <row r="8" spans="1:88" ht="20" x14ac:dyDescent="0.2">
      <c r="A8" s="1" t="s">
        <v>86</v>
      </c>
      <c r="B8" s="2">
        <v>0.77300000000000002</v>
      </c>
      <c r="C8">
        <f>IF(Base!C8="YES",1,IF(Base!C8="NO",0,Base!C8))</f>
        <v>1</v>
      </c>
      <c r="D8">
        <f>IF(Base!D8="YES",1,IF(Base!D8="NO",0,Base!D8))</f>
        <v>1</v>
      </c>
      <c r="E8">
        <f>IF(Base!E8="YES",1,IF(Base!E8="NO",0,Base!E8))</f>
        <v>1</v>
      </c>
      <c r="F8">
        <v>0.5</v>
      </c>
      <c r="G8">
        <f>IF(Base!G8="YES",1,IF(Base!G8="NO",0,Base!G8))</f>
        <v>1</v>
      </c>
      <c r="H8">
        <f>IF(Base!H8="YES",1,IF(Base!H8="NO",0,Base!H8))</f>
        <v>1</v>
      </c>
      <c r="I8" t="s">
        <v>87</v>
      </c>
      <c r="J8">
        <f t="shared" si="13"/>
        <v>7</v>
      </c>
      <c r="K8">
        <f t="shared" si="1"/>
        <v>1</v>
      </c>
      <c r="L8" t="str">
        <f>IF(Base!J8="YES",1,IF(Base!J8="NO",0,Base!J8))</f>
        <v>Yes, for natural persons</v>
      </c>
      <c r="M8">
        <f t="shared" si="2"/>
        <v>1</v>
      </c>
      <c r="N8" t="str">
        <f>IF(Base!L8="YES",1,IF(Base!L8="NO",0,Base!L8))</f>
        <v>Yes, for natural persons</v>
      </c>
      <c r="O8">
        <f t="shared" si="3"/>
        <v>1</v>
      </c>
      <c r="P8">
        <f>IF(Base!N8="YES",1,IF(Base!N8="NO",0,Base!N8))</f>
        <v>1</v>
      </c>
      <c r="Q8">
        <f>IF(Base!O8="YES",1,IF(Base!O8="NO",0,Base!O8))</f>
        <v>1</v>
      </c>
      <c r="R8">
        <f>IF(Base!P8="YES",1,IF(Base!P8="NO",0,Base!P8))</f>
        <v>0</v>
      </c>
      <c r="S8">
        <v>1</v>
      </c>
      <c r="T8">
        <f>IF(Base!R8="YES",1,IF(Base!R8="NO",0,Base!R8))</f>
        <v>1</v>
      </c>
      <c r="U8">
        <f>IF(Base!S8="YES",1,IF(Base!S8="NO",0,Base!S8))</f>
        <v>1</v>
      </c>
      <c r="V8">
        <f>IF(Base!T8="YES",1,IF(Base!T8="NO",0,Base!T8))</f>
        <v>1</v>
      </c>
      <c r="W8">
        <v>0.5</v>
      </c>
      <c r="X8">
        <f>IF(Base!V8="YES",1,IF(Base!V8="NO",0,Base!V8))</f>
        <v>1</v>
      </c>
      <c r="Y8">
        <f>IF(Base!W8="YES",1,IF(Base!W8="NO",0,Base!W8))</f>
        <v>1</v>
      </c>
      <c r="Z8" t="str">
        <f>IF(Base!X8="YES",1,IF(Base!X8="NO",0,Base!X8))</f>
        <v>Yes, for natural persons</v>
      </c>
      <c r="AA8">
        <f t="shared" si="11"/>
        <v>1</v>
      </c>
      <c r="AB8">
        <v>1</v>
      </c>
      <c r="AC8">
        <f>IF(Base!AA8="YES",1,IF(Base!AA8="NO",0,Base!AA8))</f>
        <v>1</v>
      </c>
      <c r="AD8">
        <f>IF(Base!AB8="YES",1,IF(Base!AB8="NO",0,Base!AB8))</f>
        <v>0</v>
      </c>
      <c r="AE8" t="str">
        <f>IF(Base!AC8="YES",1,IF(Base!AC8="NO",0,Base!AC8))</f>
        <v>#Legal entities
#Religious organisations
#Organisations connected to gambling
#Charities
#Recently founded organisations
#Organisations in debt
#Other</v>
      </c>
      <c r="AF8">
        <f t="shared" si="14"/>
        <v>7</v>
      </c>
      <c r="AG8">
        <f t="shared" si="5"/>
        <v>1</v>
      </c>
      <c r="AH8" t="str">
        <f>IF(Base!AD8="YES",1,IF(Base!AD8="NO",0,Base!AD8))</f>
        <v>Yes, both regularly provided funding and in relation to campaigns</v>
      </c>
      <c r="AI8">
        <f t="shared" ref="AI8:AI38" si="15">IF(AH8=0,AH8,IF(AH8=$AH$3,2,1))</f>
        <v>2</v>
      </c>
      <c r="AJ8">
        <v>4</v>
      </c>
      <c r="AK8">
        <f t="shared" si="6"/>
        <v>0.8</v>
      </c>
      <c r="AL8">
        <v>0</v>
      </c>
      <c r="AM8">
        <v>2</v>
      </c>
      <c r="AN8">
        <f t="shared" si="7"/>
        <v>0.5</v>
      </c>
      <c r="AO8">
        <v>1</v>
      </c>
      <c r="AP8">
        <f t="shared" si="8"/>
        <v>0.25</v>
      </c>
      <c r="AQ8">
        <f>IF(Base!AI8="YES",1,IF(Base!AI8="NO",0,Base!AI8))</f>
        <v>1</v>
      </c>
      <c r="AR8">
        <f>IF(Base!AJ8="YES",1,IF(Base!AJ8="NO",0,Base!AJ8))</f>
        <v>1</v>
      </c>
      <c r="AS8">
        <f>IF(Base!AK8="YES",1,IF(Base!AK8="NO",0,Base!AK8))</f>
        <v>1</v>
      </c>
      <c r="AT8">
        <f>IF(Base!AL8="YES",1,IF(Base!AL8="NO",0,Base!AL8))</f>
        <v>1</v>
      </c>
      <c r="AU8">
        <v>0.5</v>
      </c>
      <c r="AV8">
        <f>IF(Base!AN8="YES",1,IF(Base!AN8="NO",0,Base!AN8))</f>
        <v>1</v>
      </c>
      <c r="AW8">
        <f>IF(Base!AO8="YES",1,IF(Base!AO8="NO",0,Base!AO8))</f>
        <v>1</v>
      </c>
      <c r="AX8">
        <f>IF(Base!AP8="YES",1,IF(Base!AP8="NO",0,Base!AP8))</f>
        <v>1</v>
      </c>
      <c r="AY8">
        <f>IF(Base!AR8="YES",1,IF(Base!AR8="NO",0,Base!AR8))</f>
        <v>1</v>
      </c>
      <c r="AZ8">
        <v>1</v>
      </c>
      <c r="BA8">
        <v>3</v>
      </c>
      <c r="BB8">
        <f t="shared" si="12"/>
        <v>1</v>
      </c>
      <c r="BC8">
        <f>IF(Base!AV8="YES",1,IF(Base!AV8="NO",0,Base!AV8))</f>
        <v>0</v>
      </c>
      <c r="BD8">
        <f t="shared" si="9"/>
        <v>0</v>
      </c>
      <c r="BE8">
        <f>IF(Base!AW8="YES",1,IF(Base!AW8="NO",0,Base!AW8))</f>
        <v>0</v>
      </c>
      <c r="BF8">
        <f>IF(Base!AX8="YES",1,IF(Base!AX8="NO",0,Base!AX8))</f>
        <v>0</v>
      </c>
      <c r="BG8">
        <f>IF(Base!AY8="YES",1,IF(Base!AY8="NO",0,Base!AY8))</f>
        <v>1</v>
      </c>
      <c r="BH8">
        <f>IF(Base!AZ8="YES",1,IF(Base!AZ8="NO",0,Base!AZ8))</f>
        <v>1</v>
      </c>
      <c r="BI8">
        <f>IF(Base!BA8="YES",1,IF(Base!BA8="NO",0,Base!BA8))</f>
        <v>1</v>
      </c>
      <c r="BJ8">
        <f>IF(Base!BB8="YES",1,IF(Base!BB8="NO",0,Base!BB8))</f>
        <v>1</v>
      </c>
      <c r="BK8">
        <f>IF(Base!BC8="YES",1,IF(Base!BC8="NO",0,Base!BC8))</f>
        <v>0</v>
      </c>
      <c r="BL8">
        <f>IF(Base!BD8="YES",1,IF(Base!BD8="NO",0,Base!BD8))</f>
        <v>1</v>
      </c>
      <c r="BM8">
        <v>0.5</v>
      </c>
      <c r="BN8">
        <f>IF(Base!BF8="YES",1,IF(Base!BF8="NO",0,Base!BF8))</f>
        <v>1</v>
      </c>
      <c r="BO8">
        <f>IF(Base!BG8="YES",1,IF(Base!BG8="NO",0,Base!BG8))</f>
        <v>1</v>
      </c>
      <c r="BP8">
        <v>1</v>
      </c>
      <c r="BQ8">
        <v>0.5</v>
      </c>
      <c r="BR8">
        <v>4</v>
      </c>
      <c r="BS8">
        <f t="shared" si="10"/>
        <v>0.8</v>
      </c>
      <c r="BT8">
        <v>4</v>
      </c>
      <c r="BU8">
        <f>IF(Base!BL8="YES",1,IF(Base!BL8="NO",0,Base!BL8))</f>
        <v>1</v>
      </c>
      <c r="BV8" t="str">
        <f>IF(Base!BN8="YES",1,IF(Base!BN8="NO",0,Base!BN8))</f>
        <v>#Fines
#Prison
#Deregistration of party
#Suspension of political party</v>
      </c>
      <c r="BW8">
        <v>0.45</v>
      </c>
      <c r="BY8" s="28" t="s">
        <v>86</v>
      </c>
      <c r="BZ8" t="b">
        <f>ISNUMBER(SEARCH($BZ$1,BV8))</f>
        <v>0</v>
      </c>
      <c r="CA8" s="26" t="b">
        <v>0</v>
      </c>
      <c r="CB8" t="b">
        <f>ISNUMBER(SEARCH($CB$1,BV8))</f>
        <v>0</v>
      </c>
      <c r="CC8" t="b">
        <f>ISNUMBER(SEARCH($CB$1,BV8))</f>
        <v>0</v>
      </c>
      <c r="CD8" t="b">
        <f>ISNUMBER(SEARCH($CD$1,BV8))</f>
        <v>0</v>
      </c>
      <c r="CE8" t="b">
        <f>ISNUMBER(SEARCH($CE$1,BV8))</f>
        <v>0</v>
      </c>
      <c r="CF8" t="b">
        <f>ISNUMBER(SEARCH($CF$1,BV8))</f>
        <v>0</v>
      </c>
      <c r="CG8" t="b">
        <f>ISNUMBER(SEARCH($CG$1,BV8))</f>
        <v>0</v>
      </c>
      <c r="CH8" t="b">
        <f>ISNUMBER(SEARCH($CH$1,BV8))</f>
        <v>1</v>
      </c>
      <c r="CI8" t="b">
        <f>ISNUMBER(SEARCH($CI$1,BV8))</f>
        <v>1</v>
      </c>
      <c r="CJ8" t="b">
        <f>ISNUMBER(SEARCH($CJ$1,BV8))</f>
        <v>1</v>
      </c>
    </row>
    <row r="9" spans="1:88" ht="20" x14ac:dyDescent="0.2">
      <c r="A9" s="1" t="s">
        <v>102</v>
      </c>
      <c r="B9" s="2">
        <v>0.66700000000000004</v>
      </c>
      <c r="C9">
        <f>IF(Base!C9="YES",1,IF(Base!C9="NO",0,Base!C9))</f>
        <v>1</v>
      </c>
      <c r="D9">
        <f>IF(Base!D9="YES",1,IF(Base!D9="NO",0,Base!D9))</f>
        <v>0</v>
      </c>
      <c r="E9">
        <f>IF(Base!E9="YES",1,IF(Base!E9="NO",0,Base!E9))</f>
        <v>0</v>
      </c>
      <c r="F9">
        <f>IF(Base!F9="YES",1,IF(Base!F9="NO",0,Base!F9))</f>
        <v>1</v>
      </c>
      <c r="G9">
        <f>IF(Base!G9="YES",1,IF(Base!G9="NO",0,Base!G9))</f>
        <v>1</v>
      </c>
      <c r="H9">
        <f>IF(Base!H9="YES",1,IF(Base!H9="NO",0,Base!H9))</f>
        <v>1</v>
      </c>
      <c r="I9" t="s">
        <v>103</v>
      </c>
      <c r="J9">
        <f t="shared" si="13"/>
        <v>2</v>
      </c>
      <c r="K9">
        <f t="shared" si="1"/>
        <v>0.2857142857142857</v>
      </c>
      <c r="L9">
        <f>IF(Base!J9="YES",1,IF(Base!J9="NO",0,Base!J9))</f>
        <v>0</v>
      </c>
      <c r="M9">
        <f t="shared" si="2"/>
        <v>0</v>
      </c>
      <c r="N9" t="str">
        <f>IF(Base!L9="YES",1,IF(Base!L9="NO",0,Base!L9))</f>
        <v>Yes, for both natural and legal persons</v>
      </c>
      <c r="O9">
        <f t="shared" si="3"/>
        <v>2</v>
      </c>
      <c r="P9">
        <f>IF(Base!N9="YES",1,IF(Base!N9="NO",0,Base!N9))</f>
        <v>1</v>
      </c>
      <c r="Q9">
        <f>IF(Base!O9="YES",1,IF(Base!O9="NO",0,Base!O9))</f>
        <v>0</v>
      </c>
      <c r="R9">
        <v>0.5</v>
      </c>
      <c r="S9">
        <v>1</v>
      </c>
      <c r="T9">
        <f>IF(Base!R9="YES",1,IF(Base!R9="NO",0,Base!R9))</f>
        <v>1</v>
      </c>
      <c r="U9">
        <f>IF(Base!S9="YES",1,IF(Base!S9="NO",0,Base!S9))</f>
        <v>0</v>
      </c>
      <c r="V9">
        <f>IF(Base!T9="YES",1,IF(Base!T9="NO",0,Base!T9))</f>
        <v>0</v>
      </c>
      <c r="W9">
        <f>IF(Base!U9="YES",1,IF(Base!U9="NO",0,Base!U9))</f>
        <v>1</v>
      </c>
      <c r="X9">
        <f>IF(Base!V9="YES",1,IF(Base!V9="NO",0,Base!V9))</f>
        <v>1</v>
      </c>
      <c r="Y9">
        <f>IF(Base!W9="YES",1,IF(Base!W9="NO",0,Base!W9))</f>
        <v>1</v>
      </c>
      <c r="Z9" t="str">
        <f>IF(Base!X9="YES",1,IF(Base!X9="NO",0,Base!X9))</f>
        <v>Yes, for both natural and legal persons</v>
      </c>
      <c r="AA9">
        <f t="shared" si="11"/>
        <v>2</v>
      </c>
      <c r="AB9">
        <v>1</v>
      </c>
      <c r="AC9">
        <f>IF(Base!AA9="YES",1,IF(Base!AA9="NO",0,Base!AA9))</f>
        <v>1</v>
      </c>
      <c r="AD9">
        <v>0.5</v>
      </c>
      <c r="AE9" t="str">
        <f>IF(Base!AC9="YES",1,IF(Base!AC9="NO",0,Base!AC9))</f>
        <v>#Organisations connected to gambling
#Other</v>
      </c>
      <c r="AF9">
        <f t="shared" si="14"/>
        <v>2</v>
      </c>
      <c r="AG9">
        <f t="shared" si="5"/>
        <v>0.2857142857142857</v>
      </c>
      <c r="AH9" t="str">
        <f>IF(Base!AD9="YES",1,IF(Base!AD9="NO",0,Base!AD9))</f>
        <v>Yes, both regularly provided funding and in relation to campaigns</v>
      </c>
      <c r="AI9">
        <f t="shared" si="15"/>
        <v>2</v>
      </c>
      <c r="AJ9">
        <v>3</v>
      </c>
      <c r="AK9">
        <f t="shared" si="6"/>
        <v>0.6</v>
      </c>
      <c r="AL9">
        <v>0.5</v>
      </c>
      <c r="AM9">
        <v>4</v>
      </c>
      <c r="AN9">
        <f t="shared" si="7"/>
        <v>1</v>
      </c>
      <c r="AO9">
        <v>1</v>
      </c>
      <c r="AP9">
        <f t="shared" si="8"/>
        <v>0.25</v>
      </c>
      <c r="AQ9">
        <f>IF(Base!AI9="YES",1,IF(Base!AI9="NO",0,Base!AI9))</f>
        <v>1</v>
      </c>
      <c r="AR9">
        <f>IF(Base!AJ9="YES",1,IF(Base!AJ9="NO",0,Base!AJ9))</f>
        <v>1</v>
      </c>
      <c r="AS9">
        <f>IF(Base!AK9="YES",1,IF(Base!AK9="NO",0,Base!AK9))</f>
        <v>1</v>
      </c>
      <c r="AT9">
        <f>IF(Base!AL9="YES",1,IF(Base!AL9="NO",0,Base!AL9))</f>
        <v>1</v>
      </c>
      <c r="AU9">
        <v>0.5</v>
      </c>
      <c r="AV9">
        <f>IF(Base!AN9="YES",1,IF(Base!AN9="NO",0,Base!AN9))</f>
        <v>1</v>
      </c>
      <c r="AW9">
        <f>IF(Base!AO9="YES",1,IF(Base!AO9="NO",0,Base!AO9))</f>
        <v>1</v>
      </c>
      <c r="AX9">
        <f>IF(Base!AP9="YES",1,IF(Base!AP9="NO",0,Base!AP9))</f>
        <v>1</v>
      </c>
      <c r="AY9">
        <f>IF(Base!AR9="YES",1,IF(Base!AR9="NO",0,Base!AR9))</f>
        <v>1</v>
      </c>
      <c r="AZ9" t="str">
        <f>IF(Base!AT9="YES",1,IF(Base!AT9="NO",0,Base!AT9))</f>
        <v>-</v>
      </c>
      <c r="BA9">
        <v>2</v>
      </c>
      <c r="BB9">
        <f t="shared" si="12"/>
        <v>0.66666666666666663</v>
      </c>
      <c r="BC9" t="str">
        <f>IF(Base!AV9="YES",1,IF(Base!AV9="NO",0,Base!AV9))</f>
        <v>-</v>
      </c>
      <c r="BD9" t="s">
        <v>424</v>
      </c>
      <c r="BE9" t="str">
        <f>IF(Base!AW9="YES",1,IF(Base!AW9="NO",0,Base!AW9))</f>
        <v>-</v>
      </c>
      <c r="BF9">
        <f>IF(Base!AX9="YES",1,IF(Base!AX9="NO",0,Base!AX9))</f>
        <v>1</v>
      </c>
      <c r="BG9">
        <v>0.5</v>
      </c>
      <c r="BH9">
        <f>IF(Base!AZ9="YES",1,IF(Base!AZ9="NO",0,Base!AZ9))</f>
        <v>1</v>
      </c>
      <c r="BI9">
        <f>IF(Base!BA9="YES",1,IF(Base!BA9="NO",0,Base!BA9))</f>
        <v>1</v>
      </c>
      <c r="BJ9">
        <f>IF(Base!BB9="YES",1,IF(Base!BB9="NO",0,Base!BB9))</f>
        <v>1</v>
      </c>
      <c r="BK9">
        <f>IF(Base!BC9="YES",1,IF(Base!BC9="NO",0,Base!BC9))</f>
        <v>0</v>
      </c>
      <c r="BL9">
        <f>IF(Base!BD9="YES",1,IF(Base!BD9="NO",0,Base!BD9))</f>
        <v>1</v>
      </c>
      <c r="BM9">
        <f>IF(Base!BE9="YES",1,IF(Base!BE9="NO",0,Base!BE9))</f>
        <v>1</v>
      </c>
      <c r="BN9">
        <f>IF(Base!BF9="YES",1,IF(Base!BF9="NO",0,Base!BF9))</f>
        <v>1</v>
      </c>
      <c r="BO9">
        <f>IF(Base!BG9="YES",1,IF(Base!BG9="NO",0,Base!BG9))</f>
        <v>1</v>
      </c>
      <c r="BP9">
        <v>1</v>
      </c>
      <c r="BQ9">
        <v>0.5</v>
      </c>
      <c r="BR9">
        <v>5</v>
      </c>
      <c r="BS9">
        <f t="shared" si="10"/>
        <v>1</v>
      </c>
      <c r="BT9">
        <v>5</v>
      </c>
      <c r="BU9">
        <f>IF(Base!BL9="YES",1,IF(Base!BL9="NO",0,Base!BL9))</f>
        <v>1</v>
      </c>
      <c r="BV9" t="str">
        <f>IF(Base!BN9="YES",1,IF(Base!BN9="NO",0,Base!BN9))</f>
        <v>#Fines
#Prison
#Forfeiture
#Loss of public funding
#Deregistration of party
#Loss of elected office
#Suspension of political party
#Other
#Suspension of public funding</v>
      </c>
      <c r="BW9">
        <v>0.85</v>
      </c>
      <c r="BY9" s="28" t="s">
        <v>102</v>
      </c>
      <c r="BZ9" t="b">
        <f>ISNUMBER(SEARCH($BZ$1,BV9))</f>
        <v>1</v>
      </c>
      <c r="CA9" s="26" t="b">
        <v>0</v>
      </c>
      <c r="CB9" t="b">
        <f>ISNUMBER(SEARCH($CB$1,BV9))</f>
        <v>1</v>
      </c>
      <c r="CC9" t="b">
        <f>ISNUMBER(SEARCH($CB$1,BV9))</f>
        <v>1</v>
      </c>
      <c r="CD9" t="b">
        <f>ISNUMBER(SEARCH($CD$1,BV9))</f>
        <v>1</v>
      </c>
      <c r="CE9" t="b">
        <f>ISNUMBER(SEARCH($CE$1,BV9))</f>
        <v>1</v>
      </c>
      <c r="CF9" t="b">
        <f>ISNUMBER(SEARCH($CF$1,BV9))</f>
        <v>1</v>
      </c>
      <c r="CG9" t="b">
        <f>ISNUMBER(SEARCH($CG$1,BV9))</f>
        <v>0</v>
      </c>
      <c r="CH9" t="b">
        <f>ISNUMBER(SEARCH($CH$1,BV9))</f>
        <v>1</v>
      </c>
      <c r="CI9" t="b">
        <f>ISNUMBER(SEARCH($CI$1,BV9))</f>
        <v>1</v>
      </c>
      <c r="CJ9" t="b">
        <f>ISNUMBER(SEARCH($CJ$1,BV9))</f>
        <v>1</v>
      </c>
    </row>
    <row r="10" spans="1:88" ht="20" x14ac:dyDescent="0.2">
      <c r="A10" s="1" t="s">
        <v>110</v>
      </c>
      <c r="B10" s="2">
        <v>0.79600000000000004</v>
      </c>
      <c r="C10">
        <f>IF(Base!C10="YES",1,IF(Base!C10="NO",0,Base!C10))</f>
        <v>1</v>
      </c>
      <c r="D10">
        <f>IF(Base!D10="YES",1,IF(Base!D10="NO",0,Base!D10))</f>
        <v>0</v>
      </c>
      <c r="E10">
        <f>IF(Base!E10="YES",1,IF(Base!E10="NO",0,Base!E10))</f>
        <v>0</v>
      </c>
      <c r="F10">
        <f>IF(Base!F10="YES",1,IF(Base!F10="NO",0,Base!F10))</f>
        <v>1</v>
      </c>
      <c r="G10">
        <f>IF(Base!G10="YES",1,IF(Base!G10="NO",0,Base!G10))</f>
        <v>0</v>
      </c>
      <c r="H10">
        <f>IF(Base!H10="YES",1,IF(Base!H10="NO",0,Base!H10))</f>
        <v>1</v>
      </c>
      <c r="I10" t="s">
        <v>9</v>
      </c>
      <c r="J10">
        <f t="shared" si="13"/>
        <v>1</v>
      </c>
      <c r="K10">
        <f t="shared" si="1"/>
        <v>0.14285714285714285</v>
      </c>
      <c r="L10" t="str">
        <f>IF(Base!J10="YES",1,IF(Base!J10="NO",0,Base!J10))</f>
        <v>Yes, for both natural and legal persons</v>
      </c>
      <c r="M10">
        <f t="shared" si="2"/>
        <v>2</v>
      </c>
      <c r="N10" t="str">
        <f>IF(Base!L10="YES",1,IF(Base!L10="NO",0,Base!L10))</f>
        <v>Yes, for both natural and legal persons</v>
      </c>
      <c r="O10">
        <f t="shared" si="3"/>
        <v>2</v>
      </c>
      <c r="P10">
        <f>IF(Base!N10="YES",1,IF(Base!N10="NO",0,Base!N10))</f>
        <v>1</v>
      </c>
      <c r="Q10">
        <v>0.5</v>
      </c>
      <c r="R10">
        <f>IF(Base!P10="YES",1,IF(Base!P10="NO",0,Base!P10))</f>
        <v>0</v>
      </c>
      <c r="S10">
        <f>IF(Base!Q10="YES",1,IF(Base!Q10="NO",0,Base!Q10))</f>
        <v>0</v>
      </c>
      <c r="T10">
        <f>IF(Base!R10="YES",1,IF(Base!R10="NO",0,Base!R10))</f>
        <v>1</v>
      </c>
      <c r="U10">
        <f>IF(Base!S10="YES",1,IF(Base!S10="NO",0,Base!S10))</f>
        <v>0</v>
      </c>
      <c r="V10">
        <f>IF(Base!T10="YES",1,IF(Base!T10="NO",0,Base!T10))</f>
        <v>0</v>
      </c>
      <c r="W10">
        <f>IF(Base!U10="YES",1,IF(Base!U10="NO",0,Base!U10))</f>
        <v>1</v>
      </c>
      <c r="X10">
        <f>IF(Base!V10="YES",1,IF(Base!V10="NO",0,Base!V10))</f>
        <v>0</v>
      </c>
      <c r="Y10">
        <f>IF(Base!W10="YES",1,IF(Base!W10="NO",0,Base!W10))</f>
        <v>1</v>
      </c>
      <c r="Z10">
        <f>IF(Base!X10="YES",1,IF(Base!X10="NO",0,Base!X10))</f>
        <v>0</v>
      </c>
      <c r="AA10">
        <f t="shared" si="11"/>
        <v>0</v>
      </c>
      <c r="AB10">
        <f>IF(Base!Z10="YES",1,IF(Base!Z10="NO",0,Base!Z10))</f>
        <v>0</v>
      </c>
      <c r="AC10">
        <f>IF(Base!AA10="YES",1,IF(Base!AA10="NO",0,Base!AA10))</f>
        <v>0</v>
      </c>
      <c r="AD10">
        <f>IF(Base!AB10="YES",1,IF(Base!AB10="NO",0,Base!AB10))</f>
        <v>0</v>
      </c>
      <c r="AE10" t="str">
        <f>IF(Base!AC10="YES",1,IF(Base!AC10="NO",0,Base!AC10))</f>
        <v>Other</v>
      </c>
      <c r="AF10">
        <f t="shared" si="14"/>
        <v>1</v>
      </c>
      <c r="AG10">
        <f t="shared" si="5"/>
        <v>0.14285714285714285</v>
      </c>
      <c r="AH10" t="str">
        <f>IF(Base!AD10="YES",1,IF(Base!AD10="NO",0,Base!AD10))</f>
        <v>Yes, both regularly provided funding and in relation to campaigns</v>
      </c>
      <c r="AI10">
        <f t="shared" si="15"/>
        <v>2</v>
      </c>
      <c r="AJ10">
        <v>2</v>
      </c>
      <c r="AK10">
        <f t="shared" si="6"/>
        <v>0.4</v>
      </c>
      <c r="AL10">
        <v>0</v>
      </c>
      <c r="AM10">
        <f>IF(Base!AG10="YES",1,IF(Base!AG10="NO",0,Base!AG10))</f>
        <v>0</v>
      </c>
      <c r="AN10">
        <f t="shared" si="7"/>
        <v>0</v>
      </c>
      <c r="AO10">
        <v>1</v>
      </c>
      <c r="AP10">
        <f t="shared" si="8"/>
        <v>0.25</v>
      </c>
      <c r="AQ10">
        <f>IF(Base!AI10="YES",1,IF(Base!AI10="NO",0,Base!AI10))</f>
        <v>0</v>
      </c>
      <c r="AR10" t="str">
        <f>IF(Base!AJ10="YES",1,IF(Base!AJ10="NO",0,Base!AJ10))</f>
        <v>-</v>
      </c>
      <c r="AS10">
        <f>IF(Base!AK10="YES",1,IF(Base!AK10="NO",0,Base!AK10))</f>
        <v>1</v>
      </c>
      <c r="AT10">
        <f>IF(Base!AL10="YES",1,IF(Base!AL10="NO",0,Base!AL10))</f>
        <v>1</v>
      </c>
      <c r="AU10">
        <v>1</v>
      </c>
      <c r="AV10">
        <f>IF(Base!AN10="YES",1,IF(Base!AN10="NO",0,Base!AN10))</f>
        <v>1</v>
      </c>
      <c r="AW10">
        <f>IF(Base!AO10="YES",1,IF(Base!AO10="NO",0,Base!AO10))</f>
        <v>1</v>
      </c>
      <c r="AX10">
        <f>IF(Base!AP10="YES",1,IF(Base!AP10="NO",0,Base!AP10))</f>
        <v>0</v>
      </c>
      <c r="AY10">
        <f>IF(Base!AR10="YES",1,IF(Base!AR10="NO",0,Base!AR10))</f>
        <v>1</v>
      </c>
      <c r="AZ10">
        <v>1</v>
      </c>
      <c r="BA10">
        <v>1</v>
      </c>
      <c r="BB10">
        <f t="shared" si="12"/>
        <v>0.33333333333333331</v>
      </c>
      <c r="BC10">
        <f>IF(Base!AV10="YES",1,IF(Base!AV10="NO",0,Base!AV10))</f>
        <v>0</v>
      </c>
      <c r="BD10">
        <f t="shared" si="9"/>
        <v>0</v>
      </c>
      <c r="BE10" t="str">
        <f>IF(Base!AW10="YES",1,IF(Base!AW10="NO",0,Base!AW10))</f>
        <v>-</v>
      </c>
      <c r="BF10">
        <f>IF(Base!AX10="YES",1,IF(Base!AX10="NO",0,Base!AX10))</f>
        <v>0</v>
      </c>
      <c r="BG10">
        <v>0.5</v>
      </c>
      <c r="BH10">
        <f>IF(Base!AZ10="YES",1,IF(Base!AZ10="NO",0,Base!AZ10))</f>
        <v>1</v>
      </c>
      <c r="BI10">
        <f>IF(Base!BA10="YES",1,IF(Base!BA10="NO",0,Base!BA10))</f>
        <v>1</v>
      </c>
      <c r="BJ10">
        <f>IF(Base!BB10="YES",1,IF(Base!BB10="NO",0,Base!BB10))</f>
        <v>1</v>
      </c>
      <c r="BK10">
        <f>IF(Base!BC10="YES",1,IF(Base!BC10="NO",0,Base!BC10))</f>
        <v>1</v>
      </c>
      <c r="BL10">
        <f>IF(Base!BD10="YES",1,IF(Base!BD10="NO",0,Base!BD10))</f>
        <v>1</v>
      </c>
      <c r="BM10">
        <f>IF(Base!BE10="YES",1,IF(Base!BE10="NO",0,Base!BE10))</f>
        <v>1</v>
      </c>
      <c r="BN10">
        <f>IF(Base!BF10="YES",1,IF(Base!BF10="NO",0,Base!BF10))</f>
        <v>1</v>
      </c>
      <c r="BO10">
        <f>IF(Base!BG10="YES",1,IF(Base!BG10="NO",0,Base!BG10))</f>
        <v>1</v>
      </c>
      <c r="BP10">
        <v>1</v>
      </c>
      <c r="BQ10">
        <v>0.5</v>
      </c>
      <c r="BR10">
        <v>3</v>
      </c>
      <c r="BS10">
        <f t="shared" si="10"/>
        <v>0.6</v>
      </c>
      <c r="BT10" t="str">
        <f>IF(Base!BK10="YES",1,IF(Base!BK10="NO",0,Base!BK10))</f>
        <v>-</v>
      </c>
      <c r="BU10" t="str">
        <f>IF(Base!BL10="YES",1,IF(Base!BL10="NO",0,Base!BL10))</f>
        <v>-</v>
      </c>
      <c r="BV10" t="str">
        <f>IF(Base!BN10="YES",1,IF(Base!BN10="NO",0,Base!BN10))</f>
        <v>#Fines
#Loss of public funding</v>
      </c>
      <c r="BW10">
        <v>8.3333333333333329E-2</v>
      </c>
      <c r="BY10" s="28" t="s">
        <v>110</v>
      </c>
      <c r="BZ10" t="b">
        <f>ISNUMBER(SEARCH($BZ$1,BV10))</f>
        <v>0</v>
      </c>
      <c r="CA10" s="26" t="b">
        <v>0</v>
      </c>
      <c r="CB10" t="b">
        <f>ISNUMBER(SEARCH($CB$1,BV10))</f>
        <v>0</v>
      </c>
      <c r="CC10" t="b">
        <f>ISNUMBER(SEARCH($CB$1,BV10))</f>
        <v>0</v>
      </c>
      <c r="CD10" t="b">
        <f>ISNUMBER(SEARCH($CD$1,BV10))</f>
        <v>1</v>
      </c>
      <c r="CE10" t="b">
        <f>ISNUMBER(SEARCH($CE$1,BV10))</f>
        <v>0</v>
      </c>
      <c r="CF10" t="b">
        <f>ISNUMBER(SEARCH($CF$1,BV10))</f>
        <v>0</v>
      </c>
      <c r="CG10" t="b">
        <f>ISNUMBER(SEARCH($CG$1,BV10))</f>
        <v>0</v>
      </c>
      <c r="CH10" t="b">
        <f>ISNUMBER(SEARCH($CH$1,BV10))</f>
        <v>0</v>
      </c>
      <c r="CI10" t="b">
        <f>ISNUMBER(SEARCH($CI$1,BV10))</f>
        <v>0</v>
      </c>
      <c r="CJ10" t="b">
        <f>ISNUMBER(SEARCH($CJ$1,BV10))</f>
        <v>0</v>
      </c>
    </row>
    <row r="11" spans="1:88" ht="20" x14ac:dyDescent="0.2">
      <c r="A11" s="1" t="s">
        <v>121</v>
      </c>
      <c r="B11" s="2">
        <v>0.9</v>
      </c>
      <c r="C11">
        <f>IF(Base!C11="YES",1,IF(Base!C11="NO",0,Base!C11))</f>
        <v>0</v>
      </c>
      <c r="D11">
        <f>IF(Base!D11="YES",1,IF(Base!D11="NO",0,Base!D11))</f>
        <v>0</v>
      </c>
      <c r="E11">
        <f>IF(Base!E11="YES",1,IF(Base!E11="NO",0,Base!E11))</f>
        <v>0</v>
      </c>
      <c r="F11">
        <f>IF(Base!F11="YES",1,IF(Base!F11="NO",0,Base!F11))</f>
        <v>0</v>
      </c>
      <c r="G11">
        <f>IF(Base!G11="YES",1,IF(Base!G11="NO",0,Base!G11))</f>
        <v>0</v>
      </c>
      <c r="H11">
        <f>IF(Base!H11="YES",1,IF(Base!H11="NO",0,Base!H11))</f>
        <v>0</v>
      </c>
      <c r="I11">
        <v>0</v>
      </c>
      <c r="J11">
        <f t="shared" si="13"/>
        <v>0</v>
      </c>
      <c r="K11">
        <f t="shared" si="1"/>
        <v>0</v>
      </c>
      <c r="L11">
        <f>IF(Base!J11="YES",1,IF(Base!J11="NO",0,Base!J11))</f>
        <v>0</v>
      </c>
      <c r="M11">
        <f t="shared" si="2"/>
        <v>0</v>
      </c>
      <c r="N11">
        <f>IF(Base!L11="YES",1,IF(Base!L11="NO",0,Base!L11))</f>
        <v>0</v>
      </c>
      <c r="O11">
        <f t="shared" si="3"/>
        <v>0</v>
      </c>
      <c r="P11">
        <f>IF(Base!N11="YES",1,IF(Base!N11="NO",0,Base!N11))</f>
        <v>0</v>
      </c>
      <c r="Q11">
        <f>IF(Base!O11="YES",1,IF(Base!O11="NO",0,Base!O11))</f>
        <v>0</v>
      </c>
      <c r="R11">
        <f>IF(Base!P11="YES",1,IF(Base!P11="NO",0,Base!P11))</f>
        <v>0</v>
      </c>
      <c r="S11">
        <f>IF(Base!Q11="YES",1,IF(Base!Q11="NO",0,Base!Q11))</f>
        <v>0</v>
      </c>
      <c r="T11">
        <f>IF(Base!R11="YES",1,IF(Base!R11="NO",0,Base!R11))</f>
        <v>0</v>
      </c>
      <c r="U11">
        <f>IF(Base!S11="YES",1,IF(Base!S11="NO",0,Base!S11))</f>
        <v>0</v>
      </c>
      <c r="V11">
        <f>IF(Base!T11="YES",1,IF(Base!T11="NO",0,Base!T11))</f>
        <v>0</v>
      </c>
      <c r="W11">
        <f>IF(Base!U11="YES",1,IF(Base!U11="NO",0,Base!U11))</f>
        <v>0</v>
      </c>
      <c r="X11">
        <f>IF(Base!V11="YES",1,IF(Base!V11="NO",0,Base!V11))</f>
        <v>0</v>
      </c>
      <c r="Y11">
        <f>IF(Base!W11="YES",1,IF(Base!W11="NO",0,Base!W11))</f>
        <v>0</v>
      </c>
      <c r="Z11">
        <f>IF(Base!X11="YES",1,IF(Base!X11="NO",0,Base!X11))</f>
        <v>0</v>
      </c>
      <c r="AA11">
        <f t="shared" si="11"/>
        <v>0</v>
      </c>
      <c r="AB11">
        <f>IF(Base!Z11="YES",1,IF(Base!Z11="NO",0,Base!Z11))</f>
        <v>0</v>
      </c>
      <c r="AC11">
        <f>IF(Base!AA11="YES",1,IF(Base!AA11="NO",0,Base!AA11))</f>
        <v>0</v>
      </c>
      <c r="AD11">
        <f>IF(Base!AB11="YES",1,IF(Base!AB11="NO",0,Base!AB11))</f>
        <v>0</v>
      </c>
      <c r="AE11">
        <f>IF(Base!AC11="YES",1,IF(Base!AC11="NO",0,Base!AC11))</f>
        <v>0</v>
      </c>
      <c r="AF11">
        <f t="shared" si="14"/>
        <v>0</v>
      </c>
      <c r="AG11">
        <f t="shared" si="5"/>
        <v>0</v>
      </c>
      <c r="AH11" t="str">
        <f>IF(Base!AD11="YES",1,IF(Base!AD11="NO",0,Base!AD11))</f>
        <v>Yes, regularly provided funding</v>
      </c>
      <c r="AI11">
        <f t="shared" si="15"/>
        <v>1</v>
      </c>
      <c r="AJ11">
        <v>1</v>
      </c>
      <c r="AK11">
        <f t="shared" si="6"/>
        <v>0.2</v>
      </c>
      <c r="AL11">
        <v>0</v>
      </c>
      <c r="AM11">
        <f>IF(Base!AG11="YES",1,IF(Base!AG11="NO",0,Base!AG11))</f>
        <v>0</v>
      </c>
      <c r="AN11">
        <f t="shared" si="7"/>
        <v>0</v>
      </c>
      <c r="AO11">
        <v>1</v>
      </c>
      <c r="AP11">
        <f t="shared" si="8"/>
        <v>0.25</v>
      </c>
      <c r="AQ11">
        <f>IF(Base!AI11="YES",1,IF(Base!AI11="NO",0,Base!AI11))</f>
        <v>0</v>
      </c>
      <c r="AR11">
        <f>IF(Base!AJ11="YES",1,IF(Base!AJ11="NO",0,Base!AJ11))</f>
        <v>0</v>
      </c>
      <c r="AS11">
        <f>IF(Base!AK11="YES",1,IF(Base!AK11="NO",0,Base!AK11))</f>
        <v>0</v>
      </c>
      <c r="AT11">
        <f>IF(Base!AL11="YES",1,IF(Base!AL11="NO",0,Base!AL11))</f>
        <v>1</v>
      </c>
      <c r="AU11">
        <v>1</v>
      </c>
      <c r="AV11">
        <f>IF(Base!AN11="YES",1,IF(Base!AN11="NO",0,Base!AN11))</f>
        <v>0</v>
      </c>
      <c r="AW11">
        <f>IF(Base!AO11="YES",1,IF(Base!AO11="NO",0,Base!AO11))</f>
        <v>1</v>
      </c>
      <c r="AX11">
        <f>IF(Base!AP11="YES",1,IF(Base!AP11="NO",0,Base!AP11))</f>
        <v>0</v>
      </c>
      <c r="AY11">
        <f>IF(Base!AR11="YES",1,IF(Base!AR11="NO",0,Base!AR11))</f>
        <v>0</v>
      </c>
      <c r="AZ11">
        <f>IF(Base!AT11="YES",1,IF(Base!AT11="NO",0,Base!AT11))</f>
        <v>0</v>
      </c>
      <c r="BA11">
        <v>3</v>
      </c>
      <c r="BB11">
        <f t="shared" si="12"/>
        <v>1</v>
      </c>
      <c r="BC11">
        <f>IF(Base!AV11="YES",1,IF(Base!AV11="NO",0,Base!AV11))</f>
        <v>0</v>
      </c>
      <c r="BD11">
        <f t="shared" si="9"/>
        <v>0</v>
      </c>
      <c r="BE11">
        <f>IF(Base!AW11="YES",1,IF(Base!AW11="NO",0,Base!AW11))</f>
        <v>0</v>
      </c>
      <c r="BF11">
        <f>IF(Base!AX11="YES",1,IF(Base!AX11="NO",0,Base!AX11))</f>
        <v>0</v>
      </c>
      <c r="BG11">
        <f>IF(Base!AY11="YES",1,IF(Base!AY11="NO",0,Base!AY11))</f>
        <v>0</v>
      </c>
      <c r="BH11">
        <f>IF(Base!AZ11="YES",1,IF(Base!AZ11="NO",0,Base!AZ11))</f>
        <v>1</v>
      </c>
      <c r="BI11">
        <f>IF(Base!BA11="YES",1,IF(Base!BA11="NO",0,Base!BA11))</f>
        <v>0</v>
      </c>
      <c r="BJ11">
        <f>IF(Base!BB11="YES",1,IF(Base!BB11="NO",0,Base!BB11))</f>
        <v>1</v>
      </c>
      <c r="BK11">
        <f>IF(Base!BC11="YES",1,IF(Base!BC11="NO",0,Base!BC11))</f>
        <v>0</v>
      </c>
      <c r="BL11">
        <f>IF(Base!BD11="YES",1,IF(Base!BD11="NO",0,Base!BD11))</f>
        <v>1</v>
      </c>
      <c r="BM11">
        <v>0.5</v>
      </c>
      <c r="BN11">
        <f>IF(Base!BF11="YES",1,IF(Base!BF11="NO",0,Base!BF11))</f>
        <v>0</v>
      </c>
      <c r="BO11">
        <f>IF(Base!BG11="YES",1,IF(Base!BG11="NO",0,Base!BG11))</f>
        <v>0</v>
      </c>
      <c r="BP11">
        <f>IF(Base!BH11="YES",1,IF(Base!BH11="NO",0,Base!BH11))</f>
        <v>0</v>
      </c>
      <c r="BQ11" t="s">
        <v>426</v>
      </c>
      <c r="BR11" t="str">
        <f>IF(Base!BJ11="YES",1,IF(Base!BJ11="NO",0,Base!BJ11))</f>
        <v>-</v>
      </c>
      <c r="BS11" t="s">
        <v>424</v>
      </c>
      <c r="BT11">
        <f>IF(Base!BK11="YES",1,IF(Base!BK11="NO",0,Base!BK11))</f>
        <v>0</v>
      </c>
      <c r="BU11">
        <f>IF(Base!BL11="YES",1,IF(Base!BL11="NO",0,Base!BL11))</f>
        <v>0</v>
      </c>
      <c r="BV11" t="str">
        <f>IF(Base!BN11="YES",1,IF(Base!BN11="NO",0,Base!BN11))</f>
        <v>#Fines
#Prison
#Loss of public funding</v>
      </c>
      <c r="BW11">
        <v>0.21666666666666667</v>
      </c>
      <c r="BY11" s="28" t="s">
        <v>121</v>
      </c>
      <c r="BZ11" t="b">
        <f>ISNUMBER(SEARCH($BZ$1,BV11))</f>
        <v>0</v>
      </c>
      <c r="CA11" s="26" t="b">
        <v>0</v>
      </c>
      <c r="CB11" t="b">
        <f>ISNUMBER(SEARCH($CB$1,BV11))</f>
        <v>0</v>
      </c>
      <c r="CC11" t="b">
        <f>ISNUMBER(SEARCH($CB$1,BV11))</f>
        <v>0</v>
      </c>
      <c r="CD11" t="b">
        <f>ISNUMBER(SEARCH($CD$1,BV11))</f>
        <v>1</v>
      </c>
      <c r="CE11" t="b">
        <f>ISNUMBER(SEARCH($CE$1,BV11))</f>
        <v>0</v>
      </c>
      <c r="CF11" t="b">
        <f>ISNUMBER(SEARCH($CF$1,BV11))</f>
        <v>0</v>
      </c>
      <c r="CG11" t="b">
        <f>ISNUMBER(SEARCH($CG$1,BV11))</f>
        <v>0</v>
      </c>
      <c r="CH11" t="b">
        <f>ISNUMBER(SEARCH($CH$1,BV11))</f>
        <v>1</v>
      </c>
      <c r="CI11" t="b">
        <f>ISNUMBER(SEARCH($CI$1,BV11))</f>
        <v>0</v>
      </c>
      <c r="CJ11" t="b">
        <f>ISNUMBER(SEARCH($CJ$1,BV11))</f>
        <v>0</v>
      </c>
    </row>
    <row r="12" spans="1:88" ht="20" x14ac:dyDescent="0.2">
      <c r="A12" s="1" t="s">
        <v>123</v>
      </c>
      <c r="B12" s="2">
        <v>0.87</v>
      </c>
      <c r="C12">
        <f>IF(Base!C12="YES",1,IF(Base!C12="NO",0,Base!C12))</f>
        <v>1</v>
      </c>
      <c r="D12">
        <f>IF(Base!D12="YES",1,IF(Base!D12="NO",0,Base!D12))</f>
        <v>0</v>
      </c>
      <c r="E12">
        <f>IF(Base!E12="YES",1,IF(Base!E12="NO",0,Base!E12))</f>
        <v>0</v>
      </c>
      <c r="F12">
        <f>IF(Base!F12="YES",1,IF(Base!F12="NO",0,Base!F12))</f>
        <v>1</v>
      </c>
      <c r="G12">
        <f>IF(Base!G12="YES",1,IF(Base!G12="NO",0,Base!G12))</f>
        <v>1</v>
      </c>
      <c r="H12">
        <f>IF(Base!H12="YES",1,IF(Base!H12="NO",0,Base!H12))</f>
        <v>1</v>
      </c>
      <c r="I12">
        <v>0</v>
      </c>
      <c r="J12">
        <f t="shared" si="13"/>
        <v>0</v>
      </c>
      <c r="K12">
        <f t="shared" si="1"/>
        <v>0</v>
      </c>
      <c r="L12" t="str">
        <f>IF(Base!J12="YES",1,IF(Base!J12="NO",0,Base!J12))</f>
        <v>Yes, for both natural and legal persons</v>
      </c>
      <c r="M12">
        <f t="shared" si="2"/>
        <v>2</v>
      </c>
      <c r="N12" t="str">
        <f>IF(Base!L12="YES",1,IF(Base!L12="NO",0,Base!L12))</f>
        <v>Regular limit applies.</v>
      </c>
      <c r="O12">
        <f t="shared" si="3"/>
        <v>1</v>
      </c>
      <c r="P12">
        <f>IF(Base!N12="YES",1,IF(Base!N12="NO",0,Base!N12))</f>
        <v>0</v>
      </c>
      <c r="Q12">
        <f>IF(Base!O12="YES",1,IF(Base!O12="NO",0,Base!O12))</f>
        <v>0</v>
      </c>
      <c r="R12">
        <f>IF(Base!P12="YES",1,IF(Base!P12="NO",0,Base!P12))</f>
        <v>0</v>
      </c>
      <c r="S12">
        <v>1</v>
      </c>
      <c r="T12">
        <f>IF(Base!R12="YES",1,IF(Base!R12="NO",0,Base!R12))</f>
        <v>1</v>
      </c>
      <c r="U12">
        <f>IF(Base!S12="YES",1,IF(Base!S12="NO",0,Base!S12))</f>
        <v>0</v>
      </c>
      <c r="V12">
        <f>IF(Base!T12="YES",1,IF(Base!T12="NO",0,Base!T12))</f>
        <v>0</v>
      </c>
      <c r="W12">
        <f>IF(Base!U12="YES",1,IF(Base!U12="NO",0,Base!U12))</f>
        <v>1</v>
      </c>
      <c r="X12">
        <f>IF(Base!V12="YES",1,IF(Base!V12="NO",0,Base!V12))</f>
        <v>1</v>
      </c>
      <c r="Y12">
        <f>IF(Base!W12="YES",1,IF(Base!W12="NO",0,Base!W12))</f>
        <v>1</v>
      </c>
      <c r="Z12" t="str">
        <f>IF(Base!X12="YES",1,IF(Base!X12="NO",0,Base!X12))</f>
        <v>Yes, for both natural and legal persons</v>
      </c>
      <c r="AA12">
        <f t="shared" si="11"/>
        <v>2</v>
      </c>
      <c r="AB12">
        <v>0.5</v>
      </c>
      <c r="AC12">
        <f>IF(Base!AA12="YES",1,IF(Base!AA12="NO",0,Base!AA12))</f>
        <v>0</v>
      </c>
      <c r="AD12" t="str">
        <f>IF(Base!AB12="YES",1,IF(Base!AB12="NO",0,Base!AB12))</f>
        <v>-</v>
      </c>
      <c r="AE12">
        <f>IF(Base!AC12="YES",1,IF(Base!AC12="NO",0,Base!AC12))</f>
        <v>0</v>
      </c>
      <c r="AF12">
        <f t="shared" si="14"/>
        <v>0</v>
      </c>
      <c r="AG12">
        <f t="shared" si="5"/>
        <v>0</v>
      </c>
      <c r="AH12" t="str">
        <f>IF(Base!AD12="YES",1,IF(Base!AD12="NO",0,Base!AD12))</f>
        <v>Yes, regularly provided funding</v>
      </c>
      <c r="AI12">
        <f t="shared" si="15"/>
        <v>1</v>
      </c>
      <c r="AJ12">
        <v>1</v>
      </c>
      <c r="AK12">
        <f t="shared" si="6"/>
        <v>0.2</v>
      </c>
      <c r="AL12">
        <v>0</v>
      </c>
      <c r="AM12">
        <f>IF(Base!AG12="YES",1,IF(Base!AG12="NO",0,Base!AG12))</f>
        <v>0</v>
      </c>
      <c r="AN12">
        <f t="shared" si="7"/>
        <v>0</v>
      </c>
      <c r="AO12">
        <v>2</v>
      </c>
      <c r="AP12">
        <f t="shared" si="8"/>
        <v>0.5</v>
      </c>
      <c r="AQ12">
        <f>IF(Base!AI12="YES",1,IF(Base!AI12="NO",0,Base!AI12))</f>
        <v>0</v>
      </c>
      <c r="AR12">
        <f>IF(Base!AJ12="YES",1,IF(Base!AJ12="NO",0,Base!AJ12))</f>
        <v>1</v>
      </c>
      <c r="AS12">
        <f>IF(Base!AK12="YES",1,IF(Base!AK12="NO",0,Base!AK12))</f>
        <v>1</v>
      </c>
      <c r="AT12">
        <f>IF(Base!AL12="YES",1,IF(Base!AL12="NO",0,Base!AL12))</f>
        <v>1</v>
      </c>
      <c r="AU12">
        <v>1</v>
      </c>
      <c r="AV12">
        <f>IF(Base!AN12="YES",1,IF(Base!AN12="NO",0,Base!AN12))</f>
        <v>0</v>
      </c>
      <c r="AW12">
        <f>IF(Base!AO12="YES",1,IF(Base!AO12="NO",0,Base!AO12))</f>
        <v>1</v>
      </c>
      <c r="AX12">
        <f>IF(Base!AP12="YES",1,IF(Base!AP12="NO",0,Base!AP12))</f>
        <v>0</v>
      </c>
      <c r="AY12">
        <f>IF(Base!AR12="YES",1,IF(Base!AR12="NO",0,Base!AR12))</f>
        <v>0</v>
      </c>
      <c r="AZ12">
        <f>IF(Base!AT12="YES",1,IF(Base!AT12="NO",0,Base!AT12))</f>
        <v>0</v>
      </c>
      <c r="BA12">
        <f>IF(Base!AU12="YES",1,IF(Base!AU12="NO",0,Base!AU12))</f>
        <v>0</v>
      </c>
      <c r="BB12">
        <f t="shared" si="12"/>
        <v>0</v>
      </c>
      <c r="BC12">
        <f>IF(Base!AV12="YES",1,IF(Base!AV12="NO",0,Base!AV12))</f>
        <v>0</v>
      </c>
      <c r="BD12">
        <f t="shared" si="9"/>
        <v>0</v>
      </c>
      <c r="BE12">
        <f>IF(Base!AW12="YES",1,IF(Base!AW12="NO",0,Base!AW12))</f>
        <v>0</v>
      </c>
      <c r="BF12" t="str">
        <f>IF(Base!AX12="YES",1,IF(Base!AX12="NO",0,Base!AX12))</f>
        <v>-</v>
      </c>
      <c r="BG12">
        <f>IF(Base!AY12="YES",1,IF(Base!AY12="NO",0,Base!AY12))</f>
        <v>0</v>
      </c>
      <c r="BH12">
        <f>IF(Base!AZ12="YES",1,IF(Base!AZ12="NO",0,Base!AZ12))</f>
        <v>1</v>
      </c>
      <c r="BI12">
        <f>IF(Base!BA12="YES",1,IF(Base!BA12="NO",0,Base!BA12))</f>
        <v>1</v>
      </c>
      <c r="BJ12">
        <f>IF(Base!BB12="YES",1,IF(Base!BB12="NO",0,Base!BB12))</f>
        <v>1</v>
      </c>
      <c r="BK12">
        <f>IF(Base!BC12="YES",1,IF(Base!BC12="NO",0,Base!BC12))</f>
        <v>0</v>
      </c>
      <c r="BL12">
        <f>IF(Base!BD12="YES",1,IF(Base!BD12="NO",0,Base!BD12))</f>
        <v>1</v>
      </c>
      <c r="BM12">
        <v>0.5</v>
      </c>
      <c r="BN12">
        <f>IF(Base!BF12="YES",1,IF(Base!BF12="NO",0,Base!BF12))</f>
        <v>1</v>
      </c>
      <c r="BO12">
        <f>IF(Base!BG12="YES",1,IF(Base!BG12="NO",0,Base!BG12))</f>
        <v>1</v>
      </c>
      <c r="BP12">
        <v>1</v>
      </c>
      <c r="BQ12">
        <v>0.5</v>
      </c>
      <c r="BR12">
        <v>2</v>
      </c>
      <c r="BS12">
        <f t="shared" si="10"/>
        <v>0.4</v>
      </c>
      <c r="BT12">
        <f>IF(Base!BK12="YES",1,IF(Base!BK12="NO",0,Base!BK12))</f>
        <v>0</v>
      </c>
      <c r="BU12">
        <f>IF(Base!BL12="YES",1,IF(Base!BL12="NO",0,Base!BL12))</f>
        <v>0</v>
      </c>
      <c r="BV12" t="str">
        <f>IF(Base!BN12="YES",1,IF(Base!BN12="NO",0,Base!BN12))</f>
        <v>#Fines
#Loss of public funding</v>
      </c>
      <c r="BW12">
        <v>8.3333333333333329E-2</v>
      </c>
      <c r="BY12" s="28" t="s">
        <v>123</v>
      </c>
      <c r="BZ12" t="b">
        <f>ISNUMBER(SEARCH($BZ$1,BV12))</f>
        <v>0</v>
      </c>
      <c r="CA12" s="26" t="b">
        <v>0</v>
      </c>
      <c r="CB12" t="b">
        <f>ISNUMBER(SEARCH($CB$1,BV12))</f>
        <v>0</v>
      </c>
      <c r="CC12" t="b">
        <f>ISNUMBER(SEARCH($CB$1,BV12))</f>
        <v>0</v>
      </c>
      <c r="CD12" t="b">
        <f>ISNUMBER(SEARCH($CD$1,BV12))</f>
        <v>1</v>
      </c>
      <c r="CE12" t="b">
        <f>ISNUMBER(SEARCH($CE$1,BV12))</f>
        <v>0</v>
      </c>
      <c r="CF12" t="b">
        <f>ISNUMBER(SEARCH($CF$1,BV12))</f>
        <v>0</v>
      </c>
      <c r="CG12" t="b">
        <f>ISNUMBER(SEARCH($CG$1,BV12))</f>
        <v>0</v>
      </c>
      <c r="CH12" t="b">
        <f>ISNUMBER(SEARCH($CH$1,BV12))</f>
        <v>0</v>
      </c>
      <c r="CI12" t="b">
        <f>ISNUMBER(SEARCH($CI$1,BV12))</f>
        <v>0</v>
      </c>
      <c r="CJ12" t="b">
        <f>ISNUMBER(SEARCH($CJ$1,BV12))</f>
        <v>0</v>
      </c>
    </row>
    <row r="13" spans="1:88" ht="20" x14ac:dyDescent="0.2">
      <c r="A13" s="1" t="s">
        <v>133</v>
      </c>
      <c r="B13" s="2">
        <v>0.879</v>
      </c>
      <c r="C13">
        <f>IF(Base!C13="YES",1,IF(Base!C13="NO",0,Base!C13))</f>
        <v>1</v>
      </c>
      <c r="D13">
        <f>IF(Base!D13="YES",1,IF(Base!D13="NO",0,Base!D13))</f>
        <v>1</v>
      </c>
      <c r="E13">
        <f>IF(Base!E13="YES",1,IF(Base!E13="NO",0,Base!E13))</f>
        <v>1</v>
      </c>
      <c r="F13">
        <f>IF(Base!F13="YES",1,IF(Base!F13="NO",0,Base!F13))</f>
        <v>1</v>
      </c>
      <c r="G13">
        <f>IF(Base!G13="YES",1,IF(Base!G13="NO",0,Base!G13))</f>
        <v>1</v>
      </c>
      <c r="H13">
        <f>IF(Base!H13="YES",1,IF(Base!H13="NO",0,Base!H13))</f>
        <v>1</v>
      </c>
      <c r="I13" t="s">
        <v>42</v>
      </c>
      <c r="J13">
        <f t="shared" si="13"/>
        <v>1</v>
      </c>
      <c r="K13">
        <f t="shared" si="1"/>
        <v>0.14285714285714285</v>
      </c>
      <c r="L13" t="str">
        <f>IF(Base!J13="YES",1,IF(Base!J13="NO",0,Base!J13))</f>
        <v>Yes, for natural persons</v>
      </c>
      <c r="M13">
        <f t="shared" si="2"/>
        <v>1</v>
      </c>
      <c r="N13" t="str">
        <f>IF(Base!L13="YES",1,IF(Base!L13="NO",0,Base!L13))</f>
        <v>Yes, for natural persons</v>
      </c>
      <c r="O13">
        <f t="shared" si="3"/>
        <v>1</v>
      </c>
      <c r="P13">
        <f>IF(Base!N13="YES",1,IF(Base!N13="NO",0,Base!N13))</f>
        <v>1</v>
      </c>
      <c r="Q13">
        <f>IF(Base!O13="YES",1,IF(Base!O13="NO",0,Base!O13))</f>
        <v>0</v>
      </c>
      <c r="R13">
        <f>IF(Base!P13="YES",1,IF(Base!P13="NO",0,Base!P13))</f>
        <v>1</v>
      </c>
      <c r="S13">
        <f>IF(Base!Q13="YES",1,IF(Base!Q13="NO",0,Base!Q13))</f>
        <v>0</v>
      </c>
      <c r="T13">
        <f>IF(Base!R13="YES",1,IF(Base!R13="NO",0,Base!R13))</f>
        <v>1</v>
      </c>
      <c r="U13">
        <f>IF(Base!S13="YES",1,IF(Base!S13="NO",0,Base!S13))</f>
        <v>1</v>
      </c>
      <c r="V13">
        <f>IF(Base!T13="YES",1,IF(Base!T13="NO",0,Base!T13))</f>
        <v>1</v>
      </c>
      <c r="W13">
        <v>0.5</v>
      </c>
      <c r="X13">
        <f>IF(Base!V13="YES",1,IF(Base!V13="NO",0,Base!V13))</f>
        <v>1</v>
      </c>
      <c r="Y13">
        <f>IF(Base!W13="YES",1,IF(Base!W13="NO",0,Base!W13))</f>
        <v>1</v>
      </c>
      <c r="Z13" t="str">
        <f>IF(Base!X13="YES",1,IF(Base!X13="NO",0,Base!X13))</f>
        <v>Yes, for natural persons</v>
      </c>
      <c r="AA13">
        <f t="shared" si="11"/>
        <v>1</v>
      </c>
      <c r="AB13">
        <f>IF(Base!Z13="YES",1,IF(Base!Z13="NO",0,Base!Z13))</f>
        <v>0</v>
      </c>
      <c r="AC13">
        <f>IF(Base!AA13="YES",1,IF(Base!AA13="NO",0,Base!AA13))</f>
        <v>1</v>
      </c>
      <c r="AD13">
        <f>IF(Base!AB13="YES",1,IF(Base!AB13="NO",0,Base!AB13))</f>
        <v>1</v>
      </c>
      <c r="AE13" t="str">
        <f>IF(Base!AC13="YES",1,IF(Base!AC13="NO",0,Base!AC13))</f>
        <v>Legal entities</v>
      </c>
      <c r="AF13">
        <f t="shared" si="14"/>
        <v>1</v>
      </c>
      <c r="AG13">
        <f t="shared" si="5"/>
        <v>0.14285714285714285</v>
      </c>
      <c r="AH13" t="str">
        <f>IF(Base!AD13="YES",1,IF(Base!AD13="NO",0,Base!AD13))</f>
        <v>Yes, regularly provided funding</v>
      </c>
      <c r="AI13">
        <f t="shared" si="15"/>
        <v>1</v>
      </c>
      <c r="AJ13">
        <v>2</v>
      </c>
      <c r="AK13">
        <f t="shared" si="6"/>
        <v>0.4</v>
      </c>
      <c r="AL13">
        <v>0</v>
      </c>
      <c r="AM13">
        <f>IF(Base!AG13="YES",1,IF(Base!AG13="NO",0,Base!AG13))</f>
        <v>0</v>
      </c>
      <c r="AN13">
        <f t="shared" si="7"/>
        <v>0</v>
      </c>
      <c r="AO13">
        <v>4</v>
      </c>
      <c r="AP13">
        <f t="shared" si="8"/>
        <v>1</v>
      </c>
      <c r="AQ13">
        <f>IF(Base!AI13="YES",1,IF(Base!AI13="NO",0,Base!AI13))</f>
        <v>1</v>
      </c>
      <c r="AR13">
        <f>IF(Base!AJ13="YES",1,IF(Base!AJ13="NO",0,Base!AJ13))</f>
        <v>1</v>
      </c>
      <c r="AS13">
        <f>IF(Base!AK13="YES",1,IF(Base!AK13="NO",0,Base!AK13))</f>
        <v>1</v>
      </c>
      <c r="AT13">
        <f>IF(Base!AL13="YES",1,IF(Base!AL13="NO",0,Base!AL13))</f>
        <v>1</v>
      </c>
      <c r="AU13">
        <v>0.5</v>
      </c>
      <c r="AV13">
        <f>IF(Base!AN13="YES",1,IF(Base!AN13="NO",0,Base!AN13))</f>
        <v>1</v>
      </c>
      <c r="AW13">
        <f>IF(Base!AO13="YES",1,IF(Base!AO13="NO",0,Base!AO13))</f>
        <v>1</v>
      </c>
      <c r="AX13">
        <f>IF(Base!AP13="YES",1,IF(Base!AP13="NO",0,Base!AP13))</f>
        <v>0</v>
      </c>
      <c r="AY13">
        <f>IF(Base!AR13="YES",1,IF(Base!AR13="NO",0,Base!AR13))</f>
        <v>1</v>
      </c>
      <c r="AZ13">
        <f>IF(Base!AT13="YES",1,IF(Base!AT13="NO",0,Base!AT13))</f>
        <v>0</v>
      </c>
      <c r="BA13">
        <v>2</v>
      </c>
      <c r="BB13">
        <f t="shared" si="12"/>
        <v>0.66666666666666663</v>
      </c>
      <c r="BC13">
        <f>IF(Base!AV13="YES",1,IF(Base!AV13="NO",0,Base!AV13))</f>
        <v>0</v>
      </c>
      <c r="BD13">
        <f t="shared" si="9"/>
        <v>0</v>
      </c>
      <c r="BE13">
        <f>IF(Base!AW13="YES",1,IF(Base!AW13="NO",0,Base!AW13))</f>
        <v>1</v>
      </c>
      <c r="BF13">
        <f>IF(Base!AX13="YES",1,IF(Base!AX13="NO",0,Base!AX13))</f>
        <v>0</v>
      </c>
      <c r="BG13">
        <f>IF(Base!AY13="YES",1,IF(Base!AY13="NO",0,Base!AY13))</f>
        <v>1</v>
      </c>
      <c r="BH13">
        <f>IF(Base!AZ13="YES",1,IF(Base!AZ13="NO",0,Base!AZ13))</f>
        <v>1</v>
      </c>
      <c r="BI13">
        <f>IF(Base!BA13="YES",1,IF(Base!BA13="NO",0,Base!BA13))</f>
        <v>0</v>
      </c>
      <c r="BJ13">
        <f>IF(Base!BB13="YES",1,IF(Base!BB13="NO",0,Base!BB13))</f>
        <v>1</v>
      </c>
      <c r="BK13">
        <f>IF(Base!BC13="YES",1,IF(Base!BC13="NO",0,Base!BC13))</f>
        <v>0</v>
      </c>
      <c r="BL13">
        <f>IF(Base!BD13="YES",1,IF(Base!BD13="NO",0,Base!BD13))</f>
        <v>1</v>
      </c>
      <c r="BM13">
        <f>IF(Base!BE13="YES",1,IF(Base!BE13="NO",0,Base!BE13))</f>
        <v>1</v>
      </c>
      <c r="BN13">
        <f>IF(Base!BF13="YES",1,IF(Base!BF13="NO",0,Base!BF13))</f>
        <v>1</v>
      </c>
      <c r="BO13">
        <f>IF(Base!BG13="YES",1,IF(Base!BG13="NO",0,Base!BG13))</f>
        <v>1</v>
      </c>
      <c r="BP13">
        <v>1</v>
      </c>
      <c r="BQ13">
        <v>0.5</v>
      </c>
      <c r="BR13">
        <v>3</v>
      </c>
      <c r="BS13">
        <f t="shared" si="10"/>
        <v>0.6</v>
      </c>
      <c r="BT13">
        <v>3</v>
      </c>
      <c r="BU13">
        <f>IF(Base!BL13="YES",1,IF(Base!BL13="NO",0,Base!BL13))</f>
        <v>1</v>
      </c>
      <c r="BV13" t="str">
        <f>IF(Base!BN13="YES",1,IF(Base!BN13="NO",0,Base!BN13))</f>
        <v>#Fines
#Prison
#Loss of public funding
#Loss of elected office</v>
      </c>
      <c r="BW13">
        <v>0.33333333333333331</v>
      </c>
      <c r="BY13" s="28" t="s">
        <v>133</v>
      </c>
      <c r="BZ13" t="b">
        <f>ISNUMBER(SEARCH($BZ$1,BV13))</f>
        <v>0</v>
      </c>
      <c r="CA13" s="26" t="b">
        <v>0</v>
      </c>
      <c r="CB13" t="b">
        <f>ISNUMBER(SEARCH($CB$1,BV13))</f>
        <v>1</v>
      </c>
      <c r="CC13" t="b">
        <f>ISNUMBER(SEARCH($CB$1,BV13))</f>
        <v>1</v>
      </c>
      <c r="CD13" t="b">
        <f>ISNUMBER(SEARCH($CD$1,BV13))</f>
        <v>1</v>
      </c>
      <c r="CE13" t="b">
        <f>ISNUMBER(SEARCH($CE$1,BV13))</f>
        <v>0</v>
      </c>
      <c r="CF13" t="b">
        <f>ISNUMBER(SEARCH($CF$1,BV13))</f>
        <v>0</v>
      </c>
      <c r="CG13" t="b">
        <f>ISNUMBER(SEARCH($CG$1,BV13))</f>
        <v>0</v>
      </c>
      <c r="CH13" t="b">
        <f>ISNUMBER(SEARCH($CH$1,BV13))</f>
        <v>1</v>
      </c>
      <c r="CI13" t="b">
        <f>ISNUMBER(SEARCH($CI$1,BV13))</f>
        <v>0</v>
      </c>
      <c r="CJ13" t="b">
        <f>ISNUMBER(SEARCH($CJ$1,BV13))</f>
        <v>0</v>
      </c>
    </row>
    <row r="14" spans="1:88" ht="20" x14ac:dyDescent="0.2">
      <c r="A14" s="4" t="s">
        <v>143</v>
      </c>
      <c r="B14" s="2">
        <v>0.83399999999999996</v>
      </c>
      <c r="C14">
        <f>IF(Base!C14="YES",1,IF(Base!C14="NO",0,Base!C14))</f>
        <v>0</v>
      </c>
      <c r="D14">
        <f>IF(Base!D14="YES",1,IF(Base!D14="NO",0,Base!D14))</f>
        <v>1</v>
      </c>
      <c r="E14">
        <f>IF(Base!E14="YES",1,IF(Base!E14="NO",0,Base!E14))</f>
        <v>0</v>
      </c>
      <c r="F14">
        <v>0.5</v>
      </c>
      <c r="G14">
        <f>IF(Base!G14="YES",1,IF(Base!G14="NO",0,Base!G14))</f>
        <v>0</v>
      </c>
      <c r="H14">
        <f>IF(Base!H14="YES",1,IF(Base!H14="NO",0,Base!H14))</f>
        <v>1</v>
      </c>
      <c r="I14" t="s">
        <v>57</v>
      </c>
      <c r="J14">
        <f t="shared" si="13"/>
        <v>3</v>
      </c>
      <c r="K14">
        <f t="shared" si="1"/>
        <v>0.42857142857142855</v>
      </c>
      <c r="L14">
        <f>IF(Base!J14="YES",1,IF(Base!J14="NO",0,Base!J14))</f>
        <v>0</v>
      </c>
      <c r="M14">
        <f t="shared" si="2"/>
        <v>0</v>
      </c>
      <c r="N14">
        <f>IF(Base!L14="YES",1,IF(Base!L14="NO",0,Base!L14))</f>
        <v>0</v>
      </c>
      <c r="O14">
        <f t="shared" si="3"/>
        <v>0</v>
      </c>
      <c r="P14">
        <f>IF(Base!N14="YES",1,IF(Base!N14="NO",0,Base!N14))</f>
        <v>0</v>
      </c>
      <c r="Q14">
        <f>IF(Base!O14="YES",1,IF(Base!O14="NO",0,Base!O14))</f>
        <v>0</v>
      </c>
      <c r="R14">
        <f>IF(Base!P14="YES",1,IF(Base!P14="NO",0,Base!P14))</f>
        <v>0</v>
      </c>
      <c r="S14">
        <f>IF(Base!Q14="YES",1,IF(Base!Q14="NO",0,Base!Q14))</f>
        <v>0</v>
      </c>
      <c r="T14">
        <f>IF(Base!R14="YES",1,IF(Base!R14="NO",0,Base!R14))</f>
        <v>0</v>
      </c>
      <c r="U14">
        <f>IF(Base!S14="YES",1,IF(Base!S14="NO",0,Base!S14))</f>
        <v>0</v>
      </c>
      <c r="V14">
        <f>IF(Base!T14="YES",1,IF(Base!T14="NO",0,Base!T14))</f>
        <v>0</v>
      </c>
      <c r="W14">
        <f>IF(Base!U14="YES",1,IF(Base!U14="NO",0,Base!U14))</f>
        <v>0</v>
      </c>
      <c r="X14">
        <f>IF(Base!V14="YES",1,IF(Base!V14="NO",0,Base!V14))</f>
        <v>0</v>
      </c>
      <c r="Y14">
        <f>IF(Base!W14="YES",1,IF(Base!W14="NO",0,Base!W14))</f>
        <v>0</v>
      </c>
      <c r="Z14">
        <f>IF(Base!X14="YES",1,IF(Base!X14="NO",0,Base!X14))</f>
        <v>0</v>
      </c>
      <c r="AA14">
        <f t="shared" si="11"/>
        <v>0</v>
      </c>
      <c r="AB14">
        <f>IF(Base!Z14="YES",1,IF(Base!Z14="NO",0,Base!Z14))</f>
        <v>0</v>
      </c>
      <c r="AC14">
        <f>IF(Base!AA14="YES",1,IF(Base!AA14="NO",0,Base!AA14))</f>
        <v>0</v>
      </c>
      <c r="AD14">
        <f>IF(Base!AB14="YES",1,IF(Base!AB14="NO",0,Base!AB14))</f>
        <v>0</v>
      </c>
      <c r="AE14" t="str">
        <f>IF(Base!AC14="YES",1,IF(Base!AC14="NO",0,Base!AC14))</f>
        <v>#Religious organisations
#Charities
#Other</v>
      </c>
      <c r="AF14">
        <f t="shared" si="14"/>
        <v>3</v>
      </c>
      <c r="AG14">
        <f t="shared" si="5"/>
        <v>0.42857142857142855</v>
      </c>
      <c r="AH14" t="str">
        <f>IF(Base!AD14="YES",1,IF(Base!AD14="NO",0,Base!AD14))</f>
        <v>Yes, both regularly provided funding and in relation to campaigns</v>
      </c>
      <c r="AI14">
        <f t="shared" si="15"/>
        <v>2</v>
      </c>
      <c r="AJ14">
        <v>5</v>
      </c>
      <c r="AK14">
        <f t="shared" si="6"/>
        <v>1</v>
      </c>
      <c r="AL14">
        <v>0</v>
      </c>
      <c r="AM14">
        <f>IF(Base!AG14="YES",1,IF(Base!AG14="NO",0,Base!AG14))</f>
        <v>0</v>
      </c>
      <c r="AN14">
        <f t="shared" si="7"/>
        <v>0</v>
      </c>
      <c r="AO14" t="str">
        <f>IF(Base!AH14="YES",1,IF(Base!AH14="NO",0,Base!AH14))</f>
        <v>-</v>
      </c>
      <c r="AP14" t="s">
        <v>424</v>
      </c>
      <c r="AQ14">
        <f>IF(Base!AI14="YES",1,IF(Base!AI14="NO",0,Base!AI14))</f>
        <v>0</v>
      </c>
      <c r="AR14">
        <f>IF(Base!AJ14="YES",1,IF(Base!AJ14="NO",0,Base!AJ14))</f>
        <v>1</v>
      </c>
      <c r="AS14">
        <f>IF(Base!AK14="YES",1,IF(Base!AK14="NO",0,Base!AK14))</f>
        <v>1</v>
      </c>
      <c r="AT14" t="str">
        <f>IF(Base!AL14="YES",1,IF(Base!AL14="NO",0,Base!AL14))</f>
        <v>-</v>
      </c>
      <c r="AU14" t="str">
        <f>IF(Base!AM14="YES",1,IF(Base!AM14="NO",0,Base!AM14))</f>
        <v>-</v>
      </c>
      <c r="AV14">
        <f>IF(Base!AN14="YES",1,IF(Base!AN14="NO",0,Base!AN14))</f>
        <v>0</v>
      </c>
      <c r="AW14">
        <f>IF(Base!AO14="YES",1,IF(Base!AO14="NO",0,Base!AO14))</f>
        <v>1</v>
      </c>
      <c r="AX14">
        <f>IF(Base!AP14="YES",1,IF(Base!AP14="NO",0,Base!AP14))</f>
        <v>0</v>
      </c>
      <c r="AY14">
        <f>IF(Base!AR14="YES",1,IF(Base!AR14="NO",0,Base!AR14))</f>
        <v>0</v>
      </c>
      <c r="AZ14">
        <f>IF(Base!AT14="YES",1,IF(Base!AT14="NO",0,Base!AT14))</f>
        <v>0</v>
      </c>
      <c r="BA14">
        <f>IF(Base!AU14="YES",1,IF(Base!AU14="NO",0,Base!AU14))</f>
        <v>0</v>
      </c>
      <c r="BB14">
        <f t="shared" si="12"/>
        <v>0</v>
      </c>
      <c r="BC14">
        <f>IF(Base!AV14="YES",1,IF(Base!AV14="NO",0,Base!AV14))</f>
        <v>0</v>
      </c>
      <c r="BD14">
        <f t="shared" si="9"/>
        <v>0</v>
      </c>
      <c r="BE14">
        <f>IF(Base!AW14="YES",1,IF(Base!AW14="NO",0,Base!AW14))</f>
        <v>0</v>
      </c>
      <c r="BF14" t="str">
        <f>IF(Base!AX14="YES",1,IF(Base!AX14="NO",0,Base!AX14))</f>
        <v>-</v>
      </c>
      <c r="BG14">
        <f>IF(Base!AY14="YES",1,IF(Base!AY14="NO",0,Base!AY14))</f>
        <v>0</v>
      </c>
      <c r="BH14">
        <f>IF(Base!AZ14="YES",1,IF(Base!AZ14="NO",0,Base!AZ14))</f>
        <v>1</v>
      </c>
      <c r="BI14">
        <f>IF(Base!BA14="YES",1,IF(Base!BA14="NO",0,Base!BA14))</f>
        <v>0</v>
      </c>
      <c r="BJ14">
        <f>IF(Base!BB14="YES",1,IF(Base!BB14="NO",0,Base!BB14))</f>
        <v>0</v>
      </c>
      <c r="BK14">
        <f>IF(Base!BC14="YES",1,IF(Base!BC14="NO",0,Base!BC14))</f>
        <v>0</v>
      </c>
      <c r="BL14">
        <f>IF(Base!BD14="YES",1,IF(Base!BD14="NO",0,Base!BD14))</f>
        <v>1</v>
      </c>
      <c r="BM14">
        <v>0.5</v>
      </c>
      <c r="BN14">
        <f>IF(Base!BF14="YES",1,IF(Base!BF14="NO",0,Base!BF14))</f>
        <v>1</v>
      </c>
      <c r="BO14">
        <f>IF(Base!BG14="YES",1,IF(Base!BG14="NO",0,Base!BG14))</f>
        <v>1</v>
      </c>
      <c r="BP14">
        <v>1</v>
      </c>
      <c r="BQ14">
        <v>1</v>
      </c>
      <c r="BR14">
        <v>3</v>
      </c>
      <c r="BS14">
        <f t="shared" si="10"/>
        <v>0.6</v>
      </c>
      <c r="BT14" t="str">
        <f>IF(Base!BK14="YES",1,IF(Base!BK14="NO",0,Base!BK14))</f>
        <v>-</v>
      </c>
      <c r="BU14" t="str">
        <f>IF(Base!BL14="YES",1,IF(Base!BL14="NO",0,Base!BL14))</f>
        <v>-</v>
      </c>
      <c r="BV14" t="str">
        <f>IF(Base!BN14="YES",1,IF(Base!BN14="NO",0,Base!BN14))</f>
        <v>#Fines
#Prison
#Forfeiture
#Loss of public funding</v>
      </c>
      <c r="BW14">
        <v>0.23333333333333334</v>
      </c>
      <c r="BY14" s="29" t="s">
        <v>143</v>
      </c>
      <c r="BZ14" t="b">
        <f>ISNUMBER(SEARCH($BZ$1,BV14))</f>
        <v>1</v>
      </c>
      <c r="CA14" s="26" t="b">
        <v>0</v>
      </c>
      <c r="CB14" t="b">
        <f>ISNUMBER(SEARCH($CB$1,BV14))</f>
        <v>0</v>
      </c>
      <c r="CC14" t="b">
        <f>ISNUMBER(SEARCH($CB$1,BV14))</f>
        <v>0</v>
      </c>
      <c r="CD14" t="b">
        <f>ISNUMBER(SEARCH($CD$1,BV14))</f>
        <v>1</v>
      </c>
      <c r="CE14" t="b">
        <f>ISNUMBER(SEARCH($CE$1,BV14))</f>
        <v>0</v>
      </c>
      <c r="CF14" t="b">
        <f>ISNUMBER(SEARCH($CF$1,BV14))</f>
        <v>0</v>
      </c>
      <c r="CG14" t="b">
        <f>ISNUMBER(SEARCH($CG$1,BV14))</f>
        <v>0</v>
      </c>
      <c r="CH14" t="b">
        <f>ISNUMBER(SEARCH($CH$1,BV14))</f>
        <v>1</v>
      </c>
      <c r="CI14" t="b">
        <f>ISNUMBER(SEARCH($CI$1,BV14))</f>
        <v>0</v>
      </c>
      <c r="CJ14" t="b">
        <f>ISNUMBER(SEARCH($CJ$1,BV14))</f>
        <v>0</v>
      </c>
    </row>
    <row r="15" spans="1:88" ht="20" x14ac:dyDescent="0.2">
      <c r="A15" s="1" t="s">
        <v>150</v>
      </c>
      <c r="B15" s="2">
        <v>0.86</v>
      </c>
      <c r="C15">
        <f>IF(Base!C15="YES",1,IF(Base!C15="NO",0,Base!C15))</f>
        <v>0</v>
      </c>
      <c r="D15">
        <f>IF(Base!D15="YES",1,IF(Base!D15="NO",0,Base!D15))</f>
        <v>1</v>
      </c>
      <c r="E15">
        <f>IF(Base!E15="YES",1,IF(Base!E15="NO",0,Base!E15))</f>
        <v>1</v>
      </c>
      <c r="F15">
        <f>IF(Base!F15="YES",1,IF(Base!F15="NO",0,Base!F15))</f>
        <v>1</v>
      </c>
      <c r="G15">
        <f>IF(Base!G15="YES",1,IF(Base!G15="NO",0,Base!G15))</f>
        <v>0</v>
      </c>
      <c r="H15" t="str">
        <f>IF(Base!H15="YES",1,IF(Base!H15="NO",0,Base!H15))</f>
        <v>-</v>
      </c>
      <c r="I15" t="s">
        <v>3</v>
      </c>
      <c r="J15">
        <f t="shared" si="13"/>
        <v>2</v>
      </c>
      <c r="K15">
        <f t="shared" si="1"/>
        <v>0.2857142857142857</v>
      </c>
      <c r="L15" t="str">
        <f>IF(Base!J15="YES",1,IF(Base!J15="NO",0,Base!J15))</f>
        <v>Yes, for natural persons</v>
      </c>
      <c r="M15">
        <f t="shared" si="2"/>
        <v>1</v>
      </c>
      <c r="N15" t="str">
        <f>IF(Base!L15="YES",1,IF(Base!L15="NO",0,Base!L15))</f>
        <v>-</v>
      </c>
      <c r="O15">
        <f t="shared" si="3"/>
        <v>1</v>
      </c>
      <c r="P15">
        <f>IF(Base!N15="YES",1,IF(Base!N15="NO",0,Base!N15))</f>
        <v>1</v>
      </c>
      <c r="Q15">
        <f>IF(Base!O15="YES",1,IF(Base!O15="NO",0,Base!O15))</f>
        <v>0</v>
      </c>
      <c r="R15">
        <f>IF(Base!P15="YES",1,IF(Base!P15="NO",0,Base!P15))</f>
        <v>0</v>
      </c>
      <c r="S15">
        <f>IF(Base!Q15="YES",1,IF(Base!Q15="NO",0,Base!Q15))</f>
        <v>0</v>
      </c>
      <c r="T15">
        <f>IF(Base!R15="YES",1,IF(Base!R15="NO",0,Base!R15))</f>
        <v>0</v>
      </c>
      <c r="U15">
        <f>IF(Base!S15="YES",1,IF(Base!S15="NO",0,Base!S15))</f>
        <v>1</v>
      </c>
      <c r="V15">
        <f>IF(Base!T15="YES",1,IF(Base!T15="NO",0,Base!T15))</f>
        <v>1</v>
      </c>
      <c r="W15">
        <f>IF(Base!U15="YES",1,IF(Base!U15="NO",0,Base!U15))</f>
        <v>1</v>
      </c>
      <c r="X15" t="str">
        <f>IF(Base!V15="YES",1,IF(Base!V15="NO",0,Base!V15))</f>
        <v>-</v>
      </c>
      <c r="Y15" t="str">
        <f>IF(Base!W15="YES",1,IF(Base!W15="NO",0,Base!W15))</f>
        <v>-</v>
      </c>
      <c r="Z15" t="str">
        <f>IF(Base!X15="YES",1,IF(Base!X15="NO",0,Base!X15))</f>
        <v>Yes, for natural persons</v>
      </c>
      <c r="AA15">
        <f t="shared" si="11"/>
        <v>1</v>
      </c>
      <c r="AB15">
        <f>IF(Base!Z15="YES",1,IF(Base!Z15="NO",0,Base!Z15))</f>
        <v>0</v>
      </c>
      <c r="AC15">
        <f>IF(Base!AA15="YES",1,IF(Base!AA15="NO",0,Base!AA15))</f>
        <v>1</v>
      </c>
      <c r="AD15">
        <f>IF(Base!AB15="YES",1,IF(Base!AB15="NO",0,Base!AB15))</f>
        <v>0</v>
      </c>
      <c r="AE15" t="str">
        <f>IF(Base!AC15="YES",1,IF(Base!AC15="NO",0,Base!AC15))</f>
        <v>#Legal entities
#Other</v>
      </c>
      <c r="AF15">
        <f t="shared" si="14"/>
        <v>2</v>
      </c>
      <c r="AG15">
        <f t="shared" si="5"/>
        <v>0.2857142857142857</v>
      </c>
      <c r="AH15" t="str">
        <f>IF(Base!AD15="YES",1,IF(Base!AD15="NO",0,Base!AD15))</f>
        <v>Yes, regularly provided funding</v>
      </c>
      <c r="AI15">
        <f t="shared" si="15"/>
        <v>1</v>
      </c>
      <c r="AJ15">
        <v>3</v>
      </c>
      <c r="AK15">
        <f t="shared" si="6"/>
        <v>0.6</v>
      </c>
      <c r="AL15">
        <v>0.5</v>
      </c>
      <c r="AM15">
        <v>3</v>
      </c>
      <c r="AN15">
        <f t="shared" si="7"/>
        <v>0.75</v>
      </c>
      <c r="AO15">
        <f>IF(Base!AH15="YES",1,IF(Base!AH15="NO",0,Base!AH15))</f>
        <v>0</v>
      </c>
      <c r="AP15">
        <f t="shared" si="8"/>
        <v>0</v>
      </c>
      <c r="AQ15">
        <f>IF(Base!AI15="YES",1,IF(Base!AI15="NO",0,Base!AI15))</f>
        <v>0</v>
      </c>
      <c r="AR15">
        <f>IF(Base!AJ15="YES",1,IF(Base!AJ15="NO",0,Base!AJ15))</f>
        <v>0</v>
      </c>
      <c r="AS15">
        <f>IF(Base!AK15="YES",1,IF(Base!AK15="NO",0,Base!AK15))</f>
        <v>1</v>
      </c>
      <c r="AT15">
        <f>IF(Base!AL15="YES",1,IF(Base!AL15="NO",0,Base!AL15))</f>
        <v>1</v>
      </c>
      <c r="AU15">
        <v>0.25</v>
      </c>
      <c r="AV15">
        <f>IF(Base!AN15="YES",1,IF(Base!AN15="NO",0,Base!AN15))</f>
        <v>1</v>
      </c>
      <c r="AW15">
        <f>IF(Base!AO15="YES",1,IF(Base!AO15="NO",0,Base!AO15))</f>
        <v>1</v>
      </c>
      <c r="AX15">
        <f>IF(Base!AP15="YES",1,IF(Base!AP15="NO",0,Base!AP15))</f>
        <v>1</v>
      </c>
      <c r="AY15">
        <f>IF(Base!AR15="YES",1,IF(Base!AR15="NO",0,Base!AR15))</f>
        <v>0</v>
      </c>
      <c r="AZ15">
        <f>IF(Base!AT15="YES",1,IF(Base!AT15="NO",0,Base!AT15))</f>
        <v>0</v>
      </c>
      <c r="BA15">
        <v>0</v>
      </c>
      <c r="BB15">
        <f t="shared" si="12"/>
        <v>0</v>
      </c>
      <c r="BC15" t="str">
        <f>IF(Base!AV15="YES",1,IF(Base!AV15="NO",0,Base!AV15))</f>
        <v>-</v>
      </c>
      <c r="BD15" t="s">
        <v>424</v>
      </c>
      <c r="BE15" t="str">
        <f>IF(Base!AW15="YES",1,IF(Base!AW15="NO",0,Base!AW15))</f>
        <v>-</v>
      </c>
      <c r="BF15" t="str">
        <f>IF(Base!AX15="YES",1,IF(Base!AX15="NO",0,Base!AX15))</f>
        <v>-</v>
      </c>
      <c r="BG15">
        <f>IF(Base!AY15="YES",1,IF(Base!AY15="NO",0,Base!AY15))</f>
        <v>1</v>
      </c>
      <c r="BH15">
        <f>IF(Base!AZ15="YES",1,IF(Base!AZ15="NO",0,Base!AZ15))</f>
        <v>1</v>
      </c>
      <c r="BI15">
        <f>IF(Base!BA15="YES",1,IF(Base!BA15="NO",0,Base!BA15))</f>
        <v>1</v>
      </c>
      <c r="BJ15">
        <f>IF(Base!BB15="YES",1,IF(Base!BB15="NO",0,Base!BB15))</f>
        <v>1</v>
      </c>
      <c r="BK15" t="str">
        <f>IF(Base!BC15="YES",1,IF(Base!BC15="NO",0,Base!BC15))</f>
        <v>-</v>
      </c>
      <c r="BL15">
        <f>IF(Base!BD15="YES",1,IF(Base!BD15="NO",0,Base!BD15))</f>
        <v>1</v>
      </c>
      <c r="BM15">
        <f>IF(Base!BE15="YES",1,IF(Base!BE15="NO",0,Base!BE15))</f>
        <v>1</v>
      </c>
      <c r="BN15">
        <f>IF(Base!BF15="YES",1,IF(Base!BF15="NO",0,Base!BF15))</f>
        <v>1</v>
      </c>
      <c r="BO15">
        <f>IF(Base!BG15="YES",1,IF(Base!BG15="NO",0,Base!BG15))</f>
        <v>1</v>
      </c>
      <c r="BP15">
        <v>1</v>
      </c>
      <c r="BQ15">
        <v>0.5</v>
      </c>
      <c r="BR15">
        <v>2</v>
      </c>
      <c r="BS15">
        <f t="shared" si="10"/>
        <v>0.4</v>
      </c>
      <c r="BT15">
        <v>3</v>
      </c>
      <c r="BU15">
        <f>IF(Base!BL15="YES",1,IF(Base!BL15="NO",0,Base!BL15))</f>
        <v>1</v>
      </c>
      <c r="BV15" t="str">
        <f>IF(Base!BN15="YES",1,IF(Base!BN15="NO",0,Base!BN15))</f>
        <v>#Fines
#Prison
#Loss of public funding
#Suspension of public funding</v>
      </c>
      <c r="BW15">
        <v>0.31666666666666665</v>
      </c>
      <c r="BY15" s="28" t="s">
        <v>150</v>
      </c>
      <c r="BZ15" t="b">
        <f>ISNUMBER(SEARCH($BZ$1,BV15))</f>
        <v>0</v>
      </c>
      <c r="CA15" s="26" t="b">
        <v>0</v>
      </c>
      <c r="CB15" t="b">
        <f>ISNUMBER(SEARCH($CB$1,BV15))</f>
        <v>0</v>
      </c>
      <c r="CC15" t="b">
        <f>ISNUMBER(SEARCH($CB$1,BV15))</f>
        <v>0</v>
      </c>
      <c r="CD15" t="b">
        <f>ISNUMBER(SEARCH($CD$1,BV15))</f>
        <v>1</v>
      </c>
      <c r="CE15" t="b">
        <f>ISNUMBER(SEARCH($CE$1,BV15))</f>
        <v>0</v>
      </c>
      <c r="CF15" t="b">
        <f>ISNUMBER(SEARCH($CF$1,BV15))</f>
        <v>1</v>
      </c>
      <c r="CG15" t="b">
        <f>ISNUMBER(SEARCH($CG$1,BV15))</f>
        <v>0</v>
      </c>
      <c r="CH15" t="b">
        <f>ISNUMBER(SEARCH($CH$1,BV15))</f>
        <v>1</v>
      </c>
      <c r="CI15" t="b">
        <f>ISNUMBER(SEARCH($CI$1,BV15))</f>
        <v>0</v>
      </c>
      <c r="CJ15" t="b">
        <f>ISNUMBER(SEARCH($CJ$1,BV15))</f>
        <v>0</v>
      </c>
    </row>
    <row r="16" spans="1:88" ht="20" x14ac:dyDescent="0.2">
      <c r="A16" s="1" t="s">
        <v>159</v>
      </c>
      <c r="B16" s="2">
        <v>0.85</v>
      </c>
      <c r="C16">
        <f>IF(Base!C16="YES",1,IF(Base!C16="NO",0,Base!C16))</f>
        <v>1</v>
      </c>
      <c r="D16">
        <f>IF(Base!D16="YES",1,IF(Base!D16="NO",0,Base!D16))</f>
        <v>0</v>
      </c>
      <c r="E16">
        <f>IF(Base!E16="YES",1,IF(Base!E16="NO",0,Base!E16))</f>
        <v>0</v>
      </c>
      <c r="F16">
        <f>IF(Base!F16="YES",1,IF(Base!F16="NO",0,Base!F16))</f>
        <v>1</v>
      </c>
      <c r="G16">
        <f>IF(Base!G16="YES",1,IF(Base!G16="NO",0,Base!G16))</f>
        <v>1</v>
      </c>
      <c r="H16">
        <f>IF(Base!H16="YES",1,IF(Base!H16="NO",0,Base!H16))</f>
        <v>1</v>
      </c>
      <c r="I16">
        <v>0</v>
      </c>
      <c r="J16">
        <f t="shared" si="13"/>
        <v>0</v>
      </c>
      <c r="K16">
        <f t="shared" si="1"/>
        <v>0</v>
      </c>
      <c r="L16" t="str">
        <f>IF(Base!J16="YES",1,IF(Base!J16="NO",0,Base!J16))</f>
        <v>Yes, for both natural and legal persons</v>
      </c>
      <c r="M16">
        <f t="shared" si="2"/>
        <v>2</v>
      </c>
      <c r="N16" t="str">
        <f>IF(Base!L16="YES",1,IF(Base!L16="NO",0,Base!L16))</f>
        <v>Regular limit applies</v>
      </c>
      <c r="O16">
        <f t="shared" si="3"/>
        <v>1</v>
      </c>
      <c r="P16">
        <v>1</v>
      </c>
      <c r="Q16">
        <f>IF(Base!O16="YES",1,IF(Base!O16="NO",0,Base!O16))</f>
        <v>1</v>
      </c>
      <c r="R16">
        <f>IF(Base!P16="YES",1,IF(Base!P16="NO",0,Base!P16))</f>
        <v>0</v>
      </c>
      <c r="S16">
        <f>IF(Base!Q16="YES",1,IF(Base!Q16="NO",0,Base!Q16))</f>
        <v>0</v>
      </c>
      <c r="T16">
        <f>IF(Base!R16="YES",1,IF(Base!R16="NO",0,Base!R16))</f>
        <v>1</v>
      </c>
      <c r="U16">
        <f>IF(Base!S16="YES",1,IF(Base!S16="NO",0,Base!S16))</f>
        <v>0</v>
      </c>
      <c r="V16">
        <f>IF(Base!T16="YES",1,IF(Base!T16="NO",0,Base!T16))</f>
        <v>0</v>
      </c>
      <c r="W16">
        <f>IF(Base!U16="YES",1,IF(Base!U16="NO",0,Base!U16))</f>
        <v>1</v>
      </c>
      <c r="X16">
        <f>IF(Base!V16="YES",1,IF(Base!V16="NO",0,Base!V16))</f>
        <v>1</v>
      </c>
      <c r="Y16">
        <f>IF(Base!W16="YES",1,IF(Base!W16="NO",0,Base!W16))</f>
        <v>1</v>
      </c>
      <c r="Z16" t="str">
        <f>IF(Base!X16="YES",1,IF(Base!X16="NO",0,Base!X16))</f>
        <v>Yes, for both natural and legal persons</v>
      </c>
      <c r="AA16">
        <f t="shared" si="11"/>
        <v>2</v>
      </c>
      <c r="AB16">
        <v>0.5</v>
      </c>
      <c r="AC16">
        <v>1</v>
      </c>
      <c r="AD16">
        <f>IF(Base!AB16="YES",1,IF(Base!AB16="NO",0,Base!AB16))</f>
        <v>0</v>
      </c>
      <c r="AE16">
        <f>IF(Base!AC16="YES",1,IF(Base!AC16="NO",0,Base!AC16))</f>
        <v>0</v>
      </c>
      <c r="AF16">
        <f t="shared" si="14"/>
        <v>0</v>
      </c>
      <c r="AG16">
        <f t="shared" si="5"/>
        <v>0</v>
      </c>
      <c r="AH16" t="str">
        <f>IF(Base!AD16="YES",1,IF(Base!AD16="NO",0,Base!AD16))</f>
        <v>Yes, regularly provided funding and in relation to campaigns.</v>
      </c>
      <c r="AI16">
        <f t="shared" si="15"/>
        <v>1</v>
      </c>
      <c r="AJ16">
        <v>3</v>
      </c>
      <c r="AK16">
        <f t="shared" si="6"/>
        <v>0.6</v>
      </c>
      <c r="AL16">
        <v>0</v>
      </c>
      <c r="AM16">
        <f>IF(Base!AG16="YES",1,IF(Base!AG16="NO",0,Base!AG16))</f>
        <v>0</v>
      </c>
      <c r="AN16">
        <f t="shared" si="7"/>
        <v>0</v>
      </c>
      <c r="AO16">
        <v>1</v>
      </c>
      <c r="AP16">
        <f t="shared" si="8"/>
        <v>0.25</v>
      </c>
      <c r="AQ16">
        <f>IF(Base!AI16="YES",1,IF(Base!AI16="NO",0,Base!AI16))</f>
        <v>0</v>
      </c>
      <c r="AR16">
        <f>IF(Base!AJ16="YES",1,IF(Base!AJ16="NO",0,Base!AJ16))</f>
        <v>0</v>
      </c>
      <c r="AS16">
        <f>IF(Base!AK16="YES",1,IF(Base!AK16="NO",0,Base!AK16))</f>
        <v>1</v>
      </c>
      <c r="AT16">
        <f>IF(Base!AL16="YES",1,IF(Base!AL16="NO",0,Base!AL16))</f>
        <v>1</v>
      </c>
      <c r="AU16">
        <v>1</v>
      </c>
      <c r="AV16">
        <f>IF(Base!AN16="YES",1,IF(Base!AN16="NO",0,Base!AN16))</f>
        <v>0</v>
      </c>
      <c r="AW16">
        <f>IF(Base!AO16="YES",1,IF(Base!AO16="NO",0,Base!AO16))</f>
        <v>1</v>
      </c>
      <c r="AX16">
        <f>IF(Base!AP16="YES",1,IF(Base!AP16="NO",0,Base!AP16))</f>
        <v>0</v>
      </c>
      <c r="AY16">
        <f>IF(Base!AR16="YES",1,IF(Base!AR16="NO",0,Base!AR16))</f>
        <v>1</v>
      </c>
      <c r="AZ16">
        <f>IF(Base!AT16="YES",1,IF(Base!AT16="NO",0,Base!AT16))</f>
        <v>0</v>
      </c>
      <c r="BA16">
        <f>IF(Base!AU16="YES",1,IF(Base!AU16="NO",0,Base!AU16))</f>
        <v>0</v>
      </c>
      <c r="BB16">
        <f t="shared" si="12"/>
        <v>0</v>
      </c>
      <c r="BC16" t="str">
        <f>IF(Base!AV16="YES",1,IF(Base!AV16="NO",0,Base!AV16))</f>
        <v>-</v>
      </c>
      <c r="BD16" t="s">
        <v>424</v>
      </c>
      <c r="BE16">
        <f>IF(Base!AW16="YES",1,IF(Base!AW16="NO",0,Base!AW16))</f>
        <v>0</v>
      </c>
      <c r="BF16" t="str">
        <f>IF(Base!AX16="YES",1,IF(Base!AX16="NO",0,Base!AX16))</f>
        <v>-</v>
      </c>
      <c r="BG16">
        <f>IF(Base!AY16="YES",1,IF(Base!AY16="NO",0,Base!AY16))</f>
        <v>1</v>
      </c>
      <c r="BH16">
        <f>IF(Base!AZ16="YES",1,IF(Base!AZ16="NO",0,Base!AZ16))</f>
        <v>1</v>
      </c>
      <c r="BI16">
        <f>IF(Base!BA16="YES",1,IF(Base!BA16="NO",0,Base!BA16))</f>
        <v>0</v>
      </c>
      <c r="BJ16">
        <f>IF(Base!BB16="YES",1,IF(Base!BB16="NO",0,Base!BB16))</f>
        <v>1</v>
      </c>
      <c r="BK16">
        <f>IF(Base!BC16="YES",1,IF(Base!BC16="NO",0,Base!BC16))</f>
        <v>0</v>
      </c>
      <c r="BL16">
        <f>IF(Base!BD16="YES",1,IF(Base!BD16="NO",0,Base!BD16))</f>
        <v>1</v>
      </c>
      <c r="BM16">
        <v>0.5</v>
      </c>
      <c r="BN16">
        <f>IF(Base!BF16="YES",1,IF(Base!BF16="NO",0,Base!BF16))</f>
        <v>1</v>
      </c>
      <c r="BO16">
        <f>IF(Base!BG16="YES",1,IF(Base!BG16="NO",0,Base!BG16))</f>
        <v>1</v>
      </c>
      <c r="BP16">
        <v>1</v>
      </c>
      <c r="BQ16">
        <v>0</v>
      </c>
      <c r="BR16">
        <v>4</v>
      </c>
      <c r="BS16">
        <f t="shared" si="10"/>
        <v>0.8</v>
      </c>
      <c r="BT16">
        <f>IF(Base!BK16="YES",1,IF(Base!BK16="NO",0,Base!BK16))</f>
        <v>0</v>
      </c>
      <c r="BU16">
        <f>IF(Base!BL16="YES",1,IF(Base!BL16="NO",0,Base!BL16))</f>
        <v>0</v>
      </c>
      <c r="BV16" t="str">
        <f>IF(Base!BN16="YES",1,IF(Base!BN16="NO",0,Base!BN16))</f>
        <v>#Fines
#Prison
#Forfeiture</v>
      </c>
      <c r="BW16">
        <v>0.15</v>
      </c>
      <c r="BY16" s="28" t="s">
        <v>159</v>
      </c>
      <c r="BZ16" t="b">
        <f>ISNUMBER(SEARCH($BZ$1,BV16))</f>
        <v>1</v>
      </c>
      <c r="CA16" s="26" t="b">
        <v>0</v>
      </c>
      <c r="CB16" t="b">
        <f>ISNUMBER(SEARCH($CB$1,BV16))</f>
        <v>0</v>
      </c>
      <c r="CC16" t="b">
        <f>ISNUMBER(SEARCH($CB$1,BV16))</f>
        <v>0</v>
      </c>
      <c r="CD16" t="b">
        <f>ISNUMBER(SEARCH($CD$1,BV16))</f>
        <v>0</v>
      </c>
      <c r="CE16" t="b">
        <f>ISNUMBER(SEARCH($CE$1,BV16))</f>
        <v>0</v>
      </c>
      <c r="CF16" t="b">
        <f>ISNUMBER(SEARCH($CF$1,BV16))</f>
        <v>0</v>
      </c>
      <c r="CG16" t="b">
        <f>ISNUMBER(SEARCH($CG$1,BV16))</f>
        <v>0</v>
      </c>
      <c r="CH16" t="b">
        <f>ISNUMBER(SEARCH($CH$1,BV16))</f>
        <v>1</v>
      </c>
      <c r="CI16" t="b">
        <f>ISNUMBER(SEARCH($CI$1,BV16))</f>
        <v>0</v>
      </c>
      <c r="CJ16" t="b">
        <f>ISNUMBER(SEARCH($CJ$1,BV16))</f>
        <v>0</v>
      </c>
    </row>
    <row r="17" spans="1:88" ht="20" x14ac:dyDescent="0.2">
      <c r="A17" s="1" t="s">
        <v>172</v>
      </c>
      <c r="B17" s="2">
        <v>0.50700000000000001</v>
      </c>
      <c r="C17">
        <f>IF(Base!C17="YES",1,IF(Base!C17="NO",0,Base!C17))</f>
        <v>1</v>
      </c>
      <c r="D17">
        <f>IF(Base!D17="YES",1,IF(Base!D17="NO",0,Base!D17))</f>
        <v>0</v>
      </c>
      <c r="E17">
        <f>IF(Base!E17="YES",1,IF(Base!E17="NO",0,Base!E17))</f>
        <v>0</v>
      </c>
      <c r="F17">
        <v>0.5</v>
      </c>
      <c r="G17">
        <f>IF(Base!G17="YES",1,IF(Base!G17="NO",0,Base!G17))</f>
        <v>1</v>
      </c>
      <c r="H17">
        <f>IF(Base!H17="YES",1,IF(Base!H17="NO",0,Base!H17))</f>
        <v>1</v>
      </c>
      <c r="I17" t="s">
        <v>173</v>
      </c>
      <c r="J17">
        <f t="shared" si="13"/>
        <v>1</v>
      </c>
      <c r="K17">
        <f t="shared" si="1"/>
        <v>0.14285714285714285</v>
      </c>
      <c r="L17" t="str">
        <f>IF(Base!J17="YES",1,IF(Base!J17="NO",0,Base!J17))</f>
        <v>Yes, for legal persons</v>
      </c>
      <c r="M17">
        <f t="shared" si="2"/>
        <v>1</v>
      </c>
      <c r="N17">
        <f>IF(Base!L17="YES",1,IF(Base!L17="NO",0,Base!L17))</f>
        <v>0</v>
      </c>
      <c r="O17">
        <f t="shared" si="3"/>
        <v>0</v>
      </c>
      <c r="P17">
        <f>IF(Base!N17="YES",1,IF(Base!N17="NO",0,Base!N17))</f>
        <v>1</v>
      </c>
      <c r="Q17" t="s">
        <v>424</v>
      </c>
      <c r="R17">
        <f>IF(Base!P17="YES",1,IF(Base!P17="NO",0,Base!P17))</f>
        <v>0</v>
      </c>
      <c r="S17">
        <f>IF(Base!Q17="YES",1,IF(Base!Q17="NO",0,Base!Q17))</f>
        <v>0</v>
      </c>
      <c r="T17">
        <f>IF(Base!R17="YES",1,IF(Base!R17="NO",0,Base!R17))</f>
        <v>1</v>
      </c>
      <c r="U17">
        <f>IF(Base!S17="YES",1,IF(Base!S17="NO",0,Base!S17))</f>
        <v>0</v>
      </c>
      <c r="V17">
        <f>IF(Base!T17="YES",1,IF(Base!T17="NO",0,Base!T17))</f>
        <v>0</v>
      </c>
      <c r="W17">
        <f>IF(Base!U17="YES",1,IF(Base!U17="NO",0,Base!U17))</f>
        <v>0</v>
      </c>
      <c r="X17">
        <f>IF(Base!V17="YES",1,IF(Base!V17="NO",0,Base!V17))</f>
        <v>1</v>
      </c>
      <c r="Y17">
        <f>IF(Base!W17="YES",1,IF(Base!W17="NO",0,Base!W17))</f>
        <v>1</v>
      </c>
      <c r="Z17">
        <f>IF(Base!X17="YES",1,IF(Base!X17="NO",0,Base!X17))</f>
        <v>0</v>
      </c>
      <c r="AA17">
        <f t="shared" si="11"/>
        <v>0</v>
      </c>
      <c r="AB17">
        <v>1</v>
      </c>
      <c r="AC17">
        <f>IF(Base!AA17="YES",1,IF(Base!AA17="NO",0,Base!AA17))</f>
        <v>0</v>
      </c>
      <c r="AD17">
        <f>IF(Base!AB17="YES",1,IF(Base!AB17="NO",0,Base!AB17))</f>
        <v>0</v>
      </c>
      <c r="AE17" t="str">
        <f>IF(Base!AC17="YES",1,IF(Base!AC17="NO",0,Base!AC17))</f>
        <v>Recently founded organisations |Other</v>
      </c>
      <c r="AF17">
        <f t="shared" si="14"/>
        <v>1</v>
      </c>
      <c r="AG17">
        <f t="shared" si="5"/>
        <v>0.14285714285714285</v>
      </c>
      <c r="AH17">
        <f>IF(Base!AD17="YES",1,IF(Base!AD17="NO",0,Base!AD17))</f>
        <v>0</v>
      </c>
      <c r="AI17">
        <f t="shared" si="15"/>
        <v>0</v>
      </c>
      <c r="AJ17">
        <f>IF(Base!AE17="YES",1,IF(Base!AE17="NO",0,Base!AE17))</f>
        <v>0</v>
      </c>
      <c r="AK17">
        <f>IF(Base!AF17="YES",1,IF(Base!AF17="NO",0,Base!AF17))</f>
        <v>0</v>
      </c>
      <c r="AL17">
        <f>IF(Base!AF17="YES",1,IF(Base!AF17="NO",0,Base!AF17))</f>
        <v>0</v>
      </c>
      <c r="AM17">
        <f>IF(Base!AG17="YES",1,IF(Base!AG17="NO",0,Base!AG17))</f>
        <v>0</v>
      </c>
      <c r="AN17">
        <v>0</v>
      </c>
      <c r="AO17">
        <v>1</v>
      </c>
      <c r="AP17">
        <f t="shared" si="8"/>
        <v>0.25</v>
      </c>
      <c r="AQ17">
        <f>IF(Base!AI17="YES",1,IF(Base!AI17="NO",0,Base!AI17))</f>
        <v>0</v>
      </c>
      <c r="AR17">
        <f>IF(Base!AJ17="YES",1,IF(Base!AJ17="NO",0,Base!AJ17))</f>
        <v>1</v>
      </c>
      <c r="AS17">
        <f>IF(Base!AK17="YES",1,IF(Base!AK17="NO",0,Base!AK17))</f>
        <v>1</v>
      </c>
      <c r="AT17">
        <f>IF(Base!AL17="YES",1,IF(Base!AL17="NO",0,Base!AL17))</f>
        <v>1</v>
      </c>
      <c r="AU17">
        <v>1</v>
      </c>
      <c r="AV17">
        <f>IF(Base!AN17="YES",1,IF(Base!AN17="NO",0,Base!AN17))</f>
        <v>0</v>
      </c>
      <c r="AW17">
        <f>IF(Base!AO17="YES",1,IF(Base!AO17="NO",0,Base!AO17))</f>
        <v>1</v>
      </c>
      <c r="AX17">
        <f>IF(Base!AP17="YES",1,IF(Base!AP17="NO",0,Base!AP17))</f>
        <v>0</v>
      </c>
      <c r="AY17">
        <f>IF(Base!AR17="YES",1,IF(Base!AR17="NO",0,Base!AR17))</f>
        <v>1</v>
      </c>
      <c r="AZ17">
        <v>1</v>
      </c>
      <c r="BA17">
        <f>IF(Base!AU17="YES",1,IF(Base!AU17="NO",0,Base!AU17))</f>
        <v>0</v>
      </c>
      <c r="BB17">
        <f t="shared" si="12"/>
        <v>0</v>
      </c>
      <c r="BC17">
        <f>IF(Base!AV17="YES",1,IF(Base!AV17="NO",0,Base!AV17))</f>
        <v>0</v>
      </c>
      <c r="BD17">
        <f t="shared" si="9"/>
        <v>0</v>
      </c>
      <c r="BE17" t="str">
        <f>IF(Base!AW17="YES",1,IF(Base!AW17="NO",0,Base!AW17))</f>
        <v>-</v>
      </c>
      <c r="BF17">
        <f>IF(Base!AX17="YES",1,IF(Base!AX17="NO",0,Base!AX17))</f>
        <v>0</v>
      </c>
      <c r="BG17">
        <v>0.5</v>
      </c>
      <c r="BH17">
        <f>IF(Base!AZ17="YES",1,IF(Base!AZ17="NO",0,Base!AZ17))</f>
        <v>1</v>
      </c>
      <c r="BI17">
        <f>IF(Base!BA17="YES",1,IF(Base!BA17="NO",0,Base!BA17))</f>
        <v>1</v>
      </c>
      <c r="BJ17">
        <f>IF(Base!BB17="YES",1,IF(Base!BB17="NO",0,Base!BB17))</f>
        <v>1</v>
      </c>
      <c r="BK17">
        <f>IF(Base!BC17="YES",1,IF(Base!BC17="NO",0,Base!BC17))</f>
        <v>1</v>
      </c>
      <c r="BL17">
        <f>IF(Base!BD17="YES",1,IF(Base!BD17="NO",0,Base!BD17))</f>
        <v>1</v>
      </c>
      <c r="BM17">
        <v>0.5</v>
      </c>
      <c r="BN17" t="str">
        <f>IF(Base!BF17="YES",1,IF(Base!BF17="NO",0,Base!BF17))</f>
        <v>-</v>
      </c>
      <c r="BO17">
        <f>IF(Base!BG17="YES",1,IF(Base!BG17="NO",0,Base!BG17))</f>
        <v>1</v>
      </c>
      <c r="BP17">
        <v>1</v>
      </c>
      <c r="BQ17">
        <v>0.5</v>
      </c>
      <c r="BR17">
        <v>1</v>
      </c>
      <c r="BS17">
        <f t="shared" si="10"/>
        <v>0.2</v>
      </c>
      <c r="BT17">
        <v>1</v>
      </c>
      <c r="BU17">
        <f>IF(Base!BL17="YES",1,IF(Base!BL17="NO",0,Base!BL17))</f>
        <v>1</v>
      </c>
      <c r="BV17" t="str">
        <f>IF(Base!BN17="YES",1,IF(Base!BN17="NO",0,Base!BN17))</f>
        <v>#Fines
#Prison
#Forfeiture
#Loss of nomination of candidate
#Loss of political rights
#Loss of elected office</v>
      </c>
      <c r="BW17">
        <v>0.26666666666666666</v>
      </c>
      <c r="BY17" s="28" t="s">
        <v>172</v>
      </c>
      <c r="BZ17" t="b">
        <f>ISNUMBER(SEARCH($BZ$1,BV17))</f>
        <v>1</v>
      </c>
      <c r="CA17" s="26" t="b">
        <v>0</v>
      </c>
      <c r="CB17" t="b">
        <f>ISNUMBER(SEARCH($CB$1,BV17))</f>
        <v>1</v>
      </c>
      <c r="CC17" t="b">
        <f>ISNUMBER(SEARCH($CB$1,BV17))</f>
        <v>1</v>
      </c>
      <c r="CD17" t="b">
        <f>ISNUMBER(SEARCH($CD$1,BV17))</f>
        <v>0</v>
      </c>
      <c r="CE17" t="b">
        <f>ISNUMBER(SEARCH($CE$1,BV17))</f>
        <v>0</v>
      </c>
      <c r="CF17" t="b">
        <f>ISNUMBER(SEARCH($CF$1,BV17))</f>
        <v>0</v>
      </c>
      <c r="CG17" t="b">
        <f>ISNUMBER(SEARCH($CG$1,BV17))</f>
        <v>0</v>
      </c>
      <c r="CH17" t="b">
        <f>ISNUMBER(SEARCH($CH$1,BV17))</f>
        <v>1</v>
      </c>
      <c r="CI17" t="b">
        <f>ISNUMBER(SEARCH($CI$1,BV17))</f>
        <v>0</v>
      </c>
      <c r="CJ17" t="b">
        <f>ISNUMBER(SEARCH($CJ$1,BV17))</f>
        <v>0</v>
      </c>
    </row>
    <row r="18" spans="1:88" ht="20" x14ac:dyDescent="0.2">
      <c r="A18" s="1" t="s">
        <v>179</v>
      </c>
      <c r="B18" s="2">
        <v>0.66700000000000004</v>
      </c>
      <c r="C18">
        <f>IF(Base!C18="YES",1,IF(Base!C18="NO",0,Base!C18))</f>
        <v>1</v>
      </c>
      <c r="D18">
        <f>IF(Base!D18="YES",1,IF(Base!D18="NO",0,Base!D18))</f>
        <v>1</v>
      </c>
      <c r="E18">
        <f>IF(Base!E18="YES",1,IF(Base!E18="NO",0,Base!E18))</f>
        <v>1</v>
      </c>
      <c r="F18">
        <f>IF(Base!F18="YES",1,IF(Base!F18="NO",0,Base!F18))</f>
        <v>1</v>
      </c>
      <c r="G18">
        <f>IF(Base!G18="YES",1,IF(Base!G18="NO",0,Base!G18))</f>
        <v>1</v>
      </c>
      <c r="H18">
        <f>IF(Base!H18="YES",1,IF(Base!H18="NO",0,Base!H18))</f>
        <v>1</v>
      </c>
      <c r="I18" t="s">
        <v>180</v>
      </c>
      <c r="J18">
        <f t="shared" si="13"/>
        <v>1</v>
      </c>
      <c r="K18">
        <f t="shared" si="1"/>
        <v>0.14285714285714285</v>
      </c>
      <c r="L18" t="str">
        <f>IF(Base!J18="YES",1,IF(Base!J18="NO",0,Base!J18))</f>
        <v>Yes, for both natural and legal persons</v>
      </c>
      <c r="M18">
        <f t="shared" si="2"/>
        <v>2</v>
      </c>
      <c r="N18" t="str">
        <f>IF(Base!L18="YES",1,IF(Base!L18="NO",0,Base!L18))</f>
        <v>Yes, for both natural and legal persons</v>
      </c>
      <c r="O18">
        <f t="shared" si="3"/>
        <v>2</v>
      </c>
      <c r="P18">
        <f>IF(Base!N18="YES",1,IF(Base!N18="NO",0,Base!N18))</f>
        <v>1</v>
      </c>
      <c r="Q18">
        <f>IF(Base!O18="YES",1,IF(Base!O18="NO",0,Base!O18))</f>
        <v>0</v>
      </c>
      <c r="R18">
        <f>IF(Base!P18="YES",1,IF(Base!P18="NO",0,Base!P18))</f>
        <v>1</v>
      </c>
      <c r="S18">
        <f>IF(Base!Q18="YES",1,IF(Base!Q18="NO",0,Base!Q18))</f>
        <v>0</v>
      </c>
      <c r="T18">
        <f>IF(Base!R18="YES",1,IF(Base!R18="NO",0,Base!R18))</f>
        <v>1</v>
      </c>
      <c r="U18">
        <f>IF(Base!S18="YES",1,IF(Base!S18="NO",0,Base!S18))</f>
        <v>1</v>
      </c>
      <c r="V18">
        <f>IF(Base!T18="YES",1,IF(Base!T18="NO",0,Base!T18))</f>
        <v>1</v>
      </c>
      <c r="W18">
        <f>IF(Base!U18="YES",1,IF(Base!U18="NO",0,Base!U18))</f>
        <v>1</v>
      </c>
      <c r="X18">
        <f>IF(Base!V18="YES",1,IF(Base!V18="NO",0,Base!V18))</f>
        <v>1</v>
      </c>
      <c r="Y18">
        <f>IF(Base!W18="YES",1,IF(Base!W18="NO",0,Base!W18))</f>
        <v>1</v>
      </c>
      <c r="Z18" t="str">
        <f>IF(Base!X18="YES",1,IF(Base!X18="NO",0,Base!X18))</f>
        <v>Yes, for natural persons</v>
      </c>
      <c r="AA18">
        <f t="shared" si="11"/>
        <v>1</v>
      </c>
      <c r="AB18">
        <v>1</v>
      </c>
      <c r="AC18">
        <f>IF(Base!AA18="YES",1,IF(Base!AA18="NO",0,Base!AA18))</f>
        <v>1</v>
      </c>
      <c r="AD18">
        <f>IF(Base!AB18="YES",1,IF(Base!AB18="NO",0,Base!AB18))</f>
        <v>1</v>
      </c>
      <c r="AE18" t="str">
        <f>IF(Base!AC18="YES",1,IF(Base!AC18="NO",0,Base!AC18))</f>
        <v>Underage persons</v>
      </c>
      <c r="AF18">
        <f t="shared" si="14"/>
        <v>1</v>
      </c>
      <c r="AG18">
        <f t="shared" si="5"/>
        <v>0.14285714285714285</v>
      </c>
      <c r="AH18" t="str">
        <f>IF(Base!AD18="YES",1,IF(Base!AD18="NO",0,Base!AD18))</f>
        <v>Yes, both regularly provided funding and in relation to campaigns</v>
      </c>
      <c r="AI18">
        <f t="shared" si="15"/>
        <v>2</v>
      </c>
      <c r="AJ18">
        <v>2</v>
      </c>
      <c r="AK18">
        <f t="shared" si="6"/>
        <v>0.4</v>
      </c>
      <c r="AL18">
        <v>0</v>
      </c>
      <c r="AM18">
        <v>2</v>
      </c>
      <c r="AN18">
        <f t="shared" si="7"/>
        <v>0.5</v>
      </c>
      <c r="AO18">
        <f>IF(Base!AH18="YES",1,IF(Base!AH18="NO",0,Base!AH18))</f>
        <v>0</v>
      </c>
      <c r="AP18">
        <f t="shared" si="8"/>
        <v>0</v>
      </c>
      <c r="AQ18">
        <f>IF(Base!AI18="YES",1,IF(Base!AI18="NO",0,Base!AI18))</f>
        <v>0</v>
      </c>
      <c r="AR18">
        <f>IF(Base!AJ18="YES",1,IF(Base!AJ18="NO",0,Base!AJ18))</f>
        <v>1</v>
      </c>
      <c r="AS18">
        <f>IF(Base!AK18="YES",1,IF(Base!AK18="NO",0,Base!AK18))</f>
        <v>1</v>
      </c>
      <c r="AT18">
        <f>IF(Base!AL18="YES",1,IF(Base!AL18="NO",0,Base!AL18))</f>
        <v>1</v>
      </c>
      <c r="AU18">
        <v>0</v>
      </c>
      <c r="AV18">
        <f>IF(Base!AN18="YES",1,IF(Base!AN18="NO",0,Base!AN18))</f>
        <v>0</v>
      </c>
      <c r="AW18">
        <f>IF(Base!AO18="YES",1,IF(Base!AO18="NO",0,Base!AO18))</f>
        <v>1</v>
      </c>
      <c r="AX18">
        <f>IF(Base!AP18="YES",1,IF(Base!AP18="NO",0,Base!AP18))</f>
        <v>1</v>
      </c>
      <c r="AY18">
        <f>IF(Base!AR18="YES",1,IF(Base!AR18="NO",0,Base!AR18))</f>
        <v>1</v>
      </c>
      <c r="AZ18">
        <v>1</v>
      </c>
      <c r="BA18">
        <f>IF(Base!AU18="YES",1,IF(Base!AU18="NO",0,Base!AU18))</f>
        <v>0</v>
      </c>
      <c r="BB18">
        <f t="shared" si="12"/>
        <v>0</v>
      </c>
      <c r="BC18">
        <f>IF(Base!AV18="YES",1,IF(Base!AV18="NO",0,Base!AV18))</f>
        <v>0</v>
      </c>
      <c r="BD18">
        <f t="shared" si="9"/>
        <v>0</v>
      </c>
      <c r="BE18">
        <f>IF(Base!AW18="YES",1,IF(Base!AW18="NO",0,Base!AW18))</f>
        <v>1</v>
      </c>
      <c r="BF18">
        <f>IF(Base!AX18="YES",1,IF(Base!AX18="NO",0,Base!AX18))</f>
        <v>0</v>
      </c>
      <c r="BG18">
        <f>IF(Base!AY18="YES",1,IF(Base!AY18="NO",0,Base!AY18))</f>
        <v>1</v>
      </c>
      <c r="BH18">
        <f>IF(Base!AZ18="YES",1,IF(Base!AZ18="NO",0,Base!AZ18))</f>
        <v>1</v>
      </c>
      <c r="BI18">
        <f>IF(Base!BA18="YES",1,IF(Base!BA18="NO",0,Base!BA18))</f>
        <v>1</v>
      </c>
      <c r="BJ18">
        <f>IF(Base!BB18="YES",1,IF(Base!BB18="NO",0,Base!BB18))</f>
        <v>1</v>
      </c>
      <c r="BK18">
        <f>IF(Base!BC18="YES",1,IF(Base!BC18="NO",0,Base!BC18))</f>
        <v>1</v>
      </c>
      <c r="BL18">
        <v>0.5</v>
      </c>
      <c r="BM18">
        <f>IF(Base!BE18="YES",1,IF(Base!BE18="NO",0,Base!BE18))</f>
        <v>1</v>
      </c>
      <c r="BN18">
        <f>IF(Base!BF18="YES",1,IF(Base!BF18="NO",0,Base!BF18))</f>
        <v>1</v>
      </c>
      <c r="BO18">
        <f>IF(Base!BG18="YES",1,IF(Base!BG18="NO",0,Base!BG18))</f>
        <v>1</v>
      </c>
      <c r="BP18">
        <v>1</v>
      </c>
      <c r="BQ18">
        <v>0</v>
      </c>
      <c r="BR18">
        <v>3</v>
      </c>
      <c r="BS18">
        <f t="shared" si="10"/>
        <v>0.6</v>
      </c>
      <c r="BT18">
        <v>1</v>
      </c>
      <c r="BU18">
        <f>IF(Base!BL18="YES",1,IF(Base!BL18="NO",0,Base!BL18))</f>
        <v>1</v>
      </c>
      <c r="BV18" t="str">
        <f>IF(Base!BN18="YES",1,IF(Base!BN18="NO",0,Base!BN18))</f>
        <v>#Fines
#Prison
#Loss of public funding</v>
      </c>
      <c r="BW18">
        <v>0.21666666666666667</v>
      </c>
      <c r="BY18" s="28" t="s">
        <v>179</v>
      </c>
      <c r="BZ18" t="b">
        <f>ISNUMBER(SEARCH($BZ$1,BV18))</f>
        <v>0</v>
      </c>
      <c r="CA18" s="26" t="b">
        <v>0</v>
      </c>
      <c r="CB18" t="b">
        <f>ISNUMBER(SEARCH($CB$1,BV18))</f>
        <v>0</v>
      </c>
      <c r="CC18" t="b">
        <f>ISNUMBER(SEARCH($CB$1,BV18))</f>
        <v>0</v>
      </c>
      <c r="CD18" t="b">
        <f>ISNUMBER(SEARCH($CD$1,BV18))</f>
        <v>1</v>
      </c>
      <c r="CE18" t="b">
        <f>ISNUMBER(SEARCH($CE$1,BV18))</f>
        <v>0</v>
      </c>
      <c r="CF18" t="b">
        <f>ISNUMBER(SEARCH($CF$1,BV18))</f>
        <v>0</v>
      </c>
      <c r="CG18" t="b">
        <f>ISNUMBER(SEARCH($CG$1,BV18))</f>
        <v>0</v>
      </c>
      <c r="CH18" t="b">
        <f>ISNUMBER(SEARCH($CH$1,BV18))</f>
        <v>1</v>
      </c>
      <c r="CI18" t="b">
        <f>ISNUMBER(SEARCH($CI$1,BV18))</f>
        <v>0</v>
      </c>
      <c r="CJ18" t="b">
        <f>ISNUMBER(SEARCH($CJ$1,BV18))</f>
        <v>0</v>
      </c>
    </row>
    <row r="19" spans="1:88" ht="20" x14ac:dyDescent="0.2">
      <c r="A19" s="1" t="s">
        <v>189</v>
      </c>
      <c r="B19" s="2">
        <v>0.86</v>
      </c>
      <c r="C19">
        <f>IF(Base!C19="YES",1,IF(Base!C19="NO",0,Base!C19))</f>
        <v>1</v>
      </c>
      <c r="D19">
        <f>IF(Base!D19="YES",1,IF(Base!D19="NO",0,Base!D19))</f>
        <v>0</v>
      </c>
      <c r="E19">
        <f>IF(Base!E19="YES",1,IF(Base!E19="NO",0,Base!E19))</f>
        <v>0</v>
      </c>
      <c r="F19">
        <v>0.5</v>
      </c>
      <c r="G19" t="str">
        <f>IF(Base!G19="YES",1,IF(Base!G19="NO",0,Base!G19))</f>
        <v>-</v>
      </c>
      <c r="H19">
        <f>IF(Base!H19="YES",1,IF(Base!H19="NO",0,Base!H19))</f>
        <v>1</v>
      </c>
      <c r="I19">
        <v>0</v>
      </c>
      <c r="J19">
        <f t="shared" si="13"/>
        <v>0</v>
      </c>
      <c r="K19">
        <f t="shared" si="1"/>
        <v>0</v>
      </c>
      <c r="L19" t="str">
        <f>IF(Base!J19="YES",1,IF(Base!J19="NO",0,Base!J19))</f>
        <v>Yes, for both natural and legal persons</v>
      </c>
      <c r="M19">
        <f t="shared" si="2"/>
        <v>2</v>
      </c>
      <c r="N19">
        <f>IF(Base!L19="YES",1,IF(Base!L19="NO",0,Base!L19))</f>
        <v>0</v>
      </c>
      <c r="O19">
        <f t="shared" si="3"/>
        <v>0</v>
      </c>
      <c r="P19">
        <f>IF(Base!N19="YES",1,IF(Base!N19="NO",0,Base!N19))</f>
        <v>1</v>
      </c>
      <c r="Q19" t="s">
        <v>424</v>
      </c>
      <c r="R19" t="str">
        <f>IF(Base!P19="YES",1,IF(Base!P19="NO",0,Base!P19))</f>
        <v>-</v>
      </c>
      <c r="S19">
        <v>1</v>
      </c>
      <c r="T19">
        <f>IF(Base!R19="YES",1,IF(Base!R19="NO",0,Base!R19))</f>
        <v>1</v>
      </c>
      <c r="U19">
        <f>IF(Base!S19="YES",1,IF(Base!S19="NO",0,Base!S19))</f>
        <v>0</v>
      </c>
      <c r="V19">
        <f>IF(Base!T19="YES",1,IF(Base!T19="NO",0,Base!T19))</f>
        <v>0</v>
      </c>
      <c r="W19">
        <v>0.5</v>
      </c>
      <c r="X19" t="str">
        <f>IF(Base!V19="YES",1,IF(Base!V19="NO",0,Base!V19))</f>
        <v>-</v>
      </c>
      <c r="Y19">
        <f>IF(Base!W19="YES",1,IF(Base!W19="NO",0,Base!W19))</f>
        <v>1</v>
      </c>
      <c r="Z19" t="str">
        <f>IF(Base!X19="YES",1,IF(Base!X19="NO",0,Base!X19))</f>
        <v>Yes, for both natural and legal persons</v>
      </c>
      <c r="AA19">
        <f t="shared" si="11"/>
        <v>2</v>
      </c>
      <c r="AB19">
        <v>0.5</v>
      </c>
      <c r="AC19">
        <f>IF(Base!AA19="YES",1,IF(Base!AA19="NO",0,Base!AA19))</f>
        <v>1</v>
      </c>
      <c r="AD19" t="str">
        <f>IF(Base!AB19="YES",1,IF(Base!AB19="NO",0,Base!AB19))</f>
        <v>-</v>
      </c>
      <c r="AE19">
        <f>IF(Base!AC19="YES",1,IF(Base!AC19="NO",0,Base!AC19))</f>
        <v>0</v>
      </c>
      <c r="AF19">
        <f t="shared" si="14"/>
        <v>0</v>
      </c>
      <c r="AG19">
        <f t="shared" si="5"/>
        <v>0</v>
      </c>
      <c r="AH19">
        <f>IF(Base!AD19="YES",1,IF(Base!AD19="NO",0,Base!AD19))</f>
        <v>0</v>
      </c>
      <c r="AI19">
        <f t="shared" si="15"/>
        <v>0</v>
      </c>
      <c r="AJ19">
        <f>IF(Base!AE19="YES",1,IF(Base!AE19="NO",0,Base!AE19))</f>
        <v>0</v>
      </c>
      <c r="AK19">
        <f>IF(Base!AF19="YES",1,IF(Base!AF19="NO",0,Base!AF19))</f>
        <v>0</v>
      </c>
      <c r="AL19">
        <f>IF(Base!AF19="YES",1,IF(Base!AF19="NO",0,Base!AF19))</f>
        <v>0</v>
      </c>
      <c r="AM19">
        <f>IF(Base!AG19="YES",1,IF(Base!AG19="NO",0,Base!AG19))</f>
        <v>0</v>
      </c>
      <c r="AN19">
        <v>0</v>
      </c>
      <c r="AO19">
        <v>4</v>
      </c>
      <c r="AP19">
        <f t="shared" si="8"/>
        <v>1</v>
      </c>
      <c r="AQ19">
        <f>IF(Base!AI19="YES",1,IF(Base!AI19="NO",0,Base!AI19))</f>
        <v>0</v>
      </c>
      <c r="AR19">
        <f>IF(Base!AJ19="YES",1,IF(Base!AJ19="NO",0,Base!AJ19))</f>
        <v>1</v>
      </c>
      <c r="AS19">
        <f>IF(Base!AK19="YES",1,IF(Base!AK19="NO",0,Base!AK19))</f>
        <v>1</v>
      </c>
      <c r="AT19">
        <f>IF(Base!AL19="YES",1,IF(Base!AL19="NO",0,Base!AL19))</f>
        <v>1</v>
      </c>
      <c r="AU19">
        <v>0.75</v>
      </c>
      <c r="AV19">
        <f>IF(Base!AN19="YES",1,IF(Base!AN19="NO",0,Base!AN19))</f>
        <v>1</v>
      </c>
      <c r="AW19">
        <f>IF(Base!AO19="YES",1,IF(Base!AO19="NO",0,Base!AO19))</f>
        <v>1</v>
      </c>
      <c r="AX19">
        <f>IF(Base!AP19="YES",1,IF(Base!AP19="NO",0,Base!AP19))</f>
        <v>1</v>
      </c>
      <c r="AY19">
        <f>IF(Base!AR19="YES",1,IF(Base!AR19="NO",0,Base!AR19))</f>
        <v>1</v>
      </c>
      <c r="AZ19">
        <f>IF(Base!AT19="YES",1,IF(Base!AT19="NO",0,Base!AT19))</f>
        <v>0</v>
      </c>
      <c r="BA19" t="str">
        <f>IF(Base!AU19="YES",1,IF(Base!AU19="NO",0,Base!AU19))</f>
        <v>-</v>
      </c>
      <c r="BB19" t="s">
        <v>424</v>
      </c>
      <c r="BC19">
        <f>IF(Base!AV19="YES",1,IF(Base!AV19="NO",0,Base!AV19))</f>
        <v>0</v>
      </c>
      <c r="BD19">
        <f t="shared" si="9"/>
        <v>0</v>
      </c>
      <c r="BE19">
        <f>IF(Base!AW19="YES",1,IF(Base!AW19="NO",0,Base!AW19))</f>
        <v>0</v>
      </c>
      <c r="BF19">
        <f>IF(Base!AX19="YES",1,IF(Base!AX19="NO",0,Base!AX19))</f>
        <v>0</v>
      </c>
      <c r="BG19">
        <f>IF(Base!AY19="YES",1,IF(Base!AY19="NO",0,Base!AY19))</f>
        <v>1</v>
      </c>
      <c r="BH19">
        <f>IF(Base!AZ19="YES",1,IF(Base!AZ19="NO",0,Base!AZ19))</f>
        <v>1</v>
      </c>
      <c r="BI19">
        <f>IF(Base!BA19="YES",1,IF(Base!BA19="NO",0,Base!BA19))</f>
        <v>1</v>
      </c>
      <c r="BJ19">
        <f>IF(Base!BB19="YES",1,IF(Base!BB19="NO",0,Base!BB19))</f>
        <v>1</v>
      </c>
      <c r="BK19" t="str">
        <f>IF(Base!BC19="YES",1,IF(Base!BC19="NO",0,Base!BC19))</f>
        <v>-</v>
      </c>
      <c r="BL19">
        <f>IF(Base!BD19="YES",1,IF(Base!BD19="NO",0,Base!BD19))</f>
        <v>1</v>
      </c>
      <c r="BM19">
        <v>0.5</v>
      </c>
      <c r="BN19">
        <v>0.5</v>
      </c>
      <c r="BO19">
        <v>0.5</v>
      </c>
      <c r="BP19">
        <v>1</v>
      </c>
      <c r="BQ19">
        <v>0.5</v>
      </c>
      <c r="BR19">
        <v>2</v>
      </c>
      <c r="BS19">
        <f t="shared" si="10"/>
        <v>0.4</v>
      </c>
      <c r="BT19" t="str">
        <f>IF(Base!BK19="YES",1,IF(Base!BK19="NO",0,Base!BK19))</f>
        <v>-</v>
      </c>
      <c r="BU19">
        <f>IF(Base!BL19="YES",1,IF(Base!BL19="NO",0,Base!BL19))</f>
        <v>0</v>
      </c>
      <c r="BV19" t="str">
        <f>IF(Base!BN19="YES",1,IF(Base!BN19="NO",0,Base!BN19))</f>
        <v>#Fines
#Loss of public funding
#Deregistration of party</v>
      </c>
      <c r="BW19">
        <v>0.25</v>
      </c>
      <c r="BY19" s="28" t="s">
        <v>189</v>
      </c>
      <c r="BZ19" t="b">
        <f>ISNUMBER(SEARCH($BZ$1,BV19))</f>
        <v>0</v>
      </c>
      <c r="CA19" s="26" t="b">
        <v>0</v>
      </c>
      <c r="CB19" t="b">
        <f>ISNUMBER(SEARCH($CB$1,BV19))</f>
        <v>0</v>
      </c>
      <c r="CC19" t="b">
        <f>ISNUMBER(SEARCH($CB$1,BV19))</f>
        <v>0</v>
      </c>
      <c r="CD19" t="b">
        <f>ISNUMBER(SEARCH($CD$1,BV19))</f>
        <v>1</v>
      </c>
      <c r="CE19" t="b">
        <f>ISNUMBER(SEARCH($CE$1,BV19))</f>
        <v>0</v>
      </c>
      <c r="CF19" t="b">
        <f>ISNUMBER(SEARCH($CF$1,BV19))</f>
        <v>0</v>
      </c>
      <c r="CG19" t="b">
        <f>ISNUMBER(SEARCH($CG$1,BV19))</f>
        <v>0</v>
      </c>
      <c r="CH19" t="b">
        <f>ISNUMBER(SEARCH($CH$1,BV19))</f>
        <v>0</v>
      </c>
      <c r="CI19" t="b">
        <f>ISNUMBER(SEARCH($CI$1,BV19))</f>
        <v>0</v>
      </c>
      <c r="CJ19" t="b">
        <f>ISNUMBER(SEARCH($CJ$1,BV19))</f>
        <v>1</v>
      </c>
    </row>
    <row r="20" spans="1:88" ht="20" x14ac:dyDescent="0.2">
      <c r="A20" s="1" t="s">
        <v>197</v>
      </c>
      <c r="B20" s="2">
        <v>0.84199999999999997</v>
      </c>
      <c r="C20">
        <f>IF(Base!C20="YES",1,IF(Base!C20="NO",0,Base!C20))</f>
        <v>1</v>
      </c>
      <c r="D20">
        <f>IF(Base!D20="YES",1,IF(Base!D20="NO",0,Base!D20))</f>
        <v>0</v>
      </c>
      <c r="E20">
        <f>IF(Base!E20="YES",1,IF(Base!E20="NO",0,Base!E20))</f>
        <v>0</v>
      </c>
      <c r="F20">
        <v>0.5</v>
      </c>
      <c r="G20">
        <f>IF(Base!G20="YES",1,IF(Base!G20="NO",0,Base!G20))</f>
        <v>1</v>
      </c>
      <c r="H20">
        <f>IF(Base!H20="YES",1,IF(Base!H20="NO",0,Base!H20))</f>
        <v>1</v>
      </c>
      <c r="I20" t="s">
        <v>198</v>
      </c>
      <c r="J20">
        <f t="shared" si="13"/>
        <v>2</v>
      </c>
      <c r="K20">
        <f t="shared" si="1"/>
        <v>0.2857142857142857</v>
      </c>
      <c r="L20" t="str">
        <f>IF(Base!J20="YES",1,IF(Base!J20="NO",0,Base!J20))</f>
        <v>Yes, for both natural and legal persons</v>
      </c>
      <c r="M20">
        <f t="shared" si="2"/>
        <v>2</v>
      </c>
      <c r="N20" t="str">
        <f>IF(Base!L20="YES",1,IF(Base!L20="NO",0,Base!L20))</f>
        <v>Yes, for both natural and legal persons</v>
      </c>
      <c r="O20">
        <f t="shared" si="3"/>
        <v>2</v>
      </c>
      <c r="P20" t="s">
        <v>424</v>
      </c>
      <c r="Q20" t="s">
        <v>424</v>
      </c>
      <c r="R20" t="str">
        <f>IF(Base!P20="YES",1,IF(Base!P20="NO",0,Base!P20))</f>
        <v>-</v>
      </c>
      <c r="S20">
        <f>IF(Base!Q20="YES",1,IF(Base!Q20="NO",0,Base!Q20))</f>
        <v>0</v>
      </c>
      <c r="T20">
        <f>IF(Base!R20="YES",1,IF(Base!R20="NO",0,Base!R20))</f>
        <v>1</v>
      </c>
      <c r="U20">
        <f>IF(Base!S20="YES",1,IF(Base!S20="NO",0,Base!S20))</f>
        <v>1</v>
      </c>
      <c r="V20">
        <f>IF(Base!T20="YES",1,IF(Base!T20="NO",0,Base!T20))</f>
        <v>1</v>
      </c>
      <c r="W20">
        <f>IF(Base!U20="YES",1,IF(Base!U20="NO",0,Base!U20))</f>
        <v>1</v>
      </c>
      <c r="X20">
        <f>IF(Base!V20="YES",1,IF(Base!V20="NO",0,Base!V20))</f>
        <v>1</v>
      </c>
      <c r="Y20">
        <f>IF(Base!W20="YES",1,IF(Base!W20="NO",0,Base!W20))</f>
        <v>1</v>
      </c>
      <c r="Z20" t="str">
        <f>IF(Base!X20="YES",1,IF(Base!X20="NO",0,Base!X20))</f>
        <v>Yes, for both natural and legal persons</v>
      </c>
      <c r="AA20">
        <f t="shared" si="11"/>
        <v>2</v>
      </c>
      <c r="AB20" t="str">
        <f>IF(Base!Z20="YES",1,IF(Base!Z20="NO",0,Base!Z20))</f>
        <v>-</v>
      </c>
      <c r="AC20">
        <f>IF(Base!AA20="YES",1,IF(Base!AA20="NO",0,Base!AA20))</f>
        <v>1</v>
      </c>
      <c r="AD20" t="str">
        <f>IF(Base!AB20="YES",1,IF(Base!AB20="NO",0,Base!AB20))</f>
        <v>-</v>
      </c>
      <c r="AE20" t="str">
        <f>IF(Base!AC20="YES",1,IF(Base!AC20="NO",0,Base!AC20))</f>
        <v>#Organisations in debt
#Other</v>
      </c>
      <c r="AF20">
        <f t="shared" si="14"/>
        <v>2</v>
      </c>
      <c r="AG20">
        <f t="shared" si="5"/>
        <v>0.2857142857142857</v>
      </c>
      <c r="AH20" t="str">
        <f>IF(Base!AD20="YES",1,IF(Base!AD20="NO",0,Base!AD20))</f>
        <v>Yes, regularly provided funding</v>
      </c>
      <c r="AI20">
        <f t="shared" si="15"/>
        <v>1</v>
      </c>
      <c r="AJ20">
        <v>3</v>
      </c>
      <c r="AK20">
        <f t="shared" si="6"/>
        <v>0.6</v>
      </c>
      <c r="AL20">
        <v>0</v>
      </c>
      <c r="AM20">
        <f>IF(Base!AG20="YES",1,IF(Base!AG20="NO",0,Base!AG20))</f>
        <v>0</v>
      </c>
      <c r="AN20">
        <f t="shared" si="7"/>
        <v>0</v>
      </c>
      <c r="AO20">
        <v>2</v>
      </c>
      <c r="AP20">
        <f t="shared" si="8"/>
        <v>0.5</v>
      </c>
      <c r="AQ20" t="str">
        <f>IF(Base!AI20="YES",1,IF(Base!AI20="NO",0,Base!AI20))</f>
        <v>-</v>
      </c>
      <c r="AR20">
        <f>IF(Base!AJ20="YES",1,IF(Base!AJ20="NO",0,Base!AJ20))</f>
        <v>1</v>
      </c>
      <c r="AS20" t="str">
        <f>IF(Base!AK20="YES",1,IF(Base!AK20="NO",0,Base!AK20))</f>
        <v>-</v>
      </c>
      <c r="AT20">
        <f>IF(Base!AL20="YES",1,IF(Base!AL20="NO",0,Base!AL20))</f>
        <v>1</v>
      </c>
      <c r="AU20">
        <v>0.25</v>
      </c>
      <c r="AV20">
        <f>IF(Base!AN20="YES",1,IF(Base!AN20="NO",0,Base!AN20))</f>
        <v>1</v>
      </c>
      <c r="AW20">
        <f>IF(Base!AO20="YES",1,IF(Base!AO20="NO",0,Base!AO20))</f>
        <v>1</v>
      </c>
      <c r="AX20">
        <f>IF(Base!AP20="YES",1,IF(Base!AP20="NO",0,Base!AP20))</f>
        <v>0</v>
      </c>
      <c r="AY20">
        <f>IF(Base!AR20="YES",1,IF(Base!AR20="NO",0,Base!AR20))</f>
        <v>1</v>
      </c>
      <c r="AZ20" t="str">
        <f>IF(Base!AT20="YES",1,IF(Base!AT20="NO",0,Base!AT20))</f>
        <v>-</v>
      </c>
      <c r="BA20" t="str">
        <f>IF(Base!AU20="YES",1,IF(Base!AU20="NO",0,Base!AU20))</f>
        <v>-</v>
      </c>
      <c r="BB20" t="s">
        <v>424</v>
      </c>
      <c r="BC20" t="str">
        <f>IF(Base!AV20="YES",1,IF(Base!AV20="NO",0,Base!AV20))</f>
        <v>-</v>
      </c>
      <c r="BD20" t="s">
        <v>424</v>
      </c>
      <c r="BE20" t="str">
        <f>IF(Base!AW20="YES",1,IF(Base!AW20="NO",0,Base!AW20))</f>
        <v>-</v>
      </c>
      <c r="BF20" t="str">
        <f>IF(Base!AX20="YES",1,IF(Base!AX20="NO",0,Base!AX20))</f>
        <v>-</v>
      </c>
      <c r="BG20" t="str">
        <f>IF(Base!AY20="YES",1,IF(Base!AY20="NO",0,Base!AY20))</f>
        <v>-</v>
      </c>
      <c r="BH20">
        <f>IF(Base!AZ20="YES",1,IF(Base!AZ20="NO",0,Base!AZ20))</f>
        <v>1</v>
      </c>
      <c r="BI20">
        <f>IF(Base!BA20="YES",1,IF(Base!BA20="NO",0,Base!BA20))</f>
        <v>1</v>
      </c>
      <c r="BJ20">
        <f>IF(Base!BB20="YES",1,IF(Base!BB20="NO",0,Base!BB20))</f>
        <v>1</v>
      </c>
      <c r="BK20">
        <f>IF(Base!BC20="YES",1,IF(Base!BC20="NO",0,Base!BC20))</f>
        <v>1</v>
      </c>
      <c r="BL20">
        <f>IF(Base!BD20="YES",1,IF(Base!BD20="NO",0,Base!BD20))</f>
        <v>1</v>
      </c>
      <c r="BM20">
        <v>0.5</v>
      </c>
      <c r="BN20">
        <f>IF(Base!BF20="YES",1,IF(Base!BF20="NO",0,Base!BF20))</f>
        <v>1</v>
      </c>
      <c r="BO20">
        <f>IF(Base!BG20="YES",1,IF(Base!BG20="NO",0,Base!BG20))</f>
        <v>1</v>
      </c>
      <c r="BP20">
        <v>1</v>
      </c>
      <c r="BQ20">
        <v>0.75</v>
      </c>
      <c r="BR20">
        <v>1</v>
      </c>
      <c r="BS20">
        <f t="shared" si="10"/>
        <v>0.2</v>
      </c>
      <c r="BT20">
        <f>IF(Base!BK20="YES",1,IF(Base!BK20="NO",0,Base!BK20))</f>
        <v>0</v>
      </c>
      <c r="BU20" t="str">
        <f>IF(Base!BL20="YES",1,IF(Base!BL20="NO",0,Base!BL20))</f>
        <v>-</v>
      </c>
      <c r="BV20" t="str">
        <f>IF(Base!BN20="YES",1,IF(Base!BN20="NO",0,Base!BN20))</f>
        <v>#Fines
#Prison</v>
      </c>
      <c r="BW20">
        <v>0.13333333333333333</v>
      </c>
      <c r="BY20" s="28" t="s">
        <v>197</v>
      </c>
      <c r="BZ20" t="b">
        <f>ISNUMBER(SEARCH($BZ$1,BV20))</f>
        <v>0</v>
      </c>
      <c r="CA20" s="26" t="b">
        <v>0</v>
      </c>
      <c r="CB20" t="b">
        <f>ISNUMBER(SEARCH($CB$1,BV20))</f>
        <v>0</v>
      </c>
      <c r="CC20" t="b">
        <f>ISNUMBER(SEARCH($CB$1,BV20))</f>
        <v>0</v>
      </c>
      <c r="CD20" t="b">
        <f>ISNUMBER(SEARCH($CD$1,BV20))</f>
        <v>0</v>
      </c>
      <c r="CE20" t="b">
        <f>ISNUMBER(SEARCH($CE$1,BV20))</f>
        <v>0</v>
      </c>
      <c r="CF20" t="b">
        <f>ISNUMBER(SEARCH($CF$1,BV20))</f>
        <v>0</v>
      </c>
      <c r="CG20" t="b">
        <f>ISNUMBER(SEARCH($CG$1,BV20))</f>
        <v>0</v>
      </c>
      <c r="CH20" t="b">
        <f>ISNUMBER(SEARCH($CH$1,BV20))</f>
        <v>1</v>
      </c>
      <c r="CI20" t="b">
        <f>ISNUMBER(SEARCH($CI$1,BV20))</f>
        <v>0</v>
      </c>
      <c r="CJ20" t="b">
        <f>ISNUMBER(SEARCH($CJ$1,BV20))</f>
        <v>0</v>
      </c>
    </row>
    <row r="21" spans="1:88" ht="20" x14ac:dyDescent="0.2">
      <c r="A21" s="1" t="s">
        <v>207</v>
      </c>
      <c r="B21" s="2">
        <v>0.82199999999999995</v>
      </c>
      <c r="C21">
        <f>IF(Base!C21="YES",1,IF(Base!C21="NO",0,Base!C21))</f>
        <v>1</v>
      </c>
      <c r="D21">
        <f>IF(Base!D21="YES",1,IF(Base!D21="NO",0,Base!D21))</f>
        <v>1</v>
      </c>
      <c r="E21">
        <f>IF(Base!E21="YES",1,IF(Base!E21="NO",0,Base!E21))</f>
        <v>1</v>
      </c>
      <c r="F21">
        <v>0.5</v>
      </c>
      <c r="G21">
        <f>IF(Base!G21="YES",1,IF(Base!G21="NO",0,Base!G21))</f>
        <v>1</v>
      </c>
      <c r="H21">
        <f>IF(Base!H21="YES",1,IF(Base!H21="NO",0,Base!H21))</f>
        <v>1</v>
      </c>
      <c r="I21" t="s">
        <v>208</v>
      </c>
      <c r="J21">
        <f t="shared" si="13"/>
        <v>1</v>
      </c>
      <c r="K21">
        <f t="shared" si="1"/>
        <v>0.14285714285714285</v>
      </c>
      <c r="L21" t="str">
        <f>IF(Base!J21="YES",1,IF(Base!J21="NO",0,Base!J21))</f>
        <v>Yes, for natural persons</v>
      </c>
      <c r="M21">
        <f t="shared" si="2"/>
        <v>1</v>
      </c>
      <c r="N21" t="str">
        <f>IF(Base!L21="YES",1,IF(Base!L21="NO",0,Base!L21))</f>
        <v>Yes, for natural persons</v>
      </c>
      <c r="O21">
        <f t="shared" si="3"/>
        <v>1</v>
      </c>
      <c r="P21">
        <f>IF(Base!N21="YES",1,IF(Base!N21="NO",0,Base!N21))</f>
        <v>1</v>
      </c>
      <c r="Q21">
        <f>IF(Base!O21="YES",1,IF(Base!O21="NO",0,Base!O21))</f>
        <v>1</v>
      </c>
      <c r="R21">
        <f>IF(Base!P21="YES",1,IF(Base!P21="NO",0,Base!P21))</f>
        <v>0</v>
      </c>
      <c r="S21">
        <v>1</v>
      </c>
      <c r="T21">
        <f>IF(Base!R21="YES",1,IF(Base!R21="NO",0,Base!R21))</f>
        <v>1</v>
      </c>
      <c r="U21">
        <f>IF(Base!S21="YES",1,IF(Base!S21="NO",0,Base!S21))</f>
        <v>1</v>
      </c>
      <c r="V21">
        <f>IF(Base!T21="YES",1,IF(Base!T21="NO",0,Base!T21))</f>
        <v>1</v>
      </c>
      <c r="W21">
        <v>0.5</v>
      </c>
      <c r="X21">
        <f>IF(Base!V21="YES",1,IF(Base!V21="NO",0,Base!V21))</f>
        <v>1</v>
      </c>
      <c r="Y21">
        <f>IF(Base!W21="YES",1,IF(Base!W21="NO",0,Base!W21))</f>
        <v>1</v>
      </c>
      <c r="Z21" t="str">
        <f>IF(Base!X21="YES",1,IF(Base!X21="NO",0,Base!X21))</f>
        <v>Yes, for natural persons</v>
      </c>
      <c r="AA21">
        <f t="shared" si="11"/>
        <v>1</v>
      </c>
      <c r="AB21">
        <v>1</v>
      </c>
      <c r="AC21">
        <f>IF(Base!AA21="YES",1,IF(Base!AA21="NO",0,Base!AA21))</f>
        <v>1</v>
      </c>
      <c r="AD21">
        <f>IF(Base!AB21="YES",1,IF(Base!AB21="NO",0,Base!AB21))</f>
        <v>0</v>
      </c>
      <c r="AE21" t="str">
        <f>IF(Base!AC21="YES",1,IF(Base!AC21="NO",0,Base!AC21))</f>
        <v>Only individuals can donate</v>
      </c>
      <c r="AF21">
        <f t="shared" si="14"/>
        <v>1</v>
      </c>
      <c r="AG21">
        <f t="shared" si="5"/>
        <v>0.14285714285714285</v>
      </c>
      <c r="AH21" t="str">
        <f>IF(Base!AD21="YES",1,IF(Base!AD21="NO",0,Base!AD21))</f>
        <v>Yes, regularly provided funding</v>
      </c>
      <c r="AI21">
        <f t="shared" si="15"/>
        <v>1</v>
      </c>
      <c r="AJ21">
        <v>3</v>
      </c>
      <c r="AK21">
        <f t="shared" si="6"/>
        <v>0.6</v>
      </c>
      <c r="AL21">
        <v>0</v>
      </c>
      <c r="AM21">
        <v>4</v>
      </c>
      <c r="AN21">
        <f t="shared" si="7"/>
        <v>1</v>
      </c>
      <c r="AO21">
        <v>1</v>
      </c>
      <c r="AP21">
        <f t="shared" si="8"/>
        <v>0.25</v>
      </c>
      <c r="AQ21">
        <f>IF(Base!AI21="YES",1,IF(Base!AI21="NO",0,Base!AI21))</f>
        <v>1</v>
      </c>
      <c r="AR21">
        <f>IF(Base!AJ21="YES",1,IF(Base!AJ21="NO",0,Base!AJ21))</f>
        <v>1</v>
      </c>
      <c r="AS21">
        <f>IF(Base!AK21="YES",1,IF(Base!AK21="NO",0,Base!AK21))</f>
        <v>1</v>
      </c>
      <c r="AT21">
        <f>IF(Base!AL21="YES",1,IF(Base!AL21="NO",0,Base!AL21))</f>
        <v>1</v>
      </c>
      <c r="AU21">
        <v>0.5</v>
      </c>
      <c r="AV21">
        <f>IF(Base!AN21="YES",1,IF(Base!AN21="NO",0,Base!AN21))</f>
        <v>1</v>
      </c>
      <c r="AW21">
        <f>IF(Base!AO21="YES",1,IF(Base!AO21="NO",0,Base!AO21))</f>
        <v>1</v>
      </c>
      <c r="AX21">
        <f>IF(Base!AP21="YES",1,IF(Base!AP21="NO",0,Base!AP21))</f>
        <v>1</v>
      </c>
      <c r="AY21">
        <f>IF(Base!AR21="YES",1,IF(Base!AR21="NO",0,Base!AR21))</f>
        <v>1</v>
      </c>
      <c r="AZ21">
        <v>1</v>
      </c>
      <c r="BA21">
        <f>IF(Base!AU21="YES",1,IF(Base!AU21="NO",0,Base!AU21))</f>
        <v>0</v>
      </c>
      <c r="BB21">
        <f t="shared" si="12"/>
        <v>0</v>
      </c>
      <c r="BC21">
        <f>IF(Base!AV21="YES",1,IF(Base!AV21="NO",0,Base!AV21))</f>
        <v>0</v>
      </c>
      <c r="BD21">
        <f t="shared" si="9"/>
        <v>0</v>
      </c>
      <c r="BE21">
        <f>IF(Base!AW21="YES",1,IF(Base!AW21="NO",0,Base!AW21))</f>
        <v>1</v>
      </c>
      <c r="BF21">
        <f>IF(Base!AX21="YES",1,IF(Base!AX21="NO",0,Base!AX21))</f>
        <v>0</v>
      </c>
      <c r="BG21">
        <f>IF(Base!AY21="YES",1,IF(Base!AY21="NO",0,Base!AY21))</f>
        <v>0</v>
      </c>
      <c r="BH21">
        <f>IF(Base!AZ21="YES",1,IF(Base!AZ21="NO",0,Base!AZ21))</f>
        <v>1</v>
      </c>
      <c r="BI21">
        <f>IF(Base!BA21="YES",1,IF(Base!BA21="NO",0,Base!BA21))</f>
        <v>1</v>
      </c>
      <c r="BJ21">
        <f>IF(Base!BB21="YES",1,IF(Base!BB21="NO",0,Base!BB21))</f>
        <v>1</v>
      </c>
      <c r="BK21">
        <v>0</v>
      </c>
      <c r="BL21">
        <f>IF(Base!BD21="YES",1,IF(Base!BD21="NO",0,Base!BD21))</f>
        <v>1</v>
      </c>
      <c r="BM21">
        <f>IF(Base!BE21="YES",1,IF(Base!BE21="NO",0,Base!BE21))</f>
        <v>0</v>
      </c>
      <c r="BN21">
        <f>IF(Base!BF21="YES",1,IF(Base!BF21="NO",0,Base!BF21))</f>
        <v>1</v>
      </c>
      <c r="BO21">
        <v>0.5</v>
      </c>
      <c r="BP21">
        <v>1</v>
      </c>
      <c r="BQ21">
        <v>0.5</v>
      </c>
      <c r="BR21">
        <v>4</v>
      </c>
      <c r="BS21">
        <f t="shared" si="10"/>
        <v>0.8</v>
      </c>
      <c r="BT21">
        <f>IF(Base!BK21="YES",1,IF(Base!BK21="NO",0,Base!BK21))</f>
        <v>0</v>
      </c>
      <c r="BU21">
        <f>IF(Base!BL21="YES",1,IF(Base!BL21="NO",0,Base!BL21))</f>
        <v>0</v>
      </c>
      <c r="BV21" t="str">
        <f>IF(Base!BN21="YES",1,IF(Base!BN21="NO",0,Base!BN21))</f>
        <v>#Fines
#Prison
#Forfeiture
#Loss of nomination of candidate
#Loss of elected office</v>
      </c>
      <c r="BW21">
        <v>0.26666666666666666</v>
      </c>
      <c r="BY21" s="28" t="s">
        <v>207</v>
      </c>
      <c r="BZ21" t="b">
        <f>ISNUMBER(SEARCH($BZ$1,BV21))</f>
        <v>1</v>
      </c>
      <c r="CA21" s="26" t="b">
        <v>0</v>
      </c>
      <c r="CB21" t="b">
        <f>ISNUMBER(SEARCH($CB$1,BV21))</f>
        <v>1</v>
      </c>
      <c r="CC21" t="b">
        <f>ISNUMBER(SEARCH($CB$1,BV21))</f>
        <v>1</v>
      </c>
      <c r="CD21" t="b">
        <f>ISNUMBER(SEARCH($CD$1,BV21))</f>
        <v>0</v>
      </c>
      <c r="CE21" t="b">
        <f>ISNUMBER(SEARCH($CE$1,BV21))</f>
        <v>0</v>
      </c>
      <c r="CF21" t="b">
        <f>ISNUMBER(SEARCH($CF$1,BV21))</f>
        <v>0</v>
      </c>
      <c r="CG21" t="b">
        <f>ISNUMBER(SEARCH($CG$1,BV21))</f>
        <v>0</v>
      </c>
      <c r="CH21" t="b">
        <f>ISNUMBER(SEARCH($CH$1,BV21))</f>
        <v>1</v>
      </c>
      <c r="CI21" t="b">
        <f>ISNUMBER(SEARCH($CI$1,BV21))</f>
        <v>0</v>
      </c>
      <c r="CJ21" t="b">
        <f>ISNUMBER(SEARCH($CJ$1,BV21))</f>
        <v>0</v>
      </c>
    </row>
    <row r="22" spans="1:88" ht="20" x14ac:dyDescent="0.2">
      <c r="A22" s="1" t="s">
        <v>217</v>
      </c>
      <c r="B22" s="2">
        <v>0.46600000000000003</v>
      </c>
      <c r="C22">
        <f>IF(Base!C22="YES",1,IF(Base!C22="NO",0,Base!C22))</f>
        <v>0</v>
      </c>
      <c r="D22">
        <f>IF(Base!D22="YES",1,IF(Base!D22="NO",0,Base!D22))</f>
        <v>0</v>
      </c>
      <c r="E22">
        <f>IF(Base!E22="YES",1,IF(Base!E22="NO",0,Base!E22))</f>
        <v>0</v>
      </c>
      <c r="F22">
        <f>IF(Base!F22="YES",1,IF(Base!F22="NO",0,Base!F22))</f>
        <v>0</v>
      </c>
      <c r="G22">
        <f>IF(Base!G22="YES",1,IF(Base!G22="NO",0,Base!G22))</f>
        <v>0</v>
      </c>
      <c r="H22">
        <f>IF(Base!H22="YES",1,IF(Base!H22="NO",0,Base!H22))</f>
        <v>0</v>
      </c>
      <c r="I22">
        <v>0</v>
      </c>
      <c r="J22">
        <f t="shared" si="13"/>
        <v>0</v>
      </c>
      <c r="K22">
        <f t="shared" si="1"/>
        <v>0</v>
      </c>
      <c r="L22">
        <f>IF(Base!J22="YES",1,IF(Base!J22="NO",0,Base!J22))</f>
        <v>0</v>
      </c>
      <c r="M22">
        <f t="shared" si="2"/>
        <v>0</v>
      </c>
      <c r="N22">
        <f>IF(Base!L22="YES",1,IF(Base!L22="NO",0,Base!L22))</f>
        <v>0</v>
      </c>
      <c r="O22">
        <f t="shared" si="3"/>
        <v>0</v>
      </c>
      <c r="P22">
        <f>IF(Base!N22="YES",1,IF(Base!N22="NO",0,Base!N22))</f>
        <v>0</v>
      </c>
      <c r="Q22">
        <f>IF(Base!O22="YES",1,IF(Base!O22="NO",0,Base!O22))</f>
        <v>0</v>
      </c>
      <c r="R22">
        <f>IF(Base!P22="YES",1,IF(Base!P22="NO",0,Base!P22))</f>
        <v>0</v>
      </c>
      <c r="S22">
        <f>IF(Base!Q22="YES",1,IF(Base!Q22="NO",0,Base!Q22))</f>
        <v>0</v>
      </c>
      <c r="T22">
        <f>IF(Base!R22="YES",1,IF(Base!R22="NO",0,Base!R22))</f>
        <v>0</v>
      </c>
      <c r="U22">
        <f>IF(Base!S22="YES",1,IF(Base!S22="NO",0,Base!S22))</f>
        <v>0</v>
      </c>
      <c r="V22">
        <f>IF(Base!T22="YES",1,IF(Base!T22="NO",0,Base!T22))</f>
        <v>0</v>
      </c>
      <c r="W22">
        <f>IF(Base!U22="YES",1,IF(Base!U22="NO",0,Base!U22))</f>
        <v>0</v>
      </c>
      <c r="X22">
        <f>IF(Base!V22="YES",1,IF(Base!V22="NO",0,Base!V22))</f>
        <v>0</v>
      </c>
      <c r="Y22">
        <f>IF(Base!W22="YES",1,IF(Base!W22="NO",0,Base!W22))</f>
        <v>0</v>
      </c>
      <c r="Z22">
        <f>IF(Base!X22="YES",1,IF(Base!X22="NO",0,Base!X22))</f>
        <v>0</v>
      </c>
      <c r="AA22">
        <f t="shared" si="11"/>
        <v>0</v>
      </c>
      <c r="AB22">
        <f>IF(Base!Z22="YES",1,IF(Base!Z22="NO",0,Base!Z22))</f>
        <v>0</v>
      </c>
      <c r="AC22">
        <f>IF(Base!AA22="YES",1,IF(Base!AA22="NO",0,Base!AA22))</f>
        <v>0</v>
      </c>
      <c r="AD22">
        <f>IF(Base!AB22="YES",1,IF(Base!AB22="NO",0,Base!AB22))</f>
        <v>0</v>
      </c>
      <c r="AE22">
        <f>IF(Base!AC22="YES",1,IF(Base!AC22="NO",0,Base!AC22))</f>
        <v>0</v>
      </c>
      <c r="AF22">
        <f t="shared" si="14"/>
        <v>0</v>
      </c>
      <c r="AG22">
        <f t="shared" si="5"/>
        <v>0</v>
      </c>
      <c r="AH22">
        <f>IF(Base!AD22="YES",1,IF(Base!AD22="NO",0,Base!AD22))</f>
        <v>0</v>
      </c>
      <c r="AI22">
        <f t="shared" si="15"/>
        <v>0</v>
      </c>
      <c r="AJ22">
        <f>IF(Base!AE22="YES",1,IF(Base!AE22="NO",0,Base!AE22))</f>
        <v>0</v>
      </c>
      <c r="AK22">
        <f>IF(Base!AF22="YES",1,IF(Base!AF22="NO",0,Base!AF22))</f>
        <v>0</v>
      </c>
      <c r="AL22">
        <f>IF(Base!AF22="YES",1,IF(Base!AF22="NO",0,Base!AF22))</f>
        <v>0</v>
      </c>
      <c r="AM22">
        <f>IF(Base!AG22="YES",1,IF(Base!AG22="NO",0,Base!AG22))</f>
        <v>0</v>
      </c>
      <c r="AN22">
        <v>0</v>
      </c>
      <c r="AO22">
        <f>IF(Base!AH22="YES",1,IF(Base!AH22="NO",0,Base!AH22))</f>
        <v>0</v>
      </c>
      <c r="AP22">
        <f t="shared" si="8"/>
        <v>0</v>
      </c>
      <c r="AQ22">
        <f>IF(Base!AI22="YES",1,IF(Base!AI22="NO",0,Base!AI22))</f>
        <v>0</v>
      </c>
      <c r="AR22">
        <f>IF(Base!AJ22="YES",1,IF(Base!AJ22="NO",0,Base!AJ22))</f>
        <v>0</v>
      </c>
      <c r="AS22">
        <f>IF(Base!AK22="YES",1,IF(Base!AK22="NO",0,Base!AK22))</f>
        <v>0</v>
      </c>
      <c r="AT22">
        <f>IF(Base!AL22="YES",1,IF(Base!AL22="NO",0,Base!AL22))</f>
        <v>0</v>
      </c>
      <c r="AU22">
        <f>IF(Base!AM22="YES",1,IF(Base!AM22="NO",0,Base!AM22))</f>
        <v>0</v>
      </c>
      <c r="AV22">
        <f>IF(Base!AN22="YES",1,IF(Base!AN22="NO",0,Base!AN22))</f>
        <v>0</v>
      </c>
      <c r="AW22">
        <f>IF(Base!AO22="YES",1,IF(Base!AO22="NO",0,Base!AO22))</f>
        <v>1</v>
      </c>
      <c r="AX22">
        <f>IF(Base!AP22="YES",1,IF(Base!AP22="NO",0,Base!AP22))</f>
        <v>0</v>
      </c>
      <c r="AY22">
        <f>IF(Base!AR22="YES",1,IF(Base!AR22="NO",0,Base!AR22))</f>
        <v>1</v>
      </c>
      <c r="AZ22">
        <f>IF(Base!AT22="YES",1,IF(Base!AT22="NO",0,Base!AT22))</f>
        <v>0</v>
      </c>
      <c r="BA22">
        <f>IF(Base!AU22="YES",1,IF(Base!AU22="NO",0,Base!AU22))</f>
        <v>0</v>
      </c>
      <c r="BB22">
        <f t="shared" si="12"/>
        <v>0</v>
      </c>
      <c r="BC22">
        <f>IF(Base!AV22="YES",1,IF(Base!AV22="NO",0,Base!AV22))</f>
        <v>0</v>
      </c>
      <c r="BD22">
        <f t="shared" si="9"/>
        <v>0</v>
      </c>
      <c r="BE22">
        <f>IF(Base!AW22="YES",1,IF(Base!AW22="NO",0,Base!AW22))</f>
        <v>0</v>
      </c>
      <c r="BF22">
        <f>IF(Base!AX22="YES",1,IF(Base!AX22="NO",0,Base!AX22))</f>
        <v>0</v>
      </c>
      <c r="BG22">
        <f>IF(Base!AY22="YES",1,IF(Base!AY22="NO",0,Base!AY22))</f>
        <v>0</v>
      </c>
      <c r="BH22">
        <f>IF(Base!AZ22="YES",1,IF(Base!AZ22="NO",0,Base!AZ22))</f>
        <v>1</v>
      </c>
      <c r="BI22">
        <f>IF(Base!BA22="YES",1,IF(Base!BA22="NO",0,Base!BA22))</f>
        <v>0</v>
      </c>
      <c r="BJ22">
        <f>IF(Base!BB22="YES",1,IF(Base!BB22="NO",0,Base!BB22))</f>
        <v>1</v>
      </c>
      <c r="BK22">
        <f>IF(Base!BC22="YES",1,IF(Base!BC22="NO",0,Base!BC22))</f>
        <v>0</v>
      </c>
      <c r="BL22">
        <f>IF(Base!BD22="YES",1,IF(Base!BD22="NO",0,Base!BD22))</f>
        <v>0</v>
      </c>
      <c r="BM22">
        <f>IF(Base!BE22="YES",1,IF(Base!BE22="NO",0,Base!BE22))</f>
        <v>1</v>
      </c>
      <c r="BN22">
        <f>IF(Base!BF22="YES",1,IF(Base!BF22="NO",0,Base!BF22))</f>
        <v>1</v>
      </c>
      <c r="BO22">
        <f>IF(Base!BG22="YES",1,IF(Base!BG22="NO",0,Base!BG22))</f>
        <v>0</v>
      </c>
      <c r="BP22">
        <v>1</v>
      </c>
      <c r="BQ22">
        <v>0.5</v>
      </c>
      <c r="BR22">
        <v>4</v>
      </c>
      <c r="BS22">
        <f t="shared" si="10"/>
        <v>0.8</v>
      </c>
      <c r="BT22">
        <f>IF(Base!BK22="YES",1,IF(Base!BK22="NO",0,Base!BK22))</f>
        <v>0</v>
      </c>
      <c r="BU22">
        <f>IF(Base!BL22="YES",1,IF(Base!BL22="NO",0,Base!BL22))</f>
        <v>0</v>
      </c>
      <c r="BV22" t="str">
        <f>IF(Base!BN22="YES",1,IF(Base!BN22="NO",0,Base!BN22))</f>
        <v>#Fines
#Prison
#Forfeiture
#Deregistration of party
#Loss of nomination of candidate
#Loss of elected office</v>
      </c>
      <c r="BW22">
        <v>0.43333333333333335</v>
      </c>
      <c r="BY22" s="28" t="s">
        <v>217</v>
      </c>
      <c r="BZ22" t="b">
        <f>ISNUMBER(SEARCH($BZ$1,BV22))</f>
        <v>1</v>
      </c>
      <c r="CA22" s="26" t="b">
        <v>0</v>
      </c>
      <c r="CB22" t="b">
        <f>ISNUMBER(SEARCH($CB$1,BV22))</f>
        <v>1</v>
      </c>
      <c r="CC22" t="b">
        <f>ISNUMBER(SEARCH($CB$1,BV22))</f>
        <v>1</v>
      </c>
      <c r="CD22" t="b">
        <f>ISNUMBER(SEARCH($CD$1,BV22))</f>
        <v>0</v>
      </c>
      <c r="CE22" t="b">
        <f>ISNUMBER(SEARCH($CE$1,BV22))</f>
        <v>0</v>
      </c>
      <c r="CF22" t="b">
        <f>ISNUMBER(SEARCH($CF$1,BV22))</f>
        <v>0</v>
      </c>
      <c r="CG22" t="b">
        <f>ISNUMBER(SEARCH($CG$1,BV22))</f>
        <v>0</v>
      </c>
      <c r="CH22" t="b">
        <f>ISNUMBER(SEARCH($CH$1,BV22))</f>
        <v>1</v>
      </c>
      <c r="CI22" t="b">
        <f>ISNUMBER(SEARCH($CI$1,BV22))</f>
        <v>0</v>
      </c>
      <c r="CJ22" t="b">
        <f>ISNUMBER(SEARCH($CJ$1,BV22))</f>
        <v>1</v>
      </c>
    </row>
    <row r="23" spans="1:88" ht="20" x14ac:dyDescent="0.2">
      <c r="A23" s="1" t="s">
        <v>221</v>
      </c>
      <c r="B23" s="2">
        <v>0.71</v>
      </c>
      <c r="C23">
        <f>IF(Base!C23="YES",1,IF(Base!C23="NO",0,Base!C23))</f>
        <v>1</v>
      </c>
      <c r="D23">
        <f>IF(Base!D23="YES",1,IF(Base!D23="NO",0,Base!D23))</f>
        <v>1</v>
      </c>
      <c r="E23">
        <f>IF(Base!E23="YES",1,IF(Base!E23="NO",0,Base!E23))</f>
        <v>1</v>
      </c>
      <c r="F23">
        <f>IF(Base!F23="YES",1,IF(Base!F23="NO",0,Base!F23))</f>
        <v>1</v>
      </c>
      <c r="G23">
        <f>IF(Base!G23="YES",1,IF(Base!G23="NO",0,Base!G23))</f>
        <v>1</v>
      </c>
      <c r="H23">
        <f>IF(Base!H23="YES",1,IF(Base!H23="NO",0,Base!H23))</f>
        <v>1</v>
      </c>
      <c r="I23" t="s">
        <v>222</v>
      </c>
      <c r="J23">
        <f t="shared" si="13"/>
        <v>5</v>
      </c>
      <c r="K23">
        <f t="shared" si="1"/>
        <v>0.7142857142857143</v>
      </c>
      <c r="L23" t="str">
        <f>IF(Base!J23="YES",1,IF(Base!J23="NO",0,Base!J23))</f>
        <v>Yes, for natural persons</v>
      </c>
      <c r="M23">
        <f t="shared" si="2"/>
        <v>1</v>
      </c>
      <c r="N23" t="str">
        <f>IF(Base!L23="YES",1,IF(Base!L23="NO",0,Base!L23))</f>
        <v>Yes, for natural persons</v>
      </c>
      <c r="O23">
        <f t="shared" si="3"/>
        <v>1</v>
      </c>
      <c r="P23">
        <f>IF(Base!N23="YES",1,IF(Base!N23="NO",0,Base!N23))</f>
        <v>1</v>
      </c>
      <c r="Q23">
        <v>0.5</v>
      </c>
      <c r="R23">
        <v>0.5</v>
      </c>
      <c r="S23">
        <v>1</v>
      </c>
      <c r="T23">
        <f>IF(Base!R23="YES",1,IF(Base!R23="NO",0,Base!R23))</f>
        <v>1</v>
      </c>
      <c r="U23">
        <f>IF(Base!S23="YES",1,IF(Base!S23="NO",0,Base!S23))</f>
        <v>1</v>
      </c>
      <c r="V23">
        <f>IF(Base!T23="YES",1,IF(Base!T23="NO",0,Base!T23))</f>
        <v>1</v>
      </c>
      <c r="W23">
        <f>IF(Base!U23="YES",1,IF(Base!U23="NO",0,Base!U23))</f>
        <v>1</v>
      </c>
      <c r="X23">
        <f>IF(Base!V23="YES",1,IF(Base!V23="NO",0,Base!V23))</f>
        <v>1</v>
      </c>
      <c r="Y23">
        <f>IF(Base!W23="YES",1,IF(Base!W23="NO",0,Base!W23))</f>
        <v>1</v>
      </c>
      <c r="Z23" t="str">
        <f>IF(Base!X23="YES",1,IF(Base!X23="NO",0,Base!X23))</f>
        <v>Yes, for legal persons</v>
      </c>
      <c r="AA23">
        <f t="shared" si="11"/>
        <v>1</v>
      </c>
      <c r="AB23">
        <v>0.5</v>
      </c>
      <c r="AC23">
        <f>IF(Base!AA23="YES",1,IF(Base!AA23="NO",0,Base!AA23))</f>
        <v>1</v>
      </c>
      <c r="AD23">
        <v>0.5</v>
      </c>
      <c r="AE23" t="str">
        <f>IF(Base!AC23="YES",1,IF(Base!AC23="NO",0,Base!AC23))</f>
        <v>#Legal entities
#Religious organisations
#Organisations connected to gambling
#Recently founded organisations
#Other</v>
      </c>
      <c r="AF23">
        <f t="shared" si="14"/>
        <v>5</v>
      </c>
      <c r="AG23">
        <f t="shared" si="5"/>
        <v>0.7142857142857143</v>
      </c>
      <c r="AH23" t="str">
        <f>IF(Base!AD23="YES",1,IF(Base!AD23="NO",0,Base!AD23))</f>
        <v>Yes, both regularly provided funding and in relation to campaigns</v>
      </c>
      <c r="AI23">
        <f t="shared" si="15"/>
        <v>2</v>
      </c>
      <c r="AJ23">
        <v>2</v>
      </c>
      <c r="AK23">
        <f t="shared" si="6"/>
        <v>0.4</v>
      </c>
      <c r="AL23">
        <v>0.5</v>
      </c>
      <c r="AM23">
        <v>3</v>
      </c>
      <c r="AN23">
        <f t="shared" si="7"/>
        <v>0.75</v>
      </c>
      <c r="AO23">
        <v>3</v>
      </c>
      <c r="AP23">
        <f t="shared" si="8"/>
        <v>0.75</v>
      </c>
      <c r="AQ23">
        <f>IF(Base!AI23="YES",1,IF(Base!AI23="NO",0,Base!AI23))</f>
        <v>1</v>
      </c>
      <c r="AR23">
        <f>IF(Base!AJ23="YES",1,IF(Base!AJ23="NO",0,Base!AJ23))</f>
        <v>1</v>
      </c>
      <c r="AS23">
        <f>IF(Base!AK23="YES",1,IF(Base!AK23="NO",0,Base!AK23))</f>
        <v>1</v>
      </c>
      <c r="AT23">
        <f>IF(Base!AL23="YES",1,IF(Base!AL23="NO",0,Base!AL23))</f>
        <v>1</v>
      </c>
      <c r="AU23">
        <v>0.5</v>
      </c>
      <c r="AV23">
        <f>IF(Base!AN23="YES",1,IF(Base!AN23="NO",0,Base!AN23))</f>
        <v>1</v>
      </c>
      <c r="AW23">
        <f>IF(Base!AO23="YES",1,IF(Base!AO23="NO",0,Base!AO23))</f>
        <v>1</v>
      </c>
      <c r="AX23">
        <f>IF(Base!AP23="YES",1,IF(Base!AP23="NO",0,Base!AP23))</f>
        <v>1</v>
      </c>
      <c r="AY23">
        <f>IF(Base!AR23="YES",1,IF(Base!AR23="NO",0,Base!AR23))</f>
        <v>1</v>
      </c>
      <c r="AZ23">
        <v>1</v>
      </c>
      <c r="BA23">
        <v>2</v>
      </c>
      <c r="BB23">
        <f t="shared" si="12"/>
        <v>0.66666666666666663</v>
      </c>
      <c r="BC23">
        <v>2</v>
      </c>
      <c r="BD23">
        <f t="shared" si="9"/>
        <v>0.66666666666666663</v>
      </c>
      <c r="BE23">
        <f>IF(Base!AW23="YES",1,IF(Base!AW23="NO",0,Base!AW23))</f>
        <v>0</v>
      </c>
      <c r="BF23">
        <f>IF(Base!AX23="YES",1,IF(Base!AX23="NO",0,Base!AX23))</f>
        <v>0</v>
      </c>
      <c r="BG23">
        <f>IF(Base!AY23="YES",1,IF(Base!AY23="NO",0,Base!AY23))</f>
        <v>1</v>
      </c>
      <c r="BH23">
        <f>IF(Base!AZ23="YES",1,IF(Base!AZ23="NO",0,Base!AZ23))</f>
        <v>1</v>
      </c>
      <c r="BI23">
        <f>IF(Base!BA23="YES",1,IF(Base!BA23="NO",0,Base!BA23))</f>
        <v>1</v>
      </c>
      <c r="BJ23">
        <f>IF(Base!BB23="YES",1,IF(Base!BB23="NO",0,Base!BB23))</f>
        <v>1</v>
      </c>
      <c r="BK23">
        <v>0</v>
      </c>
      <c r="BL23">
        <f>IF(Base!BD23="YES",1,IF(Base!BD23="NO",0,Base!BD23))</f>
        <v>1</v>
      </c>
      <c r="BM23">
        <f>IF(Base!BE23="YES",1,IF(Base!BE23="NO",0,Base!BE23))</f>
        <v>1</v>
      </c>
      <c r="BN23">
        <f>IF(Base!BF23="YES",1,IF(Base!BF23="NO",0,Base!BF23))</f>
        <v>1</v>
      </c>
      <c r="BO23">
        <f>IF(Base!BG23="YES",1,IF(Base!BG23="NO",0,Base!BG23))</f>
        <v>1</v>
      </c>
      <c r="BP23">
        <v>1</v>
      </c>
      <c r="BQ23">
        <v>0.5</v>
      </c>
      <c r="BR23">
        <v>5</v>
      </c>
      <c r="BS23">
        <f t="shared" si="10"/>
        <v>1</v>
      </c>
      <c r="BT23">
        <v>5</v>
      </c>
      <c r="BU23">
        <f>IF(Base!BL23="YES",1,IF(Base!BL23="NO",0,Base!BL23))</f>
        <v>1</v>
      </c>
      <c r="BV23" t="str">
        <f>IF(Base!BN23="YES",1,IF(Base!BN23="NO",0,Base!BN23))</f>
        <v>#Fines
#Loss of public funding
#Deregistration of party
#Loss of nomination of candidate</v>
      </c>
      <c r="BW23">
        <v>0.25</v>
      </c>
      <c r="BY23" s="28" t="s">
        <v>221</v>
      </c>
      <c r="BZ23" t="b">
        <f>ISNUMBER(SEARCH($BZ$1,BV23))</f>
        <v>0</v>
      </c>
      <c r="CA23" s="26" t="b">
        <v>0</v>
      </c>
      <c r="CB23" t="b">
        <f>ISNUMBER(SEARCH($CB$1,BV23))</f>
        <v>0</v>
      </c>
      <c r="CC23" t="b">
        <f>ISNUMBER(SEARCH($CB$1,BV23))</f>
        <v>0</v>
      </c>
      <c r="CD23" t="b">
        <f>ISNUMBER(SEARCH($CD$1,BV23))</f>
        <v>1</v>
      </c>
      <c r="CE23" t="b">
        <f>ISNUMBER(SEARCH($CE$1,BV23))</f>
        <v>0</v>
      </c>
      <c r="CF23" t="b">
        <f>ISNUMBER(SEARCH($CF$1,BV23))</f>
        <v>0</v>
      </c>
      <c r="CG23" t="b">
        <f>ISNUMBER(SEARCH($CG$1,BV23))</f>
        <v>0</v>
      </c>
      <c r="CH23" t="b">
        <f>ISNUMBER(SEARCH($CH$1,BV23))</f>
        <v>0</v>
      </c>
      <c r="CI23" t="b">
        <f>ISNUMBER(SEARCH($CI$1,BV23))</f>
        <v>0</v>
      </c>
      <c r="CJ23" t="b">
        <f>ISNUMBER(SEARCH($CJ$1,BV23))</f>
        <v>1</v>
      </c>
    </row>
    <row r="24" spans="1:88" ht="20" x14ac:dyDescent="0.2">
      <c r="A24" s="1" t="s">
        <v>231</v>
      </c>
      <c r="B24" s="2">
        <v>0.40899999999999997</v>
      </c>
      <c r="C24">
        <f>IF(Base!C24="YES",1,IF(Base!C24="NO",0,Base!C24))</f>
        <v>1</v>
      </c>
      <c r="D24">
        <f>IF(Base!D24="YES",1,IF(Base!D24="NO",0,Base!D24))</f>
        <v>1</v>
      </c>
      <c r="E24">
        <f>IF(Base!E24="YES",1,IF(Base!E24="NO",0,Base!E24))</f>
        <v>0</v>
      </c>
      <c r="F24">
        <f>IF(Base!F24="YES",1,IF(Base!F24="NO",0,Base!F24))</f>
        <v>0</v>
      </c>
      <c r="G24">
        <f>IF(Base!G24="YES",1,IF(Base!G24="NO",0,Base!G24))</f>
        <v>0</v>
      </c>
      <c r="H24">
        <f>IF(Base!H24="YES",1,IF(Base!H24="NO",0,Base!H24))</f>
        <v>0</v>
      </c>
      <c r="I24">
        <v>0</v>
      </c>
      <c r="J24">
        <f t="shared" si="13"/>
        <v>0</v>
      </c>
      <c r="K24">
        <f t="shared" si="1"/>
        <v>0</v>
      </c>
      <c r="L24">
        <f>IF(Base!J24="YES",1,IF(Base!J24="NO",0,Base!J24))</f>
        <v>0</v>
      </c>
      <c r="M24">
        <f t="shared" si="2"/>
        <v>0</v>
      </c>
      <c r="N24">
        <f>IF(Base!L24="YES",1,IF(Base!L24="NO",0,Base!L24))</f>
        <v>0</v>
      </c>
      <c r="O24">
        <f t="shared" si="3"/>
        <v>0</v>
      </c>
      <c r="P24">
        <f>IF(Base!N24="YES",1,IF(Base!N24="NO",0,Base!N24))</f>
        <v>0</v>
      </c>
      <c r="Q24" t="s">
        <v>424</v>
      </c>
      <c r="R24">
        <f>IF(Base!P24="YES",1,IF(Base!P24="NO",0,Base!P24))</f>
        <v>0</v>
      </c>
      <c r="S24">
        <f>IF(Base!Q24="YES",1,IF(Base!Q24="NO",0,Base!Q24))</f>
        <v>0</v>
      </c>
      <c r="T24">
        <f>IF(Base!R24="YES",1,IF(Base!R24="NO",0,Base!R24))</f>
        <v>1</v>
      </c>
      <c r="U24">
        <f>IF(Base!S24="YES",1,IF(Base!S24="NO",0,Base!S24))</f>
        <v>1</v>
      </c>
      <c r="V24">
        <f>IF(Base!T24="YES",1,IF(Base!T24="NO",0,Base!T24))</f>
        <v>0</v>
      </c>
      <c r="W24">
        <f>IF(Base!U24="YES",1,IF(Base!U24="NO",0,Base!U24))</f>
        <v>0</v>
      </c>
      <c r="X24">
        <f>IF(Base!V24="YES",1,IF(Base!V24="NO",0,Base!V24))</f>
        <v>0</v>
      </c>
      <c r="Y24">
        <f>IF(Base!W24="YES",1,IF(Base!W24="NO",0,Base!W24))</f>
        <v>0</v>
      </c>
      <c r="Z24">
        <f>IF(Base!X24="YES",1,IF(Base!X24="NO",0,Base!X24))</f>
        <v>0</v>
      </c>
      <c r="AA24">
        <f t="shared" si="11"/>
        <v>0</v>
      </c>
      <c r="AB24">
        <f>IF(Base!Z24="YES",1,IF(Base!Z24="NO",0,Base!Z24))</f>
        <v>0</v>
      </c>
      <c r="AC24">
        <f>IF(Base!AA24="YES",1,IF(Base!AA24="NO",0,Base!AA24))</f>
        <v>0</v>
      </c>
      <c r="AD24">
        <f>IF(Base!AB24="YES",1,IF(Base!AB24="NO",0,Base!AB24))</f>
        <v>0</v>
      </c>
      <c r="AE24">
        <f>IF(Base!AC24="YES",1,IF(Base!AC24="NO",0,Base!AC24))</f>
        <v>0</v>
      </c>
      <c r="AF24">
        <f t="shared" si="14"/>
        <v>0</v>
      </c>
      <c r="AG24">
        <f t="shared" si="5"/>
        <v>0</v>
      </c>
      <c r="AH24" t="str">
        <f>IF(Base!AD24="YES",1,IF(Base!AD24="NO",0,Base!AD24))</f>
        <v>Yes, both regularly provided funding and in relation to campaigns</v>
      </c>
      <c r="AI24">
        <f t="shared" si="15"/>
        <v>2</v>
      </c>
      <c r="AJ24">
        <v>4</v>
      </c>
      <c r="AK24">
        <f t="shared" si="6"/>
        <v>0.8</v>
      </c>
      <c r="AL24">
        <v>0</v>
      </c>
      <c r="AM24">
        <v>1</v>
      </c>
      <c r="AN24">
        <f t="shared" si="7"/>
        <v>0.25</v>
      </c>
      <c r="AO24">
        <v>1</v>
      </c>
      <c r="AP24">
        <f t="shared" si="8"/>
        <v>0.25</v>
      </c>
      <c r="AQ24">
        <f>IF(Base!AI24="YES",1,IF(Base!AI24="NO",0,Base!AI24))</f>
        <v>0</v>
      </c>
      <c r="AR24">
        <f>IF(Base!AJ24="YES",1,IF(Base!AJ24="NO",0,Base!AJ24))</f>
        <v>1</v>
      </c>
      <c r="AS24">
        <f>IF(Base!AK24="YES",1,IF(Base!AK24="NO",0,Base!AK24))</f>
        <v>1</v>
      </c>
      <c r="AT24">
        <f>IF(Base!AL24="YES",1,IF(Base!AL24="NO",0,Base!AL24))</f>
        <v>1</v>
      </c>
      <c r="AU24">
        <v>0.5</v>
      </c>
      <c r="AV24">
        <f>IF(Base!AN24="YES",1,IF(Base!AN24="NO",0,Base!AN24))</f>
        <v>1</v>
      </c>
      <c r="AW24">
        <f>IF(Base!AO24="YES",1,IF(Base!AO24="NO",0,Base!AO24))</f>
        <v>1</v>
      </c>
      <c r="AX24">
        <f>IF(Base!AP24="YES",1,IF(Base!AP24="NO",0,Base!AP24))</f>
        <v>0</v>
      </c>
      <c r="AY24">
        <f>IF(Base!AR24="YES",1,IF(Base!AR24="NO",0,Base!AR24))</f>
        <v>0</v>
      </c>
      <c r="AZ24">
        <f>IF(Base!AT24="YES",1,IF(Base!AT24="NO",0,Base!AT24))</f>
        <v>0</v>
      </c>
      <c r="BA24">
        <f>IF(Base!AU24="YES",1,IF(Base!AU24="NO",0,Base!AU24))</f>
        <v>0</v>
      </c>
      <c r="BB24">
        <f t="shared" si="12"/>
        <v>0</v>
      </c>
      <c r="BC24">
        <f>IF(Base!AV24="YES",1,IF(Base!AV24="NO",0,Base!AV24))</f>
        <v>0</v>
      </c>
      <c r="BD24">
        <f t="shared" si="9"/>
        <v>0</v>
      </c>
      <c r="BE24">
        <f>IF(Base!AW24="YES",1,IF(Base!AW24="NO",0,Base!AW24))</f>
        <v>0</v>
      </c>
      <c r="BF24" t="str">
        <f>IF(Base!AX24="YES",1,IF(Base!AX24="NO",0,Base!AX24))</f>
        <v>-</v>
      </c>
      <c r="BG24">
        <f>IF(Base!AY24="YES",1,IF(Base!AY24="NO",0,Base!AY24))</f>
        <v>0</v>
      </c>
      <c r="BH24">
        <f>IF(Base!AZ24="YES",1,IF(Base!AZ24="NO",0,Base!AZ24))</f>
        <v>1</v>
      </c>
      <c r="BI24">
        <f>IF(Base!BA24="YES",1,IF(Base!BA24="NO",0,Base!BA24))</f>
        <v>1</v>
      </c>
      <c r="BJ24">
        <f>IF(Base!BB24="YES",1,IF(Base!BB24="NO",0,Base!BB24))</f>
        <v>1</v>
      </c>
      <c r="BK24">
        <f>IF(Base!BC24="YES",1,IF(Base!BC24="NO",0,Base!BC24))</f>
        <v>0</v>
      </c>
      <c r="BL24">
        <f>IF(Base!BD24="YES",1,IF(Base!BD24="NO",0,Base!BD24))</f>
        <v>1</v>
      </c>
      <c r="BM24">
        <f>IF(Base!BE24="YES",1,IF(Base!BE24="NO",0,Base!BE24))</f>
        <v>1</v>
      </c>
      <c r="BN24">
        <f>IF(Base!BF24="YES",1,IF(Base!BF24="NO",0,Base!BF24))</f>
        <v>0</v>
      </c>
      <c r="BO24">
        <f>IF(Base!BG24="YES",1,IF(Base!BG24="NO",0,Base!BG24))</f>
        <v>0</v>
      </c>
      <c r="BP24">
        <v>1</v>
      </c>
      <c r="BQ24">
        <v>0.75</v>
      </c>
      <c r="BR24">
        <v>2</v>
      </c>
      <c r="BS24">
        <f t="shared" si="10"/>
        <v>0.4</v>
      </c>
      <c r="BT24">
        <f>IF(Base!BK24="YES",1,IF(Base!BK24="NO",0,Base!BK24))</f>
        <v>0</v>
      </c>
      <c r="BU24">
        <f>IF(Base!BL24="YES",1,IF(Base!BL24="NO",0,Base!BL24))</f>
        <v>0</v>
      </c>
      <c r="BV24" t="str">
        <f>IF(Base!BN24="YES",1,IF(Base!BN24="NO",0,Base!BN24))</f>
        <v>#Fines
#Prison
#Loss of nomination of candidate</v>
      </c>
      <c r="BW24">
        <v>0.13333333333333333</v>
      </c>
      <c r="BY24" s="28" t="s">
        <v>231</v>
      </c>
      <c r="BZ24" t="b">
        <f>ISNUMBER(SEARCH($BZ$1,BV24))</f>
        <v>0</v>
      </c>
      <c r="CA24" s="26" t="b">
        <v>0</v>
      </c>
      <c r="CB24" t="b">
        <f>ISNUMBER(SEARCH($CB$1,BV24))</f>
        <v>0</v>
      </c>
      <c r="CC24" t="b">
        <f>ISNUMBER(SEARCH($CB$1,BV24))</f>
        <v>0</v>
      </c>
      <c r="CD24" t="b">
        <f>ISNUMBER(SEARCH($CD$1,BV24))</f>
        <v>0</v>
      </c>
      <c r="CE24" t="b">
        <f>ISNUMBER(SEARCH($CE$1,BV24))</f>
        <v>0</v>
      </c>
      <c r="CF24" t="b">
        <f>ISNUMBER(SEARCH($CF$1,BV24))</f>
        <v>0</v>
      </c>
      <c r="CG24" t="b">
        <f>ISNUMBER(SEARCH($CG$1,BV24))</f>
        <v>0</v>
      </c>
      <c r="CH24" t="b">
        <f>ISNUMBER(SEARCH($CH$1,BV24))</f>
        <v>1</v>
      </c>
      <c r="CI24" t="b">
        <f>ISNUMBER(SEARCH($CI$1,BV24))</f>
        <v>0</v>
      </c>
      <c r="CJ24" t="b">
        <f>ISNUMBER(SEARCH($CJ$1,BV24))</f>
        <v>0</v>
      </c>
    </row>
    <row r="25" spans="1:88" ht="20" x14ac:dyDescent="0.2">
      <c r="A25" s="1" t="s">
        <v>237</v>
      </c>
      <c r="B25" s="2">
        <v>0.873</v>
      </c>
      <c r="C25">
        <f>IF(Base!C25="YES",1,IF(Base!C25="NO",0,Base!C25))</f>
        <v>0</v>
      </c>
      <c r="D25">
        <f>IF(Base!D25="YES",1,IF(Base!D25="NO",0,Base!D25))</f>
        <v>0</v>
      </c>
      <c r="E25">
        <f>IF(Base!E25="YES",1,IF(Base!E25="NO",0,Base!E25))</f>
        <v>0</v>
      </c>
      <c r="F25">
        <v>0.5</v>
      </c>
      <c r="G25">
        <f>IF(Base!G25="YES",1,IF(Base!G25="NO",0,Base!G25))</f>
        <v>0</v>
      </c>
      <c r="H25">
        <f>IF(Base!H25="YES",1,IF(Base!H25="NO",0,Base!H25))</f>
        <v>0</v>
      </c>
      <c r="I25">
        <v>0</v>
      </c>
      <c r="J25">
        <f t="shared" si="13"/>
        <v>0</v>
      </c>
      <c r="K25">
        <f t="shared" si="1"/>
        <v>0</v>
      </c>
      <c r="L25" t="str">
        <f>IF(Base!J25="YES",1,IF(Base!J25="NO",0,Base!J25))</f>
        <v>-</v>
      </c>
      <c r="M25" t="s">
        <v>424</v>
      </c>
      <c r="N25">
        <f>IF(Base!L25="YES",1,IF(Base!L25="NO",0,Base!L25))</f>
        <v>0</v>
      </c>
      <c r="O25">
        <f t="shared" si="3"/>
        <v>0</v>
      </c>
      <c r="P25">
        <f>IF(Base!N25="YES",1,IF(Base!N25="NO",0,Base!N25))</f>
        <v>0</v>
      </c>
      <c r="Q25">
        <f>IF(Base!O25="YES",1,IF(Base!O25="NO",0,Base!O25))</f>
        <v>0</v>
      </c>
      <c r="R25">
        <f>IF(Base!P25="YES",1,IF(Base!P25="NO",0,Base!P25))</f>
        <v>0</v>
      </c>
      <c r="S25">
        <f>IF(Base!Q25="YES",1,IF(Base!Q25="NO",0,Base!Q25))</f>
        <v>0</v>
      </c>
      <c r="T25">
        <f>IF(Base!R25="YES",1,IF(Base!R25="NO",0,Base!R25))</f>
        <v>0</v>
      </c>
      <c r="U25">
        <f>IF(Base!S25="YES",1,IF(Base!S25="NO",0,Base!S25))</f>
        <v>0</v>
      </c>
      <c r="V25">
        <f>IF(Base!T25="YES",1,IF(Base!T25="NO",0,Base!T25))</f>
        <v>0</v>
      </c>
      <c r="W25">
        <v>0.5</v>
      </c>
      <c r="X25">
        <f>IF(Base!V25="YES",1,IF(Base!V25="NO",0,Base!V25))</f>
        <v>0</v>
      </c>
      <c r="Y25">
        <f>IF(Base!W25="YES",1,IF(Base!W25="NO",0,Base!W25))</f>
        <v>0</v>
      </c>
      <c r="Z25">
        <f>IF(Base!X25="YES",1,IF(Base!X25="NO",0,Base!X25))</f>
        <v>0</v>
      </c>
      <c r="AA25" t="s">
        <v>424</v>
      </c>
      <c r="AB25">
        <f>IF(Base!Z25="YES",1,IF(Base!Z25="NO",0,Base!Z25))</f>
        <v>0</v>
      </c>
      <c r="AC25">
        <f>IF(Base!AA25="YES",1,IF(Base!AA25="NO",0,Base!AA25))</f>
        <v>0</v>
      </c>
      <c r="AD25" t="str">
        <f>IF(Base!AB25="YES",1,IF(Base!AB25="NO",0,Base!AB25))</f>
        <v>-</v>
      </c>
      <c r="AE25">
        <f>IF(Base!AC25="YES",1,IF(Base!AC25="NO",0,Base!AC25))</f>
        <v>0</v>
      </c>
      <c r="AF25">
        <f t="shared" si="14"/>
        <v>0</v>
      </c>
      <c r="AG25">
        <f t="shared" si="5"/>
        <v>0</v>
      </c>
      <c r="AH25" t="str">
        <f>IF(Base!AD25="YES",1,IF(Base!AD25="NO",0,Base!AD25))</f>
        <v>Yes, in relation to campaigns</v>
      </c>
      <c r="AI25">
        <f t="shared" si="15"/>
        <v>1</v>
      </c>
      <c r="AJ25">
        <v>1</v>
      </c>
      <c r="AK25">
        <f t="shared" si="6"/>
        <v>0.2</v>
      </c>
      <c r="AL25">
        <v>0</v>
      </c>
      <c r="AM25">
        <v>1</v>
      </c>
      <c r="AN25">
        <f t="shared" si="7"/>
        <v>0.25</v>
      </c>
      <c r="AO25">
        <v>1</v>
      </c>
      <c r="AP25">
        <f t="shared" si="8"/>
        <v>0.25</v>
      </c>
      <c r="AQ25">
        <f>IF(Base!AI25="YES",1,IF(Base!AI25="NO",0,Base!AI25))</f>
        <v>0</v>
      </c>
      <c r="AR25">
        <f>IF(Base!AJ25="YES",1,IF(Base!AJ25="NO",0,Base!AJ25))</f>
        <v>0</v>
      </c>
      <c r="AS25">
        <f>IF(Base!AK25="YES",1,IF(Base!AK25="NO",0,Base!AK25))</f>
        <v>0</v>
      </c>
      <c r="AT25">
        <f>IF(Base!AL25="YES",1,IF(Base!AL25="NO",0,Base!AL25))</f>
        <v>1</v>
      </c>
      <c r="AU25">
        <v>0</v>
      </c>
      <c r="AV25">
        <f>IF(Base!AN25="YES",1,IF(Base!AN25="NO",0,Base!AN25))</f>
        <v>1</v>
      </c>
      <c r="AW25">
        <f>IF(Base!AO25="YES",1,IF(Base!AO25="NO",0,Base!AO25))</f>
        <v>1</v>
      </c>
      <c r="AX25">
        <f>IF(Base!AP25="YES",1,IF(Base!AP25="NO",0,Base!AP25))</f>
        <v>1</v>
      </c>
      <c r="AY25">
        <f>IF(Base!AR25="YES",1,IF(Base!AR25="NO",0,Base!AR25))</f>
        <v>1</v>
      </c>
      <c r="AZ25">
        <v>1</v>
      </c>
      <c r="BA25">
        <f>IF(Base!AU25="YES",1,IF(Base!AU25="NO",0,Base!AU25))</f>
        <v>0</v>
      </c>
      <c r="BB25">
        <f t="shared" si="12"/>
        <v>0</v>
      </c>
      <c r="BC25">
        <f>IF(Base!AV25="YES",1,IF(Base!AV25="NO",0,Base!AV25))</f>
        <v>0</v>
      </c>
      <c r="BD25">
        <f t="shared" si="9"/>
        <v>0</v>
      </c>
      <c r="BE25" t="str">
        <f>IF(Base!AW25="YES",1,IF(Base!AW25="NO",0,Base!AW25))</f>
        <v>-</v>
      </c>
      <c r="BF25">
        <f>IF(Base!AX25="YES",1,IF(Base!AX25="NO",0,Base!AX25))</f>
        <v>0</v>
      </c>
      <c r="BG25">
        <f>IF(Base!AY25="YES",1,IF(Base!AY25="NO",0,Base!AY25))</f>
        <v>0</v>
      </c>
      <c r="BH25">
        <f>IF(Base!AZ25="YES",1,IF(Base!AZ25="NO",0,Base!AZ25))</f>
        <v>1</v>
      </c>
      <c r="BI25">
        <f>IF(Base!BA25="YES",1,IF(Base!BA25="NO",0,Base!BA25))</f>
        <v>1</v>
      </c>
      <c r="BJ25">
        <f>IF(Base!BB25="YES",1,IF(Base!BB25="NO",0,Base!BB25))</f>
        <v>1</v>
      </c>
      <c r="BK25">
        <v>0.5</v>
      </c>
      <c r="BL25">
        <f>IF(Base!BD25="YES",1,IF(Base!BD25="NO",0,Base!BD25))</f>
        <v>1</v>
      </c>
      <c r="BM25">
        <v>0.5</v>
      </c>
      <c r="BN25">
        <v>0.5</v>
      </c>
      <c r="BO25">
        <f>IF(Base!BG25="YES",1,IF(Base!BG25="NO",0,Base!BG25))</f>
        <v>1</v>
      </c>
      <c r="BP25">
        <v>1</v>
      </c>
      <c r="BQ25">
        <v>0.5</v>
      </c>
      <c r="BR25">
        <v>4</v>
      </c>
      <c r="BS25">
        <f t="shared" si="10"/>
        <v>0.8</v>
      </c>
      <c r="BT25">
        <v>3</v>
      </c>
      <c r="BU25">
        <f>IF(Base!BL25="YES",1,IF(Base!BL25="NO",0,Base!BL25))</f>
        <v>1</v>
      </c>
      <c r="BV25" t="str">
        <f>IF(Base!BN25="YES",1,IF(Base!BN25="NO",0,Base!BN25))</f>
        <v>#Fines
#Prison
#Other</v>
      </c>
      <c r="BW25">
        <v>0.21666666666666667</v>
      </c>
      <c r="BY25" s="28" t="s">
        <v>237</v>
      </c>
      <c r="BZ25" t="b">
        <f>ISNUMBER(SEARCH($BZ$1,BV25))</f>
        <v>0</v>
      </c>
      <c r="CA25" s="26" t="b">
        <v>0</v>
      </c>
      <c r="CB25" t="b">
        <f>ISNUMBER(SEARCH($CB$1,BV25))</f>
        <v>0</v>
      </c>
      <c r="CC25" t="b">
        <f>ISNUMBER(SEARCH($CB$1,BV25))</f>
        <v>0</v>
      </c>
      <c r="CD25" t="b">
        <f>ISNUMBER(SEARCH($CD$1,BV25))</f>
        <v>0</v>
      </c>
      <c r="CE25" t="b">
        <f>ISNUMBER(SEARCH($CE$1,BV25))</f>
        <v>1</v>
      </c>
      <c r="CF25" t="b">
        <f>ISNUMBER(SEARCH($CF$1,BV25))</f>
        <v>0</v>
      </c>
      <c r="CG25" t="b">
        <f>ISNUMBER(SEARCH($CG$1,BV25))</f>
        <v>0</v>
      </c>
      <c r="CH25" t="b">
        <f>ISNUMBER(SEARCH($CH$1,BV25))</f>
        <v>1</v>
      </c>
      <c r="CI25" t="b">
        <f>ISNUMBER(SEARCH($CI$1,BV25))</f>
        <v>0</v>
      </c>
      <c r="CJ25" t="b">
        <f>ISNUMBER(SEARCH($CJ$1,BV25))</f>
        <v>0</v>
      </c>
    </row>
    <row r="26" spans="1:88" ht="20" x14ac:dyDescent="0.2">
      <c r="A26" s="1" t="s">
        <v>243</v>
      </c>
      <c r="B26" s="2">
        <v>0.874</v>
      </c>
      <c r="C26">
        <f>IF(Base!C26="YES",1,IF(Base!C26="NO",0,Base!C26))</f>
        <v>1</v>
      </c>
      <c r="D26">
        <f>IF(Base!D26="YES",1,IF(Base!D26="NO",0,Base!D26))</f>
        <v>0</v>
      </c>
      <c r="E26">
        <f>IF(Base!E26="YES",1,IF(Base!E26="NO",0,Base!E26))</f>
        <v>0</v>
      </c>
      <c r="F26">
        <f>IF(Base!F26="YES",1,IF(Base!F26="NO",0,Base!F26))</f>
        <v>1</v>
      </c>
      <c r="G26" t="str">
        <f>IF(Base!G26="YES",1,IF(Base!G26="NO",0,Base!G26))</f>
        <v>-</v>
      </c>
      <c r="H26">
        <f>IF(Base!H26="YES",1,IF(Base!H26="NO",0,Base!H26))</f>
        <v>1</v>
      </c>
      <c r="I26">
        <v>0</v>
      </c>
      <c r="J26">
        <f t="shared" si="13"/>
        <v>0</v>
      </c>
      <c r="K26">
        <f t="shared" si="1"/>
        <v>0</v>
      </c>
      <c r="L26">
        <f>IF(Base!J26="YES",1,IF(Base!J26="NO",0,Base!J26))</f>
        <v>0</v>
      </c>
      <c r="M26">
        <f t="shared" si="2"/>
        <v>0</v>
      </c>
      <c r="N26">
        <f>IF(Base!L26="YES",1,IF(Base!L26="NO",0,Base!L26))</f>
        <v>0</v>
      </c>
      <c r="O26">
        <f t="shared" si="3"/>
        <v>0</v>
      </c>
      <c r="P26">
        <f>IF(Base!N26="YES",1,IF(Base!N26="NO",0,Base!N26))</f>
        <v>0</v>
      </c>
      <c r="Q26">
        <f>IF(Base!O26="YES",1,IF(Base!O26="NO",0,Base!O26))</f>
        <v>0</v>
      </c>
      <c r="R26">
        <f>IF(Base!P26="YES",1,IF(Base!P26="NO",0,Base!P26))</f>
        <v>0</v>
      </c>
      <c r="S26">
        <f>IF(Base!Q26="YES",1,IF(Base!Q26="NO",0,Base!Q26))</f>
        <v>0</v>
      </c>
      <c r="T26">
        <f>IF(Base!R26="YES",1,IF(Base!R26="NO",0,Base!R26))</f>
        <v>0</v>
      </c>
      <c r="U26">
        <f>IF(Base!S26="YES",1,IF(Base!S26="NO",0,Base!S26))</f>
        <v>0</v>
      </c>
      <c r="V26">
        <f>IF(Base!T26="YES",1,IF(Base!T26="NO",0,Base!T26))</f>
        <v>0</v>
      </c>
      <c r="W26">
        <f>IF(Base!U26="YES",1,IF(Base!U26="NO",0,Base!U26))</f>
        <v>0</v>
      </c>
      <c r="X26">
        <f>IF(Base!V26="YES",1,IF(Base!V26="NO",0,Base!V26))</f>
        <v>0</v>
      </c>
      <c r="Y26">
        <f>IF(Base!W26="YES",1,IF(Base!W26="NO",0,Base!W26))</f>
        <v>0</v>
      </c>
      <c r="Z26">
        <f>IF(Base!X26="YES",1,IF(Base!X26="NO",0,Base!X26))</f>
        <v>0</v>
      </c>
      <c r="AA26">
        <f t="shared" si="11"/>
        <v>0</v>
      </c>
      <c r="AB26">
        <f>IF(Base!Z26="YES",1,IF(Base!Z26="NO",0,Base!Z26))</f>
        <v>0</v>
      </c>
      <c r="AC26">
        <f>IF(Base!AA26="YES",1,IF(Base!AA26="NO",0,Base!AA26))</f>
        <v>0</v>
      </c>
      <c r="AD26">
        <f>IF(Base!AB26="YES",1,IF(Base!AB26="NO",0,Base!AB26))</f>
        <v>0</v>
      </c>
      <c r="AE26">
        <f>IF(Base!AC26="YES",1,IF(Base!AC26="NO",0,Base!AC26))</f>
        <v>0</v>
      </c>
      <c r="AF26">
        <f t="shared" si="14"/>
        <v>0</v>
      </c>
      <c r="AG26">
        <f t="shared" si="5"/>
        <v>0</v>
      </c>
      <c r="AH26" t="str">
        <f>IF(Base!AD26="YES",1,IF(Base!AD26="NO",0,Base!AD26))</f>
        <v>Yes, regularly provided funding</v>
      </c>
      <c r="AI26">
        <f t="shared" si="15"/>
        <v>1</v>
      </c>
      <c r="AJ26">
        <v>2</v>
      </c>
      <c r="AK26">
        <f t="shared" si="6"/>
        <v>0.4</v>
      </c>
      <c r="AL26">
        <v>0.5</v>
      </c>
      <c r="AM26">
        <f>IF(Base!AG26="YES",1,IF(Base!AG26="NO",0,Base!AG26))</f>
        <v>0</v>
      </c>
      <c r="AN26">
        <f t="shared" si="7"/>
        <v>0</v>
      </c>
      <c r="AO26">
        <v>1</v>
      </c>
      <c r="AP26">
        <f t="shared" si="8"/>
        <v>0.25</v>
      </c>
      <c r="AQ26">
        <f>IF(Base!AI26="YES",1,IF(Base!AI26="NO",0,Base!AI26))</f>
        <v>0</v>
      </c>
      <c r="AR26">
        <f>IF(Base!AJ26="YES",1,IF(Base!AJ26="NO",0,Base!AJ26))</f>
        <v>0</v>
      </c>
      <c r="AS26">
        <f>IF(Base!AK26="YES",1,IF(Base!AK26="NO",0,Base!AK26))</f>
        <v>1</v>
      </c>
      <c r="AT26">
        <f>IF(Base!AL26="YES",1,IF(Base!AL26="NO",0,Base!AL26))</f>
        <v>0</v>
      </c>
      <c r="AU26">
        <v>0.5</v>
      </c>
      <c r="AV26">
        <f>IF(Base!AN26="YES",1,IF(Base!AN26="NO",0,Base!AN26))</f>
        <v>0</v>
      </c>
      <c r="AW26">
        <f>IF(Base!AO26="YES",1,IF(Base!AO26="NO",0,Base!AO26))</f>
        <v>0</v>
      </c>
      <c r="AX26">
        <f>IF(Base!AP26="YES",1,IF(Base!AP26="NO",0,Base!AP26))</f>
        <v>0</v>
      </c>
      <c r="AY26">
        <f>IF(Base!AR26="YES",1,IF(Base!AR26="NO",0,Base!AR26))</f>
        <v>0</v>
      </c>
      <c r="AZ26" t="str">
        <f>IF(Base!AT26="YES",1,IF(Base!AT26="NO",0,Base!AT26))</f>
        <v>-</v>
      </c>
      <c r="BA26">
        <v>1</v>
      </c>
      <c r="BB26">
        <f t="shared" si="12"/>
        <v>0.33333333333333331</v>
      </c>
      <c r="BC26" t="str">
        <f>IF(Base!AV26="YES",1,IF(Base!AV26="NO",0,Base!AV26))</f>
        <v>-</v>
      </c>
      <c r="BD26" t="s">
        <v>424</v>
      </c>
      <c r="BE26" t="str">
        <f>IF(Base!AW26="YES",1,IF(Base!AW26="NO",0,Base!AW26))</f>
        <v>-</v>
      </c>
      <c r="BF26">
        <f>IF(Base!AX26="YES",1,IF(Base!AX26="NO",0,Base!AX26))</f>
        <v>0</v>
      </c>
      <c r="BG26">
        <f>IF(Base!AY26="YES",1,IF(Base!AY26="NO",0,Base!AY26))</f>
        <v>0</v>
      </c>
      <c r="BH26">
        <f>IF(Base!AZ26="YES",1,IF(Base!AZ26="NO",0,Base!AZ26))</f>
        <v>1</v>
      </c>
      <c r="BI26">
        <f>IF(Base!BA26="YES",1,IF(Base!BA26="NO",0,Base!BA26))</f>
        <v>1</v>
      </c>
      <c r="BJ26">
        <f>IF(Base!BB26="YES",1,IF(Base!BB26="NO",0,Base!BB26))</f>
        <v>0</v>
      </c>
      <c r="BK26" t="str">
        <f>IF(Base!BC26="YES",1,IF(Base!BC26="NO",0,Base!BC26))</f>
        <v>-</v>
      </c>
      <c r="BL26">
        <f>IF(Base!BD26="YES",1,IF(Base!BD26="NO",0,Base!BD26))</f>
        <v>1</v>
      </c>
      <c r="BM26">
        <v>0.5</v>
      </c>
      <c r="BN26">
        <f>IF(Base!BF26="YES",1,IF(Base!BF26="NO",0,Base!BF26))</f>
        <v>1</v>
      </c>
      <c r="BO26">
        <f>IF(Base!BG26="YES",1,IF(Base!BG26="NO",0,Base!BG26))</f>
        <v>1</v>
      </c>
      <c r="BP26">
        <v>1</v>
      </c>
      <c r="BQ26">
        <v>0.5</v>
      </c>
      <c r="BR26">
        <v>3</v>
      </c>
      <c r="BS26">
        <f t="shared" si="10"/>
        <v>0.6</v>
      </c>
      <c r="BT26">
        <v>3</v>
      </c>
      <c r="BU26">
        <f>IF(Base!BL26="YES",1,IF(Base!BL26="NO",0,Base!BL26))</f>
        <v>1</v>
      </c>
      <c r="BV26" t="str">
        <f>IF(Base!BN26="YES",1,IF(Base!BN26="NO",0,Base!BN26))</f>
        <v>#Fines
#Prison
#Forfeiture
#Loss of public funding</v>
      </c>
      <c r="BW26">
        <v>0.23333333333333334</v>
      </c>
      <c r="BY26" s="28" t="s">
        <v>243</v>
      </c>
      <c r="BZ26" t="b">
        <f>ISNUMBER(SEARCH($BZ$1,BV26))</f>
        <v>1</v>
      </c>
      <c r="CA26" s="26" t="b">
        <v>0</v>
      </c>
      <c r="CB26" t="b">
        <f>ISNUMBER(SEARCH($CB$1,BV26))</f>
        <v>0</v>
      </c>
      <c r="CC26" t="b">
        <f>ISNUMBER(SEARCH($CB$1,BV26))</f>
        <v>0</v>
      </c>
      <c r="CD26" t="b">
        <f>ISNUMBER(SEARCH($CD$1,BV26))</f>
        <v>1</v>
      </c>
      <c r="CE26" t="b">
        <f>ISNUMBER(SEARCH($CE$1,BV26))</f>
        <v>0</v>
      </c>
      <c r="CF26" t="b">
        <f>ISNUMBER(SEARCH($CF$1,BV26))</f>
        <v>0</v>
      </c>
      <c r="CG26" t="b">
        <f>ISNUMBER(SEARCH($CG$1,BV26))</f>
        <v>0</v>
      </c>
      <c r="CH26" t="b">
        <f>ISNUMBER(SEARCH($CH$1,BV26))</f>
        <v>1</v>
      </c>
      <c r="CI26" t="b">
        <f>ISNUMBER(SEARCH($CI$1,BV26))</f>
        <v>0</v>
      </c>
      <c r="CJ26" t="b">
        <f>ISNUMBER(SEARCH($CJ$1,BV26))</f>
        <v>0</v>
      </c>
    </row>
    <row r="27" spans="1:88" ht="20" x14ac:dyDescent="0.2">
      <c r="A27" s="1" t="s">
        <v>246</v>
      </c>
      <c r="B27" s="2">
        <v>0.60099999999999998</v>
      </c>
      <c r="C27">
        <f>IF(Base!C27="YES",1,IF(Base!C27="NO",0,Base!C27))</f>
        <v>1</v>
      </c>
      <c r="D27">
        <f>IF(Base!D27="YES",1,IF(Base!D27="NO",0,Base!D27))</f>
        <v>1</v>
      </c>
      <c r="E27">
        <f>IF(Base!E27="YES",1,IF(Base!E27="NO",0,Base!E27))</f>
        <v>1</v>
      </c>
      <c r="F27">
        <f>IF(Base!F27="YES",1,IF(Base!F27="NO",0,Base!F27))</f>
        <v>1</v>
      </c>
      <c r="G27">
        <f>IF(Base!G27="YES",1,IF(Base!G27="NO",0,Base!G27))</f>
        <v>1</v>
      </c>
      <c r="H27">
        <f>IF(Base!H27="YES",1,IF(Base!H27="NO",0,Base!H27))</f>
        <v>1</v>
      </c>
      <c r="I27" t="s">
        <v>103</v>
      </c>
      <c r="J27">
        <f t="shared" si="13"/>
        <v>2</v>
      </c>
      <c r="K27">
        <f t="shared" si="1"/>
        <v>0.2857142857142857</v>
      </c>
      <c r="L27" t="str">
        <f>IF(Base!J27="YES",1,IF(Base!J27="NO",0,Base!J27))</f>
        <v>Yes, for both natural and legal persons</v>
      </c>
      <c r="M27">
        <f t="shared" si="2"/>
        <v>2</v>
      </c>
      <c r="N27" t="str">
        <f>IF(Base!L27="YES",1,IF(Base!L27="NO",0,Base!L27))</f>
        <v>Yes, for both natural and legal persons</v>
      </c>
      <c r="O27">
        <f t="shared" si="3"/>
        <v>2</v>
      </c>
      <c r="P27">
        <f>IF(Base!N27="YES",1,IF(Base!N27="NO",0,Base!N27))</f>
        <v>1</v>
      </c>
      <c r="Q27">
        <f>IF(Base!O27="YES",1,IF(Base!O27="NO",0,Base!O27))</f>
        <v>0</v>
      </c>
      <c r="R27">
        <f>IF(Base!P27="YES",1,IF(Base!P27="NO",0,Base!P27))</f>
        <v>0</v>
      </c>
      <c r="S27">
        <f>IF(Base!Q27="YES",1,IF(Base!Q27="NO",0,Base!Q27))</f>
        <v>0</v>
      </c>
      <c r="T27">
        <f>IF(Base!R27="YES",1,IF(Base!R27="NO",0,Base!R27))</f>
        <v>1</v>
      </c>
      <c r="U27">
        <f>IF(Base!S27="YES",1,IF(Base!S27="NO",0,Base!S27))</f>
        <v>1</v>
      </c>
      <c r="V27">
        <f>IF(Base!T27="YES",1,IF(Base!T27="NO",0,Base!T27))</f>
        <v>1</v>
      </c>
      <c r="W27">
        <f>IF(Base!U27="YES",1,IF(Base!U27="NO",0,Base!U27))</f>
        <v>1</v>
      </c>
      <c r="X27">
        <f>IF(Base!V27="YES",1,IF(Base!V27="NO",0,Base!V27))</f>
        <v>1</v>
      </c>
      <c r="Y27">
        <f>IF(Base!W27="YES",1,IF(Base!W27="NO",0,Base!W27))</f>
        <v>1</v>
      </c>
      <c r="Z27" t="str">
        <f>IF(Base!X27="YES",1,IF(Base!X27="NO",0,Base!X27))</f>
        <v>Yes, for both natural and legal persons</v>
      </c>
      <c r="AA27">
        <f t="shared" si="11"/>
        <v>2</v>
      </c>
      <c r="AB27">
        <v>0.5</v>
      </c>
      <c r="AC27">
        <f>IF(Base!AA27="YES",1,IF(Base!AA27="NO",0,Base!AA27))</f>
        <v>1</v>
      </c>
      <c r="AD27">
        <f>IF(Base!AB27="YES",1,IF(Base!AB27="NO",0,Base!AB27))</f>
        <v>0</v>
      </c>
      <c r="AE27" t="str">
        <f>IF(Base!AC27="YES",1,IF(Base!AC27="NO",0,Base!AC27))</f>
        <v>#Organisations connected to gambling
#Other</v>
      </c>
      <c r="AF27">
        <f t="shared" si="14"/>
        <v>2</v>
      </c>
      <c r="AG27">
        <f t="shared" si="5"/>
        <v>0.2857142857142857</v>
      </c>
      <c r="AH27" t="str">
        <f>IF(Base!AD27="YES",1,IF(Base!AD27="NO",0,Base!AD27))</f>
        <v>Yes, both regularly provided funding and in relation to campaigns</v>
      </c>
      <c r="AI27">
        <f t="shared" si="15"/>
        <v>2</v>
      </c>
      <c r="AJ27">
        <v>2</v>
      </c>
      <c r="AK27">
        <f t="shared" si="6"/>
        <v>0.4</v>
      </c>
      <c r="AL27">
        <v>1</v>
      </c>
      <c r="AM27">
        <v>1</v>
      </c>
      <c r="AN27">
        <f t="shared" si="7"/>
        <v>0.25</v>
      </c>
      <c r="AO27">
        <v>1</v>
      </c>
      <c r="AP27">
        <f t="shared" si="8"/>
        <v>0.25</v>
      </c>
      <c r="AQ27">
        <f>IF(Base!AI27="YES",1,IF(Base!AI27="NO",0,Base!AI27))</f>
        <v>0</v>
      </c>
      <c r="AR27">
        <f>IF(Base!AJ27="YES",1,IF(Base!AJ27="NO",0,Base!AJ27))</f>
        <v>1</v>
      </c>
      <c r="AS27">
        <f>IF(Base!AK27="YES",1,IF(Base!AK27="NO",0,Base!AK27))</f>
        <v>1</v>
      </c>
      <c r="AT27">
        <f>IF(Base!AL27="YES",1,IF(Base!AL27="NO",0,Base!AL27))</f>
        <v>1</v>
      </c>
      <c r="AU27">
        <v>1</v>
      </c>
      <c r="AV27">
        <f>IF(Base!AN27="YES",1,IF(Base!AN27="NO",0,Base!AN27))</f>
        <v>0</v>
      </c>
      <c r="AW27">
        <f>IF(Base!AO27="YES",1,IF(Base!AO27="NO",0,Base!AO27))</f>
        <v>1</v>
      </c>
      <c r="AX27">
        <f>IF(Base!AP27="YES",1,IF(Base!AP27="NO",0,Base!AP27))</f>
        <v>1</v>
      </c>
      <c r="AY27">
        <f>IF(Base!AR27="YES",1,IF(Base!AR27="NO",0,Base!AR27))</f>
        <v>0</v>
      </c>
      <c r="AZ27">
        <v>1</v>
      </c>
      <c r="BA27">
        <v>1</v>
      </c>
      <c r="BB27">
        <f t="shared" si="12"/>
        <v>0.33333333333333331</v>
      </c>
      <c r="BC27">
        <v>1</v>
      </c>
      <c r="BD27">
        <f t="shared" si="9"/>
        <v>0.33333333333333331</v>
      </c>
      <c r="BE27">
        <f>IF(Base!AW27="YES",1,IF(Base!AW27="NO",0,Base!AW27))</f>
        <v>1</v>
      </c>
      <c r="BF27">
        <f>IF(Base!AX27="YES",1,IF(Base!AX27="NO",0,Base!AX27))</f>
        <v>0</v>
      </c>
      <c r="BG27">
        <v>0.5</v>
      </c>
      <c r="BH27">
        <f>IF(Base!AZ27="YES",1,IF(Base!AZ27="NO",0,Base!AZ27))</f>
        <v>1</v>
      </c>
      <c r="BI27">
        <f>IF(Base!BA27="YES",1,IF(Base!BA27="NO",0,Base!BA27))</f>
        <v>1</v>
      </c>
      <c r="BJ27">
        <f>IF(Base!BB27="YES",1,IF(Base!BB27="NO",0,Base!BB27))</f>
        <v>1</v>
      </c>
      <c r="BK27">
        <f>IF(Base!BC27="YES",1,IF(Base!BC27="NO",0,Base!BC27))</f>
        <v>0</v>
      </c>
      <c r="BL27">
        <f>IF(Base!BD27="YES",1,IF(Base!BD27="NO",0,Base!BD27))</f>
        <v>1</v>
      </c>
      <c r="BM27">
        <f>IF(Base!BE27="YES",1,IF(Base!BE27="NO",0,Base!BE27))</f>
        <v>1</v>
      </c>
      <c r="BN27">
        <f>IF(Base!BF27="YES",1,IF(Base!BF27="NO",0,Base!BF27))</f>
        <v>1</v>
      </c>
      <c r="BO27">
        <f>IF(Base!BG27="YES",1,IF(Base!BG27="NO",0,Base!BG27))</f>
        <v>1</v>
      </c>
      <c r="BP27">
        <v>1</v>
      </c>
      <c r="BQ27">
        <v>0.5</v>
      </c>
      <c r="BR27">
        <v>2</v>
      </c>
      <c r="BS27">
        <f t="shared" si="10"/>
        <v>0.4</v>
      </c>
      <c r="BT27">
        <v>1</v>
      </c>
      <c r="BU27">
        <f>IF(Base!BL27="YES",1,IF(Base!BL27="NO",0,Base!BL27))</f>
        <v>1</v>
      </c>
      <c r="BV27" t="str">
        <f>IF(Base!BN27="YES",1,IF(Base!BN27="NO",0,Base!BN27))</f>
        <v>#Fines
#Loss of public funding
#Suspension of public funding</v>
      </c>
      <c r="BW27">
        <v>0.18333333333333332</v>
      </c>
      <c r="BY27" s="28" t="s">
        <v>246</v>
      </c>
      <c r="BZ27" t="b">
        <f>ISNUMBER(SEARCH($BZ$1,BV27))</f>
        <v>0</v>
      </c>
      <c r="CA27" s="26" t="b">
        <v>0</v>
      </c>
      <c r="CB27" t="b">
        <f>ISNUMBER(SEARCH($CB$1,BV27))</f>
        <v>0</v>
      </c>
      <c r="CC27" t="b">
        <f>ISNUMBER(SEARCH($CB$1,BV27))</f>
        <v>0</v>
      </c>
      <c r="CD27" t="b">
        <f>ISNUMBER(SEARCH($CD$1,BV27))</f>
        <v>1</v>
      </c>
      <c r="CE27" t="b">
        <f>ISNUMBER(SEARCH($CE$1,BV27))</f>
        <v>0</v>
      </c>
      <c r="CF27" t="b">
        <f>ISNUMBER(SEARCH($CF$1,BV27))</f>
        <v>1</v>
      </c>
      <c r="CG27" t="b">
        <f>ISNUMBER(SEARCH($CG$1,BV27))</f>
        <v>0</v>
      </c>
      <c r="CH27" t="b">
        <f>ISNUMBER(SEARCH($CH$1,BV27))</f>
        <v>0</v>
      </c>
      <c r="CI27" t="b">
        <f>ISNUMBER(SEARCH($CI$1,BV27))</f>
        <v>0</v>
      </c>
      <c r="CJ27" t="b">
        <f>ISNUMBER(SEARCH($CJ$1,BV27))</f>
        <v>0</v>
      </c>
    </row>
    <row r="28" spans="1:88" ht="20" x14ac:dyDescent="0.2">
      <c r="A28" s="1" t="s">
        <v>253</v>
      </c>
      <c r="B28" s="2">
        <v>0.78400000000000003</v>
      </c>
      <c r="C28">
        <f>IF(Base!C28="YES",1,IF(Base!C28="NO",0,Base!C28))</f>
        <v>1</v>
      </c>
      <c r="D28">
        <f>IF(Base!D28="YES",1,IF(Base!D28="NO",0,Base!D28))</f>
        <v>1</v>
      </c>
      <c r="E28">
        <f>IF(Base!E28="YES",1,IF(Base!E28="NO",0,Base!E28))</f>
        <v>1</v>
      </c>
      <c r="F28">
        <v>0.5</v>
      </c>
      <c r="G28">
        <f>IF(Base!G28="YES",1,IF(Base!G28="NO",0,Base!G28))</f>
        <v>1</v>
      </c>
      <c r="H28">
        <f>IF(Base!H28="YES",1,IF(Base!H28="NO",0,Base!H28))</f>
        <v>1</v>
      </c>
      <c r="I28" t="s">
        <v>254</v>
      </c>
      <c r="J28">
        <f t="shared" si="13"/>
        <v>3</v>
      </c>
      <c r="K28">
        <f t="shared" si="1"/>
        <v>0.42857142857142855</v>
      </c>
      <c r="L28" t="str">
        <f>IF(Base!J28="YES",1,IF(Base!J28="NO",0,Base!J28))</f>
        <v>Yes, for both natural and legal persons</v>
      </c>
      <c r="M28">
        <f t="shared" si="2"/>
        <v>2</v>
      </c>
      <c r="N28" t="str">
        <f>IF(Base!L28="YES",1,IF(Base!L28="NO",0,Base!L28))</f>
        <v>Yes, for both natural and legal persons</v>
      </c>
      <c r="O28">
        <f t="shared" si="3"/>
        <v>2</v>
      </c>
      <c r="P28">
        <f>IF(Base!N28="YES",1,IF(Base!N28="NO",0,Base!N28))</f>
        <v>1</v>
      </c>
      <c r="Q28">
        <v>0.5</v>
      </c>
      <c r="R28">
        <f>IF(Base!P28="YES",1,IF(Base!P28="NO",0,Base!P28))</f>
        <v>0</v>
      </c>
      <c r="S28">
        <f>IF(Base!Q28="YES",1,IF(Base!Q28="NO",0,Base!Q28))</f>
        <v>0</v>
      </c>
      <c r="T28">
        <f>IF(Base!R28="YES",1,IF(Base!R28="NO",0,Base!R28))</f>
        <v>1</v>
      </c>
      <c r="U28">
        <f>IF(Base!S28="YES",1,IF(Base!S28="NO",0,Base!S28))</f>
        <v>1</v>
      </c>
      <c r="V28">
        <f>IF(Base!T28="YES",1,IF(Base!T28="NO",0,Base!T28))</f>
        <v>1</v>
      </c>
      <c r="W28">
        <f>IF(Base!U28="YES",1,IF(Base!U28="NO",0,Base!U28))</f>
        <v>1</v>
      </c>
      <c r="X28">
        <f>IF(Base!V28="YES",1,IF(Base!V28="NO",0,Base!V28))</f>
        <v>1</v>
      </c>
      <c r="Y28">
        <f>IF(Base!W28="YES",1,IF(Base!W28="NO",0,Base!W28))</f>
        <v>1</v>
      </c>
      <c r="Z28" t="str">
        <f>IF(Base!X28="YES",1,IF(Base!X28="NO",0,Base!X28))</f>
        <v>Yes, for both natural and legal persons</v>
      </c>
      <c r="AA28">
        <f t="shared" si="11"/>
        <v>2</v>
      </c>
      <c r="AB28">
        <f>IF(Base!Z28="YES",1,IF(Base!Z28="NO",0,Base!Z28))</f>
        <v>0</v>
      </c>
      <c r="AC28">
        <f>IF(Base!AA28="YES",1,IF(Base!AA28="NO",0,Base!AA28))</f>
        <v>1</v>
      </c>
      <c r="AD28">
        <f>IF(Base!AB28="YES",1,IF(Base!AB28="NO",0,Base!AB28))</f>
        <v>0</v>
      </c>
      <c r="AE28" t="str">
        <f>IF(Base!AC28="YES",1,IF(Base!AC28="NO",0,Base!AC28))</f>
        <v>#Legal entities
#Religious organisations
#Other</v>
      </c>
      <c r="AF28">
        <f t="shared" si="14"/>
        <v>3</v>
      </c>
      <c r="AG28">
        <f t="shared" si="5"/>
        <v>0.42857142857142855</v>
      </c>
      <c r="AH28" t="str">
        <f>IF(Base!AD28="YES",1,IF(Base!AD28="NO",0,Base!AD28))</f>
        <v>Yes, regularly provided funding</v>
      </c>
      <c r="AI28">
        <f t="shared" si="15"/>
        <v>1</v>
      </c>
      <c r="AJ28">
        <v>1</v>
      </c>
      <c r="AK28">
        <f t="shared" si="6"/>
        <v>0.2</v>
      </c>
      <c r="AL28">
        <v>0.5</v>
      </c>
      <c r="AM28">
        <v>2</v>
      </c>
      <c r="AN28">
        <f t="shared" si="7"/>
        <v>0.5</v>
      </c>
      <c r="AO28">
        <v>1</v>
      </c>
      <c r="AP28">
        <f t="shared" si="8"/>
        <v>0.25</v>
      </c>
      <c r="AQ28">
        <f>IF(Base!AI28="YES",1,IF(Base!AI28="NO",0,Base!AI28))</f>
        <v>0</v>
      </c>
      <c r="AR28">
        <f>IF(Base!AJ28="YES",1,IF(Base!AJ28="NO",0,Base!AJ28))</f>
        <v>1</v>
      </c>
      <c r="AS28">
        <f>IF(Base!AK28="YES",1,IF(Base!AK28="NO",0,Base!AK28))</f>
        <v>1</v>
      </c>
      <c r="AT28">
        <f>IF(Base!AL28="YES",1,IF(Base!AL28="NO",0,Base!AL28))</f>
        <v>1</v>
      </c>
      <c r="AU28">
        <v>0.75</v>
      </c>
      <c r="AV28">
        <f>IF(Base!AN28="YES",1,IF(Base!AN28="NO",0,Base!AN28))</f>
        <v>0</v>
      </c>
      <c r="AW28">
        <f>IF(Base!AO28="YES",1,IF(Base!AO28="NO",0,Base!AO28))</f>
        <v>1</v>
      </c>
      <c r="AX28">
        <f>IF(Base!AP28="YES",1,IF(Base!AP28="NO",0,Base!AP28))</f>
        <v>0</v>
      </c>
      <c r="AY28">
        <f>IF(Base!AR28="YES",1,IF(Base!AR28="NO",0,Base!AR28))</f>
        <v>0</v>
      </c>
      <c r="AZ28">
        <v>1</v>
      </c>
      <c r="BA28">
        <v>2</v>
      </c>
      <c r="BB28">
        <f t="shared" si="12"/>
        <v>0.66666666666666663</v>
      </c>
      <c r="BC28">
        <f>IF(Base!AV28="YES",1,IF(Base!AV28="NO",0,Base!AV28))</f>
        <v>0</v>
      </c>
      <c r="BD28">
        <f t="shared" si="9"/>
        <v>0</v>
      </c>
      <c r="BE28">
        <f>IF(Base!AW28="YES",1,IF(Base!AW28="NO",0,Base!AW28))</f>
        <v>0</v>
      </c>
      <c r="BF28">
        <f>IF(Base!AX28="YES",1,IF(Base!AX28="NO",0,Base!AX28))</f>
        <v>0</v>
      </c>
      <c r="BG28">
        <v>0.5</v>
      </c>
      <c r="BH28">
        <f>IF(Base!AZ28="YES",1,IF(Base!AZ28="NO",0,Base!AZ28))</f>
        <v>1</v>
      </c>
      <c r="BI28">
        <f>IF(Base!BA28="YES",1,IF(Base!BA28="NO",0,Base!BA28))</f>
        <v>1</v>
      </c>
      <c r="BJ28">
        <f>IF(Base!BB28="YES",1,IF(Base!BB28="NO",0,Base!BB28))</f>
        <v>1</v>
      </c>
      <c r="BK28" t="str">
        <f>IF(Base!BC28="YES",1,IF(Base!BC28="NO",0,Base!BC28))</f>
        <v>-</v>
      </c>
      <c r="BL28">
        <f>IF(Base!BD28="YES",1,IF(Base!BD28="NO",0,Base!BD28))</f>
        <v>1</v>
      </c>
      <c r="BM28">
        <f>IF(Base!BE28="YES",1,IF(Base!BE28="NO",0,Base!BE28))</f>
        <v>1</v>
      </c>
      <c r="BN28">
        <f>IF(Base!BF28="YES",1,IF(Base!BF28="NO",0,Base!BF28))</f>
        <v>1</v>
      </c>
      <c r="BO28">
        <f>IF(Base!BG28="YES",1,IF(Base!BG28="NO",0,Base!BG28))</f>
        <v>1</v>
      </c>
      <c r="BP28">
        <v>1</v>
      </c>
      <c r="BQ28">
        <v>0.5</v>
      </c>
      <c r="BR28">
        <v>4</v>
      </c>
      <c r="BS28">
        <f t="shared" si="10"/>
        <v>0.8</v>
      </c>
      <c r="BT28">
        <f>IF(Base!BK28="YES",1,IF(Base!BK28="NO",0,Base!BK28))</f>
        <v>0</v>
      </c>
      <c r="BU28">
        <f>IF(Base!BL28="YES",1,IF(Base!BL28="NO",0,Base!BL28))</f>
        <v>0</v>
      </c>
      <c r="BV28" t="str">
        <f>IF(Base!BN28="YES",1,IF(Base!BN28="NO",0,Base!BN28))</f>
        <v>#Fines
#Prison
#Loss of public funding
#Loss of nomination of candidate</v>
      </c>
      <c r="BW28">
        <v>0.21666666666666667</v>
      </c>
      <c r="BY28" s="28" t="s">
        <v>253</v>
      </c>
      <c r="BZ28" t="b">
        <f>ISNUMBER(SEARCH($BZ$1,BV28))</f>
        <v>0</v>
      </c>
      <c r="CA28" s="26" t="b">
        <v>0</v>
      </c>
      <c r="CB28" t="b">
        <f>ISNUMBER(SEARCH($CB$1,BV28))</f>
        <v>0</v>
      </c>
      <c r="CC28" t="b">
        <f>ISNUMBER(SEARCH($CB$1,BV28))</f>
        <v>0</v>
      </c>
      <c r="CD28" t="b">
        <f>ISNUMBER(SEARCH($CD$1,BV28))</f>
        <v>1</v>
      </c>
      <c r="CE28" t="b">
        <f>ISNUMBER(SEARCH($CE$1,BV28))</f>
        <v>0</v>
      </c>
      <c r="CF28" t="b">
        <f>ISNUMBER(SEARCH($CF$1,BV28))</f>
        <v>0</v>
      </c>
      <c r="CG28" t="b">
        <f>ISNUMBER(SEARCH($CG$1,BV28))</f>
        <v>0</v>
      </c>
      <c r="CH28" t="b">
        <f>ISNUMBER(SEARCH($CH$1,BV28))</f>
        <v>1</v>
      </c>
      <c r="CI28" t="b">
        <f>ISNUMBER(SEARCH($CI$1,BV28))</f>
        <v>0</v>
      </c>
      <c r="CJ28" t="b">
        <f>ISNUMBER(SEARCH($CJ$1,BV28))</f>
        <v>0</v>
      </c>
    </row>
    <row r="29" spans="1:88" ht="20" x14ac:dyDescent="0.2">
      <c r="A29" s="1" t="s">
        <v>261</v>
      </c>
      <c r="B29" s="2">
        <v>0.48</v>
      </c>
      <c r="C29">
        <f>IF(Base!C29="YES",1,IF(Base!C29="NO",0,Base!C29))</f>
        <v>1</v>
      </c>
      <c r="D29">
        <f>IF(Base!D29="YES",1,IF(Base!D29="NO",0,Base!D29))</f>
        <v>0</v>
      </c>
      <c r="E29">
        <f>IF(Base!E29="YES",1,IF(Base!E29="NO",0,Base!E29))</f>
        <v>0</v>
      </c>
      <c r="F29">
        <f>IF(Base!F29="YES",1,IF(Base!F29="NO",0,Base!F29))</f>
        <v>1</v>
      </c>
      <c r="G29">
        <f>IF(Base!G29="YES",1,IF(Base!G29="NO",0,Base!G29))</f>
        <v>1</v>
      </c>
      <c r="H29">
        <f>IF(Base!H29="YES",1,IF(Base!H29="NO",0,Base!H29))</f>
        <v>0</v>
      </c>
      <c r="I29" t="s">
        <v>9</v>
      </c>
      <c r="J29">
        <f t="shared" si="13"/>
        <v>1</v>
      </c>
      <c r="K29">
        <f t="shared" si="1"/>
        <v>0.14285714285714285</v>
      </c>
      <c r="L29">
        <f>IF(Base!J29="YES",1,IF(Base!J29="NO",0,Base!J29))</f>
        <v>0</v>
      </c>
      <c r="M29">
        <f t="shared" si="2"/>
        <v>0</v>
      </c>
      <c r="N29">
        <f>IF(Base!L29="YES",1,IF(Base!L29="NO",0,Base!L29))</f>
        <v>0</v>
      </c>
      <c r="O29">
        <f t="shared" si="3"/>
        <v>0</v>
      </c>
      <c r="P29">
        <f>IF(Base!N29="YES",1,IF(Base!N29="NO",0,Base!N29))</f>
        <v>0</v>
      </c>
      <c r="Q29">
        <f>IF(Base!O29="YES",1,IF(Base!O29="NO",0,Base!O29))</f>
        <v>0</v>
      </c>
      <c r="R29">
        <f>IF(Base!P29="YES",1,IF(Base!P29="NO",0,Base!P29))</f>
        <v>0</v>
      </c>
      <c r="S29">
        <f>IF(Base!Q29="YES",1,IF(Base!Q29="NO",0,Base!Q29))</f>
        <v>0</v>
      </c>
      <c r="T29">
        <f>IF(Base!R29="YES",1,IF(Base!R29="NO",0,Base!R29))</f>
        <v>1</v>
      </c>
      <c r="U29">
        <f>IF(Base!S29="YES",1,IF(Base!S29="NO",0,Base!S29))</f>
        <v>0</v>
      </c>
      <c r="V29">
        <f>IF(Base!T29="YES",1,IF(Base!T29="NO",0,Base!T29))</f>
        <v>0</v>
      </c>
      <c r="W29">
        <f>IF(Base!U29="YES",1,IF(Base!U29="NO",0,Base!U29))</f>
        <v>1</v>
      </c>
      <c r="X29">
        <f>IF(Base!V29="YES",1,IF(Base!V29="NO",0,Base!V29))</f>
        <v>1</v>
      </c>
      <c r="Y29">
        <f>IF(Base!W29="YES",1,IF(Base!W29="NO",0,Base!W29))</f>
        <v>0</v>
      </c>
      <c r="Z29">
        <f>IF(Base!X29="YES",1,IF(Base!X29="NO",0,Base!X29))</f>
        <v>0</v>
      </c>
      <c r="AA29">
        <f t="shared" si="11"/>
        <v>0</v>
      </c>
      <c r="AB29">
        <f>IF(Base!Z29="YES",1,IF(Base!Z29="NO",0,Base!Z29))</f>
        <v>0</v>
      </c>
      <c r="AC29">
        <f>IF(Base!AA29="YES",1,IF(Base!AA29="NO",0,Base!AA29))</f>
        <v>0</v>
      </c>
      <c r="AD29">
        <f>IF(Base!AB29="YES",1,IF(Base!AB29="NO",0,Base!AB29))</f>
        <v>0</v>
      </c>
      <c r="AE29" t="str">
        <f>IF(Base!AC29="YES",1,IF(Base!AC29="NO",0,Base!AC29))</f>
        <v>Other</v>
      </c>
      <c r="AF29">
        <f t="shared" si="14"/>
        <v>1</v>
      </c>
      <c r="AG29">
        <f t="shared" si="5"/>
        <v>0.14285714285714285</v>
      </c>
      <c r="AH29">
        <f>IF(Base!AD29="YES",1,IF(Base!AD29="NO",0,Base!AD29))</f>
        <v>0</v>
      </c>
      <c r="AI29">
        <f t="shared" si="15"/>
        <v>0</v>
      </c>
      <c r="AJ29">
        <f>IF(Base!AE29="YES",1,IF(Base!AE29="NO",0,Base!AE29))</f>
        <v>0</v>
      </c>
      <c r="AK29">
        <f>IF(Base!AF29="YES",1,IF(Base!AF29="NO",0,Base!AF29))</f>
        <v>0</v>
      </c>
      <c r="AL29">
        <f>IF(Base!AF29="YES",1,IF(Base!AF29="NO",0,Base!AF29))</f>
        <v>0</v>
      </c>
      <c r="AM29">
        <f>IF(Base!AG29="YES",1,IF(Base!AG29="NO",0,Base!AG29))</f>
        <v>0</v>
      </c>
      <c r="AN29">
        <v>0</v>
      </c>
      <c r="AO29">
        <v>1</v>
      </c>
      <c r="AP29">
        <f t="shared" si="8"/>
        <v>0.25</v>
      </c>
      <c r="AQ29">
        <f>IF(Base!AI29="YES",1,IF(Base!AI29="NO",0,Base!AI29))</f>
        <v>0</v>
      </c>
      <c r="AR29">
        <f>IF(Base!AJ29="YES",1,IF(Base!AJ29="NO",0,Base!AJ29))</f>
        <v>1</v>
      </c>
      <c r="AS29">
        <f>IF(Base!AK29="YES",1,IF(Base!AK29="NO",0,Base!AK29))</f>
        <v>0</v>
      </c>
      <c r="AT29">
        <f>IF(Base!AL29="YES",1,IF(Base!AL29="NO",0,Base!AL29))</f>
        <v>0</v>
      </c>
      <c r="AU29">
        <f>IF(Base!AM29="YES",1,IF(Base!AM29="NO",0,Base!AM29))</f>
        <v>0</v>
      </c>
      <c r="AV29">
        <f>IF(Base!AN29="YES",1,IF(Base!AN29="NO",0,Base!AN29))</f>
        <v>1</v>
      </c>
      <c r="AW29">
        <f>IF(Base!AO29="YES",1,IF(Base!AO29="NO",0,Base!AO29))</f>
        <v>1</v>
      </c>
      <c r="AX29">
        <f>IF(Base!AP29="YES",1,IF(Base!AP29="NO",0,Base!AP29))</f>
        <v>1</v>
      </c>
      <c r="AY29">
        <f>IF(Base!AR29="YES",1,IF(Base!AR29="NO",0,Base!AR29))</f>
        <v>1</v>
      </c>
      <c r="AZ29">
        <f>IF(Base!AT29="YES",1,IF(Base!AT29="NO",0,Base!AT29))</f>
        <v>0</v>
      </c>
      <c r="BA29">
        <f>IF(Base!AU29="YES",1,IF(Base!AU29="NO",0,Base!AU29))</f>
        <v>0</v>
      </c>
      <c r="BB29">
        <f t="shared" si="12"/>
        <v>0</v>
      </c>
      <c r="BC29">
        <f>IF(Base!AV29="YES",1,IF(Base!AV29="NO",0,Base!AV29))</f>
        <v>0</v>
      </c>
      <c r="BD29">
        <f t="shared" si="9"/>
        <v>0</v>
      </c>
      <c r="BE29">
        <f>IF(Base!AW29="YES",1,IF(Base!AW29="NO",0,Base!AW29))</f>
        <v>1</v>
      </c>
      <c r="BF29">
        <f>IF(Base!AX29="YES",1,IF(Base!AX29="NO",0,Base!AX29))</f>
        <v>0</v>
      </c>
      <c r="BG29">
        <f>IF(Base!AY29="YES",1,IF(Base!AY29="NO",0,Base!AY29))</f>
        <v>0</v>
      </c>
      <c r="BH29">
        <f>IF(Base!AZ29="YES",1,IF(Base!AZ29="NO",0,Base!AZ29))</f>
        <v>0</v>
      </c>
      <c r="BI29">
        <f>IF(Base!BA29="YES",1,IF(Base!BA29="NO",0,Base!BA29))</f>
        <v>1</v>
      </c>
      <c r="BJ29">
        <f>IF(Base!BB29="YES",1,IF(Base!BB29="NO",0,Base!BB29))</f>
        <v>1</v>
      </c>
      <c r="BK29">
        <f>IF(Base!BC29="YES",1,IF(Base!BC29="NO",0,Base!BC29))</f>
        <v>0</v>
      </c>
      <c r="BL29">
        <v>0.5</v>
      </c>
      <c r="BM29">
        <f>IF(Base!BE29="YES",1,IF(Base!BE29="NO",0,Base!BE29))</f>
        <v>1</v>
      </c>
      <c r="BN29">
        <f>IF(Base!BF29="YES",1,IF(Base!BF29="NO",0,Base!BF29))</f>
        <v>1</v>
      </c>
      <c r="BO29">
        <f>IF(Base!BG29="YES",1,IF(Base!BG29="NO",0,Base!BG29))</f>
        <v>1</v>
      </c>
      <c r="BP29">
        <v>1</v>
      </c>
      <c r="BQ29">
        <v>0.5</v>
      </c>
      <c r="BR29">
        <v>3</v>
      </c>
      <c r="BS29">
        <f t="shared" si="10"/>
        <v>0.6</v>
      </c>
      <c r="BT29">
        <f>IF(Base!BK29="YES",1,IF(Base!BK29="NO",0,Base!BK29))</f>
        <v>0</v>
      </c>
      <c r="BU29">
        <f>IF(Base!BL29="YES",1,IF(Base!BL29="NO",0,Base!BL29))</f>
        <v>0</v>
      </c>
      <c r="BV29" t="str">
        <f>IF(Base!BN29="YES",1,IF(Base!BN29="NO",0,Base!BN29))</f>
        <v>#Fines
#Prison
#Forfeiture
#Loss of elected office</v>
      </c>
      <c r="BW29">
        <v>0.26666666666666666</v>
      </c>
      <c r="BY29" s="28" t="s">
        <v>261</v>
      </c>
      <c r="BZ29" t="b">
        <f>ISNUMBER(SEARCH($BZ$1,BV29))</f>
        <v>1</v>
      </c>
      <c r="CA29" s="26" t="b">
        <v>0</v>
      </c>
      <c r="CB29" t="b">
        <f>ISNUMBER(SEARCH($CB$1,BV29))</f>
        <v>1</v>
      </c>
      <c r="CC29" t="b">
        <f>ISNUMBER(SEARCH($CB$1,BV29))</f>
        <v>1</v>
      </c>
      <c r="CD29" t="b">
        <f>ISNUMBER(SEARCH($CD$1,BV29))</f>
        <v>0</v>
      </c>
      <c r="CE29" t="b">
        <f>ISNUMBER(SEARCH($CE$1,BV29))</f>
        <v>0</v>
      </c>
      <c r="CF29" t="b">
        <f>ISNUMBER(SEARCH($CF$1,BV29))</f>
        <v>0</v>
      </c>
      <c r="CG29" t="b">
        <f>ISNUMBER(SEARCH($CG$1,BV29))</f>
        <v>0</v>
      </c>
      <c r="CH29" t="b">
        <f>ISNUMBER(SEARCH($CH$1,BV29))</f>
        <v>1</v>
      </c>
      <c r="CI29" t="b">
        <f>ISNUMBER(SEARCH($CI$1,BV29))</f>
        <v>0</v>
      </c>
      <c r="CJ29" t="b">
        <f>ISNUMBER(SEARCH($CJ$1,BV29))</f>
        <v>0</v>
      </c>
    </row>
    <row r="30" spans="1:88" ht="20" x14ac:dyDescent="0.2">
      <c r="A30" s="1" t="s">
        <v>265</v>
      </c>
      <c r="B30" s="2">
        <v>0.87</v>
      </c>
      <c r="C30">
        <f>IF(Base!C30="YES",1,IF(Base!C30="NO",0,Base!C30))</f>
        <v>1</v>
      </c>
      <c r="D30">
        <f>IF(Base!D30="YES",1,IF(Base!D30="NO",0,Base!D30))</f>
        <v>1</v>
      </c>
      <c r="E30">
        <f>IF(Base!E30="YES",1,IF(Base!E30="NO",0,Base!E30))</f>
        <v>1</v>
      </c>
      <c r="F30">
        <f>IF(Base!F30="YES",1,IF(Base!F30="NO",0,Base!F30))</f>
        <v>1</v>
      </c>
      <c r="G30">
        <f>IF(Base!G30="YES",1,IF(Base!G30="NO",0,Base!G30))</f>
        <v>1</v>
      </c>
      <c r="H30">
        <f>IF(Base!H30="YES",1,IF(Base!H30="NO",0,Base!H30))</f>
        <v>1</v>
      </c>
      <c r="I30" t="s">
        <v>9</v>
      </c>
      <c r="J30">
        <f t="shared" si="13"/>
        <v>1</v>
      </c>
      <c r="K30">
        <f t="shared" si="1"/>
        <v>0.14285714285714285</v>
      </c>
      <c r="L30" t="str">
        <f>IF(Base!J30="YES",1,IF(Base!J30="NO",0,Base!J30))</f>
        <v>Yes, for natural persons</v>
      </c>
      <c r="M30">
        <f t="shared" si="2"/>
        <v>1</v>
      </c>
      <c r="N30" t="str">
        <f>IF(Base!L30="YES",1,IF(Base!L30="NO",0,Base!L30))</f>
        <v>Yes, for natural persons</v>
      </c>
      <c r="O30">
        <f t="shared" si="3"/>
        <v>1</v>
      </c>
      <c r="P30">
        <f>IF(Base!N30="YES",1,IF(Base!N30="NO",0,Base!N30))</f>
        <v>0</v>
      </c>
      <c r="Q30">
        <f>IF(Base!O30="YES",1,IF(Base!O30="NO",0,Base!O30))</f>
        <v>1</v>
      </c>
      <c r="R30">
        <f>IF(Base!P30="YES",1,IF(Base!P30="NO",0,Base!P30))</f>
        <v>0</v>
      </c>
      <c r="S30">
        <f>IF(Base!Q30="YES",1,IF(Base!Q30="NO",0,Base!Q30))</f>
        <v>0</v>
      </c>
      <c r="T30">
        <f>IF(Base!R30="YES",1,IF(Base!R30="NO",0,Base!R30))</f>
        <v>1</v>
      </c>
      <c r="U30">
        <f>IF(Base!S30="YES",1,IF(Base!S30="NO",0,Base!S30))</f>
        <v>1</v>
      </c>
      <c r="V30">
        <f>IF(Base!T30="YES",1,IF(Base!T30="NO",0,Base!T30))</f>
        <v>1</v>
      </c>
      <c r="W30">
        <f>IF(Base!U30="YES",1,IF(Base!U30="NO",0,Base!U30))</f>
        <v>1</v>
      </c>
      <c r="X30">
        <f>IF(Base!V30="YES",1,IF(Base!V30="NO",0,Base!V30))</f>
        <v>1</v>
      </c>
      <c r="Y30">
        <f>IF(Base!W30="YES",1,IF(Base!W30="NO",0,Base!W30))</f>
        <v>1</v>
      </c>
      <c r="Z30" t="str">
        <f>IF(Base!X30="YES",1,IF(Base!X30="NO",0,Base!X30))</f>
        <v>Yes, for both natural and legal persons</v>
      </c>
      <c r="AA30">
        <f t="shared" si="11"/>
        <v>2</v>
      </c>
      <c r="AB30">
        <f>IF(Base!Z30="YES",1,IF(Base!Z30="NO",0,Base!Z30))</f>
        <v>0</v>
      </c>
      <c r="AC30">
        <f>IF(Base!AA30="YES",1,IF(Base!AA30="NO",0,Base!AA30))</f>
        <v>0</v>
      </c>
      <c r="AD30">
        <f>IF(Base!AB30="YES",1,IF(Base!AB30="NO",0,Base!AB30))</f>
        <v>0</v>
      </c>
      <c r="AE30" t="str">
        <f>IF(Base!AC30="YES",1,IF(Base!AC30="NO",0,Base!AC30))</f>
        <v>Other</v>
      </c>
      <c r="AF30">
        <f t="shared" si="14"/>
        <v>1</v>
      </c>
      <c r="AG30">
        <f t="shared" si="5"/>
        <v>0.14285714285714285</v>
      </c>
      <c r="AH30" t="str">
        <f>IF(Base!AD30="YES",1,IF(Base!AD30="NO",0,Base!AD30))</f>
        <v>Yes, both regularly provided funding and in relation to campaigns</v>
      </c>
      <c r="AI30">
        <f t="shared" si="15"/>
        <v>2</v>
      </c>
      <c r="AJ30">
        <v>4</v>
      </c>
      <c r="AK30">
        <f t="shared" si="6"/>
        <v>0.8</v>
      </c>
      <c r="AL30">
        <v>0.5</v>
      </c>
      <c r="AM30">
        <f>IF(Base!AG30="YES",1,IF(Base!AG30="NO",0,Base!AG30))</f>
        <v>0</v>
      </c>
      <c r="AN30">
        <f t="shared" si="7"/>
        <v>0</v>
      </c>
      <c r="AO30">
        <v>1</v>
      </c>
      <c r="AP30">
        <f t="shared" si="8"/>
        <v>0.25</v>
      </c>
      <c r="AQ30">
        <f>IF(Base!AI30="YES",1,IF(Base!AI30="NO",0,Base!AI30))</f>
        <v>1</v>
      </c>
      <c r="AR30">
        <f>IF(Base!AJ30="YES",1,IF(Base!AJ30="NO",0,Base!AJ30))</f>
        <v>1</v>
      </c>
      <c r="AS30">
        <f>IF(Base!AK30="YES",1,IF(Base!AK30="NO",0,Base!AK30))</f>
        <v>1</v>
      </c>
      <c r="AT30">
        <f>IF(Base!AL30="YES",1,IF(Base!AL30="NO",0,Base!AL30))</f>
        <v>1</v>
      </c>
      <c r="AU30">
        <v>1</v>
      </c>
      <c r="AV30">
        <f>IF(Base!AN30="YES",1,IF(Base!AN30="NO",0,Base!AN30))</f>
        <v>1</v>
      </c>
      <c r="AW30">
        <f>IF(Base!AO30="YES",1,IF(Base!AO30="NO",0,Base!AO30))</f>
        <v>1</v>
      </c>
      <c r="AX30">
        <f>IF(Base!AP30="YES",1,IF(Base!AP30="NO",0,Base!AP30))</f>
        <v>1</v>
      </c>
      <c r="AY30">
        <f>IF(Base!AR30="YES",1,IF(Base!AR30="NO",0,Base!AR30))</f>
        <v>1</v>
      </c>
      <c r="AZ30">
        <v>1</v>
      </c>
      <c r="BA30">
        <f>IF(Base!AU30="YES",1,IF(Base!AU30="NO",0,Base!AU30))</f>
        <v>0</v>
      </c>
      <c r="BB30">
        <f t="shared" si="12"/>
        <v>0</v>
      </c>
      <c r="BC30" t="str">
        <f>IF(Base!AV30="YES",1,IF(Base!AV30="NO",0,Base!AV30))</f>
        <v>-</v>
      </c>
      <c r="BD30" t="s">
        <v>424</v>
      </c>
      <c r="BE30">
        <f>IF(Base!AW30="YES",1,IF(Base!AW30="NO",0,Base!AW30))</f>
        <v>0</v>
      </c>
      <c r="BF30" t="str">
        <f>IF(Base!AX30="YES",1,IF(Base!AX30="NO",0,Base!AX30))</f>
        <v>-</v>
      </c>
      <c r="BG30">
        <f>IF(Base!AY30="YES",1,IF(Base!AY30="NO",0,Base!AY30))</f>
        <v>1</v>
      </c>
      <c r="BH30">
        <f>IF(Base!AZ30="YES",1,IF(Base!AZ30="NO",0,Base!AZ30))</f>
        <v>1</v>
      </c>
      <c r="BI30">
        <f>IF(Base!BA30="YES",1,IF(Base!BA30="NO",0,Base!BA30))</f>
        <v>1</v>
      </c>
      <c r="BJ30">
        <f>IF(Base!BB30="YES",1,IF(Base!BB30="NO",0,Base!BB30))</f>
        <v>1</v>
      </c>
      <c r="BK30">
        <v>0</v>
      </c>
      <c r="BL30">
        <f>IF(Base!BD30="YES",1,IF(Base!BD30="NO",0,Base!BD30))</f>
        <v>1</v>
      </c>
      <c r="BM30">
        <f>IF(Base!BE30="YES",1,IF(Base!BE30="NO",0,Base!BE30))</f>
        <v>1</v>
      </c>
      <c r="BN30" t="str">
        <f>IF(Base!BF30="YES",1,IF(Base!BF30="NO",0,Base!BF30))</f>
        <v>-</v>
      </c>
      <c r="BO30" t="str">
        <f>IF(Base!BG30="YES",1,IF(Base!BG30="NO",0,Base!BG30))</f>
        <v>-</v>
      </c>
      <c r="BP30">
        <v>1</v>
      </c>
      <c r="BQ30">
        <v>0.5</v>
      </c>
      <c r="BR30">
        <v>5</v>
      </c>
      <c r="BS30">
        <f t="shared" si="10"/>
        <v>1</v>
      </c>
      <c r="BT30">
        <v>3</v>
      </c>
      <c r="BU30">
        <v>1</v>
      </c>
      <c r="BV30" t="str">
        <f>IF(Base!BN30="YES",1,IF(Base!BN30="NO",0,Base!BN30))</f>
        <v>Fines</v>
      </c>
      <c r="BW30">
        <v>0</v>
      </c>
      <c r="BY30" s="28" t="s">
        <v>265</v>
      </c>
      <c r="BZ30" t="b">
        <f>ISNUMBER(SEARCH($BZ$1,BV30))</f>
        <v>0</v>
      </c>
      <c r="CA30" s="26" t="b">
        <v>0</v>
      </c>
      <c r="CB30" t="b">
        <f>ISNUMBER(SEARCH($CB$1,BV30))</f>
        <v>0</v>
      </c>
      <c r="CC30" t="b">
        <f>ISNUMBER(SEARCH($CB$1,BV30))</f>
        <v>0</v>
      </c>
      <c r="CD30" t="b">
        <f>ISNUMBER(SEARCH($CD$1,BV30))</f>
        <v>0</v>
      </c>
      <c r="CE30" t="b">
        <f>ISNUMBER(SEARCH($CE$1,BV30))</f>
        <v>0</v>
      </c>
      <c r="CF30" t="b">
        <f>ISNUMBER(SEARCH($CF$1,BV30))</f>
        <v>0</v>
      </c>
      <c r="CG30" t="b">
        <f>ISNUMBER(SEARCH($CG$1,BV30))</f>
        <v>0</v>
      </c>
      <c r="CH30" t="b">
        <f>ISNUMBER(SEARCH($CH$1,BV30))</f>
        <v>0</v>
      </c>
      <c r="CI30" t="b">
        <f>ISNUMBER(SEARCH($CI$1,BV30))</f>
        <v>0</v>
      </c>
      <c r="CJ30" t="b">
        <f>ISNUMBER(SEARCH($CJ$1,BV30))</f>
        <v>0</v>
      </c>
    </row>
    <row r="31" spans="1:88" ht="20" x14ac:dyDescent="0.2">
      <c r="A31" s="1" t="s">
        <v>275</v>
      </c>
      <c r="B31" s="2">
        <v>0.35899999999999999</v>
      </c>
      <c r="C31">
        <f>IF(Base!C31="YES",1,IF(Base!C31="NO",0,Base!C31))</f>
        <v>1</v>
      </c>
      <c r="D31">
        <f>IF(Base!D31="YES",1,IF(Base!D31="NO",0,Base!D31))</f>
        <v>1</v>
      </c>
      <c r="E31">
        <f>IF(Base!E31="YES",1,IF(Base!E31="NO",0,Base!E31))</f>
        <v>1</v>
      </c>
      <c r="F31">
        <f>IF(Base!F31="YES",1,IF(Base!F31="NO",0,Base!F31))</f>
        <v>1</v>
      </c>
      <c r="G31">
        <f>IF(Base!G31="YES",1,IF(Base!G31="NO",0,Base!G31))</f>
        <v>1</v>
      </c>
      <c r="H31">
        <f>IF(Base!H31="YES",1,IF(Base!H31="NO",0,Base!H31))</f>
        <v>1</v>
      </c>
      <c r="I31" t="s">
        <v>276</v>
      </c>
      <c r="J31">
        <f t="shared" si="13"/>
        <v>5</v>
      </c>
      <c r="K31">
        <f t="shared" si="1"/>
        <v>0.7142857142857143</v>
      </c>
      <c r="L31" t="str">
        <f>IF(Base!J31="YES",1,IF(Base!J31="NO",0,Base!J31))</f>
        <v>Yes, for both natural and legal persons</v>
      </c>
      <c r="M31">
        <f t="shared" si="2"/>
        <v>2</v>
      </c>
      <c r="N31" t="str">
        <f>IF(Base!L31="YES",1,IF(Base!L31="NO",0,Base!L31))</f>
        <v>Yes, for both natural and legal persons</v>
      </c>
      <c r="O31">
        <f t="shared" si="3"/>
        <v>2</v>
      </c>
      <c r="P31">
        <f>IF(Base!N31="YES",1,IF(Base!N31="NO",0,Base!N31))</f>
        <v>1</v>
      </c>
      <c r="Q31">
        <f>IF(Base!O31="YES",1,IF(Base!O31="NO",0,Base!O31))</f>
        <v>1</v>
      </c>
      <c r="R31">
        <f>IF(Base!P31="YES",1,IF(Base!P31="NO",0,Base!P31))</f>
        <v>0</v>
      </c>
      <c r="S31">
        <f>IF(Base!Q31="YES",1,IF(Base!Q31="NO",0,Base!Q31))</f>
        <v>0</v>
      </c>
      <c r="T31">
        <f>IF(Base!R31="YES",1,IF(Base!R31="NO",0,Base!R31))</f>
        <v>1</v>
      </c>
      <c r="U31">
        <f>IF(Base!S31="YES",1,IF(Base!S31="NO",0,Base!S31))</f>
        <v>1</v>
      </c>
      <c r="V31">
        <f>IF(Base!T31="YES",1,IF(Base!T31="NO",0,Base!T31))</f>
        <v>1</v>
      </c>
      <c r="W31">
        <f>IF(Base!U31="YES",1,IF(Base!U31="NO",0,Base!U31))</f>
        <v>1</v>
      </c>
      <c r="X31">
        <f>IF(Base!V31="YES",1,IF(Base!V31="NO",0,Base!V31))</f>
        <v>1</v>
      </c>
      <c r="Y31">
        <f>IF(Base!W31="YES",1,IF(Base!W31="NO",0,Base!W31))</f>
        <v>1</v>
      </c>
      <c r="Z31" t="str">
        <f>IF(Base!X31="YES",1,IF(Base!X31="NO",0,Base!X31))</f>
        <v>Yes, for both natural and legal persons</v>
      </c>
      <c r="AA31">
        <f t="shared" si="11"/>
        <v>2</v>
      </c>
      <c r="AB31">
        <v>0.5</v>
      </c>
      <c r="AC31">
        <f>IF(Base!AA31="YES",1,IF(Base!AA31="NO",0,Base!AA31))</f>
        <v>1</v>
      </c>
      <c r="AD31">
        <f>IF(Base!AB31="YES",1,IF(Base!AB31="NO",0,Base!AB31))</f>
        <v>0</v>
      </c>
      <c r="AE31" t="str">
        <f>IF(Base!AC31="YES",1,IF(Base!AC31="NO",0,Base!AC31))</f>
        <v>#Legal entities
#Religious organisations
#Organisations connected to gambling
#Organisations in debt
#Other</v>
      </c>
      <c r="AF31">
        <f t="shared" si="14"/>
        <v>5</v>
      </c>
      <c r="AG31">
        <f t="shared" si="5"/>
        <v>0.7142857142857143</v>
      </c>
      <c r="AH31" t="str">
        <f>IF(Base!AD31="YES",1,IF(Base!AD31="NO",0,Base!AD31))</f>
        <v>Yes, both regularly provided funding and in relation to campaigns</v>
      </c>
      <c r="AI31">
        <f t="shared" si="15"/>
        <v>2</v>
      </c>
      <c r="AJ31">
        <v>4</v>
      </c>
      <c r="AK31">
        <f t="shared" si="6"/>
        <v>0.8</v>
      </c>
      <c r="AL31">
        <v>0.5</v>
      </c>
      <c r="AM31">
        <v>3</v>
      </c>
      <c r="AN31">
        <f t="shared" si="7"/>
        <v>0.75</v>
      </c>
      <c r="AO31">
        <v>1</v>
      </c>
      <c r="AP31">
        <f t="shared" si="8"/>
        <v>0.25</v>
      </c>
      <c r="AQ31">
        <f>IF(Base!AI31="YES",1,IF(Base!AI31="NO",0,Base!AI31))</f>
        <v>0</v>
      </c>
      <c r="AR31" t="str">
        <f>IF(Base!AJ31="YES",1,IF(Base!AJ31="NO",0,Base!AJ31))</f>
        <v>-</v>
      </c>
      <c r="AS31">
        <f>IF(Base!AK31="YES",1,IF(Base!AK31="NO",0,Base!AK31))</f>
        <v>1</v>
      </c>
      <c r="AT31">
        <f>IF(Base!AL31="YES",1,IF(Base!AL31="NO",0,Base!AL31))</f>
        <v>1</v>
      </c>
      <c r="AU31">
        <v>1</v>
      </c>
      <c r="AV31">
        <f>IF(Base!AN31="YES",1,IF(Base!AN31="NO",0,Base!AN31))</f>
        <v>1</v>
      </c>
      <c r="AW31" t="str">
        <f>IF(Base!AO31="YES",1,IF(Base!AO31="NO",0,Base!AO31))</f>
        <v>-</v>
      </c>
      <c r="AX31">
        <f>IF(Base!AP31="YES",1,IF(Base!AP31="NO",0,Base!AP31))</f>
        <v>0</v>
      </c>
      <c r="AY31">
        <f>IF(Base!AR31="YES",1,IF(Base!AR31="NO",0,Base!AR31))</f>
        <v>0</v>
      </c>
      <c r="AZ31">
        <v>1</v>
      </c>
      <c r="BA31">
        <f>IF(Base!AU31="YES",1,IF(Base!AU31="NO",0,Base!AU31))</f>
        <v>0</v>
      </c>
      <c r="BB31">
        <f t="shared" si="12"/>
        <v>0</v>
      </c>
      <c r="BC31">
        <f>IF(Base!AV31="YES",1,IF(Base!AV31="NO",0,Base!AV31))</f>
        <v>0</v>
      </c>
      <c r="BD31">
        <f t="shared" si="9"/>
        <v>0</v>
      </c>
      <c r="BE31">
        <f>IF(Base!AW31="YES",1,IF(Base!AW31="NO",0,Base!AW31))</f>
        <v>0</v>
      </c>
      <c r="BF31">
        <f>IF(Base!AX31="YES",1,IF(Base!AX31="NO",0,Base!AX31))</f>
        <v>0</v>
      </c>
      <c r="BG31">
        <v>0.5</v>
      </c>
      <c r="BH31">
        <f>IF(Base!AZ31="YES",1,IF(Base!AZ31="NO",0,Base!AZ31))</f>
        <v>1</v>
      </c>
      <c r="BI31">
        <f>IF(Base!BA31="YES",1,IF(Base!BA31="NO",0,Base!BA31))</f>
        <v>1</v>
      </c>
      <c r="BJ31">
        <f>IF(Base!BB31="YES",1,IF(Base!BB31="NO",0,Base!BB31))</f>
        <v>1</v>
      </c>
      <c r="BK31">
        <v>0</v>
      </c>
      <c r="BL31">
        <f>IF(Base!BD31="YES",1,IF(Base!BD31="NO",0,Base!BD31))</f>
        <v>1</v>
      </c>
      <c r="BM31">
        <f>IF(Base!BE31="YES",1,IF(Base!BE31="NO",0,Base!BE31))</f>
        <v>1</v>
      </c>
      <c r="BN31">
        <f>IF(Base!BF31="YES",1,IF(Base!BF31="NO",0,Base!BF31))</f>
        <v>1</v>
      </c>
      <c r="BO31">
        <f>IF(Base!BG31="YES",1,IF(Base!BG31="NO",0,Base!BG31))</f>
        <v>1</v>
      </c>
      <c r="BP31">
        <v>1</v>
      </c>
      <c r="BQ31">
        <v>0.5</v>
      </c>
      <c r="BR31">
        <v>5</v>
      </c>
      <c r="BS31">
        <f t="shared" si="10"/>
        <v>1</v>
      </c>
      <c r="BT31">
        <v>5</v>
      </c>
      <c r="BU31">
        <f>IF(Base!BL31="YES",1,IF(Base!BL31="NO",0,Base!BL31))</f>
        <v>1</v>
      </c>
      <c r="BV31" t="str">
        <f>IF(Base!BN31="YES",1,IF(Base!BN31="NO",0,Base!BN31))</f>
        <v>#Fines
#Prison
#Forfeiture
#Loss of public funding</v>
      </c>
      <c r="BW31">
        <v>0.23333333333333334</v>
      </c>
      <c r="BY31" s="28" t="s">
        <v>275</v>
      </c>
      <c r="BZ31" t="b">
        <f>ISNUMBER(SEARCH($BZ$1,BV31))</f>
        <v>1</v>
      </c>
      <c r="CA31" s="26" t="b">
        <v>0</v>
      </c>
      <c r="CB31" t="b">
        <f>ISNUMBER(SEARCH($CB$1,BV31))</f>
        <v>0</v>
      </c>
      <c r="CC31" t="b">
        <f>ISNUMBER(SEARCH($CB$1,BV31))</f>
        <v>0</v>
      </c>
      <c r="CD31" t="b">
        <f>ISNUMBER(SEARCH($CD$1,BV31))</f>
        <v>1</v>
      </c>
      <c r="CE31" t="b">
        <f>ISNUMBER(SEARCH($CE$1,BV31))</f>
        <v>0</v>
      </c>
      <c r="CF31" t="b">
        <f>ISNUMBER(SEARCH($CF$1,BV31))</f>
        <v>0</v>
      </c>
      <c r="CG31" t="b">
        <f>ISNUMBER(SEARCH($CG$1,BV31))</f>
        <v>0</v>
      </c>
      <c r="CH31" t="b">
        <f>ISNUMBER(SEARCH($CH$1,BV31))</f>
        <v>1</v>
      </c>
      <c r="CI31" t="b">
        <f>ISNUMBER(SEARCH($CI$1,BV31))</f>
        <v>0</v>
      </c>
      <c r="CJ31" t="b">
        <f>ISNUMBER(SEARCH($CJ$1,BV31))</f>
        <v>0</v>
      </c>
    </row>
    <row r="32" spans="1:88" ht="20" x14ac:dyDescent="0.2">
      <c r="A32" s="1" t="s">
        <v>282</v>
      </c>
      <c r="B32" s="2">
        <v>0.67800000000000005</v>
      </c>
      <c r="C32">
        <f>IF(Base!C32="YES",1,IF(Base!C32="NO",0,Base!C32))</f>
        <v>1</v>
      </c>
      <c r="D32">
        <f>IF(Base!D32="YES",1,IF(Base!D32="NO",0,Base!D32))</f>
        <v>0</v>
      </c>
      <c r="E32">
        <f>IF(Base!E32="YES",1,IF(Base!E32="NO",0,Base!E32))</f>
        <v>0</v>
      </c>
      <c r="F32">
        <f>IF(Base!F32="YES",1,IF(Base!F32="NO",0,Base!F32))</f>
        <v>0</v>
      </c>
      <c r="G32">
        <f>IF(Base!G32="YES",1,IF(Base!G32="NO",0,Base!G32))</f>
        <v>0</v>
      </c>
      <c r="H32">
        <f>IF(Base!H32="YES",1,IF(Base!H32="NO",0,Base!H32))</f>
        <v>1</v>
      </c>
      <c r="I32" t="s">
        <v>9</v>
      </c>
      <c r="J32">
        <f t="shared" si="13"/>
        <v>1</v>
      </c>
      <c r="K32">
        <f t="shared" si="1"/>
        <v>0.14285714285714285</v>
      </c>
      <c r="L32" t="str">
        <f>IF(Base!J32="YES",1,IF(Base!J32="NO",0,Base!J32))</f>
        <v>Yes, for both natural and legal persons</v>
      </c>
      <c r="M32">
        <f t="shared" si="2"/>
        <v>2</v>
      </c>
      <c r="N32" t="str">
        <f>IF(Base!L32="YES",1,IF(Base!L32="NO",0,Base!L32))</f>
        <v>Yes, for both natural and legal persons</v>
      </c>
      <c r="O32">
        <f t="shared" si="3"/>
        <v>2</v>
      </c>
      <c r="P32">
        <v>1</v>
      </c>
      <c r="Q32" t="s">
        <v>424</v>
      </c>
      <c r="R32">
        <f>IF(Base!P32="YES",1,IF(Base!P32="NO",0,Base!P32))</f>
        <v>1</v>
      </c>
      <c r="S32">
        <f>IF(Base!Q32="YES",1,IF(Base!Q32="NO",0,Base!Q32))</f>
        <v>0</v>
      </c>
      <c r="T32">
        <f>IF(Base!R32="YES",1,IF(Base!R32="NO",0,Base!R32))</f>
        <v>1</v>
      </c>
      <c r="U32">
        <f>IF(Base!S32="YES",1,IF(Base!S32="NO",0,Base!S32))</f>
        <v>0</v>
      </c>
      <c r="V32">
        <f>IF(Base!T32="YES",1,IF(Base!T32="NO",0,Base!T32))</f>
        <v>0</v>
      </c>
      <c r="W32">
        <f>IF(Base!U32="YES",1,IF(Base!U32="NO",0,Base!U32))</f>
        <v>0</v>
      </c>
      <c r="X32">
        <f>IF(Base!V32="YES",1,IF(Base!V32="NO",0,Base!V32))</f>
        <v>0</v>
      </c>
      <c r="Y32">
        <f>IF(Base!W32="YES",1,IF(Base!W32="NO",0,Base!W32))</f>
        <v>1</v>
      </c>
      <c r="Z32" t="str">
        <f>IF(Base!X32="YES",1,IF(Base!X32="NO",0,Base!X32))</f>
        <v>Yes, for both natural and legal persons</v>
      </c>
      <c r="AA32">
        <f t="shared" si="11"/>
        <v>2</v>
      </c>
      <c r="AB32" t="str">
        <f>IF(Base!Z32="YES",1,IF(Base!Z32="NO",0,Base!Z32))</f>
        <v>-</v>
      </c>
      <c r="AC32">
        <f>IF(Base!AA32="YES",1,IF(Base!AA32="NO",0,Base!AA32))</f>
        <v>1</v>
      </c>
      <c r="AD32" t="str">
        <f>IF(Base!AB32="YES",1,IF(Base!AB32="NO",0,Base!AB32))</f>
        <v>-</v>
      </c>
      <c r="AE32" t="str">
        <f>IF(Base!AC32="YES",1,IF(Base!AC32="NO",0,Base!AC32))</f>
        <v>Other</v>
      </c>
      <c r="AF32">
        <f t="shared" si="14"/>
        <v>1</v>
      </c>
      <c r="AG32">
        <f t="shared" si="5"/>
        <v>0.14285714285714285</v>
      </c>
      <c r="AH32" t="str">
        <f>IF(Base!AD32="YES",1,IF(Base!AD32="NO",0,Base!AD32))</f>
        <v>Yes, regularly provided funding</v>
      </c>
      <c r="AI32">
        <f t="shared" si="15"/>
        <v>1</v>
      </c>
      <c r="AJ32">
        <v>1</v>
      </c>
      <c r="AK32">
        <f t="shared" si="6"/>
        <v>0.2</v>
      </c>
      <c r="AL32">
        <v>0.5</v>
      </c>
      <c r="AM32">
        <v>3</v>
      </c>
      <c r="AN32">
        <f t="shared" si="7"/>
        <v>0.75</v>
      </c>
      <c r="AO32">
        <f>IF(Base!AH32="YES",1,IF(Base!AH32="NO",0,Base!AH32))</f>
        <v>0</v>
      </c>
      <c r="AP32">
        <f t="shared" si="8"/>
        <v>0</v>
      </c>
      <c r="AQ32">
        <f>IF(Base!AI32="YES",1,IF(Base!AI32="NO",0,Base!AI32))</f>
        <v>0</v>
      </c>
      <c r="AR32">
        <f>IF(Base!AJ32="YES",1,IF(Base!AJ32="NO",0,Base!AJ32))</f>
        <v>1</v>
      </c>
      <c r="AS32">
        <f>IF(Base!AK32="YES",1,IF(Base!AK32="NO",0,Base!AK32))</f>
        <v>1</v>
      </c>
      <c r="AT32">
        <f>IF(Base!AL32="YES",1,IF(Base!AL32="NO",0,Base!AL32))</f>
        <v>1</v>
      </c>
      <c r="AU32">
        <v>0.5</v>
      </c>
      <c r="AV32">
        <f>IF(Base!AN32="YES",1,IF(Base!AN32="NO",0,Base!AN32))</f>
        <v>0</v>
      </c>
      <c r="AW32" t="str">
        <f>IF(Base!AO32="YES",1,IF(Base!AO32="NO",0,Base!AO32))</f>
        <v>-</v>
      </c>
      <c r="AX32">
        <f>IF(Base!AP32="YES",1,IF(Base!AP32="NO",0,Base!AP32))</f>
        <v>0</v>
      </c>
      <c r="AY32">
        <f>IF(Base!AR32="YES",1,IF(Base!AR32="NO",0,Base!AR32))</f>
        <v>0</v>
      </c>
      <c r="AZ32">
        <f>IF(Base!AT32="YES",1,IF(Base!AT32="NO",0,Base!AT32))</f>
        <v>0</v>
      </c>
      <c r="BA32">
        <f>IF(Base!AU32="YES",1,IF(Base!AU32="NO",0,Base!AU32))</f>
        <v>0</v>
      </c>
      <c r="BB32">
        <f t="shared" si="12"/>
        <v>0</v>
      </c>
      <c r="BC32">
        <f>IF(Base!AV32="YES",1,IF(Base!AV32="NO",0,Base!AV32))</f>
        <v>0</v>
      </c>
      <c r="BD32">
        <f t="shared" si="9"/>
        <v>0</v>
      </c>
      <c r="BE32">
        <f>IF(Base!AW32="YES",1,IF(Base!AW32="NO",0,Base!AW32))</f>
        <v>0</v>
      </c>
      <c r="BF32">
        <f>IF(Base!AX32="YES",1,IF(Base!AX32="NO",0,Base!AX32))</f>
        <v>0</v>
      </c>
      <c r="BG32">
        <f>IF(Base!AY32="YES",1,IF(Base!AY32="NO",0,Base!AY32))</f>
        <v>1</v>
      </c>
      <c r="BH32">
        <f>IF(Base!AZ32="YES",1,IF(Base!AZ32="NO",0,Base!AZ32))</f>
        <v>1</v>
      </c>
      <c r="BI32">
        <f>IF(Base!BA32="YES",1,IF(Base!BA32="NO",0,Base!BA32))</f>
        <v>0</v>
      </c>
      <c r="BJ32">
        <f>IF(Base!BB32="YES",1,IF(Base!BB32="NO",0,Base!BB32))</f>
        <v>0</v>
      </c>
      <c r="BK32">
        <f>IF(Base!BC32="YES",1,IF(Base!BC32="NO",0,Base!BC32))</f>
        <v>0</v>
      </c>
      <c r="BL32">
        <f>IF(Base!BD32="YES",1,IF(Base!BD32="NO",0,Base!BD32))</f>
        <v>1</v>
      </c>
      <c r="BM32">
        <v>0.5</v>
      </c>
      <c r="BN32">
        <f>IF(Base!BF32="YES",1,IF(Base!BF32="NO",0,Base!BF32))</f>
        <v>1</v>
      </c>
      <c r="BO32">
        <f>IF(Base!BG32="YES",1,IF(Base!BG32="NO",0,Base!BG32))</f>
        <v>1</v>
      </c>
      <c r="BP32">
        <v>1</v>
      </c>
      <c r="BQ32">
        <v>0.5</v>
      </c>
      <c r="BR32">
        <v>4</v>
      </c>
      <c r="BS32">
        <f t="shared" si="10"/>
        <v>0.8</v>
      </c>
      <c r="BT32">
        <f>IF(Base!BK32="YES",1,IF(Base!BK32="NO",0,Base!BK32))</f>
        <v>0</v>
      </c>
      <c r="BU32">
        <f>IF(Base!BL32="YES",1,IF(Base!BL32="NO",0,Base!BL32))</f>
        <v>0</v>
      </c>
      <c r="BV32" t="str">
        <f>IF(Base!BN32="YES",1,IF(Base!BN32="NO",0,Base!BN32))</f>
        <v>#Fines
#Prison
#Forfeiture
#Loss of public funding</v>
      </c>
      <c r="BW32">
        <v>0.23333333333333334</v>
      </c>
      <c r="BY32" s="28" t="s">
        <v>282</v>
      </c>
      <c r="BZ32" t="b">
        <f>ISNUMBER(SEARCH($BZ$1,BV32))</f>
        <v>1</v>
      </c>
      <c r="CA32" s="26" t="b">
        <v>0</v>
      </c>
      <c r="CB32" t="b">
        <f>ISNUMBER(SEARCH($CB$1,BV32))</f>
        <v>0</v>
      </c>
      <c r="CC32" t="b">
        <f>ISNUMBER(SEARCH($CB$1,BV32))</f>
        <v>0</v>
      </c>
      <c r="CD32" t="b">
        <f>ISNUMBER(SEARCH($CD$1,BV32))</f>
        <v>1</v>
      </c>
      <c r="CE32" t="b">
        <f>ISNUMBER(SEARCH($CE$1,BV32))</f>
        <v>0</v>
      </c>
      <c r="CF32" t="b">
        <f>ISNUMBER(SEARCH($CF$1,BV32))</f>
        <v>0</v>
      </c>
      <c r="CG32" t="b">
        <f>ISNUMBER(SEARCH($CG$1,BV32))</f>
        <v>0</v>
      </c>
      <c r="CH32" t="b">
        <f>ISNUMBER(SEARCH($CH$1,BV32))</f>
        <v>1</v>
      </c>
      <c r="CI32" t="b">
        <f>ISNUMBER(SEARCH($CI$1,BV32))</f>
        <v>0</v>
      </c>
      <c r="CJ32" t="b">
        <f>ISNUMBER(SEARCH($CJ$1,BV32))</f>
        <v>0</v>
      </c>
    </row>
    <row r="33" spans="1:89" ht="20" x14ac:dyDescent="0.2">
      <c r="A33" s="1" t="s">
        <v>290</v>
      </c>
      <c r="B33" s="2">
        <v>0.876</v>
      </c>
      <c r="C33">
        <f>IF(Base!C33="YES",1,IF(Base!C33="NO",0,Base!C33))</f>
        <v>1</v>
      </c>
      <c r="D33">
        <f>IF(Base!D33="YES",1,IF(Base!D33="NO",0,Base!D33))</f>
        <v>1</v>
      </c>
      <c r="E33">
        <f>IF(Base!E33="YES",1,IF(Base!E33="NO",0,Base!E33))</f>
        <v>0</v>
      </c>
      <c r="F33">
        <f>IF(Base!F33="YES",1,IF(Base!F33="NO",0,Base!F33))</f>
        <v>1</v>
      </c>
      <c r="G33">
        <f>IF(Base!G33="YES",1,IF(Base!G33="NO",0,Base!G33))</f>
        <v>1</v>
      </c>
      <c r="H33">
        <f>IF(Base!H33="YES",1,IF(Base!H33="NO",0,Base!H33))</f>
        <v>1</v>
      </c>
      <c r="I33">
        <v>0</v>
      </c>
      <c r="J33">
        <f t="shared" si="13"/>
        <v>0</v>
      </c>
      <c r="K33">
        <f t="shared" si="1"/>
        <v>0</v>
      </c>
      <c r="L33" t="str">
        <f>IF(Base!J33="YES",1,IF(Base!J33="NO",0,Base!J33))</f>
        <v>Yes, for both natural and legal persons</v>
      </c>
      <c r="M33">
        <f t="shared" si="2"/>
        <v>2</v>
      </c>
      <c r="N33" t="str">
        <f>IF(Base!L33="YES",1,IF(Base!L33="NO",0,Base!L33))</f>
        <v>Yes, for both natural and legal persons</v>
      </c>
      <c r="O33">
        <f t="shared" si="3"/>
        <v>2</v>
      </c>
      <c r="P33">
        <f>IF(Base!N33="YES",1,IF(Base!N33="NO",0,Base!N33))</f>
        <v>0</v>
      </c>
      <c r="Q33">
        <f>IF(Base!O33="YES",1,IF(Base!O33="NO",0,Base!O33))</f>
        <v>0</v>
      </c>
      <c r="R33">
        <f>IF(Base!P33="YES",1,IF(Base!P33="NO",0,Base!P33))</f>
        <v>0</v>
      </c>
      <c r="S33">
        <f>IF(Base!Q33="YES",1,IF(Base!Q33="NO",0,Base!Q33))</f>
        <v>0</v>
      </c>
      <c r="T33">
        <f>IF(Base!R33="YES",1,IF(Base!R33="NO",0,Base!R33))</f>
        <v>0</v>
      </c>
      <c r="U33">
        <f>IF(Base!S33="YES",1,IF(Base!S33="NO",0,Base!S33))</f>
        <v>0</v>
      </c>
      <c r="V33">
        <f>IF(Base!T33="YES",1,IF(Base!T33="NO",0,Base!T33))</f>
        <v>0</v>
      </c>
      <c r="W33">
        <f>IF(Base!U33="YES",1,IF(Base!U33="NO",0,Base!U33))</f>
        <v>0</v>
      </c>
      <c r="X33">
        <f>IF(Base!V33="YES",1,IF(Base!V33="NO",0,Base!V33))</f>
        <v>0</v>
      </c>
      <c r="Y33">
        <f>IF(Base!W33="YES",1,IF(Base!W33="NO",0,Base!W33))</f>
        <v>0</v>
      </c>
      <c r="Z33">
        <f>IF(Base!X33="YES",1,IF(Base!X33="NO",0,Base!X33))</f>
        <v>0</v>
      </c>
      <c r="AA33">
        <f t="shared" si="11"/>
        <v>0</v>
      </c>
      <c r="AB33" t="str">
        <f>IF(Base!Z33="YES",1,IF(Base!Z33="NO",0,Base!Z33))</f>
        <v>-</v>
      </c>
      <c r="AC33">
        <f>IF(Base!AA33="YES",1,IF(Base!AA33="NO",0,Base!AA33))</f>
        <v>0</v>
      </c>
      <c r="AD33">
        <f>IF(Base!AB33="YES",1,IF(Base!AB33="NO",0,Base!AB33))</f>
        <v>0</v>
      </c>
      <c r="AE33">
        <f>IF(Base!AC33="YES",1,IF(Base!AC33="NO",0,Base!AC33))</f>
        <v>0</v>
      </c>
      <c r="AF33">
        <f t="shared" si="14"/>
        <v>0</v>
      </c>
      <c r="AG33">
        <f t="shared" si="5"/>
        <v>0</v>
      </c>
      <c r="AH33" t="str">
        <f>IF(Base!AD33="YES",1,IF(Base!AD33="NO",0,Base!AD33))</f>
        <v>Yes, both regularly provided funding and in relation to campaigns</v>
      </c>
      <c r="AI33">
        <f t="shared" si="15"/>
        <v>2</v>
      </c>
      <c r="AJ33">
        <v>1</v>
      </c>
      <c r="AK33">
        <f t="shared" si="6"/>
        <v>0.2</v>
      </c>
      <c r="AL33">
        <v>0</v>
      </c>
      <c r="AM33">
        <v>2</v>
      </c>
      <c r="AN33">
        <f t="shared" si="7"/>
        <v>0.5</v>
      </c>
      <c r="AO33">
        <v>3</v>
      </c>
      <c r="AP33">
        <f t="shared" si="8"/>
        <v>0.75</v>
      </c>
      <c r="AQ33">
        <f>IF(Base!AI33="YES",1,IF(Base!AI33="NO",0,Base!AI33))</f>
        <v>0</v>
      </c>
      <c r="AR33" t="str">
        <f>IF(Base!AJ33="YES",1,IF(Base!AJ33="NO",0,Base!AJ33))</f>
        <v>-</v>
      </c>
      <c r="AS33">
        <f>IF(Base!AK33="YES",1,IF(Base!AK33="NO",0,Base!AK33))</f>
        <v>1</v>
      </c>
      <c r="AT33">
        <f>IF(Base!AL33="YES",1,IF(Base!AL33="NO",0,Base!AL33))</f>
        <v>1</v>
      </c>
      <c r="AU33">
        <v>0</v>
      </c>
      <c r="AV33">
        <f>IF(Base!AN33="YES",1,IF(Base!AN33="NO",0,Base!AN33))</f>
        <v>0</v>
      </c>
      <c r="AW33">
        <f>IF(Base!AO33="YES",1,IF(Base!AO33="NO",0,Base!AO33))</f>
        <v>1</v>
      </c>
      <c r="AX33">
        <f>IF(Base!AP33="YES",1,IF(Base!AP33="NO",0,Base!AP33))</f>
        <v>1</v>
      </c>
      <c r="AY33">
        <f>IF(Base!AR33="YES",1,IF(Base!AR33="NO",0,Base!AR33))</f>
        <v>0</v>
      </c>
      <c r="AZ33">
        <v>1</v>
      </c>
      <c r="BA33">
        <v>1</v>
      </c>
      <c r="BB33">
        <f t="shared" si="12"/>
        <v>0.33333333333333331</v>
      </c>
      <c r="BC33" t="str">
        <f>IF(Base!AV33="YES",1,IF(Base!AV33="NO",0,Base!AV33))</f>
        <v>-</v>
      </c>
      <c r="BD33" t="s">
        <v>424</v>
      </c>
      <c r="BE33" t="str">
        <f>IF(Base!AW33="YES",1,IF(Base!AW33="NO",0,Base!AW33))</f>
        <v>-</v>
      </c>
      <c r="BF33">
        <f>IF(Base!AX33="YES",1,IF(Base!AX33="NO",0,Base!AX33))</f>
        <v>0</v>
      </c>
      <c r="BG33">
        <f>IF(Base!AY33="YES",1,IF(Base!AY33="NO",0,Base!AY33))</f>
        <v>0</v>
      </c>
      <c r="BH33">
        <f>IF(Base!AZ33="YES",1,IF(Base!AZ33="NO",0,Base!AZ33))</f>
        <v>1</v>
      </c>
      <c r="BI33">
        <f>IF(Base!BA33="YES",1,IF(Base!BA33="NO",0,Base!BA33))</f>
        <v>1</v>
      </c>
      <c r="BJ33">
        <f>IF(Base!BB33="YES",1,IF(Base!BB33="NO",0,Base!BB33))</f>
        <v>0</v>
      </c>
      <c r="BK33">
        <v>0</v>
      </c>
      <c r="BL33">
        <f>IF(Base!BD33="YES",1,IF(Base!BD33="NO",0,Base!BD33))</f>
        <v>1</v>
      </c>
      <c r="BM33">
        <f>IF(Base!BE33="YES",1,IF(Base!BE33="NO",0,Base!BE33))</f>
        <v>1</v>
      </c>
      <c r="BN33">
        <f>IF(Base!BF33="YES",1,IF(Base!BF33="NO",0,Base!BF33))</f>
        <v>1</v>
      </c>
      <c r="BO33">
        <f>IF(Base!BG33="YES",1,IF(Base!BG33="NO",0,Base!BG33))</f>
        <v>1</v>
      </c>
      <c r="BP33">
        <v>1</v>
      </c>
      <c r="BQ33">
        <v>1</v>
      </c>
      <c r="BR33">
        <v>5</v>
      </c>
      <c r="BS33">
        <f t="shared" si="10"/>
        <v>1</v>
      </c>
      <c r="BT33">
        <v>4</v>
      </c>
      <c r="BU33">
        <v>1</v>
      </c>
      <c r="BV33" t="str">
        <f>IF(Base!BN33="YES",1,IF(Base!BN33="NO",0,Base!BN33))</f>
        <v>#Fines
#Prison
#Loss of public funding
#Loss of political rights</v>
      </c>
      <c r="BW33">
        <v>0.21666666666666667</v>
      </c>
      <c r="BY33" s="28" t="s">
        <v>290</v>
      </c>
      <c r="BZ33" t="b">
        <f>ISNUMBER(SEARCH($BZ$1,BV33))</f>
        <v>0</v>
      </c>
      <c r="CA33" s="26" t="b">
        <v>0</v>
      </c>
      <c r="CB33" t="b">
        <f>ISNUMBER(SEARCH($CB$1,BV33))</f>
        <v>0</v>
      </c>
      <c r="CC33" t="b">
        <f>ISNUMBER(SEARCH($CB$1,BV33))</f>
        <v>0</v>
      </c>
      <c r="CD33" t="b">
        <f>ISNUMBER(SEARCH($CD$1,BV33))</f>
        <v>1</v>
      </c>
      <c r="CE33" t="b">
        <f>ISNUMBER(SEARCH($CE$1,BV33))</f>
        <v>0</v>
      </c>
      <c r="CF33" t="b">
        <f>ISNUMBER(SEARCH($CF$1,BV33))</f>
        <v>0</v>
      </c>
      <c r="CG33" t="b">
        <f>ISNUMBER(SEARCH($CG$1,BV33))</f>
        <v>0</v>
      </c>
      <c r="CH33" t="b">
        <f>ISNUMBER(SEARCH($CH$1,BV33))</f>
        <v>1</v>
      </c>
      <c r="CI33" t="b">
        <f>ISNUMBER(SEARCH($CI$1,BV33))</f>
        <v>0</v>
      </c>
      <c r="CJ33" t="b">
        <f>ISNUMBER(SEARCH($CJ$1,BV33))</f>
        <v>0</v>
      </c>
    </row>
    <row r="34" spans="1:89" ht="20" x14ac:dyDescent="0.2">
      <c r="A34" s="1" t="s">
        <v>299</v>
      </c>
      <c r="B34" s="2">
        <v>0.874</v>
      </c>
      <c r="C34">
        <f>IF(Base!C34="YES",1,IF(Base!C34="NO",0,Base!C34))</f>
        <v>0</v>
      </c>
      <c r="D34">
        <f>IF(Base!D34="YES",1,IF(Base!D34="NO",0,Base!D34))</f>
        <v>0</v>
      </c>
      <c r="E34">
        <f>IF(Base!E34="YES",1,IF(Base!E34="NO",0,Base!E34))</f>
        <v>0</v>
      </c>
      <c r="F34">
        <f>IF(Base!F34="YES",1,IF(Base!F34="NO",0,Base!F34))</f>
        <v>1</v>
      </c>
      <c r="G34">
        <f>IF(Base!G34="YES",1,IF(Base!G34="NO",0,Base!G34))</f>
        <v>0</v>
      </c>
      <c r="H34">
        <f>IF(Base!H34="YES",1,IF(Base!H34="NO",0,Base!H34))</f>
        <v>0</v>
      </c>
      <c r="I34">
        <v>0</v>
      </c>
      <c r="J34">
        <f t="shared" si="13"/>
        <v>0</v>
      </c>
      <c r="K34">
        <f t="shared" si="1"/>
        <v>0</v>
      </c>
      <c r="L34">
        <f>IF(Base!J34="YES",1,IF(Base!J34="NO",0,Base!J34))</f>
        <v>0</v>
      </c>
      <c r="M34">
        <f t="shared" si="2"/>
        <v>0</v>
      </c>
      <c r="N34">
        <f>IF(Base!L34="YES",1,IF(Base!L34="NO",0,Base!L34))</f>
        <v>0</v>
      </c>
      <c r="O34">
        <f t="shared" si="3"/>
        <v>0</v>
      </c>
      <c r="P34">
        <f>IF(Base!N34="YES",1,IF(Base!N34="NO",0,Base!N34))</f>
        <v>0</v>
      </c>
      <c r="Q34">
        <f>IF(Base!O34="YES",1,IF(Base!O34="NO",0,Base!O34))</f>
        <v>0</v>
      </c>
      <c r="R34">
        <f>IF(Base!P34="YES",1,IF(Base!P34="NO",0,Base!P34))</f>
        <v>0</v>
      </c>
      <c r="S34">
        <f>IF(Base!Q34="YES",1,IF(Base!Q34="NO",0,Base!Q34))</f>
        <v>0</v>
      </c>
      <c r="T34">
        <f>IF(Base!R34="YES",1,IF(Base!R34="NO",0,Base!R34))</f>
        <v>0</v>
      </c>
      <c r="U34">
        <f>IF(Base!S34="YES",1,IF(Base!S34="NO",0,Base!S34))</f>
        <v>0</v>
      </c>
      <c r="V34">
        <f>IF(Base!T34="YES",1,IF(Base!T34="NO",0,Base!T34))</f>
        <v>0</v>
      </c>
      <c r="W34">
        <f>IF(Base!U34="YES",1,IF(Base!U34="NO",0,Base!U34))</f>
        <v>1</v>
      </c>
      <c r="X34">
        <f>IF(Base!V34="YES",1,IF(Base!V34="NO",0,Base!V34))</f>
        <v>0</v>
      </c>
      <c r="Y34">
        <f>IF(Base!W34="YES",1,IF(Base!W34="NO",0,Base!W34))</f>
        <v>0</v>
      </c>
      <c r="Z34">
        <f>IF(Base!X34="YES",1,IF(Base!X34="NO",0,Base!X34))</f>
        <v>0</v>
      </c>
      <c r="AA34">
        <f t="shared" si="11"/>
        <v>0</v>
      </c>
      <c r="AB34">
        <f>IF(Base!Z34="YES",1,IF(Base!Z34="NO",0,Base!Z34))</f>
        <v>0</v>
      </c>
      <c r="AC34">
        <f>IF(Base!AA34="YES",1,IF(Base!AA34="NO",0,Base!AA34))</f>
        <v>0</v>
      </c>
      <c r="AD34">
        <f>IF(Base!AB34="YES",1,IF(Base!AB34="NO",0,Base!AB34))</f>
        <v>0</v>
      </c>
      <c r="AE34">
        <f>IF(Base!AC34="YES",1,IF(Base!AC34="NO",0,Base!AC34))</f>
        <v>0</v>
      </c>
      <c r="AF34">
        <f t="shared" si="14"/>
        <v>0</v>
      </c>
      <c r="AG34">
        <f t="shared" si="5"/>
        <v>0</v>
      </c>
      <c r="AH34" t="str">
        <f>IF(Base!AD34="YES",1,IF(Base!AD34="NO",0,Base!AD34))</f>
        <v>Yes, regularly provided funding</v>
      </c>
      <c r="AI34">
        <f t="shared" si="15"/>
        <v>1</v>
      </c>
      <c r="AJ34">
        <v>2</v>
      </c>
      <c r="AK34">
        <f t="shared" si="6"/>
        <v>0.4</v>
      </c>
      <c r="AL34">
        <v>0</v>
      </c>
      <c r="AM34">
        <f>IF(Base!AG34="YES",1,IF(Base!AG34="NO",0,Base!AG34))</f>
        <v>0</v>
      </c>
      <c r="AN34">
        <f t="shared" si="7"/>
        <v>0</v>
      </c>
      <c r="AO34">
        <v>1</v>
      </c>
      <c r="AP34">
        <f t="shared" si="8"/>
        <v>0.25</v>
      </c>
      <c r="AQ34">
        <f>IF(Base!AI34="YES",1,IF(Base!AI34="NO",0,Base!AI34))</f>
        <v>0</v>
      </c>
      <c r="AR34" t="str">
        <f>IF(Base!AJ34="YES",1,IF(Base!AJ34="NO",0,Base!AJ34))</f>
        <v>-</v>
      </c>
      <c r="AS34">
        <f>IF(Base!AK34="YES",1,IF(Base!AK34="NO",0,Base!AK34))</f>
        <v>1</v>
      </c>
      <c r="AT34">
        <f>IF(Base!AL34="YES",1,IF(Base!AL34="NO",0,Base!AL34))</f>
        <v>0</v>
      </c>
      <c r="AU34">
        <v>0.5</v>
      </c>
      <c r="AV34">
        <f>IF(Base!AN34="YES",1,IF(Base!AN34="NO",0,Base!AN34))</f>
        <v>0</v>
      </c>
      <c r="AW34">
        <f>IF(Base!AO34="YES",1,IF(Base!AO34="NO",0,Base!AO34))</f>
        <v>1</v>
      </c>
      <c r="AX34">
        <f>IF(Base!AP34="YES",1,IF(Base!AP34="NO",0,Base!AP34))</f>
        <v>0</v>
      </c>
      <c r="AY34">
        <f>IF(Base!AR34="YES",1,IF(Base!AR34="NO",0,Base!AR34))</f>
        <v>0</v>
      </c>
      <c r="AZ34">
        <f>IF(Base!AT34="YES",1,IF(Base!AT34="NO",0,Base!AT34))</f>
        <v>0</v>
      </c>
      <c r="BA34">
        <f>IF(Base!AU34="YES",1,IF(Base!AU34="NO",0,Base!AU34))</f>
        <v>0</v>
      </c>
      <c r="BB34">
        <f t="shared" si="12"/>
        <v>0</v>
      </c>
      <c r="BC34">
        <f>IF(Base!AV34="YES",1,IF(Base!AV34="NO",0,Base!AV34))</f>
        <v>0</v>
      </c>
      <c r="BD34">
        <f t="shared" si="9"/>
        <v>0</v>
      </c>
      <c r="BE34">
        <f>IF(Base!AW34="YES",1,IF(Base!AW34="NO",0,Base!AW34))</f>
        <v>0</v>
      </c>
      <c r="BF34" t="str">
        <f>IF(Base!AX34="YES",1,IF(Base!AX34="NO",0,Base!AX34))</f>
        <v>-</v>
      </c>
      <c r="BG34">
        <f>IF(Base!AY34="YES",1,IF(Base!AY34="NO",0,Base!AY34))</f>
        <v>0</v>
      </c>
      <c r="BH34">
        <f>IF(Base!AZ34="YES",1,IF(Base!AZ34="NO",0,Base!AZ34))</f>
        <v>1</v>
      </c>
      <c r="BI34">
        <f>IF(Base!BA34="YES",1,IF(Base!BA34="NO",0,Base!BA34))</f>
        <v>0</v>
      </c>
      <c r="BJ34">
        <f>IF(Base!BB34="YES",1,IF(Base!BB34="NO",0,Base!BB34))</f>
        <v>1</v>
      </c>
      <c r="BK34">
        <f>IF(Base!BC34="YES",1,IF(Base!BC34="NO",0,Base!BC34))</f>
        <v>0</v>
      </c>
      <c r="BL34">
        <f>IF(Base!BD34="YES",1,IF(Base!BD34="NO",0,Base!BD34))</f>
        <v>1</v>
      </c>
      <c r="BM34">
        <v>0.5</v>
      </c>
      <c r="BN34">
        <f>IF(Base!BF34="YES",1,IF(Base!BF34="NO",0,Base!BF34))</f>
        <v>1</v>
      </c>
      <c r="BO34">
        <f>IF(Base!BG34="YES",1,IF(Base!BG34="NO",0,Base!BG34))</f>
        <v>0</v>
      </c>
      <c r="BP34">
        <v>1</v>
      </c>
      <c r="BQ34">
        <v>0.5</v>
      </c>
      <c r="BR34">
        <v>3</v>
      </c>
      <c r="BS34">
        <f t="shared" si="10"/>
        <v>0.6</v>
      </c>
      <c r="BT34" t="str">
        <f>IF(Base!BK34="YES",1,IF(Base!BK34="NO",0,Base!BK34))</f>
        <v>-</v>
      </c>
      <c r="BU34">
        <f>IF(Base!BL34="YES",1,IF(Base!BL34="NO",0,Base!BL34))</f>
        <v>0</v>
      </c>
      <c r="BV34" t="str">
        <f>IF(Base!BN34="YES",1,IF(Base!BN34="NO",0,Base!BN34))</f>
        <v>Fines</v>
      </c>
      <c r="BW34">
        <v>0</v>
      </c>
      <c r="BY34" s="28" t="s">
        <v>299</v>
      </c>
      <c r="BZ34" t="b">
        <f>ISNUMBER(SEARCH($BZ$1,BV34))</f>
        <v>0</v>
      </c>
      <c r="CA34" s="26" t="b">
        <v>0</v>
      </c>
      <c r="CB34" t="b">
        <f>ISNUMBER(SEARCH($CB$1,BV34))</f>
        <v>0</v>
      </c>
      <c r="CC34" t="b">
        <f>ISNUMBER(SEARCH($CB$1,BV34))</f>
        <v>0</v>
      </c>
      <c r="CD34" t="b">
        <f>ISNUMBER(SEARCH($CD$1,BV34))</f>
        <v>0</v>
      </c>
      <c r="CE34" t="b">
        <f>ISNUMBER(SEARCH($CE$1,BV34))</f>
        <v>0</v>
      </c>
      <c r="CF34" t="b">
        <f>ISNUMBER(SEARCH($CF$1,BV34))</f>
        <v>0</v>
      </c>
      <c r="CG34" t="b">
        <f>ISNUMBER(SEARCH($CG$1,BV34))</f>
        <v>0</v>
      </c>
      <c r="CH34" t="b">
        <f>ISNUMBER(SEARCH($CH$1,BV34))</f>
        <v>0</v>
      </c>
      <c r="CI34" t="b">
        <f>ISNUMBER(SEARCH($CI$1,BV34))</f>
        <v>0</v>
      </c>
      <c r="CJ34" t="b">
        <f>ISNUMBER(SEARCH($CJ$1,BV34))</f>
        <v>0</v>
      </c>
    </row>
    <row r="35" spans="1:89" ht="20" x14ac:dyDescent="0.2">
      <c r="A35" s="1" t="s">
        <v>300</v>
      </c>
      <c r="B35" s="2">
        <v>0.72299999999999998</v>
      </c>
      <c r="C35">
        <f>IF(Base!C35="YES",1,IF(Base!C35="NO",0,Base!C35))</f>
        <v>1</v>
      </c>
      <c r="D35">
        <f>IF(Base!D35="YES",1,IF(Base!D35="NO",0,Base!D35))</f>
        <v>1</v>
      </c>
      <c r="E35">
        <f>IF(Base!E35="YES",1,IF(Base!E35="NO",0,Base!E35))</f>
        <v>1</v>
      </c>
      <c r="F35">
        <f>IF(Base!F35="YES",1,IF(Base!F35="NO",0,Base!F35))</f>
        <v>1</v>
      </c>
      <c r="G35">
        <f>IF(Base!G35="YES",1,IF(Base!G35="NO",0,Base!G35))</f>
        <v>1</v>
      </c>
      <c r="H35">
        <f>IF(Base!H35="YES",1,IF(Base!H35="NO",0,Base!H35))</f>
        <v>1</v>
      </c>
      <c r="I35" t="s">
        <v>42</v>
      </c>
      <c r="J35">
        <f t="shared" si="13"/>
        <v>1</v>
      </c>
      <c r="K35">
        <f t="shared" si="1"/>
        <v>0.14285714285714285</v>
      </c>
      <c r="L35" t="str">
        <f>IF(Base!J35="YES",1,IF(Base!J35="NO",0,Base!J35))</f>
        <v>Yes, for natural persons</v>
      </c>
      <c r="M35">
        <f t="shared" si="2"/>
        <v>1</v>
      </c>
      <c r="N35" t="str">
        <f>IF(Base!L35="YES",1,IF(Base!L35="NO",0,Base!L35))</f>
        <v>Yes, for natural persons</v>
      </c>
      <c r="O35">
        <f t="shared" si="3"/>
        <v>1</v>
      </c>
      <c r="P35">
        <f>IF(Base!N35="YES",1,IF(Base!N35="NO",0,Base!N35))</f>
        <v>0</v>
      </c>
      <c r="Q35">
        <v>0.5</v>
      </c>
      <c r="R35">
        <f>IF(Base!P35="YES",1,IF(Base!P35="NO",0,Base!P35))</f>
        <v>0</v>
      </c>
      <c r="S35">
        <f>IF(Base!Q35="YES",1,IF(Base!Q35="NO",0,Base!Q35))</f>
        <v>0</v>
      </c>
      <c r="T35">
        <f>IF(Base!R35="YES",1,IF(Base!R35="NO",0,Base!R35))</f>
        <v>1</v>
      </c>
      <c r="U35">
        <f>IF(Base!S35="YES",1,IF(Base!S35="NO",0,Base!S35))</f>
        <v>1</v>
      </c>
      <c r="V35">
        <f>IF(Base!T35="YES",1,IF(Base!T35="NO",0,Base!T35))</f>
        <v>1</v>
      </c>
      <c r="W35">
        <f>IF(Base!U35="YES",1,IF(Base!U35="NO",0,Base!U35))</f>
        <v>1</v>
      </c>
      <c r="X35">
        <f>IF(Base!V35="YES",1,IF(Base!V35="NO",0,Base!V35))</f>
        <v>1</v>
      </c>
      <c r="Y35">
        <f>IF(Base!W35="YES",1,IF(Base!W35="NO",0,Base!W35))</f>
        <v>1</v>
      </c>
      <c r="Z35" t="str">
        <f>IF(Base!X35="YES",1,IF(Base!X35="NO",0,Base!X35))</f>
        <v>Yes, for natural persons</v>
      </c>
      <c r="AA35">
        <f t="shared" si="11"/>
        <v>1</v>
      </c>
      <c r="AB35">
        <v>1</v>
      </c>
      <c r="AC35">
        <f>IF(Base!AA35="YES",1,IF(Base!AA35="NO",0,Base!AA35))</f>
        <v>0</v>
      </c>
      <c r="AD35">
        <f>IF(Base!AB35="YES",1,IF(Base!AB35="NO",0,Base!AB35))</f>
        <v>0</v>
      </c>
      <c r="AE35" t="str">
        <f>IF(Base!AC35="YES",1,IF(Base!AC35="NO",0,Base!AC35))</f>
        <v>Legal entities</v>
      </c>
      <c r="AF35">
        <f t="shared" si="14"/>
        <v>1</v>
      </c>
      <c r="AG35">
        <f t="shared" si="5"/>
        <v>0.14285714285714285</v>
      </c>
      <c r="AH35" t="str">
        <f>IF(Base!AD35="YES",1,IF(Base!AD35="NO",0,Base!AD35))</f>
        <v>Yes, in relation to campaigns</v>
      </c>
      <c r="AI35">
        <f t="shared" si="15"/>
        <v>1</v>
      </c>
      <c r="AJ35">
        <v>1</v>
      </c>
      <c r="AK35">
        <f t="shared" si="6"/>
        <v>0.2</v>
      </c>
      <c r="AL35">
        <v>1</v>
      </c>
      <c r="AM35">
        <f>IF(Base!AG35="YES",1,IF(Base!AG35="NO",0,Base!AG35))</f>
        <v>0</v>
      </c>
      <c r="AN35">
        <v>0</v>
      </c>
      <c r="AO35">
        <f>IF(Base!AH35="YES",1,IF(Base!AH35="NO",0,Base!AH35))</f>
        <v>0</v>
      </c>
      <c r="AP35">
        <f t="shared" si="8"/>
        <v>0</v>
      </c>
      <c r="AQ35">
        <f>IF(Base!AI35="YES",1,IF(Base!AI35="NO",0,Base!AI35))</f>
        <v>0</v>
      </c>
      <c r="AR35">
        <f>IF(Base!AJ35="YES",1,IF(Base!AJ35="NO",0,Base!AJ35))</f>
        <v>1</v>
      </c>
      <c r="AS35">
        <f>IF(Base!AK35="YES",1,IF(Base!AK35="NO",0,Base!AK35))</f>
        <v>1</v>
      </c>
      <c r="AT35">
        <f>IF(Base!AL35="YES",1,IF(Base!AL35="NO",0,Base!AL35))</f>
        <v>1</v>
      </c>
      <c r="AU35">
        <v>0.5</v>
      </c>
      <c r="AV35">
        <f>IF(Base!AN35="YES",1,IF(Base!AN35="NO",0,Base!AN35))</f>
        <v>1</v>
      </c>
      <c r="AW35">
        <f>IF(Base!AO35="YES",1,IF(Base!AO35="NO",0,Base!AO35))</f>
        <v>1</v>
      </c>
      <c r="AX35">
        <f>IF(Base!AP35="YES",1,IF(Base!AP35="NO",0,Base!AP35))</f>
        <v>1</v>
      </c>
      <c r="AY35">
        <f>IF(Base!AR35="YES",1,IF(Base!AR35="NO",0,Base!AR35))</f>
        <v>1</v>
      </c>
      <c r="AZ35">
        <v>1</v>
      </c>
      <c r="BA35">
        <v>2</v>
      </c>
      <c r="BB35">
        <f t="shared" si="12"/>
        <v>0.66666666666666663</v>
      </c>
      <c r="BC35">
        <v>2</v>
      </c>
      <c r="BD35">
        <f t="shared" si="9"/>
        <v>0.66666666666666663</v>
      </c>
      <c r="BE35">
        <f>IF(Base!AW35="YES",1,IF(Base!AW35="NO",0,Base!AW35))</f>
        <v>1</v>
      </c>
      <c r="BF35">
        <f>IF(Base!AX35="YES",1,IF(Base!AX35="NO",0,Base!AX35))</f>
        <v>0</v>
      </c>
      <c r="BG35">
        <f>IF(Base!AY35="YES",1,IF(Base!AY35="NO",0,Base!AY35))</f>
        <v>1</v>
      </c>
      <c r="BH35">
        <f>IF(Base!AZ35="YES",1,IF(Base!AZ35="NO",0,Base!AZ35))</f>
        <v>1</v>
      </c>
      <c r="BI35">
        <f>IF(Base!BA35="YES",1,IF(Base!BA35="NO",0,Base!BA35))</f>
        <v>1</v>
      </c>
      <c r="BJ35">
        <f>IF(Base!BB35="YES",1,IF(Base!BB35="NO",0,Base!BB35))</f>
        <v>1</v>
      </c>
      <c r="BK35" t="str">
        <f>IF(Base!BC35="YES",1,IF(Base!BC35="NO",0,Base!BC35))</f>
        <v>-</v>
      </c>
      <c r="BL35">
        <f>IF(Base!BD35="YES",1,IF(Base!BD35="NO",0,Base!BD35))</f>
        <v>1</v>
      </c>
      <c r="BM35" t="str">
        <f>IF(Base!BE35="YES",1,IF(Base!BE35="NO",0,Base!BE35))</f>
        <v>-</v>
      </c>
      <c r="BN35">
        <f>IF(Base!BF35="YES",1,IF(Base!BF35="NO",0,Base!BF35))</f>
        <v>0</v>
      </c>
      <c r="BO35">
        <f>IF(Base!BG35="YES",1,IF(Base!BG35="NO",0,Base!BG35))</f>
        <v>1</v>
      </c>
      <c r="BP35">
        <v>1</v>
      </c>
      <c r="BQ35">
        <v>0</v>
      </c>
      <c r="BR35">
        <v>5</v>
      </c>
      <c r="BS35">
        <f t="shared" si="10"/>
        <v>1</v>
      </c>
      <c r="BT35" t="str">
        <f>IF(Base!BK35="YES",1,IF(Base!BK35="NO",0,Base!BK35))</f>
        <v>-</v>
      </c>
      <c r="BU35">
        <f>IF(Base!BL35="YES",1,IF(Base!BL35="NO",0,Base!BL35))</f>
        <v>1</v>
      </c>
      <c r="BV35" t="str">
        <f>IF(Base!BN35="YES",1,IF(Base!BN35="NO",0,Base!BN35))</f>
        <v>#Fines
#Prison
#Forfeiture</v>
      </c>
      <c r="BW35">
        <v>0.15</v>
      </c>
      <c r="BY35" s="28" t="s">
        <v>300</v>
      </c>
      <c r="BZ35" t="b">
        <f>ISNUMBER(SEARCH($BZ$1,BV35))</f>
        <v>1</v>
      </c>
      <c r="CA35" s="26" t="b">
        <v>0</v>
      </c>
      <c r="CB35" t="b">
        <f>ISNUMBER(SEARCH($CB$1,BV35))</f>
        <v>0</v>
      </c>
      <c r="CC35" t="b">
        <f>ISNUMBER(SEARCH($CB$1,BV35))</f>
        <v>0</v>
      </c>
      <c r="CD35" t="b">
        <f>ISNUMBER(SEARCH($CD$1,BV35))</f>
        <v>0</v>
      </c>
      <c r="CE35" t="b">
        <f>ISNUMBER(SEARCH($CE$1,BV35))</f>
        <v>0</v>
      </c>
      <c r="CF35" t="b">
        <f>ISNUMBER(SEARCH($CF$1,BV35))</f>
        <v>0</v>
      </c>
      <c r="CG35" t="b">
        <f>ISNUMBER(SEARCH($CG$1,BV35))</f>
        <v>0</v>
      </c>
      <c r="CH35" t="b">
        <f>ISNUMBER(SEARCH($CH$1,BV35))</f>
        <v>1</v>
      </c>
      <c r="CI35" t="b">
        <f>ISNUMBER(SEARCH($CI$1,BV35))</f>
        <v>0</v>
      </c>
      <c r="CJ35" t="b">
        <f>ISNUMBER(SEARCH($CJ$1,BV35))</f>
        <v>0</v>
      </c>
    </row>
    <row r="36" spans="1:89" ht="20" x14ac:dyDescent="0.2">
      <c r="A36" s="1" t="s">
        <v>302</v>
      </c>
      <c r="B36" s="2">
        <v>0.85899999999999999</v>
      </c>
      <c r="C36">
        <f>IF(Base!C36="YES",1,IF(Base!C36="NO",0,Base!C36))</f>
        <v>1</v>
      </c>
      <c r="D36">
        <f>IF(Base!D36="YES",1,IF(Base!D36="NO",0,Base!D36))</f>
        <v>0</v>
      </c>
      <c r="E36">
        <f>IF(Base!E36="YES",1,IF(Base!E36="NO",0,Base!E36))</f>
        <v>0</v>
      </c>
      <c r="F36">
        <f>IF(Base!F36="YES",1,IF(Base!F36="NO",0,Base!F36))</f>
        <v>1</v>
      </c>
      <c r="G36">
        <f>IF(Base!G36="YES",1,IF(Base!G36="NO",0,Base!G36))</f>
        <v>0</v>
      </c>
      <c r="H36">
        <f>IF(Base!H36="YES",1,IF(Base!H36="NO",0,Base!H36))</f>
        <v>0</v>
      </c>
      <c r="I36" t="s">
        <v>3</v>
      </c>
      <c r="J36">
        <f t="shared" si="13"/>
        <v>2</v>
      </c>
      <c r="K36">
        <f t="shared" si="1"/>
        <v>0.2857142857142857</v>
      </c>
      <c r="L36" t="str">
        <f>IF(Base!J36="YES",1,IF(Base!J36="NO",0,Base!J36))</f>
        <v>Yes, for both natural and legal persons</v>
      </c>
      <c r="M36">
        <f t="shared" si="2"/>
        <v>2</v>
      </c>
      <c r="N36">
        <f>IF(Base!L36="YES",1,IF(Base!L36="NO",0,Base!L36))</f>
        <v>0</v>
      </c>
      <c r="O36">
        <f t="shared" si="3"/>
        <v>0</v>
      </c>
      <c r="P36">
        <f>IF(Base!N36="YES",1,IF(Base!N36="NO",0,Base!N36))</f>
        <v>0</v>
      </c>
      <c r="Q36">
        <f>IF(Base!O36="YES",1,IF(Base!O36="NO",0,Base!O36))</f>
        <v>0</v>
      </c>
      <c r="R36">
        <f>IF(Base!P36="YES",1,IF(Base!P36="NO",0,Base!P36))</f>
        <v>0</v>
      </c>
      <c r="S36" t="str">
        <f>IF(Base!Q36="YES",1,IF(Base!Q36="NO",0,Base!Q36))</f>
        <v>-</v>
      </c>
      <c r="T36">
        <f>IF(Base!R36="YES",1,IF(Base!R36="NO",0,Base!R36))</f>
        <v>1</v>
      </c>
      <c r="U36">
        <f>IF(Base!S36="YES",1,IF(Base!S36="NO",0,Base!S36))</f>
        <v>0</v>
      </c>
      <c r="V36">
        <f>IF(Base!T36="YES",1,IF(Base!T36="NO",0,Base!T36))</f>
        <v>0</v>
      </c>
      <c r="W36">
        <f>IF(Base!U36="YES",1,IF(Base!U36="NO",0,Base!U36))</f>
        <v>1</v>
      </c>
      <c r="X36">
        <f>IF(Base!V36="YES",1,IF(Base!V36="NO",0,Base!V36))</f>
        <v>0</v>
      </c>
      <c r="Y36">
        <f>IF(Base!W36="YES",1,IF(Base!W36="NO",0,Base!W36))</f>
        <v>0</v>
      </c>
      <c r="Z36">
        <f>IF(Base!X36="YES",1,IF(Base!X36="NO",0,Base!X36))</f>
        <v>0</v>
      </c>
      <c r="AA36">
        <f t="shared" si="11"/>
        <v>0</v>
      </c>
      <c r="AB36">
        <v>1</v>
      </c>
      <c r="AC36">
        <f>IF(Base!AA36="YES",1,IF(Base!AA36="NO",0,Base!AA36))</f>
        <v>0</v>
      </c>
      <c r="AD36">
        <f>IF(Base!AB36="YES",1,IF(Base!AB36="NO",0,Base!AB36))</f>
        <v>0</v>
      </c>
      <c r="AE36" t="str">
        <f>IF(Base!AC36="YES",1,IF(Base!AC36="NO",0,Base!AC36))</f>
        <v>#Legal entities
#Other</v>
      </c>
      <c r="AF36">
        <f t="shared" si="14"/>
        <v>2</v>
      </c>
      <c r="AG36">
        <f t="shared" si="5"/>
        <v>0.2857142857142857</v>
      </c>
      <c r="AH36" t="str">
        <f>IF(Base!AD36="YES",1,IF(Base!AD36="NO",0,Base!AD36))</f>
        <v>Yes, regularly provided funding</v>
      </c>
      <c r="AI36">
        <f t="shared" si="15"/>
        <v>1</v>
      </c>
      <c r="AJ36">
        <v>1</v>
      </c>
      <c r="AK36">
        <f t="shared" si="6"/>
        <v>0.2</v>
      </c>
      <c r="AL36" t="str">
        <f>IF(Base!AF36="YES",1,IF(Base!AF36="NO",0,Base!AF36))</f>
        <v>-</v>
      </c>
      <c r="AM36">
        <v>3</v>
      </c>
      <c r="AN36">
        <f t="shared" si="7"/>
        <v>0.75</v>
      </c>
      <c r="AO36">
        <f>IF(Base!AH36="YES",1,IF(Base!AH36="NO",0,Base!AH36))</f>
        <v>0</v>
      </c>
      <c r="AP36">
        <f t="shared" si="8"/>
        <v>0</v>
      </c>
      <c r="AQ36" t="str">
        <f>IF(Base!AI36="YES",1,IF(Base!AI36="NO",0,Base!AI36))</f>
        <v>-</v>
      </c>
      <c r="AR36">
        <f>IF(Base!AJ36="YES",1,IF(Base!AJ36="NO",0,Base!AJ36))</f>
        <v>0</v>
      </c>
      <c r="AS36">
        <f>IF(Base!AK36="YES",1,IF(Base!AK36="NO",0,Base!AK36))</f>
        <v>0</v>
      </c>
      <c r="AT36">
        <f>IF(Base!AL36="YES",1,IF(Base!AL36="NO",0,Base!AL36))</f>
        <v>1</v>
      </c>
      <c r="AU36">
        <v>0.5</v>
      </c>
      <c r="AV36">
        <f>IF(Base!AN36="YES",1,IF(Base!AN36="NO",0,Base!AN36))</f>
        <v>1</v>
      </c>
      <c r="AW36">
        <f>IF(Base!AO36="YES",1,IF(Base!AO36="NO",0,Base!AO36))</f>
        <v>1</v>
      </c>
      <c r="AX36">
        <f>IF(Base!AP36="YES",1,IF(Base!AP36="NO",0,Base!AP36))</f>
        <v>1</v>
      </c>
      <c r="AY36">
        <f>IF(Base!AR36="YES",1,IF(Base!AR36="NO",0,Base!AR36))</f>
        <v>1</v>
      </c>
      <c r="AZ36">
        <v>1</v>
      </c>
      <c r="BA36" t="str">
        <f>IF(Base!AU36="YES",1,IF(Base!AU36="NO",0,Base!AU36))</f>
        <v>-</v>
      </c>
      <c r="BB36" t="s">
        <v>424</v>
      </c>
      <c r="BC36" t="str">
        <f>IF(Base!AV36="YES",1,IF(Base!AV36="NO",0,Base!AV36))</f>
        <v>-</v>
      </c>
      <c r="BD36" t="s">
        <v>424</v>
      </c>
      <c r="BE36" t="str">
        <f>IF(Base!AW36="YES",1,IF(Base!AW36="NO",0,Base!AW36))</f>
        <v>-</v>
      </c>
      <c r="BF36" t="str">
        <f>IF(Base!AX36="YES",1,IF(Base!AX36="NO",0,Base!AX36))</f>
        <v>-</v>
      </c>
      <c r="BG36">
        <f>IF(Base!AY36="YES",1,IF(Base!AY36="NO",0,Base!AY36))</f>
        <v>0</v>
      </c>
      <c r="BH36">
        <f>IF(Base!AZ36="YES",1,IF(Base!AZ36="NO",0,Base!AZ36))</f>
        <v>1</v>
      </c>
      <c r="BI36">
        <f>IF(Base!BA36="YES",1,IF(Base!BA36="NO",0,Base!BA36))</f>
        <v>1</v>
      </c>
      <c r="BJ36">
        <f>IF(Base!BB36="YES",1,IF(Base!BB36="NO",0,Base!BB36))</f>
        <v>1</v>
      </c>
      <c r="BK36">
        <f>IF(Base!BC36="YES",1,IF(Base!BC36="NO",0,Base!BC36))</f>
        <v>1</v>
      </c>
      <c r="BL36">
        <f>IF(Base!BD36="YES",1,IF(Base!BD36="NO",0,Base!BD36))</f>
        <v>1</v>
      </c>
      <c r="BM36">
        <f>IF(Base!BE36="YES",1,IF(Base!BE36="NO",0,Base!BE36))</f>
        <v>1</v>
      </c>
      <c r="BN36">
        <f>IF(Base!BF36="YES",1,IF(Base!BF36="NO",0,Base!BF36))</f>
        <v>1</v>
      </c>
      <c r="BO36">
        <f>IF(Base!BG36="YES",1,IF(Base!BG36="NO",0,Base!BG36))</f>
        <v>1</v>
      </c>
      <c r="BP36">
        <v>1</v>
      </c>
      <c r="BQ36">
        <v>0.5</v>
      </c>
      <c r="BR36">
        <v>1</v>
      </c>
      <c r="BS36">
        <f t="shared" si="10"/>
        <v>0.2</v>
      </c>
      <c r="BT36">
        <v>2</v>
      </c>
      <c r="BU36">
        <f>IF(Base!BL36="YES",1,IF(Base!BL36="NO",0,Base!BL36))</f>
        <v>1</v>
      </c>
      <c r="BV36" t="str">
        <f>IF(Base!BN36="YES",1,IF(Base!BN36="NO",0,Base!BN36))</f>
        <v>Fines</v>
      </c>
      <c r="BW36">
        <v>0</v>
      </c>
      <c r="BY36" s="28" t="s">
        <v>302</v>
      </c>
      <c r="BZ36" t="b">
        <f>ISNUMBER(SEARCH($BZ$1,BV36))</f>
        <v>0</v>
      </c>
      <c r="CA36" s="26" t="b">
        <v>0</v>
      </c>
      <c r="CB36" t="b">
        <f>ISNUMBER(SEARCH($CB$1,BV36))</f>
        <v>0</v>
      </c>
      <c r="CC36" t="b">
        <f>ISNUMBER(SEARCH($CB$1,BV36))</f>
        <v>0</v>
      </c>
      <c r="CD36" t="b">
        <f>ISNUMBER(SEARCH($CD$1,BV36))</f>
        <v>0</v>
      </c>
      <c r="CE36" t="b">
        <f>ISNUMBER(SEARCH($CE$1,BV36))</f>
        <v>0</v>
      </c>
      <c r="CF36" t="b">
        <f>ISNUMBER(SEARCH($CF$1,BV36))</f>
        <v>0</v>
      </c>
      <c r="CG36" t="b">
        <f>ISNUMBER(SEARCH($CG$1,BV36))</f>
        <v>0</v>
      </c>
      <c r="CH36" t="b">
        <f>ISNUMBER(SEARCH($CH$1,BV36))</f>
        <v>0</v>
      </c>
      <c r="CI36" t="b">
        <f>ISNUMBER(SEARCH($CI$1,BV36))</f>
        <v>0</v>
      </c>
      <c r="CJ36" t="b">
        <f>ISNUMBER(SEARCH($CJ$1,BV36))</f>
        <v>0</v>
      </c>
    </row>
    <row r="37" spans="1:89" ht="20" x14ac:dyDescent="0.2">
      <c r="A37" s="1" t="s">
        <v>306</v>
      </c>
      <c r="B37" s="2">
        <v>0.79800000000000004</v>
      </c>
      <c r="C37">
        <f>IF(Base!C37="YES",1,IF(Base!C37="NO",0,Base!C37))</f>
        <v>1</v>
      </c>
      <c r="D37">
        <f>IF(Base!D37="YES",1,IF(Base!D37="NO",0,Base!D37))</f>
        <v>1</v>
      </c>
      <c r="E37">
        <f>IF(Base!E37="YES",1,IF(Base!E37="NO",0,Base!E37))</f>
        <v>1</v>
      </c>
      <c r="F37">
        <f>IF(Base!F37="YES",1,IF(Base!F37="NO",0,Base!F37))</f>
        <v>1</v>
      </c>
      <c r="G37">
        <f>IF(Base!G37="YES",1,IF(Base!G37="NO",0,Base!G37))</f>
        <v>1</v>
      </c>
      <c r="H37">
        <f>IF(Base!H37="YES",1,IF(Base!H37="NO",0,Base!H37))</f>
        <v>1</v>
      </c>
      <c r="I37" t="s">
        <v>9</v>
      </c>
      <c r="J37">
        <f t="shared" si="13"/>
        <v>1</v>
      </c>
      <c r="K37">
        <f t="shared" si="1"/>
        <v>0.14285714285714285</v>
      </c>
      <c r="L37" t="str">
        <f>IF(Base!J37="YES",1,IF(Base!J37="NO",0,Base!J37))</f>
        <v>Yes, for natural persons</v>
      </c>
      <c r="M37">
        <f t="shared" si="2"/>
        <v>1</v>
      </c>
      <c r="N37" t="str">
        <f>IF(Base!L37="YES",1,IF(Base!L37="NO",0,Base!L37))</f>
        <v>Regular limits apply.</v>
      </c>
      <c r="O37">
        <f t="shared" si="3"/>
        <v>1</v>
      </c>
      <c r="P37">
        <v>1</v>
      </c>
      <c r="Q37">
        <f>IF(Base!O37="YES",1,IF(Base!O37="NO",0,Base!O37))</f>
        <v>0</v>
      </c>
      <c r="R37">
        <f>IF(Base!P37="YES",1,IF(Base!P37="NO",0,Base!P37))</f>
        <v>0</v>
      </c>
      <c r="S37">
        <f>IF(Base!Q37="YES",1,IF(Base!Q37="NO",0,Base!Q37))</f>
        <v>0</v>
      </c>
      <c r="T37">
        <f>IF(Base!R37="YES",1,IF(Base!R37="NO",0,Base!R37))</f>
        <v>1</v>
      </c>
      <c r="U37">
        <f>IF(Base!S37="YES",1,IF(Base!S37="NO",0,Base!S37))</f>
        <v>1</v>
      </c>
      <c r="V37">
        <f>IF(Base!T37="YES",1,IF(Base!T37="NO",0,Base!T37))</f>
        <v>1</v>
      </c>
      <c r="W37">
        <f>IF(Base!U37="YES",1,IF(Base!U37="NO",0,Base!U37))</f>
        <v>1</v>
      </c>
      <c r="X37">
        <f>IF(Base!V37="YES",1,IF(Base!V37="NO",0,Base!V37))</f>
        <v>1</v>
      </c>
      <c r="Y37">
        <f>IF(Base!W37="YES",1,IF(Base!W37="NO",0,Base!W37))</f>
        <v>1</v>
      </c>
      <c r="Z37" t="str">
        <f>IF(Base!X37="YES",1,IF(Base!X37="NO",0,Base!X37))</f>
        <v>Yes, for natural persons</v>
      </c>
      <c r="AA37">
        <f t="shared" si="11"/>
        <v>1</v>
      </c>
      <c r="AB37">
        <f>IF(Base!Z37="YES",1,IF(Base!Z37="NO",0,Base!Z37))</f>
        <v>0</v>
      </c>
      <c r="AC37">
        <v>1</v>
      </c>
      <c r="AD37">
        <v>0.5</v>
      </c>
      <c r="AE37" t="str">
        <f>IF(Base!AC37="YES",1,IF(Base!AC37="NO",0,Base!AC37))</f>
        <v>Other</v>
      </c>
      <c r="AF37">
        <f t="shared" si="14"/>
        <v>1</v>
      </c>
      <c r="AG37">
        <f t="shared" si="5"/>
        <v>0.14285714285714285</v>
      </c>
      <c r="AH37" t="str">
        <f>IF(Base!AD37="YES",1,IF(Base!AD37="NO",0,Base!AD37))</f>
        <v>Yes, in relation to campaigns</v>
      </c>
      <c r="AI37">
        <f t="shared" si="15"/>
        <v>1</v>
      </c>
      <c r="AJ37">
        <v>2</v>
      </c>
      <c r="AK37">
        <f t="shared" si="6"/>
        <v>0.4</v>
      </c>
      <c r="AL37">
        <v>1</v>
      </c>
      <c r="AM37">
        <v>1</v>
      </c>
      <c r="AN37">
        <f t="shared" si="7"/>
        <v>0.25</v>
      </c>
      <c r="AO37">
        <f>IF(Base!AH37="YES",1,IF(Base!AH37="NO",0,Base!AH37))</f>
        <v>0</v>
      </c>
      <c r="AP37">
        <f t="shared" si="8"/>
        <v>0</v>
      </c>
      <c r="AQ37">
        <f>IF(Base!AI37="YES",1,IF(Base!AI37="NO",0,Base!AI37))</f>
        <v>0</v>
      </c>
      <c r="AR37">
        <f>IF(Base!AJ37="YES",1,IF(Base!AJ37="NO",0,Base!AJ37))</f>
        <v>1</v>
      </c>
      <c r="AS37">
        <f>IF(Base!AK37="YES",1,IF(Base!AK37="NO",0,Base!AK37))</f>
        <v>1</v>
      </c>
      <c r="AT37">
        <f>IF(Base!AL37="YES",1,IF(Base!AL37="NO",0,Base!AL37))</f>
        <v>0</v>
      </c>
      <c r="AU37">
        <v>0.5</v>
      </c>
      <c r="AV37">
        <f>IF(Base!AN37="YES",1,IF(Base!AN37="NO",0,Base!AN37))</f>
        <v>0</v>
      </c>
      <c r="AW37">
        <f>IF(Base!AO37="YES",1,IF(Base!AO37="NO",0,Base!AO37))</f>
        <v>1</v>
      </c>
      <c r="AX37">
        <f>IF(Base!AP37="YES",1,IF(Base!AP37="NO",0,Base!AP37))</f>
        <v>1</v>
      </c>
      <c r="AY37">
        <v>0.25</v>
      </c>
      <c r="AZ37">
        <f>IF(Base!AT37="YES",1,IF(Base!AT37="NO",0,Base!AT37))</f>
        <v>0</v>
      </c>
      <c r="BA37">
        <f>IF(Base!AU37="YES",1,IF(Base!AU37="NO",0,Base!AU37))</f>
        <v>0</v>
      </c>
      <c r="BB37">
        <f t="shared" si="12"/>
        <v>0</v>
      </c>
      <c r="BC37">
        <f>IF(Base!AV37="YES",1,IF(Base!AV37="NO",0,Base!AV37))</f>
        <v>0</v>
      </c>
      <c r="BD37">
        <f t="shared" si="9"/>
        <v>0</v>
      </c>
      <c r="BE37">
        <f>IF(Base!AW37="YES",1,IF(Base!AW37="NO",0,Base!AW37))</f>
        <v>0</v>
      </c>
      <c r="BF37" t="str">
        <f>IF(Base!AX37="YES",1,IF(Base!AX37="NO",0,Base!AX37))</f>
        <v>-</v>
      </c>
      <c r="BG37">
        <f>IF(Base!AY37="YES",1,IF(Base!AY37="NO",0,Base!AY37))</f>
        <v>1</v>
      </c>
      <c r="BH37">
        <f>IF(Base!AZ37="YES",1,IF(Base!AZ37="NO",0,Base!AZ37))</f>
        <v>1</v>
      </c>
      <c r="BI37">
        <f>IF(Base!BA37="YES",1,IF(Base!BA37="NO",0,Base!BA37))</f>
        <v>1</v>
      </c>
      <c r="BJ37">
        <f>IF(Base!BB37="YES",1,IF(Base!BB37="NO",0,Base!BB37))</f>
        <v>1</v>
      </c>
      <c r="BK37">
        <f>IF(Base!BC37="YES",1,IF(Base!BC37="NO",0,Base!BC37))</f>
        <v>1</v>
      </c>
      <c r="BL37">
        <f>IF(Base!BD37="YES",1,IF(Base!BD37="NO",0,Base!BD37))</f>
        <v>1</v>
      </c>
      <c r="BM37">
        <v>0.5</v>
      </c>
      <c r="BN37">
        <f>IF(Base!BF37="YES",1,IF(Base!BF37="NO",0,Base!BF37))</f>
        <v>1</v>
      </c>
      <c r="BO37">
        <f>IF(Base!BG37="YES",1,IF(Base!BG37="NO",0,Base!BG37))</f>
        <v>1</v>
      </c>
      <c r="BP37">
        <v>1</v>
      </c>
      <c r="BQ37">
        <v>0.5</v>
      </c>
      <c r="BR37">
        <v>5</v>
      </c>
      <c r="BS37">
        <f t="shared" si="10"/>
        <v>1</v>
      </c>
      <c r="BT37">
        <f>IF(Base!BK37="YES",1,IF(Base!BK37="NO",0,Base!BK37))</f>
        <v>0</v>
      </c>
      <c r="BU37">
        <v>0.25</v>
      </c>
      <c r="BV37" t="str">
        <f>IF(Base!BN37="YES",1,IF(Base!BN37="NO",0,Base!BN37))</f>
        <v>#Fines
#Prison
#Forfeiture</v>
      </c>
      <c r="BW37">
        <v>0.15</v>
      </c>
      <c r="BY37" s="28" t="s">
        <v>306</v>
      </c>
      <c r="BZ37" t="b">
        <f>ISNUMBER(SEARCH($BZ$1,BV37))</f>
        <v>1</v>
      </c>
      <c r="CA37" s="26" t="b">
        <v>0</v>
      </c>
      <c r="CB37" t="b">
        <f>ISNUMBER(SEARCH($CB$1,BV37))</f>
        <v>0</v>
      </c>
      <c r="CC37" t="b">
        <f>ISNUMBER(SEARCH($CB$1,BV37))</f>
        <v>0</v>
      </c>
      <c r="CD37" t="b">
        <f>ISNUMBER(SEARCH($CD$1,BV37))</f>
        <v>0</v>
      </c>
      <c r="CE37" t="b">
        <f>ISNUMBER(SEARCH($CE$1,BV37))</f>
        <v>0</v>
      </c>
      <c r="CF37" t="b">
        <f>ISNUMBER(SEARCH($CF$1,BV37))</f>
        <v>0</v>
      </c>
      <c r="CG37" t="b">
        <f>ISNUMBER(SEARCH($CG$1,BV37))</f>
        <v>0</v>
      </c>
      <c r="CH37" t="b">
        <f>ISNUMBER(SEARCH($CH$1,BV37))</f>
        <v>1</v>
      </c>
      <c r="CI37" t="b">
        <f>ISNUMBER(SEARCH($CI$1,BV37))</f>
        <v>0</v>
      </c>
      <c r="CJ37" t="b">
        <f>ISNUMBER(SEARCH($CJ$1,BV37))</f>
        <v>0</v>
      </c>
    </row>
    <row r="38" spans="1:89" ht="20" x14ac:dyDescent="0.2">
      <c r="A38" s="1" t="s">
        <v>317</v>
      </c>
      <c r="B38" s="2">
        <v>0.85799999999999998</v>
      </c>
      <c r="C38">
        <f>IF(Base!C38="YES",1,IF(Base!C38="NO",0,Base!C38))</f>
        <v>1</v>
      </c>
      <c r="D38" t="s">
        <v>424</v>
      </c>
      <c r="E38">
        <f>IF(Base!E38="YES",1,IF(Base!E38="NO",0,Base!E38))</f>
        <v>1</v>
      </c>
      <c r="F38">
        <v>0.5</v>
      </c>
      <c r="G38">
        <f>IF(Base!G38="YES",1,IF(Base!G38="NO",0,Base!G38))</f>
        <v>0</v>
      </c>
      <c r="H38">
        <f>IF(Base!H38="YES",1,IF(Base!H38="NO",0,Base!H38))</f>
        <v>1</v>
      </c>
      <c r="I38" t="s">
        <v>9</v>
      </c>
      <c r="J38">
        <f t="shared" si="13"/>
        <v>1</v>
      </c>
      <c r="K38">
        <f t="shared" si="1"/>
        <v>0.14285714285714285</v>
      </c>
      <c r="L38" t="str">
        <f>IF(Base!J38="YES",1,IF(Base!J38="NO",0,Base!J38))</f>
        <v>Yes, for natural persons</v>
      </c>
      <c r="M38">
        <f t="shared" si="2"/>
        <v>1</v>
      </c>
      <c r="N38">
        <f>IF(Base!L38="YES",1,IF(Base!L38="NO",0,Base!L38))</f>
        <v>0</v>
      </c>
      <c r="O38">
        <f t="shared" si="3"/>
        <v>0</v>
      </c>
      <c r="P38" t="s">
        <v>424</v>
      </c>
      <c r="Q38">
        <f>IF(Base!O38="YES",1,IF(Base!O38="NO",0,Base!O38))</f>
        <v>0</v>
      </c>
      <c r="R38">
        <f>IF(Base!P38="YES",1,IF(Base!P38="NO",0,Base!P38))</f>
        <v>0</v>
      </c>
      <c r="S38">
        <f>IF(Base!Q38="YES",1,IF(Base!Q38="NO",0,Base!Q38))</f>
        <v>0</v>
      </c>
      <c r="T38" t="str">
        <f>IF(Base!R38="YES",1,IF(Base!R38="NO",0,Base!R38))</f>
        <v>-</v>
      </c>
      <c r="U38">
        <f>IF(Base!S38="YES",1,IF(Base!S38="NO",0,Base!S38))</f>
        <v>0</v>
      </c>
      <c r="V38">
        <f>IF(Base!T38="YES",1,IF(Base!T38="NO",0,Base!T38))</f>
        <v>1</v>
      </c>
      <c r="W38">
        <v>0.5</v>
      </c>
      <c r="X38">
        <f>IF(Base!V38="YES",1,IF(Base!V38="NO",0,Base!V38))</f>
        <v>1</v>
      </c>
      <c r="Y38">
        <f>IF(Base!W38="YES",1,IF(Base!W38="NO",0,Base!W38))</f>
        <v>1</v>
      </c>
      <c r="Z38" t="str">
        <f>IF(Base!X38="YES",1,IF(Base!X38="NO",0,Base!X38))</f>
        <v>Yes, for both natural and legal persons</v>
      </c>
      <c r="AA38">
        <f t="shared" si="11"/>
        <v>2</v>
      </c>
      <c r="AB38">
        <f>IF(Base!Z38="YES",1,IF(Base!Z38="NO",0,Base!Z38))</f>
        <v>0</v>
      </c>
      <c r="AC38" t="str">
        <f>IF(Base!AA38="YES",1,IF(Base!AA38="NO",0,Base!AA38))</f>
        <v>-</v>
      </c>
      <c r="AD38">
        <f>IF(Base!AB38="YES",1,IF(Base!AB38="NO",0,Base!AB38))</f>
        <v>0</v>
      </c>
      <c r="AE38" t="str">
        <f>IF(Base!AC38="YES",1,IF(Base!AC38="NO",0,Base!AC38))</f>
        <v>Other</v>
      </c>
      <c r="AF38">
        <f t="shared" si="14"/>
        <v>1</v>
      </c>
      <c r="AG38">
        <f t="shared" si="5"/>
        <v>0.14285714285714285</v>
      </c>
      <c r="AH38" t="str">
        <f>IF(Base!AD38="YES",1,IF(Base!AD38="NO",0,Base!AD38))</f>
        <v>Yes, regularly provided funding</v>
      </c>
      <c r="AI38">
        <f t="shared" si="15"/>
        <v>1</v>
      </c>
      <c r="AJ38">
        <v>1</v>
      </c>
      <c r="AK38">
        <f t="shared" si="6"/>
        <v>0.2</v>
      </c>
      <c r="AL38">
        <v>0</v>
      </c>
      <c r="AM38">
        <f>IF(Base!AG38="YES",1,IF(Base!AG38="NO",0,Base!AG38))</f>
        <v>0</v>
      </c>
      <c r="AN38">
        <f t="shared" si="7"/>
        <v>0</v>
      </c>
      <c r="AO38">
        <v>1</v>
      </c>
      <c r="AP38">
        <f t="shared" si="8"/>
        <v>0.25</v>
      </c>
      <c r="AQ38">
        <f>IF(Base!AI38="YES",1,IF(Base!AI38="NO",0,Base!AI38))</f>
        <v>0</v>
      </c>
      <c r="AR38">
        <f>IF(Base!AJ38="YES",1,IF(Base!AJ38="NO",0,Base!AJ38))</f>
        <v>1</v>
      </c>
      <c r="AS38">
        <f>IF(Base!AK38="YES",1,IF(Base!AK38="NO",0,Base!AK38))</f>
        <v>0</v>
      </c>
      <c r="AT38">
        <f>IF(Base!AL38="YES",1,IF(Base!AL38="NO",0,Base!AL38))</f>
        <v>1</v>
      </c>
      <c r="AU38">
        <v>1</v>
      </c>
      <c r="AV38">
        <f>IF(Base!AN38="YES",1,IF(Base!AN38="NO",0,Base!AN38))</f>
        <v>1</v>
      </c>
      <c r="AW38">
        <f>IF(Base!AO38="YES",1,IF(Base!AO38="NO",0,Base!AO38))</f>
        <v>1</v>
      </c>
      <c r="AX38">
        <f>IF(Base!AP38="YES",1,IF(Base!AP38="NO",0,Base!AP38))</f>
        <v>0</v>
      </c>
      <c r="AY38">
        <f>IF(Base!AR38="YES",1,IF(Base!AR38="NO",0,Base!AR38))</f>
        <v>0</v>
      </c>
      <c r="AZ38">
        <f>IF(Base!AT38="YES",1,IF(Base!AT38="NO",0,Base!AT38))</f>
        <v>0</v>
      </c>
      <c r="BA38">
        <f>IF(Base!AU38="YES",1,IF(Base!AU38="NO",0,Base!AU38))</f>
        <v>0</v>
      </c>
      <c r="BB38">
        <f t="shared" si="12"/>
        <v>0</v>
      </c>
      <c r="BC38" t="str">
        <f>IF(Base!AV38="YES",1,IF(Base!AV38="NO",0,Base!AV38))</f>
        <v>-</v>
      </c>
      <c r="BD38" t="s">
        <v>424</v>
      </c>
      <c r="BE38" t="str">
        <f>IF(Base!AW38="YES",1,IF(Base!AW38="NO",0,Base!AW38))</f>
        <v>-</v>
      </c>
      <c r="BF38" t="str">
        <f>IF(Base!AX38="YES",1,IF(Base!AX38="NO",0,Base!AX38))</f>
        <v>-</v>
      </c>
      <c r="BG38">
        <f>IF(Base!AY38="YES",1,IF(Base!AY38="NO",0,Base!AY38))</f>
        <v>1</v>
      </c>
      <c r="BH38">
        <f>IF(Base!AZ38="YES",1,IF(Base!AZ38="NO",0,Base!AZ38))</f>
        <v>1</v>
      </c>
      <c r="BI38">
        <f>IF(Base!BA38="YES",1,IF(Base!BA38="NO",0,Base!BA38))</f>
        <v>1</v>
      </c>
      <c r="BJ38">
        <f>IF(Base!BB38="YES",1,IF(Base!BB38="NO",0,Base!BB38))</f>
        <v>1</v>
      </c>
      <c r="BK38">
        <f>IF(Base!BC38="YES",1,IF(Base!BC38="NO",0,Base!BC38))</f>
        <v>0</v>
      </c>
      <c r="BL38">
        <f>IF(Base!BD38="YES",1,IF(Base!BD38="NO",0,Base!BD38))</f>
        <v>1</v>
      </c>
      <c r="BM38">
        <f>IF(Base!BE38="YES",1,IF(Base!BE38="NO",0,Base!BE38))</f>
        <v>1</v>
      </c>
      <c r="BN38">
        <f>IF(Base!BF38="YES",1,IF(Base!BF38="NO",0,Base!BF38))</f>
        <v>0</v>
      </c>
      <c r="BO38">
        <f>IF(Base!BG38="YES",1,IF(Base!BG38="NO",0,Base!BG38))</f>
        <v>0</v>
      </c>
      <c r="BP38">
        <v>1</v>
      </c>
      <c r="BQ38">
        <v>0.5</v>
      </c>
      <c r="BR38">
        <v>1</v>
      </c>
      <c r="BS38">
        <f t="shared" si="10"/>
        <v>1</v>
      </c>
      <c r="BT38" t="str">
        <f>IF(Base!BK38="YES",1,IF(Base!BK38="NO",0,Base!BK38))</f>
        <v>-</v>
      </c>
      <c r="BU38" t="str">
        <f>IF(Base!BL38="YES",1,IF(Base!BL38="NO",0,Base!BL38))</f>
        <v>-</v>
      </c>
      <c r="BV38" t="str">
        <f>IF(Base!BN38="YES",1,IF(Base!BN38="NO",0,Base!BN38))</f>
        <v>#0
#Other</v>
      </c>
      <c r="BW38">
        <v>8.3333333333333329E-2</v>
      </c>
      <c r="BY38" s="28" t="s">
        <v>317</v>
      </c>
      <c r="BZ38" t="b">
        <f>ISNUMBER(SEARCH($BZ$1,BV38))</f>
        <v>0</v>
      </c>
      <c r="CA38" s="26" t="b">
        <v>0</v>
      </c>
      <c r="CB38" t="b">
        <f>ISNUMBER(SEARCH($CB$1,BV38))</f>
        <v>0</v>
      </c>
      <c r="CC38" t="b">
        <f>ISNUMBER(SEARCH($CB$1,BV38))</f>
        <v>0</v>
      </c>
      <c r="CD38" t="b">
        <f>ISNUMBER(SEARCH($CD$1,BV38))</f>
        <v>0</v>
      </c>
      <c r="CE38" t="b">
        <f>ISNUMBER(SEARCH($CE$1,BV38))</f>
        <v>1</v>
      </c>
      <c r="CF38" t="b">
        <f>ISNUMBER(SEARCH($CF$1,BV38))</f>
        <v>0</v>
      </c>
      <c r="CG38" t="b">
        <f>ISNUMBER(SEARCH($CG$1,BV38))</f>
        <v>0</v>
      </c>
      <c r="CH38" t="b">
        <f>ISNUMBER(SEARCH($CH$1,BV38))</f>
        <v>0</v>
      </c>
      <c r="CI38" t="b">
        <f>ISNUMBER(SEARCH($CI$1,BV38))</f>
        <v>0</v>
      </c>
      <c r="CJ38" t="b">
        <f>ISNUMBER(SEARCH($CJ$1,BV38))</f>
        <v>0</v>
      </c>
    </row>
    <row r="39" spans="1:89" ht="25" x14ac:dyDescent="0.25">
      <c r="A39" s="5"/>
      <c r="B39" s="1"/>
      <c r="BZ39">
        <v>1</v>
      </c>
      <c r="CA39">
        <v>2</v>
      </c>
      <c r="CB39">
        <v>3</v>
      </c>
      <c r="CC39">
        <v>4</v>
      </c>
      <c r="CD39">
        <v>5</v>
      </c>
      <c r="CE39">
        <v>5</v>
      </c>
      <c r="CF39">
        <v>6</v>
      </c>
      <c r="CG39">
        <v>7</v>
      </c>
      <c r="CH39">
        <v>8</v>
      </c>
      <c r="CI39">
        <v>9</v>
      </c>
      <c r="CJ39">
        <v>10</v>
      </c>
    </row>
    <row r="40" spans="1:89" ht="25" x14ac:dyDescent="0.25">
      <c r="A40" s="5"/>
      <c r="B40" s="1"/>
      <c r="BZ40" t="s">
        <v>436</v>
      </c>
      <c r="CA40" t="s">
        <v>435</v>
      </c>
      <c r="CB40" t="s">
        <v>434</v>
      </c>
      <c r="CC40" t="s">
        <v>427</v>
      </c>
      <c r="CD40" t="s">
        <v>429</v>
      </c>
      <c r="CE40" t="s">
        <v>9</v>
      </c>
      <c r="CF40" t="s">
        <v>428</v>
      </c>
      <c r="CG40" t="s">
        <v>430</v>
      </c>
      <c r="CH40" t="s">
        <v>431</v>
      </c>
      <c r="CI40" t="s">
        <v>432</v>
      </c>
      <c r="CJ40" t="s">
        <v>433</v>
      </c>
      <c r="CK40" t="s">
        <v>438</v>
      </c>
    </row>
    <row r="41" spans="1:89" ht="25" x14ac:dyDescent="0.25">
      <c r="A41" s="5"/>
      <c r="B41" s="1"/>
      <c r="BY41" s="28" t="s">
        <v>0</v>
      </c>
      <c r="BZ41">
        <f>BZ$39*(IF((BZ2)=FALSE,0,1))</f>
        <v>0</v>
      </c>
      <c r="CA41">
        <f>CA$39*(IF((CA2)=FALSE,0,1))</f>
        <v>0</v>
      </c>
      <c r="CB41">
        <f>CB$39*(IF((CB2)=FALSE,0,1))</f>
        <v>0</v>
      </c>
      <c r="CC41">
        <f>CC$39*(IF((CC2)=FALSE,0,1))</f>
        <v>0</v>
      </c>
      <c r="CD41">
        <f>CD$39*(IF((CD2)=FALSE,0,1))</f>
        <v>0</v>
      </c>
      <c r="CE41">
        <f>CE$39*(IF((CE2)=FALSE,0,1))</f>
        <v>5</v>
      </c>
      <c r="CF41">
        <f>CF$39*(IF((CF2)=FALSE,0,1))</f>
        <v>6</v>
      </c>
      <c r="CG41">
        <f>CG$39*(IF((CG2)=FALSE,0,1))</f>
        <v>0</v>
      </c>
      <c r="CH41">
        <f>CH$39*(IF((CH2)=FALSE,0,1))</f>
        <v>0</v>
      </c>
      <c r="CI41">
        <f>CI$39*(IF((CI2)=FALSE,0,1))</f>
        <v>0</v>
      </c>
      <c r="CJ41">
        <f>CJ$39*(IF((CJ2)=FALSE,0,1))</f>
        <v>0</v>
      </c>
      <c r="CK41">
        <f>(SUM(BZ41:CJ41)/SUM(BZ$39:CJ$39))</f>
        <v>0.18333333333333332</v>
      </c>
    </row>
    <row r="42" spans="1:89" ht="25" x14ac:dyDescent="0.25">
      <c r="A42" s="5"/>
      <c r="B42" s="1"/>
      <c r="BY42" s="28" t="s">
        <v>14</v>
      </c>
      <c r="BZ42">
        <f>BZ$39*(IF((BZ3)=FALSE,0,1))</f>
        <v>0</v>
      </c>
      <c r="CA42">
        <f>CA$39*(IF((CA3)=FALSE,0,1))</f>
        <v>0</v>
      </c>
      <c r="CB42">
        <f>CB$39*(IF((CB3)=FALSE,0,1))</f>
        <v>0</v>
      </c>
      <c r="CC42">
        <f>CC$39*(IF((CC3)=FALSE,0,1))</f>
        <v>0</v>
      </c>
      <c r="CD42">
        <f>CD$39*(IF((CD3)=FALSE,0,1))</f>
        <v>5</v>
      </c>
      <c r="CE42">
        <f>CE$39*(IF((CE3)=FALSE,0,1))</f>
        <v>0</v>
      </c>
      <c r="CF42">
        <f>CF$39*(IF((CF3)=FALSE,0,1))</f>
        <v>0</v>
      </c>
      <c r="CG42">
        <f>CG$39*(IF((CG3)=FALSE,0,1))</f>
        <v>7</v>
      </c>
      <c r="CH42">
        <f>CH$39*(IF((CH3)=FALSE,0,1))</f>
        <v>0</v>
      </c>
      <c r="CI42">
        <f>CI$39*(IF((CI3)=FALSE,0,1))</f>
        <v>0</v>
      </c>
      <c r="CJ42">
        <f>CJ$39*(IF((CJ3)=FALSE,0,1))</f>
        <v>0</v>
      </c>
      <c r="CK42">
        <f t="shared" ref="CK42:CK77" si="16">(SUM(BZ42:CJ42)/SUM(BZ$39:CJ$39))</f>
        <v>0.2</v>
      </c>
    </row>
    <row r="43" spans="1:89" ht="25" x14ac:dyDescent="0.25">
      <c r="A43" s="5"/>
      <c r="B43" s="1"/>
      <c r="BY43" s="28" t="s">
        <v>32</v>
      </c>
      <c r="BZ43">
        <f>BZ$39*(IF((BZ4)=FALSE,0,1))</f>
        <v>0</v>
      </c>
      <c r="CA43">
        <f>CA$39*(IF((CA4)=FALSE,0,1))</f>
        <v>0</v>
      </c>
      <c r="CB43">
        <f>CB$39*(IF((CB4)=FALSE,0,1))</f>
        <v>0</v>
      </c>
      <c r="CC43">
        <f>CC$39*(IF((CC4)=FALSE,0,1))</f>
        <v>0</v>
      </c>
      <c r="CD43">
        <f>CD$39*(IF((CD4)=FALSE,0,1))</f>
        <v>0</v>
      </c>
      <c r="CE43">
        <f>CE$39*(IF((CE4)=FALSE,0,1))</f>
        <v>0</v>
      </c>
      <c r="CF43">
        <f>CF$39*(IF((CF4)=FALSE,0,1))</f>
        <v>0</v>
      </c>
      <c r="CG43">
        <f>CG$39*(IF((CG4)=FALSE,0,1))</f>
        <v>0</v>
      </c>
      <c r="CH43">
        <f>CH$39*(IF((CH4)=FALSE,0,1))</f>
        <v>8</v>
      </c>
      <c r="CI43">
        <f>CI$39*(IF((CI4)=FALSE,0,1))</f>
        <v>0</v>
      </c>
      <c r="CJ43">
        <f>CJ$39*(IF((CJ4)=FALSE,0,1))</f>
        <v>0</v>
      </c>
      <c r="CK43">
        <f t="shared" si="16"/>
        <v>0.13333333333333333</v>
      </c>
    </row>
    <row r="44" spans="1:89" ht="25" x14ac:dyDescent="0.25">
      <c r="A44" s="5"/>
      <c r="B44" s="1"/>
      <c r="BY44" s="28" t="s">
        <v>41</v>
      </c>
      <c r="BZ44">
        <f>BZ$39*(IF((BZ5)=FALSE,0,1))</f>
        <v>0</v>
      </c>
      <c r="CA44">
        <f>CA$39*(IF((CA5)=FALSE,0,1))</f>
        <v>0</v>
      </c>
      <c r="CB44">
        <f>CB$39*(IF((CB5)=FALSE,0,1))</f>
        <v>0</v>
      </c>
      <c r="CC44">
        <f>CC$39*(IF((CC5)=FALSE,0,1))</f>
        <v>0</v>
      </c>
      <c r="CD44">
        <f>CD$39*(IF((CD5)=FALSE,0,1))</f>
        <v>5</v>
      </c>
      <c r="CE44">
        <f>CE$39*(IF((CE5)=FALSE,0,1))</f>
        <v>0</v>
      </c>
      <c r="CF44">
        <f>CF$39*(IF((CF5)=FALSE,0,1))</f>
        <v>0</v>
      </c>
      <c r="CG44">
        <f>CG$39*(IF((CG5)=FALSE,0,1))</f>
        <v>0</v>
      </c>
      <c r="CH44">
        <f>CH$39*(IF((CH5)=FALSE,0,1))</f>
        <v>0</v>
      </c>
      <c r="CI44">
        <f>CI$39*(IF((CI5)=FALSE,0,1))</f>
        <v>0</v>
      </c>
      <c r="CJ44">
        <f>CJ$39*(IF((CJ5)=FALSE,0,1))</f>
        <v>0</v>
      </c>
      <c r="CK44">
        <f t="shared" si="16"/>
        <v>8.3333333333333329E-2</v>
      </c>
    </row>
    <row r="45" spans="1:89" ht="25" x14ac:dyDescent="0.25">
      <c r="A45" s="5"/>
      <c r="B45" s="1"/>
      <c r="BY45" s="28" t="s">
        <v>56</v>
      </c>
      <c r="BZ45">
        <f>BZ$39*(IF((BZ6)=FALSE,0,1))</f>
        <v>0</v>
      </c>
      <c r="CA45">
        <f>CA$39*(IF((CA6)=FALSE,0,1))</f>
        <v>2</v>
      </c>
      <c r="CB45">
        <f>CB$39*(IF((CB6)=FALSE,0,1))</f>
        <v>3</v>
      </c>
      <c r="CC45">
        <f>CC$39*(IF((CC6)=FALSE,0,1))</f>
        <v>4</v>
      </c>
      <c r="CD45">
        <f>CD$39*(IF((CD6)=FALSE,0,1))</f>
        <v>5</v>
      </c>
      <c r="CE45">
        <f>CE$39*(IF((CE6)=FALSE,0,1))</f>
        <v>0</v>
      </c>
      <c r="CF45">
        <f>CF$39*(IF((CF6)=FALSE,0,1))</f>
        <v>0</v>
      </c>
      <c r="CG45">
        <f>CG$39*(IF((CG6)=FALSE,0,1))</f>
        <v>0</v>
      </c>
      <c r="CH45">
        <f>CH$39*(IF((CH6)=FALSE,0,1))</f>
        <v>0</v>
      </c>
      <c r="CI45">
        <f>CI$39*(IF((CI6)=FALSE,0,1))</f>
        <v>0</v>
      </c>
      <c r="CJ45">
        <f>CJ$39*(IF((CJ6)=FALSE,0,1))</f>
        <v>10</v>
      </c>
      <c r="CK45">
        <f t="shared" si="16"/>
        <v>0.4</v>
      </c>
    </row>
    <row r="46" spans="1:89" ht="25" x14ac:dyDescent="0.25">
      <c r="A46" s="5"/>
      <c r="B46" s="1"/>
      <c r="BY46" s="28" t="s">
        <v>74</v>
      </c>
      <c r="BZ46">
        <f>BZ$39*(IF((BZ7)=FALSE,0,1))</f>
        <v>1</v>
      </c>
      <c r="CA46">
        <f>CA$39*(IF((CA7)=FALSE,0,1))</f>
        <v>0</v>
      </c>
      <c r="CB46">
        <f>CB$39*(IF((CB7)=FALSE,0,1))</f>
        <v>0</v>
      </c>
      <c r="CC46">
        <f>CC$39*(IF((CC7)=FALSE,0,1))</f>
        <v>0</v>
      </c>
      <c r="CD46">
        <f>CD$39*(IF((CD7)=FALSE,0,1))</f>
        <v>0</v>
      </c>
      <c r="CE46">
        <f>CE$39*(IF((CE7)=FALSE,0,1))</f>
        <v>5</v>
      </c>
      <c r="CF46">
        <f>CF$39*(IF((CF7)=FALSE,0,1))</f>
        <v>0</v>
      </c>
      <c r="CG46">
        <f>CG$39*(IF((CG7)=FALSE,0,1))</f>
        <v>0</v>
      </c>
      <c r="CH46">
        <f>CH$39*(IF((CH7)=FALSE,0,1))</f>
        <v>8</v>
      </c>
      <c r="CI46">
        <f>CI$39*(IF((CI7)=FALSE,0,1))</f>
        <v>0</v>
      </c>
      <c r="CJ46">
        <f>CJ$39*(IF((CJ7)=FALSE,0,1))</f>
        <v>10</v>
      </c>
      <c r="CK46">
        <f t="shared" si="16"/>
        <v>0.4</v>
      </c>
    </row>
    <row r="47" spans="1:89" ht="25" x14ac:dyDescent="0.25">
      <c r="A47" s="5"/>
      <c r="B47" s="1"/>
      <c r="BY47" s="28" t="s">
        <v>86</v>
      </c>
      <c r="BZ47">
        <f>BZ$39*(IF((BZ8)=FALSE,0,1))</f>
        <v>0</v>
      </c>
      <c r="CA47">
        <f>CA$39*(IF((CA8)=FALSE,0,1))</f>
        <v>0</v>
      </c>
      <c r="CB47">
        <f>CB$39*(IF((CB8)=FALSE,0,1))</f>
        <v>0</v>
      </c>
      <c r="CC47">
        <f>CC$39*(IF((CC8)=FALSE,0,1))</f>
        <v>0</v>
      </c>
      <c r="CD47">
        <f>CD$39*(IF((CD8)=FALSE,0,1))</f>
        <v>0</v>
      </c>
      <c r="CE47">
        <f>CE$39*(IF((CE8)=FALSE,0,1))</f>
        <v>0</v>
      </c>
      <c r="CF47">
        <f>CF$39*(IF((CF8)=FALSE,0,1))</f>
        <v>0</v>
      </c>
      <c r="CG47">
        <f>CG$39*(IF((CG8)=FALSE,0,1))</f>
        <v>0</v>
      </c>
      <c r="CH47">
        <f>CH$39*(IF((CH8)=FALSE,0,1))</f>
        <v>8</v>
      </c>
      <c r="CI47">
        <f>CI$39*(IF((CI8)=FALSE,0,1))</f>
        <v>9</v>
      </c>
      <c r="CJ47">
        <f>CJ$39*(IF((CJ8)=FALSE,0,1))</f>
        <v>10</v>
      </c>
      <c r="CK47">
        <f t="shared" si="16"/>
        <v>0.45</v>
      </c>
    </row>
    <row r="48" spans="1:89" ht="25" x14ac:dyDescent="0.25">
      <c r="A48" s="5"/>
      <c r="B48" s="1"/>
      <c r="BY48" s="28" t="s">
        <v>102</v>
      </c>
      <c r="BZ48">
        <f>BZ$39*(IF((BZ9)=FALSE,0,1))</f>
        <v>1</v>
      </c>
      <c r="CA48">
        <f>CA$39*(IF((CA9)=FALSE,0,1))</f>
        <v>0</v>
      </c>
      <c r="CB48">
        <f>CB$39*(IF((CB9)=FALSE,0,1))</f>
        <v>3</v>
      </c>
      <c r="CC48">
        <f>CC$39*(IF((CC9)=FALSE,0,1))</f>
        <v>4</v>
      </c>
      <c r="CD48">
        <f>CD$39*(IF((CD9)=FALSE,0,1))</f>
        <v>5</v>
      </c>
      <c r="CE48">
        <f>CE$39*(IF((CE9)=FALSE,0,1))</f>
        <v>5</v>
      </c>
      <c r="CF48">
        <f>CF$39*(IF((CF9)=FALSE,0,1))</f>
        <v>6</v>
      </c>
      <c r="CG48">
        <f>CG$39*(IF((CG9)=FALSE,0,1))</f>
        <v>0</v>
      </c>
      <c r="CH48">
        <f>CH$39*(IF((CH9)=FALSE,0,1))</f>
        <v>8</v>
      </c>
      <c r="CI48">
        <f>CI$39*(IF((CI9)=FALSE,0,1))</f>
        <v>9</v>
      </c>
      <c r="CJ48">
        <f>CJ$39*(IF((CJ9)=FALSE,0,1))</f>
        <v>10</v>
      </c>
      <c r="CK48">
        <f t="shared" si="16"/>
        <v>0.85</v>
      </c>
    </row>
    <row r="49" spans="1:89" ht="25" x14ac:dyDescent="0.25">
      <c r="A49" s="5"/>
      <c r="B49" s="1"/>
      <c r="BY49" s="28" t="s">
        <v>110</v>
      </c>
      <c r="BZ49">
        <f>BZ$39*(IF((BZ10)=FALSE,0,1))</f>
        <v>0</v>
      </c>
      <c r="CA49">
        <f>CA$39*(IF((CA10)=FALSE,0,1))</f>
        <v>0</v>
      </c>
      <c r="CB49">
        <f>CB$39*(IF((CB10)=FALSE,0,1))</f>
        <v>0</v>
      </c>
      <c r="CC49">
        <f>CC$39*(IF((CC10)=FALSE,0,1))</f>
        <v>0</v>
      </c>
      <c r="CD49">
        <f>CD$39*(IF((CD10)=FALSE,0,1))</f>
        <v>5</v>
      </c>
      <c r="CE49">
        <f>CE$39*(IF((CE10)=FALSE,0,1))</f>
        <v>0</v>
      </c>
      <c r="CF49">
        <f>CF$39*(IF((CF10)=FALSE,0,1))</f>
        <v>0</v>
      </c>
      <c r="CG49">
        <f>CG$39*(IF((CG10)=FALSE,0,1))</f>
        <v>0</v>
      </c>
      <c r="CH49">
        <f>CH$39*(IF((CH10)=FALSE,0,1))</f>
        <v>0</v>
      </c>
      <c r="CI49">
        <f>CI$39*(IF((CI10)=FALSE,0,1))</f>
        <v>0</v>
      </c>
      <c r="CJ49">
        <f>CJ$39*(IF((CJ10)=FALSE,0,1))</f>
        <v>0</v>
      </c>
      <c r="CK49">
        <f t="shared" si="16"/>
        <v>8.3333333333333329E-2</v>
      </c>
    </row>
    <row r="50" spans="1:89" ht="25" x14ac:dyDescent="0.25">
      <c r="A50" s="5"/>
      <c r="B50" s="1"/>
      <c r="BY50" s="28" t="s">
        <v>121</v>
      </c>
      <c r="BZ50">
        <f>BZ$39*(IF((BZ11)=FALSE,0,1))</f>
        <v>0</v>
      </c>
      <c r="CA50">
        <f>CA$39*(IF((CA11)=FALSE,0,1))</f>
        <v>0</v>
      </c>
      <c r="CB50">
        <f>CB$39*(IF((CB11)=FALSE,0,1))</f>
        <v>0</v>
      </c>
      <c r="CC50">
        <f>CC$39*(IF((CC11)=FALSE,0,1))</f>
        <v>0</v>
      </c>
      <c r="CD50">
        <f>CD$39*(IF((CD11)=FALSE,0,1))</f>
        <v>5</v>
      </c>
      <c r="CE50">
        <f>CE$39*(IF((CE11)=FALSE,0,1))</f>
        <v>0</v>
      </c>
      <c r="CF50">
        <f>CF$39*(IF((CF11)=FALSE,0,1))</f>
        <v>0</v>
      </c>
      <c r="CG50">
        <f>CG$39*(IF((CG11)=FALSE,0,1))</f>
        <v>0</v>
      </c>
      <c r="CH50">
        <f>CH$39*(IF((CH11)=FALSE,0,1))</f>
        <v>8</v>
      </c>
      <c r="CI50">
        <f>CI$39*(IF((CI11)=FALSE,0,1))</f>
        <v>0</v>
      </c>
      <c r="CJ50">
        <f>CJ$39*(IF((CJ11)=FALSE,0,1))</f>
        <v>0</v>
      </c>
      <c r="CK50">
        <f t="shared" si="16"/>
        <v>0.21666666666666667</v>
      </c>
    </row>
    <row r="51" spans="1:89" ht="25" x14ac:dyDescent="0.25">
      <c r="A51" s="5"/>
      <c r="B51" s="1"/>
      <c r="BY51" s="28" t="s">
        <v>123</v>
      </c>
      <c r="BZ51">
        <f>BZ$39*(IF((BZ12)=FALSE,0,1))</f>
        <v>0</v>
      </c>
      <c r="CA51">
        <f>CA$39*(IF((CA12)=FALSE,0,1))</f>
        <v>0</v>
      </c>
      <c r="CB51">
        <f>CB$39*(IF((CB12)=FALSE,0,1))</f>
        <v>0</v>
      </c>
      <c r="CC51">
        <f>CC$39*(IF((CC12)=FALSE,0,1))</f>
        <v>0</v>
      </c>
      <c r="CD51">
        <f>CD$39*(IF((CD12)=FALSE,0,1))</f>
        <v>5</v>
      </c>
      <c r="CE51">
        <f>CE$39*(IF((CE12)=FALSE,0,1))</f>
        <v>0</v>
      </c>
      <c r="CF51">
        <f>CF$39*(IF((CF12)=FALSE,0,1))</f>
        <v>0</v>
      </c>
      <c r="CG51">
        <f>CG$39*(IF((CG12)=FALSE,0,1))</f>
        <v>0</v>
      </c>
      <c r="CH51">
        <f>CH$39*(IF((CH12)=FALSE,0,1))</f>
        <v>0</v>
      </c>
      <c r="CI51">
        <f>CI$39*(IF((CI12)=FALSE,0,1))</f>
        <v>0</v>
      </c>
      <c r="CJ51">
        <f>CJ$39*(IF((CJ12)=FALSE,0,1))</f>
        <v>0</v>
      </c>
      <c r="CK51">
        <f t="shared" si="16"/>
        <v>8.3333333333333329E-2</v>
      </c>
    </row>
    <row r="52" spans="1:89" ht="25" x14ac:dyDescent="0.25">
      <c r="A52" s="5"/>
      <c r="B52" s="1"/>
      <c r="BY52" s="28" t="s">
        <v>133</v>
      </c>
      <c r="BZ52">
        <f>BZ$39*(IF((BZ13)=FALSE,0,1))</f>
        <v>0</v>
      </c>
      <c r="CA52">
        <f>CA$39*(IF((CA13)=FALSE,0,1))</f>
        <v>0</v>
      </c>
      <c r="CB52">
        <f>CB$39*(IF((CB13)=FALSE,0,1))</f>
        <v>3</v>
      </c>
      <c r="CC52">
        <f>CC$39*(IF((CC13)=FALSE,0,1))</f>
        <v>4</v>
      </c>
      <c r="CD52">
        <f>CD$39*(IF((CD13)=FALSE,0,1))</f>
        <v>5</v>
      </c>
      <c r="CE52">
        <f>CE$39*(IF((CE13)=FALSE,0,1))</f>
        <v>0</v>
      </c>
      <c r="CF52">
        <f>CF$39*(IF((CF13)=FALSE,0,1))</f>
        <v>0</v>
      </c>
      <c r="CG52">
        <f>CG$39*(IF((CG13)=FALSE,0,1))</f>
        <v>0</v>
      </c>
      <c r="CH52">
        <f>CH$39*(IF((CH13)=FALSE,0,1))</f>
        <v>8</v>
      </c>
      <c r="CI52">
        <f>CI$39*(IF((CI13)=FALSE,0,1))</f>
        <v>0</v>
      </c>
      <c r="CJ52">
        <f>CJ$39*(IF((CJ13)=FALSE,0,1))</f>
        <v>0</v>
      </c>
      <c r="CK52">
        <f t="shared" si="16"/>
        <v>0.33333333333333331</v>
      </c>
    </row>
    <row r="53" spans="1:89" ht="25" x14ac:dyDescent="0.25">
      <c r="A53" s="5"/>
      <c r="B53" s="1"/>
      <c r="BY53" s="29" t="s">
        <v>143</v>
      </c>
      <c r="BZ53">
        <f>BZ$39*(IF((BZ14)=FALSE,0,1))</f>
        <v>1</v>
      </c>
      <c r="CA53">
        <f>CA$39*(IF((CA14)=FALSE,0,1))</f>
        <v>0</v>
      </c>
      <c r="CB53">
        <f>CB$39*(IF((CB14)=FALSE,0,1))</f>
        <v>0</v>
      </c>
      <c r="CC53">
        <f>CC$39*(IF((CC14)=FALSE,0,1))</f>
        <v>0</v>
      </c>
      <c r="CD53">
        <f>CD$39*(IF((CD14)=FALSE,0,1))</f>
        <v>5</v>
      </c>
      <c r="CE53">
        <f>CE$39*(IF((CE14)=FALSE,0,1))</f>
        <v>0</v>
      </c>
      <c r="CF53">
        <f>CF$39*(IF((CF14)=FALSE,0,1))</f>
        <v>0</v>
      </c>
      <c r="CG53">
        <f>CG$39*(IF((CG14)=FALSE,0,1))</f>
        <v>0</v>
      </c>
      <c r="CH53">
        <f>CH$39*(IF((CH14)=FALSE,0,1))</f>
        <v>8</v>
      </c>
      <c r="CI53">
        <f>CI$39*(IF((CI14)=FALSE,0,1))</f>
        <v>0</v>
      </c>
      <c r="CJ53">
        <f>CJ$39*(IF((CJ14)=FALSE,0,1))</f>
        <v>0</v>
      </c>
      <c r="CK53">
        <f t="shared" si="16"/>
        <v>0.23333333333333334</v>
      </c>
    </row>
    <row r="54" spans="1:89" ht="25" x14ac:dyDescent="0.25">
      <c r="A54" s="5"/>
      <c r="B54" s="1"/>
      <c r="BY54" s="28" t="s">
        <v>150</v>
      </c>
      <c r="BZ54">
        <f>BZ$39*(IF((BZ15)=FALSE,0,1))</f>
        <v>0</v>
      </c>
      <c r="CA54">
        <f>CA$39*(IF((CA15)=FALSE,0,1))</f>
        <v>0</v>
      </c>
      <c r="CB54">
        <f>CB$39*(IF((CB15)=FALSE,0,1))</f>
        <v>0</v>
      </c>
      <c r="CC54">
        <f>CC$39*(IF((CC15)=FALSE,0,1))</f>
        <v>0</v>
      </c>
      <c r="CD54">
        <f>CD$39*(IF((CD15)=FALSE,0,1))</f>
        <v>5</v>
      </c>
      <c r="CE54">
        <f>CE$39*(IF((CE15)=FALSE,0,1))</f>
        <v>0</v>
      </c>
      <c r="CF54">
        <f>CF$39*(IF((CF15)=FALSE,0,1))</f>
        <v>6</v>
      </c>
      <c r="CG54">
        <f>CG$39*(IF((CG15)=FALSE,0,1))</f>
        <v>0</v>
      </c>
      <c r="CH54">
        <f>CH$39*(IF((CH15)=FALSE,0,1))</f>
        <v>8</v>
      </c>
      <c r="CI54">
        <f>CI$39*(IF((CI15)=FALSE,0,1))</f>
        <v>0</v>
      </c>
      <c r="CJ54">
        <f>CJ$39*(IF((CJ15)=FALSE,0,1))</f>
        <v>0</v>
      </c>
      <c r="CK54">
        <f t="shared" si="16"/>
        <v>0.31666666666666665</v>
      </c>
    </row>
    <row r="55" spans="1:89" ht="25" x14ac:dyDescent="0.25">
      <c r="A55" s="5"/>
      <c r="B55" s="1"/>
      <c r="BY55" s="28" t="s">
        <v>159</v>
      </c>
      <c r="BZ55">
        <f>BZ$39*(IF((BZ16)=FALSE,0,1))</f>
        <v>1</v>
      </c>
      <c r="CA55">
        <f>CA$39*(IF((CA16)=FALSE,0,1))</f>
        <v>0</v>
      </c>
      <c r="CB55">
        <f>CB$39*(IF((CB16)=FALSE,0,1))</f>
        <v>0</v>
      </c>
      <c r="CC55">
        <f>CC$39*(IF((CC16)=FALSE,0,1))</f>
        <v>0</v>
      </c>
      <c r="CD55">
        <f>CD$39*(IF((CD16)=FALSE,0,1))</f>
        <v>0</v>
      </c>
      <c r="CE55">
        <f>CE$39*(IF((CE16)=FALSE,0,1))</f>
        <v>0</v>
      </c>
      <c r="CF55">
        <f>CF$39*(IF((CF16)=FALSE,0,1))</f>
        <v>0</v>
      </c>
      <c r="CG55">
        <f>CG$39*(IF((CG16)=FALSE,0,1))</f>
        <v>0</v>
      </c>
      <c r="CH55">
        <f>CH$39*(IF((CH16)=FALSE,0,1))</f>
        <v>8</v>
      </c>
      <c r="CI55">
        <f>CI$39*(IF((CI16)=FALSE,0,1))</f>
        <v>0</v>
      </c>
      <c r="CJ55">
        <f>CJ$39*(IF((CJ16)=FALSE,0,1))</f>
        <v>0</v>
      </c>
      <c r="CK55">
        <f t="shared" si="16"/>
        <v>0.15</v>
      </c>
    </row>
    <row r="56" spans="1:89" ht="25" x14ac:dyDescent="0.25">
      <c r="A56" s="5"/>
      <c r="B56" s="1"/>
      <c r="BY56" s="28" t="s">
        <v>172</v>
      </c>
      <c r="BZ56">
        <f>BZ$39*(IF((BZ17)=FALSE,0,1))</f>
        <v>1</v>
      </c>
      <c r="CA56">
        <f>CA$39*(IF((CA17)=FALSE,0,1))</f>
        <v>0</v>
      </c>
      <c r="CB56">
        <f>CB$39*(IF((CB17)=FALSE,0,1))</f>
        <v>3</v>
      </c>
      <c r="CC56">
        <f>CC$39*(IF((CC17)=FALSE,0,1))</f>
        <v>4</v>
      </c>
      <c r="CD56">
        <f>CD$39*(IF((CD17)=FALSE,0,1))</f>
        <v>0</v>
      </c>
      <c r="CE56">
        <f>CE$39*(IF((CE17)=FALSE,0,1))</f>
        <v>0</v>
      </c>
      <c r="CF56">
        <f>CF$39*(IF((CF17)=FALSE,0,1))</f>
        <v>0</v>
      </c>
      <c r="CG56">
        <f>CG$39*(IF((CG17)=FALSE,0,1))</f>
        <v>0</v>
      </c>
      <c r="CH56">
        <f>CH$39*(IF((CH17)=FALSE,0,1))</f>
        <v>8</v>
      </c>
      <c r="CI56">
        <f>CI$39*(IF((CI17)=FALSE,0,1))</f>
        <v>0</v>
      </c>
      <c r="CJ56">
        <f>CJ$39*(IF((CJ17)=FALSE,0,1))</f>
        <v>0</v>
      </c>
      <c r="CK56">
        <f t="shared" si="16"/>
        <v>0.26666666666666666</v>
      </c>
    </row>
    <row r="57" spans="1:89" ht="25" x14ac:dyDescent="0.25">
      <c r="A57" s="5"/>
      <c r="B57" s="1"/>
      <c r="BY57" s="28" t="s">
        <v>179</v>
      </c>
      <c r="BZ57">
        <f>BZ$39*(IF((BZ18)=FALSE,0,1))</f>
        <v>0</v>
      </c>
      <c r="CA57">
        <f>CA$39*(IF((CA18)=FALSE,0,1))</f>
        <v>0</v>
      </c>
      <c r="CB57">
        <f>CB$39*(IF((CB18)=FALSE,0,1))</f>
        <v>0</v>
      </c>
      <c r="CC57">
        <f>CC$39*(IF((CC18)=FALSE,0,1))</f>
        <v>0</v>
      </c>
      <c r="CD57">
        <f>CD$39*(IF((CD18)=FALSE,0,1))</f>
        <v>5</v>
      </c>
      <c r="CE57">
        <f>CE$39*(IF((CE18)=FALSE,0,1))</f>
        <v>0</v>
      </c>
      <c r="CF57">
        <f>CF$39*(IF((CF18)=FALSE,0,1))</f>
        <v>0</v>
      </c>
      <c r="CG57">
        <f>CG$39*(IF((CG18)=FALSE,0,1))</f>
        <v>0</v>
      </c>
      <c r="CH57">
        <f>CH$39*(IF((CH18)=FALSE,0,1))</f>
        <v>8</v>
      </c>
      <c r="CI57">
        <f>CI$39*(IF((CI18)=FALSE,0,1))</f>
        <v>0</v>
      </c>
      <c r="CJ57">
        <f>CJ$39*(IF((CJ18)=FALSE,0,1))</f>
        <v>0</v>
      </c>
      <c r="CK57">
        <f t="shared" si="16"/>
        <v>0.21666666666666667</v>
      </c>
    </row>
    <row r="58" spans="1:89" ht="25" x14ac:dyDescent="0.25">
      <c r="A58" s="5"/>
      <c r="B58" s="1"/>
      <c r="BY58" s="28" t="s">
        <v>189</v>
      </c>
      <c r="BZ58">
        <f>BZ$39*(IF((BZ19)=FALSE,0,1))</f>
        <v>0</v>
      </c>
      <c r="CA58">
        <f>CA$39*(IF((CA19)=FALSE,0,1))</f>
        <v>0</v>
      </c>
      <c r="CB58">
        <f>CB$39*(IF((CB19)=FALSE,0,1))</f>
        <v>0</v>
      </c>
      <c r="CC58">
        <f>CC$39*(IF((CC19)=FALSE,0,1))</f>
        <v>0</v>
      </c>
      <c r="CD58">
        <f>CD$39*(IF((CD19)=FALSE,0,1))</f>
        <v>5</v>
      </c>
      <c r="CE58">
        <f>CE$39*(IF((CE19)=FALSE,0,1))</f>
        <v>0</v>
      </c>
      <c r="CF58">
        <f>CF$39*(IF((CF19)=FALSE,0,1))</f>
        <v>0</v>
      </c>
      <c r="CG58">
        <f>CG$39*(IF((CG19)=FALSE,0,1))</f>
        <v>0</v>
      </c>
      <c r="CH58">
        <f>CH$39*(IF((CH19)=FALSE,0,1))</f>
        <v>0</v>
      </c>
      <c r="CI58">
        <f>CI$39*(IF((CI19)=FALSE,0,1))</f>
        <v>0</v>
      </c>
      <c r="CJ58">
        <f>CJ$39*(IF((CJ19)=FALSE,0,1))</f>
        <v>10</v>
      </c>
      <c r="CK58">
        <f t="shared" si="16"/>
        <v>0.25</v>
      </c>
    </row>
    <row r="59" spans="1:89" ht="25" x14ac:dyDescent="0.25">
      <c r="A59" s="5"/>
      <c r="B59" s="1"/>
      <c r="BY59" s="28" t="s">
        <v>197</v>
      </c>
      <c r="BZ59">
        <f>BZ$39*(IF((BZ20)=FALSE,0,1))</f>
        <v>0</v>
      </c>
      <c r="CA59">
        <f>CA$39*(IF((CA20)=FALSE,0,1))</f>
        <v>0</v>
      </c>
      <c r="CB59">
        <f>CB$39*(IF((CB20)=FALSE,0,1))</f>
        <v>0</v>
      </c>
      <c r="CC59">
        <f>CC$39*(IF((CC20)=FALSE,0,1))</f>
        <v>0</v>
      </c>
      <c r="CD59">
        <f>CD$39*(IF((CD20)=FALSE,0,1))</f>
        <v>0</v>
      </c>
      <c r="CE59">
        <f>CE$39*(IF((CE20)=FALSE,0,1))</f>
        <v>0</v>
      </c>
      <c r="CF59">
        <f>CF$39*(IF((CF20)=FALSE,0,1))</f>
        <v>0</v>
      </c>
      <c r="CG59">
        <f>CG$39*(IF((CG20)=FALSE,0,1))</f>
        <v>0</v>
      </c>
      <c r="CH59">
        <f>CH$39*(IF((CH20)=FALSE,0,1))</f>
        <v>8</v>
      </c>
      <c r="CI59">
        <f>CI$39*(IF((CI20)=FALSE,0,1))</f>
        <v>0</v>
      </c>
      <c r="CJ59">
        <f>CJ$39*(IF((CJ20)=FALSE,0,1))</f>
        <v>0</v>
      </c>
      <c r="CK59">
        <f t="shared" si="16"/>
        <v>0.13333333333333333</v>
      </c>
    </row>
    <row r="60" spans="1:89" ht="25" x14ac:dyDescent="0.25">
      <c r="A60" s="5"/>
      <c r="B60" s="1"/>
      <c r="BY60" s="28" t="s">
        <v>207</v>
      </c>
      <c r="BZ60">
        <f>BZ$39*(IF((BZ21)=FALSE,0,1))</f>
        <v>1</v>
      </c>
      <c r="CA60">
        <f>CA$39*(IF((CA21)=FALSE,0,1))</f>
        <v>0</v>
      </c>
      <c r="CB60">
        <f>CB$39*(IF((CB21)=FALSE,0,1))</f>
        <v>3</v>
      </c>
      <c r="CC60">
        <f>CC$39*(IF((CC21)=FALSE,0,1))</f>
        <v>4</v>
      </c>
      <c r="CD60">
        <f>CD$39*(IF((CD21)=FALSE,0,1))</f>
        <v>0</v>
      </c>
      <c r="CE60">
        <f>CE$39*(IF((CE21)=FALSE,0,1))</f>
        <v>0</v>
      </c>
      <c r="CF60">
        <f>CF$39*(IF((CF21)=FALSE,0,1))</f>
        <v>0</v>
      </c>
      <c r="CG60">
        <f>CG$39*(IF((CG21)=FALSE,0,1))</f>
        <v>0</v>
      </c>
      <c r="CH60">
        <f>CH$39*(IF((CH21)=FALSE,0,1))</f>
        <v>8</v>
      </c>
      <c r="CI60">
        <f>CI$39*(IF((CI21)=FALSE,0,1))</f>
        <v>0</v>
      </c>
      <c r="CJ60">
        <f>CJ$39*(IF((CJ21)=FALSE,0,1))</f>
        <v>0</v>
      </c>
      <c r="CK60">
        <f t="shared" si="16"/>
        <v>0.26666666666666666</v>
      </c>
    </row>
    <row r="61" spans="1:89" ht="25" x14ac:dyDescent="0.25">
      <c r="A61" s="5"/>
      <c r="B61" s="1"/>
      <c r="BY61" s="28" t="s">
        <v>217</v>
      </c>
      <c r="BZ61">
        <f>BZ$39*(IF((BZ22)=FALSE,0,1))</f>
        <v>1</v>
      </c>
      <c r="CA61">
        <f>CA$39*(IF((CA22)=FALSE,0,1))</f>
        <v>0</v>
      </c>
      <c r="CB61">
        <f>CB$39*(IF((CB22)=FALSE,0,1))</f>
        <v>3</v>
      </c>
      <c r="CC61">
        <f>CC$39*(IF((CC22)=FALSE,0,1))</f>
        <v>4</v>
      </c>
      <c r="CD61">
        <f>CD$39*(IF((CD22)=FALSE,0,1))</f>
        <v>0</v>
      </c>
      <c r="CE61">
        <f>CE$39*(IF((CE22)=FALSE,0,1))</f>
        <v>0</v>
      </c>
      <c r="CF61">
        <f>CF$39*(IF((CF22)=FALSE,0,1))</f>
        <v>0</v>
      </c>
      <c r="CG61">
        <f>CG$39*(IF((CG22)=FALSE,0,1))</f>
        <v>0</v>
      </c>
      <c r="CH61">
        <f>CH$39*(IF((CH22)=FALSE,0,1))</f>
        <v>8</v>
      </c>
      <c r="CI61">
        <f>CI$39*(IF((CI22)=FALSE,0,1))</f>
        <v>0</v>
      </c>
      <c r="CJ61">
        <f>CJ$39*(IF((CJ22)=FALSE,0,1))</f>
        <v>10</v>
      </c>
      <c r="CK61">
        <f t="shared" si="16"/>
        <v>0.43333333333333335</v>
      </c>
    </row>
    <row r="62" spans="1:89" ht="25" x14ac:dyDescent="0.25">
      <c r="A62" s="5"/>
      <c r="B62" s="1"/>
      <c r="BY62" s="28" t="s">
        <v>221</v>
      </c>
      <c r="BZ62">
        <f>BZ$39*(IF((BZ23)=FALSE,0,1))</f>
        <v>0</v>
      </c>
      <c r="CA62">
        <f>CA$39*(IF((CA23)=FALSE,0,1))</f>
        <v>0</v>
      </c>
      <c r="CB62">
        <f>CB$39*(IF((CB23)=FALSE,0,1))</f>
        <v>0</v>
      </c>
      <c r="CC62">
        <f>CC$39*(IF((CC23)=FALSE,0,1))</f>
        <v>0</v>
      </c>
      <c r="CD62">
        <f>CD$39*(IF((CD23)=FALSE,0,1))</f>
        <v>5</v>
      </c>
      <c r="CE62">
        <f>CE$39*(IF((CE23)=FALSE,0,1))</f>
        <v>0</v>
      </c>
      <c r="CF62">
        <f>CF$39*(IF((CF23)=FALSE,0,1))</f>
        <v>0</v>
      </c>
      <c r="CG62">
        <f>CG$39*(IF((CG23)=FALSE,0,1))</f>
        <v>0</v>
      </c>
      <c r="CH62">
        <f>CH$39*(IF((CH23)=FALSE,0,1))</f>
        <v>0</v>
      </c>
      <c r="CI62">
        <f>CI$39*(IF((CI23)=FALSE,0,1))</f>
        <v>0</v>
      </c>
      <c r="CJ62">
        <f>CJ$39*(IF((CJ23)=FALSE,0,1))</f>
        <v>10</v>
      </c>
      <c r="CK62">
        <f t="shared" si="16"/>
        <v>0.25</v>
      </c>
    </row>
    <row r="63" spans="1:89" ht="25" x14ac:dyDescent="0.25">
      <c r="A63" s="5"/>
      <c r="B63" s="1"/>
      <c r="BY63" s="28" t="s">
        <v>231</v>
      </c>
      <c r="BZ63">
        <f>BZ$39*(IF((BZ24)=FALSE,0,1))</f>
        <v>0</v>
      </c>
      <c r="CA63">
        <f>CA$39*(IF((CA24)=FALSE,0,1))</f>
        <v>0</v>
      </c>
      <c r="CB63">
        <f>CB$39*(IF((CB24)=FALSE,0,1))</f>
        <v>0</v>
      </c>
      <c r="CC63">
        <f>CC$39*(IF((CC24)=FALSE,0,1))</f>
        <v>0</v>
      </c>
      <c r="CD63">
        <f>CD$39*(IF((CD24)=FALSE,0,1))</f>
        <v>0</v>
      </c>
      <c r="CE63">
        <f>CE$39*(IF((CE24)=FALSE,0,1))</f>
        <v>0</v>
      </c>
      <c r="CF63">
        <f>CF$39*(IF((CF24)=FALSE,0,1))</f>
        <v>0</v>
      </c>
      <c r="CG63">
        <f>CG$39*(IF((CG24)=FALSE,0,1))</f>
        <v>0</v>
      </c>
      <c r="CH63">
        <f>CH$39*(IF((CH24)=FALSE,0,1))</f>
        <v>8</v>
      </c>
      <c r="CI63">
        <f>CI$39*(IF((CI24)=FALSE,0,1))</f>
        <v>0</v>
      </c>
      <c r="CJ63">
        <f>CJ$39*(IF((CJ24)=FALSE,0,1))</f>
        <v>0</v>
      </c>
      <c r="CK63">
        <f t="shared" si="16"/>
        <v>0.13333333333333333</v>
      </c>
    </row>
    <row r="64" spans="1:89" ht="25" x14ac:dyDescent="0.25">
      <c r="A64" s="5"/>
      <c r="B64" s="1"/>
      <c r="BY64" s="28" t="s">
        <v>237</v>
      </c>
      <c r="BZ64">
        <f>BZ$39*(IF((BZ25)=FALSE,0,1))</f>
        <v>0</v>
      </c>
      <c r="CA64">
        <f>CA$39*(IF((CA25)=FALSE,0,1))</f>
        <v>0</v>
      </c>
      <c r="CB64">
        <f>CB$39*(IF((CB25)=FALSE,0,1))</f>
        <v>0</v>
      </c>
      <c r="CC64">
        <f>CC$39*(IF((CC25)=FALSE,0,1))</f>
        <v>0</v>
      </c>
      <c r="CD64">
        <f>CD$39*(IF((CD25)=FALSE,0,1))</f>
        <v>0</v>
      </c>
      <c r="CE64">
        <f>CE$39*(IF((CE25)=FALSE,0,1))</f>
        <v>5</v>
      </c>
      <c r="CF64">
        <f>CF$39*(IF((CF25)=FALSE,0,1))</f>
        <v>0</v>
      </c>
      <c r="CG64">
        <f>CG$39*(IF((CG25)=FALSE,0,1))</f>
        <v>0</v>
      </c>
      <c r="CH64">
        <f>CH$39*(IF((CH25)=FALSE,0,1))</f>
        <v>8</v>
      </c>
      <c r="CI64">
        <f>CI$39*(IF((CI25)=FALSE,0,1))</f>
        <v>0</v>
      </c>
      <c r="CJ64">
        <f>CJ$39*(IF((CJ25)=FALSE,0,1))</f>
        <v>0</v>
      </c>
      <c r="CK64">
        <f t="shared" si="16"/>
        <v>0.21666666666666667</v>
      </c>
    </row>
    <row r="65" spans="1:89" ht="25" x14ac:dyDescent="0.25">
      <c r="A65" s="5"/>
      <c r="B65" s="1"/>
      <c r="BY65" s="28" t="s">
        <v>243</v>
      </c>
      <c r="BZ65">
        <f>BZ$39*(IF((BZ26)=FALSE,0,1))</f>
        <v>1</v>
      </c>
      <c r="CA65">
        <f>CA$39*(IF((CA26)=FALSE,0,1))</f>
        <v>0</v>
      </c>
      <c r="CB65">
        <f>CB$39*(IF((CB26)=FALSE,0,1))</f>
        <v>0</v>
      </c>
      <c r="CC65">
        <f>CC$39*(IF((CC26)=FALSE,0,1))</f>
        <v>0</v>
      </c>
      <c r="CD65">
        <f>CD$39*(IF((CD26)=FALSE,0,1))</f>
        <v>5</v>
      </c>
      <c r="CE65">
        <f>CE$39*(IF((CE26)=FALSE,0,1))</f>
        <v>0</v>
      </c>
      <c r="CF65">
        <f>CF$39*(IF((CF26)=FALSE,0,1))</f>
        <v>0</v>
      </c>
      <c r="CG65">
        <f>CG$39*(IF((CG26)=FALSE,0,1))</f>
        <v>0</v>
      </c>
      <c r="CH65">
        <f>CH$39*(IF((CH26)=FALSE,0,1))</f>
        <v>8</v>
      </c>
      <c r="CI65">
        <f>CI$39*(IF((CI26)=FALSE,0,1))</f>
        <v>0</v>
      </c>
      <c r="CJ65">
        <f>CJ$39*(IF((CJ26)=FALSE,0,1))</f>
        <v>0</v>
      </c>
      <c r="CK65">
        <f t="shared" si="16"/>
        <v>0.23333333333333334</v>
      </c>
    </row>
    <row r="66" spans="1:89" ht="25" x14ac:dyDescent="0.25">
      <c r="A66" s="5"/>
      <c r="B66" s="1"/>
      <c r="BY66" s="28" t="s">
        <v>246</v>
      </c>
      <c r="BZ66">
        <f>BZ$39*(IF((BZ27)=FALSE,0,1))</f>
        <v>0</v>
      </c>
      <c r="CA66">
        <f>CA$39*(IF((CA27)=FALSE,0,1))</f>
        <v>0</v>
      </c>
      <c r="CB66">
        <f>CB$39*(IF((CB27)=FALSE,0,1))</f>
        <v>0</v>
      </c>
      <c r="CC66">
        <f>CC$39*(IF((CC27)=FALSE,0,1))</f>
        <v>0</v>
      </c>
      <c r="CD66">
        <f>CD$39*(IF((CD27)=FALSE,0,1))</f>
        <v>5</v>
      </c>
      <c r="CE66">
        <f>CE$39*(IF((CE27)=FALSE,0,1))</f>
        <v>0</v>
      </c>
      <c r="CF66">
        <f>CF$39*(IF((CF27)=FALSE,0,1))</f>
        <v>6</v>
      </c>
      <c r="CG66">
        <f>CG$39*(IF((CG27)=FALSE,0,1))</f>
        <v>0</v>
      </c>
      <c r="CH66">
        <f>CH$39*(IF((CH27)=FALSE,0,1))</f>
        <v>0</v>
      </c>
      <c r="CI66">
        <f>CI$39*(IF((CI27)=FALSE,0,1))</f>
        <v>0</v>
      </c>
      <c r="CJ66">
        <f>CJ$39*(IF((CJ27)=FALSE,0,1))</f>
        <v>0</v>
      </c>
      <c r="CK66">
        <f t="shared" si="16"/>
        <v>0.18333333333333332</v>
      </c>
    </row>
    <row r="67" spans="1:89" ht="25" x14ac:dyDescent="0.25">
      <c r="A67" s="5"/>
      <c r="B67" s="1"/>
      <c r="BY67" s="28" t="s">
        <v>253</v>
      </c>
      <c r="BZ67">
        <f>BZ$39*(IF((BZ28)=FALSE,0,1))</f>
        <v>0</v>
      </c>
      <c r="CA67">
        <f>CA$39*(IF((CA28)=FALSE,0,1))</f>
        <v>0</v>
      </c>
      <c r="CB67">
        <f>CB$39*(IF((CB28)=FALSE,0,1))</f>
        <v>0</v>
      </c>
      <c r="CC67">
        <f>CC$39*(IF((CC28)=FALSE,0,1))</f>
        <v>0</v>
      </c>
      <c r="CD67">
        <f>CD$39*(IF((CD28)=FALSE,0,1))</f>
        <v>5</v>
      </c>
      <c r="CE67">
        <f>CE$39*(IF((CE28)=FALSE,0,1))</f>
        <v>0</v>
      </c>
      <c r="CF67">
        <f>CF$39*(IF((CF28)=FALSE,0,1))</f>
        <v>0</v>
      </c>
      <c r="CG67">
        <f>CG$39*(IF((CG28)=FALSE,0,1))</f>
        <v>0</v>
      </c>
      <c r="CH67">
        <f>CH$39*(IF((CH28)=FALSE,0,1))</f>
        <v>8</v>
      </c>
      <c r="CI67">
        <f>CI$39*(IF((CI28)=FALSE,0,1))</f>
        <v>0</v>
      </c>
      <c r="CJ67">
        <f>CJ$39*(IF((CJ28)=FALSE,0,1))</f>
        <v>0</v>
      </c>
      <c r="CK67">
        <f t="shared" si="16"/>
        <v>0.21666666666666667</v>
      </c>
    </row>
    <row r="68" spans="1:89" ht="25" x14ac:dyDescent="0.25">
      <c r="A68" s="5"/>
      <c r="B68" s="1"/>
      <c r="BY68" s="28" t="s">
        <v>261</v>
      </c>
      <c r="BZ68">
        <f>BZ$39*(IF((BZ29)=FALSE,0,1))</f>
        <v>1</v>
      </c>
      <c r="CA68">
        <f>CA$39*(IF((CA29)=FALSE,0,1))</f>
        <v>0</v>
      </c>
      <c r="CB68">
        <f>CB$39*(IF((CB29)=FALSE,0,1))</f>
        <v>3</v>
      </c>
      <c r="CC68">
        <f>CC$39*(IF((CC29)=FALSE,0,1))</f>
        <v>4</v>
      </c>
      <c r="CD68">
        <f>CD$39*(IF((CD29)=FALSE,0,1))</f>
        <v>0</v>
      </c>
      <c r="CE68">
        <f>CE$39*(IF((CE29)=FALSE,0,1))</f>
        <v>0</v>
      </c>
      <c r="CF68">
        <f>CF$39*(IF((CF29)=FALSE,0,1))</f>
        <v>0</v>
      </c>
      <c r="CG68">
        <f>CG$39*(IF((CG29)=FALSE,0,1))</f>
        <v>0</v>
      </c>
      <c r="CH68">
        <f>CH$39*(IF((CH29)=FALSE,0,1))</f>
        <v>8</v>
      </c>
      <c r="CI68">
        <f>CI$39*(IF((CI29)=FALSE,0,1))</f>
        <v>0</v>
      </c>
      <c r="CJ68">
        <f>CJ$39*(IF((CJ29)=FALSE,0,1))</f>
        <v>0</v>
      </c>
      <c r="CK68">
        <f t="shared" si="16"/>
        <v>0.26666666666666666</v>
      </c>
    </row>
    <row r="69" spans="1:89" ht="25" x14ac:dyDescent="0.25">
      <c r="A69" s="5"/>
      <c r="B69" s="1"/>
      <c r="BY69" s="28" t="s">
        <v>265</v>
      </c>
      <c r="BZ69">
        <f>BZ$39*(IF((BZ30)=FALSE,0,1))</f>
        <v>0</v>
      </c>
      <c r="CA69">
        <f>CA$39*(IF((CA30)=FALSE,0,1))</f>
        <v>0</v>
      </c>
      <c r="CB69">
        <f>CB$39*(IF((CB30)=FALSE,0,1))</f>
        <v>0</v>
      </c>
      <c r="CC69">
        <f>CC$39*(IF((CC30)=FALSE,0,1))</f>
        <v>0</v>
      </c>
      <c r="CD69">
        <f>CD$39*(IF((CD30)=FALSE,0,1))</f>
        <v>0</v>
      </c>
      <c r="CE69">
        <f>CE$39*(IF((CE30)=FALSE,0,1))</f>
        <v>0</v>
      </c>
      <c r="CF69">
        <f>CF$39*(IF((CF30)=FALSE,0,1))</f>
        <v>0</v>
      </c>
      <c r="CG69">
        <f>CG$39*(IF((CG30)=FALSE,0,1))</f>
        <v>0</v>
      </c>
      <c r="CH69">
        <f>CH$39*(IF((CH30)=FALSE,0,1))</f>
        <v>0</v>
      </c>
      <c r="CI69">
        <f>CI$39*(IF((CI30)=FALSE,0,1))</f>
        <v>0</v>
      </c>
      <c r="CJ69">
        <f>CJ$39*(IF((CJ30)=FALSE,0,1))</f>
        <v>0</v>
      </c>
      <c r="CK69">
        <f t="shared" si="16"/>
        <v>0</v>
      </c>
    </row>
    <row r="70" spans="1:89" ht="25" x14ac:dyDescent="0.25">
      <c r="A70" s="5"/>
      <c r="B70" s="1"/>
      <c r="BY70" s="28" t="s">
        <v>275</v>
      </c>
      <c r="BZ70">
        <f>BZ$39*(IF((BZ31)=FALSE,0,1))</f>
        <v>1</v>
      </c>
      <c r="CA70">
        <f>CA$39*(IF((CA31)=FALSE,0,1))</f>
        <v>0</v>
      </c>
      <c r="CB70">
        <f>CB$39*(IF((CB31)=FALSE,0,1))</f>
        <v>0</v>
      </c>
      <c r="CC70">
        <f>CC$39*(IF((CC31)=FALSE,0,1))</f>
        <v>0</v>
      </c>
      <c r="CD70">
        <f>CD$39*(IF((CD31)=FALSE,0,1))</f>
        <v>5</v>
      </c>
      <c r="CE70">
        <f>CE$39*(IF((CE31)=FALSE,0,1))</f>
        <v>0</v>
      </c>
      <c r="CF70">
        <f>CF$39*(IF((CF31)=FALSE,0,1))</f>
        <v>0</v>
      </c>
      <c r="CG70">
        <f>CG$39*(IF((CG31)=FALSE,0,1))</f>
        <v>0</v>
      </c>
      <c r="CH70">
        <f>CH$39*(IF((CH31)=FALSE,0,1))</f>
        <v>8</v>
      </c>
      <c r="CI70">
        <f>CI$39*(IF((CI31)=FALSE,0,1))</f>
        <v>0</v>
      </c>
      <c r="CJ70">
        <f>CJ$39*(IF((CJ31)=FALSE,0,1))</f>
        <v>0</v>
      </c>
      <c r="CK70">
        <f t="shared" si="16"/>
        <v>0.23333333333333334</v>
      </c>
    </row>
    <row r="71" spans="1:89" ht="25" x14ac:dyDescent="0.25">
      <c r="A71" s="5"/>
      <c r="B71" s="1"/>
      <c r="BY71" s="28" t="s">
        <v>282</v>
      </c>
      <c r="BZ71">
        <f>BZ$39*(IF((BZ32)=FALSE,0,1))</f>
        <v>1</v>
      </c>
      <c r="CA71">
        <f>CA$39*(IF((CA32)=FALSE,0,1))</f>
        <v>0</v>
      </c>
      <c r="CB71">
        <f>CB$39*(IF((CB32)=FALSE,0,1))</f>
        <v>0</v>
      </c>
      <c r="CC71">
        <f>CC$39*(IF((CC32)=FALSE,0,1))</f>
        <v>0</v>
      </c>
      <c r="CD71">
        <f>CD$39*(IF((CD32)=FALSE,0,1))</f>
        <v>5</v>
      </c>
      <c r="CE71">
        <f>CE$39*(IF((CE32)=FALSE,0,1))</f>
        <v>0</v>
      </c>
      <c r="CF71">
        <f>CF$39*(IF((CF32)=FALSE,0,1))</f>
        <v>0</v>
      </c>
      <c r="CG71">
        <f>CG$39*(IF((CG32)=FALSE,0,1))</f>
        <v>0</v>
      </c>
      <c r="CH71">
        <f>CH$39*(IF((CH32)=FALSE,0,1))</f>
        <v>8</v>
      </c>
      <c r="CI71">
        <f>CI$39*(IF((CI32)=FALSE,0,1))</f>
        <v>0</v>
      </c>
      <c r="CJ71">
        <f>CJ$39*(IF((CJ32)=FALSE,0,1))</f>
        <v>0</v>
      </c>
      <c r="CK71">
        <f t="shared" si="16"/>
        <v>0.23333333333333334</v>
      </c>
    </row>
    <row r="72" spans="1:89" ht="25" x14ac:dyDescent="0.25">
      <c r="A72" s="5"/>
      <c r="B72" s="1"/>
      <c r="BY72" s="28" t="s">
        <v>290</v>
      </c>
      <c r="BZ72">
        <f>BZ$39*(IF((BZ33)=FALSE,0,1))</f>
        <v>0</v>
      </c>
      <c r="CA72">
        <f>CA$39*(IF((CA33)=FALSE,0,1))</f>
        <v>0</v>
      </c>
      <c r="CB72">
        <f>CB$39*(IF((CB33)=FALSE,0,1))</f>
        <v>0</v>
      </c>
      <c r="CC72">
        <f>CC$39*(IF((CC33)=FALSE,0,1))</f>
        <v>0</v>
      </c>
      <c r="CD72">
        <f>CD$39*(IF((CD33)=FALSE,0,1))</f>
        <v>5</v>
      </c>
      <c r="CE72">
        <f>CE$39*(IF((CE33)=FALSE,0,1))</f>
        <v>0</v>
      </c>
      <c r="CF72">
        <f>CF$39*(IF((CF33)=FALSE,0,1))</f>
        <v>0</v>
      </c>
      <c r="CG72">
        <f>CG$39*(IF((CG33)=FALSE,0,1))</f>
        <v>0</v>
      </c>
      <c r="CH72">
        <f>CH$39*(IF((CH33)=FALSE,0,1))</f>
        <v>8</v>
      </c>
      <c r="CI72">
        <f>CI$39*(IF((CI33)=FALSE,0,1))</f>
        <v>0</v>
      </c>
      <c r="CJ72">
        <f>CJ$39*(IF((CJ33)=FALSE,0,1))</f>
        <v>0</v>
      </c>
      <c r="CK72">
        <f t="shared" si="16"/>
        <v>0.21666666666666667</v>
      </c>
    </row>
    <row r="73" spans="1:89" ht="25" x14ac:dyDescent="0.25">
      <c r="A73" s="5"/>
      <c r="B73" s="1"/>
      <c r="BY73" s="28" t="s">
        <v>299</v>
      </c>
      <c r="BZ73">
        <f>BZ$39*(IF((BZ34)=FALSE,0,1))</f>
        <v>0</v>
      </c>
      <c r="CA73">
        <f>CA$39*(IF((CA34)=FALSE,0,1))</f>
        <v>0</v>
      </c>
      <c r="CB73">
        <f>CB$39*(IF((CB34)=FALSE,0,1))</f>
        <v>0</v>
      </c>
      <c r="CC73">
        <f>CC$39*(IF((CC34)=FALSE,0,1))</f>
        <v>0</v>
      </c>
      <c r="CD73">
        <f>CD$39*(IF((CD34)=FALSE,0,1))</f>
        <v>0</v>
      </c>
      <c r="CE73">
        <f>CE$39*(IF((CE34)=FALSE,0,1))</f>
        <v>0</v>
      </c>
      <c r="CF73">
        <f>CF$39*(IF((CF34)=FALSE,0,1))</f>
        <v>0</v>
      </c>
      <c r="CG73">
        <f>CG$39*(IF((CG34)=FALSE,0,1))</f>
        <v>0</v>
      </c>
      <c r="CH73">
        <f>CH$39*(IF((CH34)=FALSE,0,1))</f>
        <v>0</v>
      </c>
      <c r="CI73">
        <f>CI$39*(IF((CI34)=FALSE,0,1))</f>
        <v>0</v>
      </c>
      <c r="CJ73">
        <f>CJ$39*(IF((CJ34)=FALSE,0,1))</f>
        <v>0</v>
      </c>
      <c r="CK73">
        <f t="shared" si="16"/>
        <v>0</v>
      </c>
    </row>
    <row r="74" spans="1:89" ht="25" x14ac:dyDescent="0.25">
      <c r="A74" s="5"/>
      <c r="B74" s="1"/>
      <c r="BY74" s="28" t="s">
        <v>300</v>
      </c>
      <c r="BZ74">
        <f>BZ$39*(IF((BZ35)=FALSE,0,1))</f>
        <v>1</v>
      </c>
      <c r="CA74">
        <f>CA$39*(IF((CA35)=FALSE,0,1))</f>
        <v>0</v>
      </c>
      <c r="CB74">
        <f>CB$39*(IF((CB35)=FALSE,0,1))</f>
        <v>0</v>
      </c>
      <c r="CC74">
        <f>CC$39*(IF((CC35)=FALSE,0,1))</f>
        <v>0</v>
      </c>
      <c r="CD74">
        <f>CD$39*(IF((CD35)=FALSE,0,1))</f>
        <v>0</v>
      </c>
      <c r="CE74">
        <f>CE$39*(IF((CE35)=FALSE,0,1))</f>
        <v>0</v>
      </c>
      <c r="CF74">
        <f>CF$39*(IF((CF35)=FALSE,0,1))</f>
        <v>0</v>
      </c>
      <c r="CG74">
        <f>CG$39*(IF((CG35)=FALSE,0,1))</f>
        <v>0</v>
      </c>
      <c r="CH74">
        <f>CH$39*(IF((CH35)=FALSE,0,1))</f>
        <v>8</v>
      </c>
      <c r="CI74">
        <f>CI$39*(IF((CI35)=FALSE,0,1))</f>
        <v>0</v>
      </c>
      <c r="CJ74">
        <f>CJ$39*(IF((CJ35)=FALSE,0,1))</f>
        <v>0</v>
      </c>
      <c r="CK74">
        <f t="shared" si="16"/>
        <v>0.15</v>
      </c>
    </row>
    <row r="75" spans="1:89" ht="25" x14ac:dyDescent="0.25">
      <c r="A75" s="5"/>
      <c r="B75" s="1"/>
      <c r="BY75" s="28" t="s">
        <v>302</v>
      </c>
      <c r="BZ75">
        <f>BZ$39*(IF((BZ36)=FALSE,0,1))</f>
        <v>0</v>
      </c>
      <c r="CA75">
        <f>CA$39*(IF((CA36)=FALSE,0,1))</f>
        <v>0</v>
      </c>
      <c r="CB75">
        <f>CB$39*(IF((CB36)=FALSE,0,1))</f>
        <v>0</v>
      </c>
      <c r="CC75">
        <f>CC$39*(IF((CC36)=FALSE,0,1))</f>
        <v>0</v>
      </c>
      <c r="CD75">
        <f>CD$39*(IF((CD36)=FALSE,0,1))</f>
        <v>0</v>
      </c>
      <c r="CE75">
        <f>CE$39*(IF((CE36)=FALSE,0,1))</f>
        <v>0</v>
      </c>
      <c r="CF75">
        <f>CF$39*(IF((CF36)=FALSE,0,1))</f>
        <v>0</v>
      </c>
      <c r="CG75">
        <f>CG$39*(IF((CG36)=FALSE,0,1))</f>
        <v>0</v>
      </c>
      <c r="CH75">
        <f>CH$39*(IF((CH36)=FALSE,0,1))</f>
        <v>0</v>
      </c>
      <c r="CI75">
        <f>CI$39*(IF((CI36)=FALSE,0,1))</f>
        <v>0</v>
      </c>
      <c r="CJ75">
        <f>CJ$39*(IF((CJ36)=FALSE,0,1))</f>
        <v>0</v>
      </c>
      <c r="CK75">
        <f t="shared" si="16"/>
        <v>0</v>
      </c>
    </row>
    <row r="76" spans="1:89" ht="25" x14ac:dyDescent="0.25">
      <c r="A76" s="5"/>
      <c r="B76" s="1"/>
      <c r="BY76" s="28" t="s">
        <v>306</v>
      </c>
      <c r="BZ76">
        <f>BZ$39*(IF((BZ37)=FALSE,0,1))</f>
        <v>1</v>
      </c>
      <c r="CA76">
        <f>CA$39*(IF((CA37)=FALSE,0,1))</f>
        <v>0</v>
      </c>
      <c r="CB76">
        <f>CB$39*(IF((CB37)=FALSE,0,1))</f>
        <v>0</v>
      </c>
      <c r="CC76">
        <f>CC$39*(IF((CC37)=FALSE,0,1))</f>
        <v>0</v>
      </c>
      <c r="CD76">
        <f>CD$39*(IF((CD37)=FALSE,0,1))</f>
        <v>0</v>
      </c>
      <c r="CE76">
        <f>CE$39*(IF((CE37)=FALSE,0,1))</f>
        <v>0</v>
      </c>
      <c r="CF76">
        <f>CF$39*(IF((CF37)=FALSE,0,1))</f>
        <v>0</v>
      </c>
      <c r="CG76">
        <f>CG$39*(IF((CG37)=FALSE,0,1))</f>
        <v>0</v>
      </c>
      <c r="CH76">
        <f>CH$39*(IF((CH37)=FALSE,0,1))</f>
        <v>8</v>
      </c>
      <c r="CI76">
        <f>CI$39*(IF((CI37)=FALSE,0,1))</f>
        <v>0</v>
      </c>
      <c r="CJ76">
        <f>CJ$39*(IF((CJ37)=FALSE,0,1))</f>
        <v>0</v>
      </c>
      <c r="CK76">
        <f t="shared" si="16"/>
        <v>0.15</v>
      </c>
    </row>
    <row r="77" spans="1:89" ht="25" x14ac:dyDescent="0.25">
      <c r="A77" s="5"/>
      <c r="B77" s="1"/>
      <c r="BY77" s="28" t="s">
        <v>317</v>
      </c>
      <c r="BZ77">
        <f t="shared" ref="BZ77:CJ77" si="17">BZ$39*(IF((BZ38)=FALSE,0,1))</f>
        <v>0</v>
      </c>
      <c r="CA77">
        <f t="shared" si="17"/>
        <v>0</v>
      </c>
      <c r="CB77">
        <f t="shared" si="17"/>
        <v>0</v>
      </c>
      <c r="CC77">
        <f t="shared" si="17"/>
        <v>0</v>
      </c>
      <c r="CD77">
        <f t="shared" si="17"/>
        <v>0</v>
      </c>
      <c r="CE77">
        <f t="shared" si="17"/>
        <v>5</v>
      </c>
      <c r="CF77">
        <f t="shared" si="17"/>
        <v>0</v>
      </c>
      <c r="CG77">
        <f t="shared" si="17"/>
        <v>0</v>
      </c>
      <c r="CH77">
        <f t="shared" si="17"/>
        <v>0</v>
      </c>
      <c r="CI77">
        <f t="shared" si="17"/>
        <v>0</v>
      </c>
      <c r="CJ77">
        <f t="shared" si="17"/>
        <v>0</v>
      </c>
      <c r="CK77">
        <f t="shared" si="16"/>
        <v>8.3333333333333329E-2</v>
      </c>
    </row>
    <row r="78" spans="1:89" ht="25" x14ac:dyDescent="0.25">
      <c r="A78" s="5"/>
      <c r="B78" s="1"/>
    </row>
    <row r="79" spans="1:89" ht="25" x14ac:dyDescent="0.25">
      <c r="A79" s="5"/>
      <c r="B79" s="1"/>
    </row>
    <row r="80" spans="1:89" ht="25" x14ac:dyDescent="0.25">
      <c r="A80" s="5"/>
      <c r="B80" s="1"/>
    </row>
    <row r="81" spans="1:2" ht="25" x14ac:dyDescent="0.25">
      <c r="A81" s="5"/>
      <c r="B81" s="1"/>
    </row>
    <row r="82" spans="1:2" ht="25" x14ac:dyDescent="0.25">
      <c r="A82" s="5"/>
      <c r="B82" s="1"/>
    </row>
    <row r="83" spans="1:2" ht="25" x14ac:dyDescent="0.25">
      <c r="A83" s="5"/>
      <c r="B83" s="1"/>
    </row>
    <row r="84" spans="1:2" ht="25" x14ac:dyDescent="0.25">
      <c r="A84" s="5"/>
      <c r="B84" s="1"/>
    </row>
    <row r="85" spans="1:2" ht="25" x14ac:dyDescent="0.25">
      <c r="A85" s="5"/>
      <c r="B85" s="1"/>
    </row>
    <row r="86" spans="1:2" ht="25" x14ac:dyDescent="0.25">
      <c r="A86" s="5"/>
      <c r="B86" s="1"/>
    </row>
    <row r="87" spans="1:2" ht="25" x14ac:dyDescent="0.25">
      <c r="A87" s="5"/>
      <c r="B87" s="1"/>
    </row>
    <row r="88" spans="1:2" ht="25" x14ac:dyDescent="0.25">
      <c r="A88" s="5"/>
      <c r="B88" s="1"/>
    </row>
    <row r="89" spans="1:2" ht="25" x14ac:dyDescent="0.25">
      <c r="A89" s="5"/>
      <c r="B89" s="1"/>
    </row>
    <row r="90" spans="1:2" ht="25" x14ac:dyDescent="0.25">
      <c r="A90" s="5"/>
      <c r="B90" s="1"/>
    </row>
    <row r="91" spans="1:2" ht="25" x14ac:dyDescent="0.25">
      <c r="A91" s="5"/>
      <c r="B91" s="1"/>
    </row>
    <row r="92" spans="1:2" ht="25" x14ac:dyDescent="0.25">
      <c r="A92" s="5"/>
      <c r="B92" s="1"/>
    </row>
    <row r="93" spans="1:2" ht="25" x14ac:dyDescent="0.25">
      <c r="A93" s="5"/>
      <c r="B93" s="1"/>
    </row>
    <row r="94" spans="1:2" ht="25" x14ac:dyDescent="0.25">
      <c r="A94" s="5"/>
      <c r="B94" s="1"/>
    </row>
    <row r="95" spans="1:2" ht="25" x14ac:dyDescent="0.25">
      <c r="A95" s="5"/>
      <c r="B95" s="1"/>
    </row>
    <row r="96" spans="1:2" ht="25" x14ac:dyDescent="0.25">
      <c r="A96" s="5"/>
      <c r="B96" s="1"/>
    </row>
    <row r="97" spans="1:2" ht="25" x14ac:dyDescent="0.25">
      <c r="A97" s="5"/>
      <c r="B97" s="1"/>
    </row>
    <row r="98" spans="1:2" ht="25" x14ac:dyDescent="0.25">
      <c r="A98" s="5"/>
      <c r="B98" s="1"/>
    </row>
    <row r="99" spans="1:2" ht="25" x14ac:dyDescent="0.25">
      <c r="A99" s="5"/>
      <c r="B99" s="1"/>
    </row>
    <row r="100" spans="1:2" ht="25" x14ac:dyDescent="0.25">
      <c r="A100" s="5"/>
      <c r="B100" s="1"/>
    </row>
    <row r="101" spans="1:2" ht="25" x14ac:dyDescent="0.25">
      <c r="A101" s="5"/>
      <c r="B101" s="1"/>
    </row>
    <row r="102" spans="1:2" ht="25" x14ac:dyDescent="0.25">
      <c r="A102" s="5"/>
      <c r="B102" s="1"/>
    </row>
    <row r="103" spans="1:2" ht="25" x14ac:dyDescent="0.25">
      <c r="A103" s="5"/>
      <c r="B103" s="1"/>
    </row>
    <row r="104" spans="1:2" ht="25" x14ac:dyDescent="0.25">
      <c r="A104" s="5"/>
      <c r="B104" s="1"/>
    </row>
    <row r="105" spans="1:2" ht="25" x14ac:dyDescent="0.25">
      <c r="A105" s="5"/>
      <c r="B105" s="1"/>
    </row>
    <row r="106" spans="1:2" ht="25" x14ac:dyDescent="0.25">
      <c r="A106" s="5"/>
      <c r="B106" s="1"/>
    </row>
    <row r="107" spans="1:2" ht="25" x14ac:dyDescent="0.25">
      <c r="A107" s="5"/>
      <c r="B107" s="1"/>
    </row>
    <row r="108" spans="1:2" ht="25" x14ac:dyDescent="0.25">
      <c r="A108" s="5"/>
      <c r="B108" s="1"/>
    </row>
    <row r="109" spans="1:2" ht="25" x14ac:dyDescent="0.25">
      <c r="A109" s="5"/>
      <c r="B109" s="1"/>
    </row>
    <row r="110" spans="1:2" ht="25" x14ac:dyDescent="0.25">
      <c r="A110" s="5"/>
      <c r="B110" s="1"/>
    </row>
    <row r="111" spans="1:2" ht="25" x14ac:dyDescent="0.25">
      <c r="A111" s="5"/>
      <c r="B111" s="1"/>
    </row>
    <row r="112" spans="1:2" ht="25" x14ac:dyDescent="0.25">
      <c r="A112" s="5"/>
      <c r="B112" s="1"/>
    </row>
    <row r="113" spans="1:2" ht="25" x14ac:dyDescent="0.25">
      <c r="A113" s="5"/>
      <c r="B113" s="1"/>
    </row>
    <row r="114" spans="1:2" ht="25" x14ac:dyDescent="0.25">
      <c r="A114" s="5"/>
      <c r="B114" s="1"/>
    </row>
    <row r="115" spans="1:2" ht="25" x14ac:dyDescent="0.25">
      <c r="A115" s="5"/>
      <c r="B115" s="1"/>
    </row>
    <row r="116" spans="1:2" ht="25" x14ac:dyDescent="0.25">
      <c r="A116" s="5"/>
      <c r="B116" s="1"/>
    </row>
    <row r="117" spans="1:2" ht="25" x14ac:dyDescent="0.25">
      <c r="A117" s="5"/>
      <c r="B117" s="1"/>
    </row>
    <row r="118" spans="1:2" ht="25" x14ac:dyDescent="0.25">
      <c r="A118" s="5"/>
      <c r="B118" s="1"/>
    </row>
    <row r="119" spans="1:2" ht="25" x14ac:dyDescent="0.25">
      <c r="A119" s="5"/>
      <c r="B119" s="1"/>
    </row>
    <row r="120" spans="1:2" ht="25" x14ac:dyDescent="0.25">
      <c r="A120" s="5"/>
      <c r="B120" s="1"/>
    </row>
    <row r="121" spans="1:2" ht="25" x14ac:dyDescent="0.25">
      <c r="A121" s="5"/>
      <c r="B121" s="1"/>
    </row>
    <row r="122" spans="1:2" ht="25" x14ac:dyDescent="0.25">
      <c r="A122" s="5"/>
      <c r="B122" s="1"/>
    </row>
    <row r="123" spans="1:2" ht="25" x14ac:dyDescent="0.25">
      <c r="A123" s="5"/>
      <c r="B123" s="1"/>
    </row>
    <row r="124" spans="1:2" ht="25" x14ac:dyDescent="0.25">
      <c r="A124" s="5"/>
      <c r="B124" s="1"/>
    </row>
    <row r="125" spans="1:2" ht="25" x14ac:dyDescent="0.25">
      <c r="A125" s="5"/>
      <c r="B125" s="1"/>
    </row>
    <row r="126" spans="1:2" ht="25" x14ac:dyDescent="0.25">
      <c r="A126" s="5"/>
      <c r="B126" s="1"/>
    </row>
    <row r="127" spans="1:2" ht="25" x14ac:dyDescent="0.25">
      <c r="A127" s="5"/>
      <c r="B127" s="1"/>
    </row>
    <row r="128" spans="1:2" ht="25" x14ac:dyDescent="0.25">
      <c r="A128" s="5"/>
      <c r="B128" s="1"/>
    </row>
    <row r="129" spans="1:2" ht="25" x14ac:dyDescent="0.25">
      <c r="A129" s="5"/>
      <c r="B129" s="1"/>
    </row>
    <row r="130" spans="1:2" ht="25" x14ac:dyDescent="0.25">
      <c r="A130" s="5"/>
      <c r="B130" s="1"/>
    </row>
    <row r="131" spans="1:2" ht="25" x14ac:dyDescent="0.25">
      <c r="A131" s="5"/>
      <c r="B131" s="1"/>
    </row>
    <row r="132" spans="1:2" ht="25" x14ac:dyDescent="0.25">
      <c r="A132" s="5"/>
      <c r="B132" s="1"/>
    </row>
    <row r="133" spans="1:2" ht="25" x14ac:dyDescent="0.25">
      <c r="A133" s="5"/>
      <c r="B133" s="1"/>
    </row>
    <row r="134" spans="1:2" ht="25" x14ac:dyDescent="0.25">
      <c r="A134" s="5"/>
      <c r="B134" s="1"/>
    </row>
    <row r="135" spans="1:2" ht="25" x14ac:dyDescent="0.25">
      <c r="A135" s="5"/>
      <c r="B135" s="1"/>
    </row>
    <row r="136" spans="1:2" ht="25" x14ac:dyDescent="0.25">
      <c r="A136" s="5"/>
      <c r="B136" s="1"/>
    </row>
    <row r="137" spans="1:2" ht="25" x14ac:dyDescent="0.25">
      <c r="A137" s="5"/>
      <c r="B137" s="1"/>
    </row>
    <row r="138" spans="1:2" ht="25" x14ac:dyDescent="0.25">
      <c r="A138" s="5"/>
      <c r="B138" s="1"/>
    </row>
    <row r="139" spans="1:2" ht="25" x14ac:dyDescent="0.25">
      <c r="A139" s="5"/>
      <c r="B139" s="1"/>
    </row>
    <row r="140" spans="1:2" ht="25" x14ac:dyDescent="0.25">
      <c r="A140" s="5"/>
      <c r="B140" s="1"/>
    </row>
    <row r="141" spans="1:2" ht="25" x14ac:dyDescent="0.25">
      <c r="A141" s="5"/>
      <c r="B141" s="1"/>
    </row>
    <row r="142" spans="1:2" ht="25" x14ac:dyDescent="0.25">
      <c r="A142" s="5"/>
      <c r="B142" s="1"/>
    </row>
    <row r="143" spans="1:2" ht="25" x14ac:dyDescent="0.25">
      <c r="A143" s="5"/>
      <c r="B143" s="1"/>
    </row>
    <row r="144" spans="1:2" ht="25" x14ac:dyDescent="0.25">
      <c r="A144" s="5"/>
      <c r="B144" s="1"/>
    </row>
    <row r="145" spans="1:2" ht="25" x14ac:dyDescent="0.25">
      <c r="A145" s="5"/>
      <c r="B145" s="1"/>
    </row>
    <row r="146" spans="1:2" ht="25" x14ac:dyDescent="0.25">
      <c r="A146" s="5"/>
      <c r="B146" s="1"/>
    </row>
    <row r="147" spans="1:2" ht="25" x14ac:dyDescent="0.25">
      <c r="A147" s="5"/>
      <c r="B147" s="1"/>
    </row>
    <row r="148" spans="1:2" ht="25" x14ac:dyDescent="0.25">
      <c r="A148" s="5"/>
      <c r="B148" s="1"/>
    </row>
    <row r="149" spans="1:2" ht="25" x14ac:dyDescent="0.25">
      <c r="A149" s="5"/>
      <c r="B149" s="1"/>
    </row>
    <row r="150" spans="1:2" ht="25" x14ac:dyDescent="0.25">
      <c r="A150" s="5"/>
      <c r="B150" s="1"/>
    </row>
    <row r="151" spans="1:2" ht="25" x14ac:dyDescent="0.25">
      <c r="A151" s="5"/>
      <c r="B151" s="1"/>
    </row>
    <row r="152" spans="1:2" ht="25" x14ac:dyDescent="0.25">
      <c r="A152" s="5"/>
      <c r="B152" s="1"/>
    </row>
    <row r="153" spans="1:2" ht="25" x14ac:dyDescent="0.25">
      <c r="A153" s="5"/>
      <c r="B153" s="1"/>
    </row>
    <row r="154" spans="1:2" ht="25" x14ac:dyDescent="0.25">
      <c r="A154" s="5"/>
      <c r="B154" s="1"/>
    </row>
    <row r="155" spans="1:2" ht="25" x14ac:dyDescent="0.25">
      <c r="A155" s="5"/>
      <c r="B155" s="1"/>
    </row>
    <row r="156" spans="1:2" ht="25" x14ac:dyDescent="0.25">
      <c r="A156" s="5"/>
      <c r="B156" s="1"/>
    </row>
    <row r="157" spans="1:2" ht="25" x14ac:dyDescent="0.25">
      <c r="A157" s="5"/>
      <c r="B157" s="1"/>
    </row>
    <row r="158" spans="1:2" ht="25" x14ac:dyDescent="0.25">
      <c r="A158" s="5"/>
      <c r="B158" s="1"/>
    </row>
    <row r="159" spans="1:2" ht="25" x14ac:dyDescent="0.25">
      <c r="A159" s="5"/>
      <c r="B159" s="1"/>
    </row>
    <row r="160" spans="1:2" ht="25" x14ac:dyDescent="0.25">
      <c r="A160" s="5"/>
      <c r="B160" s="1"/>
    </row>
    <row r="161" spans="1:2" ht="25" x14ac:dyDescent="0.25">
      <c r="A161" s="5"/>
      <c r="B161" s="1"/>
    </row>
    <row r="162" spans="1:2" ht="25" x14ac:dyDescent="0.25">
      <c r="A162" s="5"/>
      <c r="B162" s="1"/>
    </row>
    <row r="163" spans="1:2" ht="25" x14ac:dyDescent="0.25">
      <c r="A163" s="5"/>
      <c r="B163" s="1"/>
    </row>
    <row r="164" spans="1:2" ht="25" x14ac:dyDescent="0.25">
      <c r="A164" s="5"/>
      <c r="B164" s="1"/>
    </row>
    <row r="165" spans="1:2" ht="25" x14ac:dyDescent="0.25">
      <c r="A165" s="5"/>
      <c r="B165" s="1"/>
    </row>
    <row r="166" spans="1:2" ht="25" x14ac:dyDescent="0.25">
      <c r="A166" s="5"/>
      <c r="B166" s="1"/>
    </row>
    <row r="167" spans="1:2" ht="25" x14ac:dyDescent="0.25">
      <c r="A167" s="5"/>
      <c r="B167" s="1"/>
    </row>
    <row r="168" spans="1:2" ht="25" x14ac:dyDescent="0.25">
      <c r="A168" s="5"/>
      <c r="B168" s="1"/>
    </row>
    <row r="169" spans="1:2" ht="25" x14ac:dyDescent="0.25">
      <c r="A169" s="5"/>
      <c r="B169" s="1"/>
    </row>
    <row r="170" spans="1:2" ht="25" x14ac:dyDescent="0.25">
      <c r="A170" s="5"/>
      <c r="B170" s="1"/>
    </row>
    <row r="171" spans="1:2" ht="25" x14ac:dyDescent="0.25">
      <c r="A171" s="5"/>
      <c r="B171" s="1"/>
    </row>
    <row r="172" spans="1:2" ht="25" x14ac:dyDescent="0.25">
      <c r="A172" s="5"/>
      <c r="B172" s="1"/>
    </row>
    <row r="173" spans="1:2" ht="25" x14ac:dyDescent="0.25">
      <c r="A173" s="5"/>
      <c r="B173" s="1"/>
    </row>
    <row r="174" spans="1:2" ht="25" x14ac:dyDescent="0.25">
      <c r="A174" s="5"/>
      <c r="B174" s="1"/>
    </row>
    <row r="175" spans="1:2" ht="25" x14ac:dyDescent="0.25">
      <c r="A175" s="5"/>
      <c r="B175" s="1"/>
    </row>
    <row r="176" spans="1:2" ht="25" x14ac:dyDescent="0.25">
      <c r="A176" s="5"/>
      <c r="B176" s="1"/>
    </row>
    <row r="177" spans="1:2" ht="25" x14ac:dyDescent="0.25">
      <c r="A177" s="5"/>
      <c r="B177" s="1"/>
    </row>
    <row r="178" spans="1:2" ht="25" x14ac:dyDescent="0.25">
      <c r="A178" s="5"/>
      <c r="B178" s="1"/>
    </row>
    <row r="179" spans="1:2" ht="25" x14ac:dyDescent="0.25">
      <c r="A179" s="5"/>
      <c r="B179" s="1"/>
    </row>
    <row r="180" spans="1:2" ht="25" x14ac:dyDescent="0.25">
      <c r="A180" s="5"/>
      <c r="B180" s="1"/>
    </row>
    <row r="181" spans="1:2" ht="25" x14ac:dyDescent="0.25">
      <c r="A181" s="5"/>
      <c r="B181" s="1"/>
    </row>
    <row r="182" spans="1:2" ht="25" x14ac:dyDescent="0.25">
      <c r="A182" s="5"/>
      <c r="B182" s="1"/>
    </row>
    <row r="183" spans="1:2" ht="25" x14ac:dyDescent="0.25">
      <c r="A183" s="5"/>
      <c r="B183" s="1"/>
    </row>
    <row r="184" spans="1:2" ht="25" x14ac:dyDescent="0.25">
      <c r="A184" s="5"/>
      <c r="B184" s="1"/>
    </row>
    <row r="185" spans="1:2" ht="25" x14ac:dyDescent="0.25">
      <c r="A185" s="5"/>
      <c r="B185" s="1"/>
    </row>
    <row r="186" spans="1:2" ht="25" x14ac:dyDescent="0.25">
      <c r="A186" s="5"/>
      <c r="B186" s="1"/>
    </row>
    <row r="187" spans="1:2" ht="25" x14ac:dyDescent="0.25">
      <c r="A187" s="5"/>
      <c r="B187" s="1"/>
    </row>
    <row r="188" spans="1:2" ht="25" x14ac:dyDescent="0.25">
      <c r="A188" s="5"/>
      <c r="B188" s="1"/>
    </row>
    <row r="189" spans="1:2" ht="25" x14ac:dyDescent="0.25">
      <c r="A189" s="5"/>
      <c r="B189" s="1"/>
    </row>
    <row r="190" spans="1:2" ht="25" x14ac:dyDescent="0.25">
      <c r="A190" s="5"/>
      <c r="B190" s="1"/>
    </row>
    <row r="191" spans="1:2" ht="25" x14ac:dyDescent="0.25">
      <c r="A191" s="5"/>
      <c r="B191" s="1"/>
    </row>
    <row r="192" spans="1:2" ht="25" x14ac:dyDescent="0.25">
      <c r="A192" s="5"/>
      <c r="B192" s="1"/>
    </row>
    <row r="193" spans="1:2" ht="25" x14ac:dyDescent="0.25">
      <c r="A193" s="5"/>
      <c r="B193" s="1"/>
    </row>
    <row r="194" spans="1:2" ht="25" x14ac:dyDescent="0.25">
      <c r="A194" s="5"/>
      <c r="B194" s="1"/>
    </row>
    <row r="195" spans="1:2" ht="25" x14ac:dyDescent="0.25">
      <c r="A195" s="5"/>
      <c r="B195" s="1"/>
    </row>
    <row r="196" spans="1:2" ht="25" x14ac:dyDescent="0.25">
      <c r="A196" s="5"/>
      <c r="B196" s="1"/>
    </row>
    <row r="197" spans="1:2" ht="25" x14ac:dyDescent="0.25">
      <c r="A197" s="5"/>
      <c r="B197" s="1"/>
    </row>
    <row r="198" spans="1:2" ht="25" x14ac:dyDescent="0.25">
      <c r="A198" s="5"/>
      <c r="B198" s="1"/>
    </row>
    <row r="199" spans="1:2" ht="25" x14ac:dyDescent="0.25">
      <c r="A199" s="5"/>
      <c r="B199" s="1"/>
    </row>
    <row r="200" spans="1:2" ht="25" x14ac:dyDescent="0.25">
      <c r="A200" s="5"/>
      <c r="B200" s="1"/>
    </row>
    <row r="201" spans="1:2" ht="25" x14ac:dyDescent="0.25">
      <c r="A201" s="5"/>
      <c r="B201" s="1"/>
    </row>
    <row r="202" spans="1:2" ht="25" x14ac:dyDescent="0.25">
      <c r="A202" s="5"/>
      <c r="B202" s="1"/>
    </row>
    <row r="203" spans="1:2" ht="25" x14ac:dyDescent="0.25">
      <c r="A203" s="5"/>
      <c r="B203" s="1"/>
    </row>
    <row r="204" spans="1:2" ht="25" x14ac:dyDescent="0.25">
      <c r="A204" s="5"/>
      <c r="B204" s="1"/>
    </row>
    <row r="205" spans="1:2" ht="25" x14ac:dyDescent="0.25">
      <c r="A205" s="5"/>
      <c r="B205" s="1"/>
    </row>
    <row r="206" spans="1:2" ht="25" x14ac:dyDescent="0.25">
      <c r="A206" s="5"/>
      <c r="B206" s="1"/>
    </row>
    <row r="207" spans="1:2" ht="25" x14ac:dyDescent="0.25">
      <c r="A207" s="5"/>
      <c r="B207" s="1"/>
    </row>
    <row r="208" spans="1:2" ht="25" x14ac:dyDescent="0.25">
      <c r="A208" s="5"/>
      <c r="B208" s="1"/>
    </row>
    <row r="209" spans="1:2" ht="25" x14ac:dyDescent="0.25">
      <c r="A209" s="5"/>
      <c r="B209" s="1"/>
    </row>
    <row r="210" spans="1:2" ht="25" x14ac:dyDescent="0.25">
      <c r="A210" s="5"/>
      <c r="B210" s="1"/>
    </row>
    <row r="211" spans="1:2" ht="25" x14ac:dyDescent="0.25">
      <c r="A211" s="5"/>
      <c r="B211" s="1"/>
    </row>
    <row r="212" spans="1:2" ht="25" x14ac:dyDescent="0.25">
      <c r="A212" s="5"/>
      <c r="B212" s="1"/>
    </row>
    <row r="213" spans="1:2" ht="25" x14ac:dyDescent="0.25">
      <c r="A213" s="5"/>
      <c r="B213" s="1"/>
    </row>
    <row r="214" spans="1:2" ht="25" x14ac:dyDescent="0.25">
      <c r="A214" s="5"/>
      <c r="B214" s="1"/>
    </row>
    <row r="215" spans="1:2" ht="25" x14ac:dyDescent="0.25">
      <c r="A215" s="5"/>
      <c r="B215" s="1"/>
    </row>
    <row r="216" spans="1:2" ht="25" x14ac:dyDescent="0.25">
      <c r="A216" s="5"/>
      <c r="B216" s="1"/>
    </row>
    <row r="217" spans="1:2" ht="25" x14ac:dyDescent="0.25">
      <c r="A217" s="5"/>
      <c r="B217" s="1"/>
    </row>
    <row r="218" spans="1:2" ht="25" x14ac:dyDescent="0.25">
      <c r="A218" s="5"/>
      <c r="B218" s="1"/>
    </row>
    <row r="219" spans="1:2" ht="25" x14ac:dyDescent="0.25">
      <c r="A219" s="5"/>
      <c r="B219" s="1"/>
    </row>
    <row r="220" spans="1:2" ht="25" x14ac:dyDescent="0.25">
      <c r="A220" s="5"/>
      <c r="B220" s="1"/>
    </row>
    <row r="221" spans="1:2" ht="25" x14ac:dyDescent="0.25">
      <c r="A221" s="5"/>
      <c r="B221" s="1"/>
    </row>
    <row r="222" spans="1:2" ht="25" x14ac:dyDescent="0.25">
      <c r="A222" s="5"/>
      <c r="B222" s="1"/>
    </row>
    <row r="223" spans="1:2" ht="25" x14ac:dyDescent="0.25">
      <c r="A223" s="5"/>
      <c r="B223" s="1"/>
    </row>
    <row r="224" spans="1:2" ht="25" x14ac:dyDescent="0.25">
      <c r="A224" s="5"/>
      <c r="B224" s="1"/>
    </row>
    <row r="225" spans="1:2" ht="25" x14ac:dyDescent="0.25">
      <c r="A225" s="5"/>
      <c r="B225" s="1"/>
    </row>
    <row r="226" spans="1:2" ht="25" x14ac:dyDescent="0.25">
      <c r="A226" s="5"/>
      <c r="B226" s="1"/>
    </row>
    <row r="227" spans="1:2" ht="25" x14ac:dyDescent="0.25">
      <c r="A227" s="5"/>
      <c r="B227" s="1"/>
    </row>
    <row r="228" spans="1:2" ht="25" x14ac:dyDescent="0.25">
      <c r="A228" s="5"/>
      <c r="B228" s="1"/>
    </row>
    <row r="229" spans="1:2" ht="25" x14ac:dyDescent="0.25">
      <c r="A229" s="5"/>
      <c r="B229" s="1"/>
    </row>
    <row r="230" spans="1:2" ht="25" x14ac:dyDescent="0.25">
      <c r="A230" s="5"/>
      <c r="B230" s="1"/>
    </row>
    <row r="231" spans="1:2" ht="25" x14ac:dyDescent="0.25">
      <c r="A231" s="5"/>
      <c r="B231" s="1"/>
    </row>
    <row r="232" spans="1:2" ht="25" x14ac:dyDescent="0.25">
      <c r="A232" s="5"/>
      <c r="B232" s="1"/>
    </row>
    <row r="233" spans="1:2" ht="25" x14ac:dyDescent="0.25">
      <c r="A233" s="5"/>
      <c r="B233" s="1"/>
    </row>
    <row r="234" spans="1:2" ht="25" x14ac:dyDescent="0.25">
      <c r="A234" s="5"/>
      <c r="B234" s="1"/>
    </row>
    <row r="235" spans="1:2" ht="25" x14ac:dyDescent="0.25">
      <c r="A235" s="5"/>
      <c r="B235" s="1"/>
    </row>
    <row r="236" spans="1:2" ht="25" x14ac:dyDescent="0.25">
      <c r="A236" s="5"/>
      <c r="B236" s="1"/>
    </row>
    <row r="237" spans="1:2" ht="25" x14ac:dyDescent="0.25">
      <c r="A237" s="5"/>
      <c r="B237" s="1"/>
    </row>
    <row r="238" spans="1:2" ht="25" x14ac:dyDescent="0.25">
      <c r="A238" s="5"/>
      <c r="B238" s="1"/>
    </row>
    <row r="239" spans="1:2" ht="25" x14ac:dyDescent="0.25">
      <c r="A239" s="5"/>
      <c r="B239" s="1"/>
    </row>
    <row r="240" spans="1:2" ht="25" x14ac:dyDescent="0.25">
      <c r="A240" s="5"/>
      <c r="B240" s="1"/>
    </row>
    <row r="241" spans="1:2" ht="25" x14ac:dyDescent="0.25">
      <c r="A241" s="5"/>
      <c r="B241" s="1"/>
    </row>
    <row r="242" spans="1:2" ht="25" x14ac:dyDescent="0.25">
      <c r="A242" s="5"/>
      <c r="B242" s="1"/>
    </row>
    <row r="243" spans="1:2" ht="25" x14ac:dyDescent="0.25">
      <c r="A243" s="5"/>
      <c r="B243" s="1"/>
    </row>
    <row r="244" spans="1:2" ht="25" x14ac:dyDescent="0.25">
      <c r="A244" s="5"/>
      <c r="B244" s="1"/>
    </row>
    <row r="245" spans="1:2" ht="25" x14ac:dyDescent="0.25">
      <c r="A245" s="5"/>
      <c r="B245" s="1"/>
    </row>
    <row r="246" spans="1:2" ht="25" x14ac:dyDescent="0.25">
      <c r="A246" s="5"/>
      <c r="B246" s="1"/>
    </row>
    <row r="247" spans="1:2" ht="25" x14ac:dyDescent="0.25">
      <c r="A247" s="5"/>
      <c r="B247" s="1"/>
    </row>
    <row r="248" spans="1:2" ht="25" x14ac:dyDescent="0.25">
      <c r="A248" s="5"/>
      <c r="B248" s="1"/>
    </row>
    <row r="249" spans="1:2" ht="25" x14ac:dyDescent="0.25">
      <c r="A249" s="5"/>
      <c r="B249" s="1"/>
    </row>
    <row r="250" spans="1:2" ht="25" x14ac:dyDescent="0.25">
      <c r="A250" s="5"/>
      <c r="B250" s="1"/>
    </row>
    <row r="251" spans="1:2" ht="25" x14ac:dyDescent="0.25">
      <c r="A251" s="5"/>
      <c r="B251" s="1"/>
    </row>
    <row r="252" spans="1:2" ht="25" x14ac:dyDescent="0.25">
      <c r="A252" s="5"/>
      <c r="B252" s="1"/>
    </row>
    <row r="253" spans="1:2" ht="25" x14ac:dyDescent="0.25">
      <c r="A253" s="5"/>
      <c r="B253" s="1"/>
    </row>
    <row r="254" spans="1:2" ht="25" x14ac:dyDescent="0.25">
      <c r="A254" s="5"/>
      <c r="B254" s="1"/>
    </row>
    <row r="255" spans="1:2" ht="25" x14ac:dyDescent="0.25">
      <c r="A255" s="5"/>
      <c r="B255" s="1"/>
    </row>
    <row r="256" spans="1:2" ht="25" x14ac:dyDescent="0.25">
      <c r="A256" s="5"/>
      <c r="B256" s="1"/>
    </row>
    <row r="257" spans="1:2" ht="25" x14ac:dyDescent="0.25">
      <c r="A257" s="5"/>
      <c r="B257" s="1"/>
    </row>
    <row r="258" spans="1:2" ht="25" x14ac:dyDescent="0.25">
      <c r="A258" s="5"/>
      <c r="B258" s="1"/>
    </row>
    <row r="259" spans="1:2" ht="25" x14ac:dyDescent="0.25">
      <c r="A259" s="5"/>
      <c r="B259" s="1"/>
    </row>
    <row r="260" spans="1:2" ht="25" x14ac:dyDescent="0.25">
      <c r="A260" s="5"/>
      <c r="B260" s="1"/>
    </row>
    <row r="261" spans="1:2" ht="25" x14ac:dyDescent="0.25">
      <c r="A261" s="5"/>
      <c r="B261" s="1"/>
    </row>
    <row r="262" spans="1:2" ht="25" x14ac:dyDescent="0.25">
      <c r="A262" s="5"/>
      <c r="B262" s="1"/>
    </row>
    <row r="263" spans="1:2" ht="25" x14ac:dyDescent="0.25">
      <c r="A263" s="5"/>
      <c r="B263" s="1"/>
    </row>
    <row r="264" spans="1:2" ht="25" x14ac:dyDescent="0.25">
      <c r="A264" s="5"/>
      <c r="B264" s="1"/>
    </row>
    <row r="265" spans="1:2" ht="25" x14ac:dyDescent="0.25">
      <c r="A265" s="5"/>
      <c r="B265" s="1"/>
    </row>
    <row r="266" spans="1:2" ht="25" x14ac:dyDescent="0.25">
      <c r="A266" s="5"/>
      <c r="B266" s="1"/>
    </row>
    <row r="267" spans="1:2" ht="25" x14ac:dyDescent="0.25">
      <c r="A267" s="5"/>
      <c r="B267" s="1"/>
    </row>
    <row r="268" spans="1:2" ht="25" x14ac:dyDescent="0.25">
      <c r="A268" s="5"/>
      <c r="B268" s="1"/>
    </row>
    <row r="269" spans="1:2" ht="25" x14ac:dyDescent="0.25">
      <c r="A269" s="5"/>
      <c r="B269" s="1"/>
    </row>
    <row r="270" spans="1:2" ht="25" x14ac:dyDescent="0.25">
      <c r="A270" s="5"/>
      <c r="B270" s="1"/>
    </row>
    <row r="271" spans="1:2" ht="25" x14ac:dyDescent="0.25">
      <c r="A271" s="5"/>
      <c r="B271" s="1"/>
    </row>
    <row r="272" spans="1:2" ht="25" x14ac:dyDescent="0.25">
      <c r="A272" s="5"/>
      <c r="B272" s="1"/>
    </row>
    <row r="273" spans="1:2" ht="25" x14ac:dyDescent="0.25">
      <c r="A273" s="5"/>
      <c r="B273" s="1"/>
    </row>
    <row r="274" spans="1:2" ht="25" x14ac:dyDescent="0.25">
      <c r="A274" s="5"/>
      <c r="B274" s="1"/>
    </row>
    <row r="275" spans="1:2" ht="25" x14ac:dyDescent="0.25">
      <c r="A275" s="5"/>
      <c r="B275" s="1"/>
    </row>
    <row r="276" spans="1:2" ht="25" x14ac:dyDescent="0.25">
      <c r="A276" s="5"/>
      <c r="B276" s="1"/>
    </row>
    <row r="277" spans="1:2" ht="25" x14ac:dyDescent="0.25">
      <c r="A277" s="5"/>
      <c r="B277" s="1"/>
    </row>
    <row r="278" spans="1:2" ht="25" x14ac:dyDescent="0.25">
      <c r="A278" s="5"/>
      <c r="B278" s="1"/>
    </row>
    <row r="279" spans="1:2" ht="25" x14ac:dyDescent="0.25">
      <c r="A279" s="5"/>
      <c r="B279" s="1"/>
    </row>
    <row r="280" spans="1:2" ht="25" x14ac:dyDescent="0.25">
      <c r="A280" s="5"/>
      <c r="B280" s="1"/>
    </row>
    <row r="281" spans="1:2" ht="25" x14ac:dyDescent="0.25">
      <c r="A281" s="5"/>
      <c r="B281" s="1"/>
    </row>
    <row r="282" spans="1:2" ht="25" x14ac:dyDescent="0.25">
      <c r="A282" s="5"/>
      <c r="B282" s="1"/>
    </row>
    <row r="283" spans="1:2" ht="25" x14ac:dyDescent="0.25">
      <c r="A283" s="5"/>
      <c r="B283" s="1"/>
    </row>
    <row r="284" spans="1:2" ht="25" x14ac:dyDescent="0.25">
      <c r="A284" s="5"/>
      <c r="B284" s="1"/>
    </row>
    <row r="285" spans="1:2" ht="25" x14ac:dyDescent="0.25">
      <c r="A285" s="5"/>
      <c r="B285" s="1"/>
    </row>
    <row r="286" spans="1:2" ht="25" x14ac:dyDescent="0.25">
      <c r="A286" s="5"/>
      <c r="B286" s="1"/>
    </row>
    <row r="287" spans="1:2" ht="25" x14ac:dyDescent="0.25">
      <c r="A287" s="5"/>
      <c r="B287" s="1"/>
    </row>
    <row r="288" spans="1:2" ht="25" x14ac:dyDescent="0.25">
      <c r="A288" s="5"/>
      <c r="B288" s="1"/>
    </row>
    <row r="289" spans="1:2" ht="25" x14ac:dyDescent="0.25">
      <c r="A289" s="5"/>
      <c r="B289" s="1"/>
    </row>
    <row r="290" spans="1:2" ht="25" x14ac:dyDescent="0.25">
      <c r="A290" s="5"/>
      <c r="B290" s="1"/>
    </row>
    <row r="291" spans="1:2" ht="25" x14ac:dyDescent="0.25">
      <c r="A291" s="5"/>
      <c r="B291" s="1"/>
    </row>
    <row r="292" spans="1:2" ht="25" x14ac:dyDescent="0.25">
      <c r="A292" s="5"/>
      <c r="B292" s="1"/>
    </row>
    <row r="293" spans="1:2" ht="25" x14ac:dyDescent="0.25">
      <c r="A293" s="5"/>
      <c r="B293" s="1"/>
    </row>
    <row r="294" spans="1:2" ht="25" x14ac:dyDescent="0.25">
      <c r="A294" s="5"/>
      <c r="B294" s="1"/>
    </row>
    <row r="295" spans="1:2" ht="25" x14ac:dyDescent="0.25">
      <c r="A295" s="5"/>
      <c r="B295" s="1"/>
    </row>
    <row r="296" spans="1:2" ht="25" x14ac:dyDescent="0.25">
      <c r="A296" s="5"/>
      <c r="B296" s="1"/>
    </row>
    <row r="297" spans="1:2" ht="25" x14ac:dyDescent="0.25">
      <c r="A297" s="5"/>
      <c r="B297" s="1"/>
    </row>
    <row r="298" spans="1:2" ht="25" x14ac:dyDescent="0.25">
      <c r="A298" s="5"/>
      <c r="B298" s="1"/>
    </row>
    <row r="299" spans="1:2" ht="25" x14ac:dyDescent="0.25">
      <c r="A299" s="5"/>
      <c r="B299" s="1"/>
    </row>
    <row r="300" spans="1:2" ht="25" x14ac:dyDescent="0.25">
      <c r="A300" s="5"/>
      <c r="B300" s="1"/>
    </row>
    <row r="301" spans="1:2" ht="25" x14ac:dyDescent="0.25">
      <c r="A301" s="5"/>
      <c r="B301" s="1"/>
    </row>
    <row r="302" spans="1:2" ht="25" x14ac:dyDescent="0.25">
      <c r="A302" s="5"/>
      <c r="B302" s="1"/>
    </row>
    <row r="303" spans="1:2" ht="25" x14ac:dyDescent="0.25">
      <c r="A303" s="5"/>
      <c r="B303" s="1"/>
    </row>
    <row r="304" spans="1:2" ht="25" x14ac:dyDescent="0.25">
      <c r="A304" s="5"/>
      <c r="B304" s="1"/>
    </row>
    <row r="305" spans="1:2" ht="25" x14ac:dyDescent="0.25">
      <c r="A305" s="5"/>
      <c r="B305" s="1"/>
    </row>
    <row r="306" spans="1:2" ht="25" x14ac:dyDescent="0.25">
      <c r="A306" s="5"/>
      <c r="B306" s="1"/>
    </row>
    <row r="307" spans="1:2" ht="25" x14ac:dyDescent="0.25">
      <c r="A307" s="5"/>
      <c r="B307" s="1"/>
    </row>
    <row r="308" spans="1:2" ht="25" x14ac:dyDescent="0.25">
      <c r="A308" s="5"/>
      <c r="B308" s="1"/>
    </row>
    <row r="309" spans="1:2" ht="25" x14ac:dyDescent="0.25">
      <c r="A309" s="5"/>
      <c r="B309" s="1"/>
    </row>
    <row r="310" spans="1:2" ht="25" x14ac:dyDescent="0.25">
      <c r="A310" s="5"/>
      <c r="B310" s="1"/>
    </row>
    <row r="311" spans="1:2" ht="25" x14ac:dyDescent="0.25">
      <c r="A311" s="5"/>
      <c r="B311" s="1"/>
    </row>
    <row r="312" spans="1:2" ht="25" x14ac:dyDescent="0.25">
      <c r="A312" s="5"/>
      <c r="B312" s="1"/>
    </row>
    <row r="313" spans="1:2" ht="25" x14ac:dyDescent="0.25">
      <c r="A313" s="5"/>
      <c r="B313" s="1"/>
    </row>
    <row r="314" spans="1:2" ht="25" x14ac:dyDescent="0.25">
      <c r="A314" s="5"/>
      <c r="B314" s="1"/>
    </row>
    <row r="315" spans="1:2" ht="25" x14ac:dyDescent="0.25">
      <c r="A315" s="5"/>
      <c r="B315" s="1"/>
    </row>
    <row r="316" spans="1:2" ht="25" x14ac:dyDescent="0.25">
      <c r="A316" s="5"/>
      <c r="B316" s="1"/>
    </row>
    <row r="317" spans="1:2" ht="25" x14ac:dyDescent="0.25">
      <c r="A317" s="5"/>
      <c r="B317" s="1"/>
    </row>
    <row r="318" spans="1:2" ht="25" x14ac:dyDescent="0.25">
      <c r="A318" s="5"/>
      <c r="B318" s="1"/>
    </row>
    <row r="319" spans="1:2" ht="25" x14ac:dyDescent="0.25">
      <c r="A319" s="5"/>
      <c r="B319" s="1"/>
    </row>
    <row r="320" spans="1:2" ht="25" x14ac:dyDescent="0.25">
      <c r="A320" s="5"/>
      <c r="B320" s="1"/>
    </row>
    <row r="321" spans="1:2" ht="25" x14ac:dyDescent="0.25">
      <c r="A321" s="5"/>
      <c r="B321" s="1"/>
    </row>
    <row r="322" spans="1:2" ht="25" x14ac:dyDescent="0.25">
      <c r="A322" s="5"/>
      <c r="B322" s="1"/>
    </row>
    <row r="323" spans="1:2" ht="25" x14ac:dyDescent="0.25">
      <c r="A323" s="5"/>
      <c r="B323" s="1"/>
    </row>
    <row r="324" spans="1:2" ht="25" x14ac:dyDescent="0.25">
      <c r="A324" s="5"/>
      <c r="B324" s="1"/>
    </row>
    <row r="325" spans="1:2" ht="25" x14ac:dyDescent="0.25">
      <c r="A325" s="5"/>
      <c r="B325" s="1"/>
    </row>
    <row r="326" spans="1:2" ht="25" x14ac:dyDescent="0.25">
      <c r="A326" s="5"/>
      <c r="B326" s="1"/>
    </row>
    <row r="327" spans="1:2" ht="25" x14ac:dyDescent="0.25">
      <c r="A327" s="5"/>
      <c r="B327" s="1"/>
    </row>
    <row r="328" spans="1:2" ht="25" x14ac:dyDescent="0.25">
      <c r="A328" s="5"/>
      <c r="B328" s="1"/>
    </row>
    <row r="329" spans="1:2" ht="25" x14ac:dyDescent="0.25">
      <c r="A329" s="5"/>
      <c r="B329" s="1"/>
    </row>
    <row r="330" spans="1:2" ht="25" x14ac:dyDescent="0.25">
      <c r="A330" s="5"/>
      <c r="B330" s="1"/>
    </row>
    <row r="331" spans="1:2" ht="25" x14ac:dyDescent="0.25">
      <c r="A331" s="5"/>
      <c r="B331" s="1"/>
    </row>
    <row r="332" spans="1:2" ht="25" x14ac:dyDescent="0.25">
      <c r="A332" s="5"/>
      <c r="B332" s="1"/>
    </row>
    <row r="333" spans="1:2" ht="25" x14ac:dyDescent="0.25">
      <c r="A333" s="5"/>
      <c r="B333" s="1"/>
    </row>
    <row r="334" spans="1:2" ht="25" x14ac:dyDescent="0.25">
      <c r="A334" s="5"/>
      <c r="B334" s="1"/>
    </row>
    <row r="335" spans="1:2" ht="25" x14ac:dyDescent="0.25">
      <c r="A335" s="5"/>
      <c r="B335" s="1"/>
    </row>
    <row r="336" spans="1:2" ht="25" x14ac:dyDescent="0.25">
      <c r="A336" s="5"/>
      <c r="B336" s="1"/>
    </row>
    <row r="337" spans="1:2" ht="25" x14ac:dyDescent="0.25">
      <c r="A337" s="5"/>
      <c r="B337" s="1"/>
    </row>
    <row r="338" spans="1:2" ht="25" x14ac:dyDescent="0.25">
      <c r="A338" s="5"/>
      <c r="B338" s="1"/>
    </row>
    <row r="339" spans="1:2" ht="25" x14ac:dyDescent="0.25">
      <c r="A339" s="5"/>
      <c r="B339" s="1"/>
    </row>
    <row r="340" spans="1:2" ht="25" x14ac:dyDescent="0.25">
      <c r="A340" s="5"/>
      <c r="B340" s="1"/>
    </row>
    <row r="341" spans="1:2" ht="25" x14ac:dyDescent="0.25">
      <c r="A341" s="5"/>
      <c r="B341" s="1"/>
    </row>
    <row r="342" spans="1:2" ht="25" x14ac:dyDescent="0.25">
      <c r="A342" s="5"/>
      <c r="B342" s="1"/>
    </row>
    <row r="343" spans="1:2" ht="25" x14ac:dyDescent="0.25">
      <c r="A343" s="5"/>
      <c r="B343" s="1"/>
    </row>
    <row r="344" spans="1:2" ht="25" x14ac:dyDescent="0.25">
      <c r="A344" s="5"/>
      <c r="B344" s="1"/>
    </row>
    <row r="345" spans="1:2" ht="25" x14ac:dyDescent="0.25">
      <c r="A345" s="5"/>
      <c r="B345" s="1"/>
    </row>
    <row r="346" spans="1:2" ht="25" x14ac:dyDescent="0.25">
      <c r="A346" s="5"/>
      <c r="B346" s="1"/>
    </row>
    <row r="347" spans="1:2" ht="25" x14ac:dyDescent="0.25">
      <c r="A347" s="5"/>
      <c r="B347" s="1"/>
    </row>
    <row r="348" spans="1:2" ht="25" x14ac:dyDescent="0.25">
      <c r="A348" s="5"/>
      <c r="B348" s="1"/>
    </row>
    <row r="349" spans="1:2" ht="25" x14ac:dyDescent="0.25">
      <c r="A349" s="5"/>
      <c r="B349" s="1"/>
    </row>
    <row r="350" spans="1:2" ht="25" x14ac:dyDescent="0.25">
      <c r="A350" s="5"/>
      <c r="B350" s="1"/>
    </row>
    <row r="351" spans="1:2" ht="25" x14ac:dyDescent="0.25">
      <c r="A351" s="5"/>
      <c r="B351" s="1"/>
    </row>
    <row r="352" spans="1:2" ht="25" x14ac:dyDescent="0.25">
      <c r="A352" s="5"/>
      <c r="B352" s="1"/>
    </row>
    <row r="353" spans="1:2" ht="25" x14ac:dyDescent="0.25">
      <c r="A353" s="5"/>
      <c r="B353" s="1"/>
    </row>
    <row r="354" spans="1:2" ht="25" x14ac:dyDescent="0.25">
      <c r="A354" s="5"/>
      <c r="B354" s="1"/>
    </row>
    <row r="355" spans="1:2" ht="25" x14ac:dyDescent="0.25">
      <c r="A355" s="5"/>
      <c r="B355" s="1"/>
    </row>
    <row r="356" spans="1:2" ht="25" x14ac:dyDescent="0.25">
      <c r="A356" s="5"/>
      <c r="B356" s="1"/>
    </row>
    <row r="357" spans="1:2" ht="25" x14ac:dyDescent="0.25">
      <c r="A357" s="5"/>
      <c r="B357" s="1"/>
    </row>
    <row r="358" spans="1:2" ht="25" x14ac:dyDescent="0.25">
      <c r="A358" s="5"/>
      <c r="B358" s="1"/>
    </row>
    <row r="359" spans="1:2" ht="25" x14ac:dyDescent="0.25">
      <c r="A359" s="5"/>
      <c r="B359" s="1"/>
    </row>
    <row r="360" spans="1:2" ht="25" x14ac:dyDescent="0.25">
      <c r="A360" s="5"/>
      <c r="B360" s="1"/>
    </row>
    <row r="361" spans="1:2" ht="25" x14ac:dyDescent="0.25">
      <c r="A361" s="5"/>
      <c r="B361" s="1"/>
    </row>
    <row r="362" spans="1:2" ht="25" x14ac:dyDescent="0.25">
      <c r="A362" s="5"/>
      <c r="B362" s="1"/>
    </row>
    <row r="363" spans="1:2" ht="25" x14ac:dyDescent="0.25">
      <c r="A363" s="5"/>
      <c r="B363" s="1"/>
    </row>
    <row r="364" spans="1:2" ht="25" x14ac:dyDescent="0.25">
      <c r="A364" s="5"/>
      <c r="B364" s="1"/>
    </row>
    <row r="365" spans="1:2" ht="25" x14ac:dyDescent="0.25">
      <c r="A365" s="5"/>
      <c r="B365" s="1"/>
    </row>
    <row r="366" spans="1:2" ht="25" x14ac:dyDescent="0.25">
      <c r="A366" s="5"/>
      <c r="B366" s="1"/>
    </row>
    <row r="367" spans="1:2" ht="25" x14ac:dyDescent="0.25">
      <c r="A367" s="5"/>
      <c r="B367" s="1"/>
    </row>
    <row r="368" spans="1:2" ht="25" x14ac:dyDescent="0.25">
      <c r="A368" s="5"/>
      <c r="B368" s="1"/>
    </row>
    <row r="369" spans="1:2" ht="25" x14ac:dyDescent="0.25">
      <c r="A369" s="5"/>
      <c r="B369" s="1"/>
    </row>
    <row r="370" spans="1:2" ht="25" x14ac:dyDescent="0.25">
      <c r="A370" s="5"/>
      <c r="B370" s="1"/>
    </row>
    <row r="371" spans="1:2" ht="25" x14ac:dyDescent="0.25">
      <c r="A371" s="5"/>
      <c r="B371" s="1"/>
    </row>
    <row r="372" spans="1:2" ht="25" x14ac:dyDescent="0.25">
      <c r="A372" s="5"/>
      <c r="B372" s="1"/>
    </row>
    <row r="373" spans="1:2" ht="25" x14ac:dyDescent="0.25">
      <c r="A373" s="5"/>
      <c r="B373" s="1"/>
    </row>
    <row r="374" spans="1:2" ht="25" x14ac:dyDescent="0.25">
      <c r="A374" s="5"/>
      <c r="B374" s="1"/>
    </row>
    <row r="375" spans="1:2" ht="25" x14ac:dyDescent="0.25">
      <c r="A375" s="5"/>
      <c r="B375" s="1"/>
    </row>
    <row r="376" spans="1:2" ht="25" x14ac:dyDescent="0.25">
      <c r="A376" s="5"/>
      <c r="B376" s="1"/>
    </row>
    <row r="377" spans="1:2" ht="25" x14ac:dyDescent="0.25">
      <c r="A377" s="5"/>
      <c r="B377" s="1"/>
    </row>
    <row r="378" spans="1:2" ht="25" x14ac:dyDescent="0.25">
      <c r="A378" s="5"/>
      <c r="B378" s="1"/>
    </row>
    <row r="379" spans="1:2" ht="25" x14ac:dyDescent="0.25">
      <c r="A379" s="5"/>
      <c r="B379" s="1"/>
    </row>
    <row r="380" spans="1:2" ht="25" x14ac:dyDescent="0.25">
      <c r="A380" s="5"/>
      <c r="B380" s="1"/>
    </row>
    <row r="381" spans="1:2" ht="25" x14ac:dyDescent="0.25">
      <c r="A381" s="5"/>
      <c r="B381" s="1"/>
    </row>
    <row r="382" spans="1:2" ht="25" x14ac:dyDescent="0.25">
      <c r="A382" s="5"/>
      <c r="B382" s="1"/>
    </row>
    <row r="383" spans="1:2" ht="25" x14ac:dyDescent="0.25">
      <c r="A383" s="5"/>
      <c r="B383" s="1"/>
    </row>
    <row r="384" spans="1:2" ht="25" x14ac:dyDescent="0.25">
      <c r="A384" s="5"/>
      <c r="B384" s="1"/>
    </row>
    <row r="385" spans="1:2" ht="25" x14ac:dyDescent="0.25">
      <c r="A385" s="5"/>
      <c r="B385" s="1"/>
    </row>
    <row r="386" spans="1:2" ht="25" x14ac:dyDescent="0.25">
      <c r="A386" s="5"/>
      <c r="B386" s="1"/>
    </row>
    <row r="387" spans="1:2" ht="25" x14ac:dyDescent="0.25">
      <c r="A387" s="5"/>
      <c r="B387" s="1"/>
    </row>
    <row r="388" spans="1:2" ht="25" x14ac:dyDescent="0.25">
      <c r="A388" s="5"/>
      <c r="B388" s="1"/>
    </row>
    <row r="389" spans="1:2" ht="25" x14ac:dyDescent="0.25">
      <c r="A389" s="5"/>
      <c r="B389" s="1"/>
    </row>
    <row r="390" spans="1:2" ht="25" x14ac:dyDescent="0.25">
      <c r="A390" s="5"/>
      <c r="B390" s="1"/>
    </row>
    <row r="391" spans="1:2" ht="25" x14ac:dyDescent="0.25">
      <c r="A391" s="5"/>
      <c r="B391" s="1"/>
    </row>
    <row r="392" spans="1:2" ht="25" x14ac:dyDescent="0.25">
      <c r="A392" s="5"/>
      <c r="B392" s="1"/>
    </row>
    <row r="393" spans="1:2" ht="25" x14ac:dyDescent="0.25">
      <c r="A393" s="5"/>
      <c r="B393" s="1"/>
    </row>
    <row r="394" spans="1:2" ht="25" x14ac:dyDescent="0.25">
      <c r="A394" s="5"/>
      <c r="B394" s="1"/>
    </row>
    <row r="395" spans="1:2" ht="25" x14ac:dyDescent="0.25">
      <c r="A395" s="5"/>
      <c r="B395" s="1"/>
    </row>
    <row r="396" spans="1:2" ht="25" x14ac:dyDescent="0.25">
      <c r="A396" s="5"/>
      <c r="B396" s="1"/>
    </row>
    <row r="397" spans="1:2" ht="25" x14ac:dyDescent="0.25">
      <c r="A397" s="5"/>
      <c r="B397" s="1"/>
    </row>
    <row r="398" spans="1:2" ht="25" x14ac:dyDescent="0.25">
      <c r="A398" s="5"/>
      <c r="B398" s="1"/>
    </row>
    <row r="399" spans="1:2" ht="25" x14ac:dyDescent="0.25">
      <c r="A399" s="5"/>
      <c r="B399" s="1"/>
    </row>
    <row r="400" spans="1:2" ht="25" x14ac:dyDescent="0.25">
      <c r="A400" s="5"/>
      <c r="B400" s="1"/>
    </row>
    <row r="401" spans="1:2" ht="25" x14ac:dyDescent="0.25">
      <c r="A401" s="5"/>
      <c r="B401" s="1"/>
    </row>
    <row r="402" spans="1:2" ht="25" x14ac:dyDescent="0.25">
      <c r="A402" s="5"/>
      <c r="B402" s="1"/>
    </row>
    <row r="403" spans="1:2" ht="25" x14ac:dyDescent="0.25">
      <c r="A403" s="5"/>
      <c r="B403" s="1"/>
    </row>
    <row r="404" spans="1:2" ht="25" x14ac:dyDescent="0.25">
      <c r="A404" s="5"/>
      <c r="B404" s="1"/>
    </row>
    <row r="405" spans="1:2" ht="25" x14ac:dyDescent="0.25">
      <c r="A405" s="5"/>
      <c r="B405" s="1"/>
    </row>
    <row r="406" spans="1:2" ht="25" x14ac:dyDescent="0.25">
      <c r="A406" s="5"/>
      <c r="B406" s="1"/>
    </row>
    <row r="407" spans="1:2" ht="25" x14ac:dyDescent="0.25">
      <c r="A407" s="5"/>
      <c r="B407" s="1"/>
    </row>
    <row r="408" spans="1:2" ht="25" x14ac:dyDescent="0.25">
      <c r="A408" s="5"/>
      <c r="B408" s="1"/>
    </row>
    <row r="409" spans="1:2" ht="25" x14ac:dyDescent="0.25">
      <c r="A409" s="5"/>
      <c r="B409" s="1"/>
    </row>
    <row r="410" spans="1:2" ht="25" x14ac:dyDescent="0.25">
      <c r="A410" s="5"/>
      <c r="B410" s="1"/>
    </row>
    <row r="411" spans="1:2" ht="25" x14ac:dyDescent="0.25">
      <c r="A411" s="5"/>
      <c r="B411" s="1"/>
    </row>
    <row r="412" spans="1:2" ht="25" x14ac:dyDescent="0.25">
      <c r="A412" s="5"/>
      <c r="B412" s="1"/>
    </row>
    <row r="413" spans="1:2" ht="25" x14ac:dyDescent="0.25">
      <c r="A413" s="5"/>
      <c r="B413" s="1"/>
    </row>
    <row r="414" spans="1:2" ht="25" x14ac:dyDescent="0.25">
      <c r="A414" s="5"/>
      <c r="B414" s="1"/>
    </row>
    <row r="415" spans="1:2" ht="25" x14ac:dyDescent="0.25">
      <c r="A415" s="5"/>
      <c r="B415" s="1"/>
    </row>
    <row r="416" spans="1:2" ht="25" x14ac:dyDescent="0.25">
      <c r="A416" s="5"/>
      <c r="B416" s="1"/>
    </row>
    <row r="417" spans="1:2" ht="25" x14ac:dyDescent="0.25">
      <c r="A417" s="5"/>
      <c r="B417" s="1"/>
    </row>
    <row r="418" spans="1:2" ht="25" x14ac:dyDescent="0.25">
      <c r="A418" s="5"/>
      <c r="B418" s="1"/>
    </row>
    <row r="419" spans="1:2" ht="25" x14ac:dyDescent="0.25">
      <c r="A419" s="5"/>
      <c r="B419" s="1"/>
    </row>
    <row r="420" spans="1:2" ht="25" x14ac:dyDescent="0.25">
      <c r="A420" s="5"/>
      <c r="B420" s="1"/>
    </row>
    <row r="421" spans="1:2" ht="25" x14ac:dyDescent="0.25">
      <c r="A421" s="5"/>
      <c r="B421" s="1"/>
    </row>
    <row r="422" spans="1:2" ht="25" x14ac:dyDescent="0.25">
      <c r="A422" s="5"/>
      <c r="B422" s="1"/>
    </row>
    <row r="423" spans="1:2" ht="25" x14ac:dyDescent="0.25">
      <c r="A423" s="5"/>
      <c r="B423" s="1"/>
    </row>
    <row r="424" spans="1:2" ht="25" x14ac:dyDescent="0.25">
      <c r="A424" s="5"/>
      <c r="B424" s="1"/>
    </row>
    <row r="425" spans="1:2" ht="25" x14ac:dyDescent="0.25">
      <c r="A425" s="5"/>
      <c r="B425" s="1"/>
    </row>
    <row r="426" spans="1:2" ht="25" x14ac:dyDescent="0.25">
      <c r="A426" s="5"/>
      <c r="B426" s="1"/>
    </row>
    <row r="427" spans="1:2" ht="25" x14ac:dyDescent="0.25">
      <c r="A427" s="5"/>
      <c r="B427" s="1"/>
    </row>
    <row r="428" spans="1:2" ht="25" x14ac:dyDescent="0.25">
      <c r="A428" s="5"/>
      <c r="B428" s="1"/>
    </row>
    <row r="429" spans="1:2" ht="25" x14ac:dyDescent="0.25">
      <c r="A429" s="5"/>
      <c r="B429" s="1"/>
    </row>
    <row r="430" spans="1:2" ht="25" x14ac:dyDescent="0.25">
      <c r="A430" s="5"/>
      <c r="B430" s="1"/>
    </row>
    <row r="431" spans="1:2" ht="25" x14ac:dyDescent="0.25">
      <c r="A431" s="5"/>
      <c r="B431" s="1"/>
    </row>
    <row r="432" spans="1:2" ht="25" x14ac:dyDescent="0.25">
      <c r="A432" s="5"/>
      <c r="B432" s="1"/>
    </row>
    <row r="433" spans="1:2" ht="25" x14ac:dyDescent="0.25">
      <c r="A433" s="5"/>
      <c r="B433" s="1"/>
    </row>
    <row r="434" spans="1:2" ht="25" x14ac:dyDescent="0.25">
      <c r="A434" s="5"/>
      <c r="B434" s="1"/>
    </row>
    <row r="435" spans="1:2" ht="25" x14ac:dyDescent="0.25">
      <c r="A435" s="5"/>
      <c r="B435" s="1"/>
    </row>
    <row r="436" spans="1:2" ht="25" x14ac:dyDescent="0.25">
      <c r="A436" s="5"/>
      <c r="B436" s="1"/>
    </row>
    <row r="437" spans="1:2" ht="25" x14ac:dyDescent="0.25">
      <c r="A437" s="5"/>
      <c r="B437" s="1"/>
    </row>
    <row r="438" spans="1:2" ht="25" x14ac:dyDescent="0.25">
      <c r="A438" s="5"/>
      <c r="B438" s="1"/>
    </row>
    <row r="439" spans="1:2" ht="25" x14ac:dyDescent="0.25">
      <c r="A439" s="5"/>
      <c r="B439" s="1"/>
    </row>
    <row r="440" spans="1:2" ht="25" x14ac:dyDescent="0.25">
      <c r="A440" s="5"/>
      <c r="B440" s="1"/>
    </row>
    <row r="441" spans="1:2" ht="25" x14ac:dyDescent="0.25">
      <c r="A441" s="5"/>
      <c r="B441" s="1"/>
    </row>
    <row r="442" spans="1:2" ht="25" x14ac:dyDescent="0.25">
      <c r="A442" s="5"/>
      <c r="B442" s="1"/>
    </row>
    <row r="443" spans="1:2" ht="25" x14ac:dyDescent="0.25">
      <c r="A443" s="5"/>
      <c r="B443" s="1"/>
    </row>
    <row r="444" spans="1:2" ht="25" x14ac:dyDescent="0.25">
      <c r="A444" s="5"/>
      <c r="B444" s="1"/>
    </row>
    <row r="445" spans="1:2" ht="25" x14ac:dyDescent="0.25">
      <c r="A445" s="5"/>
      <c r="B445" s="1"/>
    </row>
    <row r="446" spans="1:2" ht="25" x14ac:dyDescent="0.25">
      <c r="A446" s="5"/>
      <c r="B446" s="1"/>
    </row>
    <row r="447" spans="1:2" ht="25" x14ac:dyDescent="0.25">
      <c r="A447" s="5"/>
      <c r="B447" s="1"/>
    </row>
    <row r="448" spans="1:2" ht="25" x14ac:dyDescent="0.25">
      <c r="A448" s="5"/>
      <c r="B448" s="1"/>
    </row>
    <row r="449" spans="1:2" ht="25" x14ac:dyDescent="0.25">
      <c r="A449" s="5"/>
      <c r="B449" s="1"/>
    </row>
    <row r="450" spans="1:2" ht="25" x14ac:dyDescent="0.25">
      <c r="A450" s="5"/>
      <c r="B450" s="1"/>
    </row>
    <row r="451" spans="1:2" ht="25" x14ac:dyDescent="0.25">
      <c r="A451" s="5"/>
      <c r="B451" s="1"/>
    </row>
    <row r="452" spans="1:2" ht="25" x14ac:dyDescent="0.25">
      <c r="A452" s="5"/>
      <c r="B452" s="1"/>
    </row>
    <row r="453" spans="1:2" ht="25" x14ac:dyDescent="0.25">
      <c r="A453" s="5"/>
      <c r="B453" s="1"/>
    </row>
    <row r="454" spans="1:2" ht="25" x14ac:dyDescent="0.25">
      <c r="A454" s="5"/>
      <c r="B454" s="1"/>
    </row>
    <row r="455" spans="1:2" ht="25" x14ac:dyDescent="0.25">
      <c r="A455" s="5"/>
      <c r="B455" s="1"/>
    </row>
    <row r="456" spans="1:2" ht="25" x14ac:dyDescent="0.25">
      <c r="A456" s="5"/>
      <c r="B456" s="1"/>
    </row>
    <row r="457" spans="1:2" ht="25" x14ac:dyDescent="0.25">
      <c r="A457" s="5"/>
      <c r="B457" s="1"/>
    </row>
    <row r="458" spans="1:2" ht="25" x14ac:dyDescent="0.25">
      <c r="A458" s="5"/>
      <c r="B458" s="1"/>
    </row>
    <row r="459" spans="1:2" ht="25" x14ac:dyDescent="0.25">
      <c r="A459" s="5"/>
      <c r="B459" s="1"/>
    </row>
    <row r="460" spans="1:2" ht="25" x14ac:dyDescent="0.25">
      <c r="A460" s="5"/>
      <c r="B460" s="1"/>
    </row>
    <row r="461" spans="1:2" ht="25" x14ac:dyDescent="0.25">
      <c r="A461" s="5"/>
      <c r="B461" s="1"/>
    </row>
    <row r="462" spans="1:2" ht="25" x14ac:dyDescent="0.25">
      <c r="A462" s="5"/>
      <c r="B462" s="1"/>
    </row>
    <row r="463" spans="1:2" ht="25" x14ac:dyDescent="0.25">
      <c r="A463" s="5"/>
      <c r="B463" s="1"/>
    </row>
    <row r="464" spans="1:2" ht="25" x14ac:dyDescent="0.25">
      <c r="A464" s="5"/>
      <c r="B464" s="1"/>
    </row>
    <row r="465" spans="1:2" ht="25" x14ac:dyDescent="0.25">
      <c r="A465" s="5"/>
      <c r="B465" s="1"/>
    </row>
    <row r="466" spans="1:2" ht="25" x14ac:dyDescent="0.25">
      <c r="A466" s="5"/>
      <c r="B466" s="1"/>
    </row>
    <row r="467" spans="1:2" ht="25" x14ac:dyDescent="0.25">
      <c r="A467" s="5"/>
      <c r="B467" s="1"/>
    </row>
    <row r="468" spans="1:2" ht="25" x14ac:dyDescent="0.25">
      <c r="A468" s="5"/>
      <c r="B468" s="1"/>
    </row>
    <row r="469" spans="1:2" ht="25" x14ac:dyDescent="0.25">
      <c r="A469" s="5"/>
      <c r="B469" s="1"/>
    </row>
    <row r="470" spans="1:2" ht="25" x14ac:dyDescent="0.25">
      <c r="A470" s="5"/>
      <c r="B470" s="1"/>
    </row>
    <row r="471" spans="1:2" ht="25" x14ac:dyDescent="0.25">
      <c r="A471" s="5"/>
      <c r="B471" s="1"/>
    </row>
    <row r="472" spans="1:2" ht="25" x14ac:dyDescent="0.25">
      <c r="A472" s="5"/>
      <c r="B472" s="1"/>
    </row>
    <row r="473" spans="1:2" ht="25" x14ac:dyDescent="0.25">
      <c r="A473" s="5"/>
      <c r="B473" s="1"/>
    </row>
    <row r="474" spans="1:2" ht="25" x14ac:dyDescent="0.25">
      <c r="A474" s="5"/>
      <c r="B474" s="1"/>
    </row>
    <row r="475" spans="1:2" ht="25" x14ac:dyDescent="0.25">
      <c r="A475" s="5"/>
      <c r="B475" s="1"/>
    </row>
    <row r="476" spans="1:2" ht="25" x14ac:dyDescent="0.25">
      <c r="A476" s="5"/>
      <c r="B476" s="1"/>
    </row>
    <row r="477" spans="1:2" ht="25" x14ac:dyDescent="0.25">
      <c r="A477" s="5"/>
      <c r="B477" s="1"/>
    </row>
    <row r="478" spans="1:2" ht="25" x14ac:dyDescent="0.25">
      <c r="A478" s="5"/>
      <c r="B478" s="1"/>
    </row>
    <row r="479" spans="1:2" ht="25" x14ac:dyDescent="0.25">
      <c r="A479" s="5"/>
      <c r="B479" s="1"/>
    </row>
    <row r="480" spans="1:2" ht="25" x14ac:dyDescent="0.25">
      <c r="A480" s="5"/>
      <c r="B480" s="1"/>
    </row>
    <row r="481" spans="1:2" ht="25" x14ac:dyDescent="0.25">
      <c r="A481" s="5"/>
      <c r="B481" s="1"/>
    </row>
    <row r="482" spans="1:2" ht="25" x14ac:dyDescent="0.25">
      <c r="A482" s="5"/>
      <c r="B482" s="1"/>
    </row>
    <row r="483" spans="1:2" ht="25" x14ac:dyDescent="0.25">
      <c r="A483" s="5"/>
      <c r="B483" s="1"/>
    </row>
    <row r="484" spans="1:2" ht="25" x14ac:dyDescent="0.25">
      <c r="A484" s="5"/>
      <c r="B484" s="1"/>
    </row>
    <row r="485" spans="1:2" ht="25" x14ac:dyDescent="0.25">
      <c r="A485" s="5"/>
      <c r="B485" s="1"/>
    </row>
    <row r="486" spans="1:2" ht="25" x14ac:dyDescent="0.25">
      <c r="A486" s="5"/>
      <c r="B486" s="1"/>
    </row>
    <row r="487" spans="1:2" ht="25" x14ac:dyDescent="0.25">
      <c r="A487" s="5"/>
      <c r="B487" s="1"/>
    </row>
    <row r="488" spans="1:2" ht="25" x14ac:dyDescent="0.25">
      <c r="A488" s="5"/>
      <c r="B488" s="1"/>
    </row>
    <row r="489" spans="1:2" ht="25" x14ac:dyDescent="0.25">
      <c r="A489" s="5"/>
      <c r="B489" s="1"/>
    </row>
    <row r="490" spans="1:2" ht="25" x14ac:dyDescent="0.25">
      <c r="A490" s="5"/>
      <c r="B490" s="1"/>
    </row>
    <row r="491" spans="1:2" ht="25" x14ac:dyDescent="0.25">
      <c r="A491" s="5"/>
      <c r="B491" s="1"/>
    </row>
    <row r="492" spans="1:2" ht="25" x14ac:dyDescent="0.25">
      <c r="A492" s="5"/>
      <c r="B492" s="1"/>
    </row>
    <row r="493" spans="1:2" ht="25" x14ac:dyDescent="0.25">
      <c r="A493" s="5"/>
      <c r="B493" s="1"/>
    </row>
    <row r="494" spans="1:2" ht="25" x14ac:dyDescent="0.25">
      <c r="A494" s="5"/>
      <c r="B494" s="1"/>
    </row>
    <row r="495" spans="1:2" ht="25" x14ac:dyDescent="0.25">
      <c r="A495" s="5"/>
      <c r="B495" s="1"/>
    </row>
    <row r="496" spans="1:2" ht="25" x14ac:dyDescent="0.25">
      <c r="A496" s="5"/>
      <c r="B496" s="1"/>
    </row>
    <row r="497" spans="1:2" ht="25" x14ac:dyDescent="0.25">
      <c r="A497" s="5"/>
      <c r="B497" s="1"/>
    </row>
    <row r="498" spans="1:2" ht="25" x14ac:dyDescent="0.25">
      <c r="A498" s="5"/>
      <c r="B498" s="1"/>
    </row>
    <row r="499" spans="1:2" ht="25" x14ac:dyDescent="0.25">
      <c r="A499" s="5"/>
      <c r="B499" s="1"/>
    </row>
    <row r="500" spans="1:2" ht="25" x14ac:dyDescent="0.25">
      <c r="A500" s="5"/>
      <c r="B500" s="1"/>
    </row>
    <row r="501" spans="1:2" ht="25" x14ac:dyDescent="0.25">
      <c r="A501" s="5"/>
      <c r="B501" s="1"/>
    </row>
    <row r="502" spans="1:2" ht="25" x14ac:dyDescent="0.25">
      <c r="A502" s="5"/>
      <c r="B502" s="1"/>
    </row>
    <row r="503" spans="1:2" ht="25" x14ac:dyDescent="0.25">
      <c r="A503" s="5"/>
      <c r="B503" s="1"/>
    </row>
    <row r="504" spans="1:2" ht="25" x14ac:dyDescent="0.25">
      <c r="A504" s="5"/>
      <c r="B504" s="1"/>
    </row>
    <row r="505" spans="1:2" ht="25" x14ac:dyDescent="0.25">
      <c r="A505" s="5"/>
      <c r="B505" s="1"/>
    </row>
    <row r="506" spans="1:2" ht="25" x14ac:dyDescent="0.25">
      <c r="A506" s="5"/>
      <c r="B506" s="1"/>
    </row>
    <row r="507" spans="1:2" ht="25" x14ac:dyDescent="0.25">
      <c r="A507" s="5"/>
      <c r="B507" s="1"/>
    </row>
    <row r="508" spans="1:2" ht="25" x14ac:dyDescent="0.25">
      <c r="A508" s="5"/>
      <c r="B508" s="1"/>
    </row>
    <row r="509" spans="1:2" ht="25" x14ac:dyDescent="0.25">
      <c r="A509" s="5"/>
      <c r="B509" s="1"/>
    </row>
    <row r="510" spans="1:2" ht="25" x14ac:dyDescent="0.25">
      <c r="A510" s="5"/>
      <c r="B510" s="1"/>
    </row>
    <row r="511" spans="1:2" ht="25" x14ac:dyDescent="0.25">
      <c r="A511" s="5"/>
      <c r="B511" s="1"/>
    </row>
    <row r="512" spans="1:2" ht="25" x14ac:dyDescent="0.25">
      <c r="A512" s="5"/>
      <c r="B512" s="1"/>
    </row>
    <row r="513" spans="1:2" ht="25" x14ac:dyDescent="0.25">
      <c r="A513" s="5"/>
      <c r="B513" s="1"/>
    </row>
    <row r="514" spans="1:2" ht="25" x14ac:dyDescent="0.25">
      <c r="A514" s="5"/>
      <c r="B514" s="1"/>
    </row>
    <row r="515" spans="1:2" ht="25" x14ac:dyDescent="0.25">
      <c r="A515" s="5"/>
      <c r="B515" s="1"/>
    </row>
    <row r="516" spans="1:2" ht="25" x14ac:dyDescent="0.25">
      <c r="A516" s="5"/>
      <c r="B516" s="1"/>
    </row>
    <row r="517" spans="1:2" ht="25" x14ac:dyDescent="0.25">
      <c r="A517" s="5"/>
      <c r="B517" s="1"/>
    </row>
    <row r="518" spans="1:2" ht="25" x14ac:dyDescent="0.25">
      <c r="A518" s="5"/>
      <c r="B518" s="1"/>
    </row>
    <row r="519" spans="1:2" ht="25" x14ac:dyDescent="0.25">
      <c r="A519" s="5"/>
      <c r="B519" s="1"/>
    </row>
    <row r="520" spans="1:2" ht="25" x14ac:dyDescent="0.25">
      <c r="A520" s="5"/>
      <c r="B520" s="1"/>
    </row>
    <row r="521" spans="1:2" ht="25" x14ac:dyDescent="0.25">
      <c r="A521" s="5"/>
      <c r="B521" s="1"/>
    </row>
    <row r="522" spans="1:2" ht="25" x14ac:dyDescent="0.25">
      <c r="A522" s="5"/>
      <c r="B522" s="1"/>
    </row>
    <row r="523" spans="1:2" ht="25" x14ac:dyDescent="0.25">
      <c r="A523" s="5"/>
      <c r="B523" s="1"/>
    </row>
    <row r="524" spans="1:2" ht="25" x14ac:dyDescent="0.25">
      <c r="A524" s="5"/>
      <c r="B524" s="1"/>
    </row>
    <row r="525" spans="1:2" ht="25" x14ac:dyDescent="0.25">
      <c r="A525" s="5"/>
      <c r="B525" s="1"/>
    </row>
    <row r="526" spans="1:2" ht="25" x14ac:dyDescent="0.25">
      <c r="A526" s="5"/>
      <c r="B526" s="1"/>
    </row>
    <row r="527" spans="1:2" ht="25" x14ac:dyDescent="0.25">
      <c r="A527" s="5"/>
      <c r="B527" s="1"/>
    </row>
    <row r="528" spans="1:2" ht="25" x14ac:dyDescent="0.25">
      <c r="A528" s="5"/>
      <c r="B528" s="1"/>
    </row>
    <row r="529" spans="1:2" ht="25" x14ac:dyDescent="0.25">
      <c r="A529" s="5"/>
      <c r="B529" s="1"/>
    </row>
    <row r="530" spans="1:2" ht="25" x14ac:dyDescent="0.25">
      <c r="A530" s="5"/>
      <c r="B530" s="1"/>
    </row>
    <row r="531" spans="1:2" ht="25" x14ac:dyDescent="0.25">
      <c r="A531" s="5"/>
      <c r="B531" s="1"/>
    </row>
    <row r="532" spans="1:2" ht="25" x14ac:dyDescent="0.25">
      <c r="A532" s="5"/>
      <c r="B532" s="1"/>
    </row>
    <row r="533" spans="1:2" ht="25" x14ac:dyDescent="0.25">
      <c r="A533" s="5"/>
      <c r="B533" s="1"/>
    </row>
    <row r="534" spans="1:2" ht="25" x14ac:dyDescent="0.25">
      <c r="A534" s="5"/>
      <c r="B534" s="1"/>
    </row>
    <row r="535" spans="1:2" ht="25" x14ac:dyDescent="0.25">
      <c r="A535" s="5"/>
      <c r="B535" s="1"/>
    </row>
    <row r="536" spans="1:2" ht="25" x14ac:dyDescent="0.25">
      <c r="A536" s="5"/>
      <c r="B536" s="1"/>
    </row>
    <row r="537" spans="1:2" ht="25" x14ac:dyDescent="0.25">
      <c r="A537" s="5"/>
      <c r="B537" s="1"/>
    </row>
    <row r="538" spans="1:2" ht="25" x14ac:dyDescent="0.25">
      <c r="A538" s="5"/>
      <c r="B538" s="1"/>
    </row>
    <row r="539" spans="1:2" ht="25" x14ac:dyDescent="0.25">
      <c r="A539" s="5"/>
      <c r="B539" s="1"/>
    </row>
    <row r="540" spans="1:2" ht="25" x14ac:dyDescent="0.25">
      <c r="A540" s="5"/>
      <c r="B540" s="1"/>
    </row>
    <row r="541" spans="1:2" ht="25" x14ac:dyDescent="0.25">
      <c r="A541" s="5"/>
      <c r="B541" s="1"/>
    </row>
    <row r="542" spans="1:2" ht="25" x14ac:dyDescent="0.25">
      <c r="A542" s="5"/>
      <c r="B542" s="1"/>
    </row>
    <row r="543" spans="1:2" ht="25" x14ac:dyDescent="0.25">
      <c r="A543" s="5"/>
      <c r="B543" s="1"/>
    </row>
    <row r="544" spans="1:2" ht="25" x14ac:dyDescent="0.25">
      <c r="A544" s="5"/>
      <c r="B544" s="1"/>
    </row>
    <row r="545" spans="1:2" ht="25" x14ac:dyDescent="0.25">
      <c r="A545" s="5"/>
      <c r="B545" s="1"/>
    </row>
    <row r="546" spans="1:2" ht="25" x14ac:dyDescent="0.25">
      <c r="A546" s="5"/>
      <c r="B546" s="1"/>
    </row>
    <row r="547" spans="1:2" ht="25" x14ac:dyDescent="0.25">
      <c r="A547" s="5"/>
      <c r="B547" s="1"/>
    </row>
    <row r="548" spans="1:2" ht="25" x14ac:dyDescent="0.25">
      <c r="A548" s="5"/>
      <c r="B548" s="1"/>
    </row>
    <row r="549" spans="1:2" ht="25" x14ac:dyDescent="0.25">
      <c r="A549" s="5"/>
      <c r="B549" s="1"/>
    </row>
    <row r="550" spans="1:2" ht="25" x14ac:dyDescent="0.25">
      <c r="A550" s="5"/>
      <c r="B550" s="1"/>
    </row>
    <row r="551" spans="1:2" ht="25" x14ac:dyDescent="0.25">
      <c r="A551" s="5"/>
      <c r="B551" s="1"/>
    </row>
    <row r="552" spans="1:2" ht="25" x14ac:dyDescent="0.25">
      <c r="A552" s="5"/>
      <c r="B552" s="1"/>
    </row>
    <row r="553" spans="1:2" ht="25" x14ac:dyDescent="0.25">
      <c r="A553" s="5"/>
      <c r="B553" s="1"/>
    </row>
    <row r="554" spans="1:2" ht="25" x14ac:dyDescent="0.25">
      <c r="A554" s="5"/>
      <c r="B554" s="1"/>
    </row>
    <row r="555" spans="1:2" ht="25" x14ac:dyDescent="0.25">
      <c r="A555" s="5"/>
      <c r="B555" s="1"/>
    </row>
    <row r="556" spans="1:2" ht="25" x14ac:dyDescent="0.25">
      <c r="A556" s="5"/>
      <c r="B556" s="1"/>
    </row>
    <row r="557" spans="1:2" ht="25" x14ac:dyDescent="0.25">
      <c r="A557" s="5"/>
      <c r="B557" s="1"/>
    </row>
    <row r="558" spans="1:2" ht="25" x14ac:dyDescent="0.25">
      <c r="A558" s="5"/>
      <c r="B558" s="1"/>
    </row>
    <row r="559" spans="1:2" ht="25" x14ac:dyDescent="0.25">
      <c r="A559" s="5"/>
      <c r="B559" s="1"/>
    </row>
    <row r="560" spans="1:2" ht="25" x14ac:dyDescent="0.25">
      <c r="A560" s="5"/>
      <c r="B560" s="1"/>
    </row>
    <row r="561" spans="1:2" ht="25" x14ac:dyDescent="0.25">
      <c r="A561" s="5"/>
      <c r="B561" s="1"/>
    </row>
    <row r="562" spans="1:2" ht="25" x14ac:dyDescent="0.25">
      <c r="A562" s="5"/>
      <c r="B562" s="1"/>
    </row>
    <row r="563" spans="1:2" ht="25" x14ac:dyDescent="0.25">
      <c r="A563" s="5"/>
      <c r="B563" s="1"/>
    </row>
    <row r="564" spans="1:2" ht="25" x14ac:dyDescent="0.25">
      <c r="A564" s="5"/>
      <c r="B564" s="1"/>
    </row>
    <row r="565" spans="1:2" ht="25" x14ac:dyDescent="0.25">
      <c r="A565" s="5"/>
      <c r="B565" s="1"/>
    </row>
    <row r="566" spans="1:2" ht="25" x14ac:dyDescent="0.25">
      <c r="A566" s="5"/>
      <c r="B566" s="1"/>
    </row>
    <row r="567" spans="1:2" ht="25" x14ac:dyDescent="0.25">
      <c r="A567" s="5"/>
      <c r="B567" s="1"/>
    </row>
    <row r="568" spans="1:2" ht="25" x14ac:dyDescent="0.25">
      <c r="A568" s="5"/>
      <c r="B568" s="1"/>
    </row>
    <row r="569" spans="1:2" ht="25" x14ac:dyDescent="0.25">
      <c r="A569" s="5"/>
      <c r="B569" s="1"/>
    </row>
    <row r="570" spans="1:2" ht="25" x14ac:dyDescent="0.25">
      <c r="A570" s="5"/>
      <c r="B570" s="1"/>
    </row>
    <row r="571" spans="1:2" ht="25" x14ac:dyDescent="0.25">
      <c r="A571" s="5"/>
      <c r="B571" s="1"/>
    </row>
    <row r="572" spans="1:2" ht="25" x14ac:dyDescent="0.25">
      <c r="A572" s="5"/>
      <c r="B572" s="1"/>
    </row>
    <row r="573" spans="1:2" ht="25" x14ac:dyDescent="0.25">
      <c r="A573" s="5"/>
      <c r="B573" s="1"/>
    </row>
    <row r="574" spans="1:2" ht="25" x14ac:dyDescent="0.25">
      <c r="A574" s="5"/>
      <c r="B574" s="1"/>
    </row>
    <row r="575" spans="1:2" ht="25" x14ac:dyDescent="0.25">
      <c r="A575" s="5"/>
      <c r="B575" s="1"/>
    </row>
    <row r="576" spans="1:2" ht="25" x14ac:dyDescent="0.25">
      <c r="A576" s="5"/>
      <c r="B576" s="1"/>
    </row>
    <row r="577" spans="1:2" ht="25" x14ac:dyDescent="0.25">
      <c r="A577" s="5"/>
      <c r="B577" s="1"/>
    </row>
    <row r="578" spans="1:2" ht="25" x14ac:dyDescent="0.25">
      <c r="A578" s="5"/>
      <c r="B578" s="1"/>
    </row>
    <row r="579" spans="1:2" ht="25" x14ac:dyDescent="0.25">
      <c r="A579" s="5"/>
      <c r="B579" s="1"/>
    </row>
    <row r="580" spans="1:2" ht="25" x14ac:dyDescent="0.25">
      <c r="A580" s="5"/>
      <c r="B580" s="1"/>
    </row>
    <row r="581" spans="1:2" ht="25" x14ac:dyDescent="0.25">
      <c r="A581" s="5"/>
      <c r="B581" s="1"/>
    </row>
    <row r="582" spans="1:2" ht="25" x14ac:dyDescent="0.25">
      <c r="A582" s="5"/>
      <c r="B582" s="1"/>
    </row>
    <row r="583" spans="1:2" ht="25" x14ac:dyDescent="0.25">
      <c r="A583" s="5"/>
      <c r="B583" s="1"/>
    </row>
    <row r="584" spans="1:2" ht="25" x14ac:dyDescent="0.25">
      <c r="A584" s="5"/>
      <c r="B584" s="1"/>
    </row>
    <row r="585" spans="1:2" ht="25" x14ac:dyDescent="0.25">
      <c r="A585" s="5"/>
      <c r="B585" s="1"/>
    </row>
    <row r="586" spans="1:2" ht="25" x14ac:dyDescent="0.25">
      <c r="A586" s="5"/>
      <c r="B586" s="1"/>
    </row>
    <row r="587" spans="1:2" ht="25" x14ac:dyDescent="0.25">
      <c r="A587" s="5"/>
      <c r="B587" s="1"/>
    </row>
    <row r="588" spans="1:2" ht="25" x14ac:dyDescent="0.25">
      <c r="A588" s="5"/>
      <c r="B588" s="1"/>
    </row>
    <row r="589" spans="1:2" ht="25" x14ac:dyDescent="0.25">
      <c r="A589" s="5"/>
      <c r="B589" s="1"/>
    </row>
    <row r="590" spans="1:2" ht="25" x14ac:dyDescent="0.25">
      <c r="A590" s="5"/>
      <c r="B590" s="1"/>
    </row>
    <row r="591" spans="1:2" ht="25" x14ac:dyDescent="0.25">
      <c r="A591" s="5"/>
      <c r="B591" s="1"/>
    </row>
    <row r="592" spans="1:2" ht="25" x14ac:dyDescent="0.25">
      <c r="A592" s="5"/>
      <c r="B592" s="1"/>
    </row>
    <row r="593" spans="1:2" ht="25" x14ac:dyDescent="0.25">
      <c r="A593" s="5"/>
      <c r="B593" s="1"/>
    </row>
    <row r="594" spans="1:2" ht="25" x14ac:dyDescent="0.25">
      <c r="A594" s="5"/>
      <c r="B594" s="1"/>
    </row>
    <row r="595" spans="1:2" ht="25" x14ac:dyDescent="0.25">
      <c r="A595" s="5"/>
      <c r="B595" s="1"/>
    </row>
    <row r="596" spans="1:2" ht="25" x14ac:dyDescent="0.25">
      <c r="A596" s="5"/>
      <c r="B596" s="1"/>
    </row>
    <row r="597" spans="1:2" ht="25" x14ac:dyDescent="0.25">
      <c r="A597" s="5"/>
      <c r="B597" s="1"/>
    </row>
    <row r="598" spans="1:2" ht="25" x14ac:dyDescent="0.25">
      <c r="A598" s="5"/>
      <c r="B598" s="1"/>
    </row>
    <row r="599" spans="1:2" ht="25" x14ac:dyDescent="0.25">
      <c r="A599" s="5"/>
      <c r="B599" s="1"/>
    </row>
    <row r="600" spans="1:2" ht="25" x14ac:dyDescent="0.25">
      <c r="A600" s="5"/>
      <c r="B600" s="1"/>
    </row>
    <row r="601" spans="1:2" ht="25" x14ac:dyDescent="0.25">
      <c r="A601" s="5"/>
      <c r="B601" s="1"/>
    </row>
    <row r="602" spans="1:2" ht="25" x14ac:dyDescent="0.25">
      <c r="A602" s="5"/>
      <c r="B602" s="1"/>
    </row>
    <row r="603" spans="1:2" ht="25" x14ac:dyDescent="0.25">
      <c r="A603" s="5"/>
      <c r="B603" s="1"/>
    </row>
    <row r="604" spans="1:2" ht="25" x14ac:dyDescent="0.25">
      <c r="A604" s="5"/>
      <c r="B604" s="1"/>
    </row>
    <row r="605" spans="1:2" ht="25" x14ac:dyDescent="0.25">
      <c r="A605" s="5"/>
      <c r="B605" s="1"/>
    </row>
    <row r="606" spans="1:2" ht="25" x14ac:dyDescent="0.25">
      <c r="A606" s="5"/>
      <c r="B606" s="1"/>
    </row>
    <row r="607" spans="1:2" ht="25" x14ac:dyDescent="0.25">
      <c r="A607" s="5"/>
      <c r="B607" s="1"/>
    </row>
    <row r="608" spans="1:2" ht="25" x14ac:dyDescent="0.25">
      <c r="A608" s="5"/>
      <c r="B608" s="1"/>
    </row>
    <row r="609" spans="1:2" ht="25" x14ac:dyDescent="0.25">
      <c r="A609" s="5"/>
      <c r="B609" s="1"/>
    </row>
    <row r="610" spans="1:2" ht="25" x14ac:dyDescent="0.25">
      <c r="A610" s="5"/>
      <c r="B610" s="1"/>
    </row>
    <row r="611" spans="1:2" ht="25" x14ac:dyDescent="0.25">
      <c r="A611" s="5"/>
      <c r="B611" s="1"/>
    </row>
    <row r="612" spans="1:2" ht="25" x14ac:dyDescent="0.25">
      <c r="A612" s="5"/>
      <c r="B612" s="1"/>
    </row>
    <row r="613" spans="1:2" ht="25" x14ac:dyDescent="0.25">
      <c r="A613" s="5"/>
      <c r="B613" s="1"/>
    </row>
    <row r="614" spans="1:2" ht="25" x14ac:dyDescent="0.25">
      <c r="A614" s="5"/>
      <c r="B614" s="1"/>
    </row>
    <row r="615" spans="1:2" ht="25" x14ac:dyDescent="0.25">
      <c r="A615" s="5"/>
      <c r="B615" s="1"/>
    </row>
    <row r="616" spans="1:2" ht="25" x14ac:dyDescent="0.25">
      <c r="A616" s="5"/>
      <c r="B616" s="1"/>
    </row>
    <row r="617" spans="1:2" ht="25" x14ac:dyDescent="0.25">
      <c r="A617" s="5"/>
      <c r="B617" s="1"/>
    </row>
    <row r="618" spans="1:2" ht="25" x14ac:dyDescent="0.25">
      <c r="A618" s="5"/>
      <c r="B618" s="1"/>
    </row>
    <row r="619" spans="1:2" ht="25" x14ac:dyDescent="0.25">
      <c r="A619" s="5"/>
      <c r="B619" s="1"/>
    </row>
    <row r="620" spans="1:2" ht="25" x14ac:dyDescent="0.25">
      <c r="A620" s="5"/>
      <c r="B620" s="1"/>
    </row>
    <row r="621" spans="1:2" ht="25" x14ac:dyDescent="0.25">
      <c r="A621" s="5"/>
      <c r="B621" s="1"/>
    </row>
    <row r="622" spans="1:2" ht="25" x14ac:dyDescent="0.25">
      <c r="A622" s="5"/>
      <c r="B622" s="1"/>
    </row>
    <row r="623" spans="1:2" ht="25" x14ac:dyDescent="0.25">
      <c r="A623" s="5"/>
      <c r="B623" s="1"/>
    </row>
    <row r="624" spans="1:2" ht="25" x14ac:dyDescent="0.25">
      <c r="A624" s="5"/>
      <c r="B624" s="1"/>
    </row>
    <row r="625" spans="1:2" ht="25" x14ac:dyDescent="0.25">
      <c r="A625" s="5"/>
      <c r="B625" s="1"/>
    </row>
    <row r="626" spans="1:2" ht="25" x14ac:dyDescent="0.25">
      <c r="A626" s="5"/>
      <c r="B626" s="1"/>
    </row>
    <row r="627" spans="1:2" ht="25" x14ac:dyDescent="0.25">
      <c r="A627" s="5"/>
      <c r="B627" s="1"/>
    </row>
    <row r="628" spans="1:2" ht="25" x14ac:dyDescent="0.25">
      <c r="A628" s="5"/>
      <c r="B628" s="1"/>
    </row>
    <row r="629" spans="1:2" ht="25" x14ac:dyDescent="0.25">
      <c r="A629" s="5"/>
      <c r="B629" s="1"/>
    </row>
    <row r="630" spans="1:2" ht="25" x14ac:dyDescent="0.25">
      <c r="A630" s="5"/>
      <c r="B630" s="1"/>
    </row>
    <row r="631" spans="1:2" ht="25" x14ac:dyDescent="0.25">
      <c r="A631" s="5"/>
      <c r="B631" s="1"/>
    </row>
    <row r="632" spans="1:2" ht="25" x14ac:dyDescent="0.25">
      <c r="A632" s="5"/>
      <c r="B632" s="1"/>
    </row>
    <row r="633" spans="1:2" ht="25" x14ac:dyDescent="0.25">
      <c r="A633" s="5"/>
      <c r="B633" s="1"/>
    </row>
    <row r="634" spans="1:2" ht="25" x14ac:dyDescent="0.25">
      <c r="A634" s="5"/>
      <c r="B634" s="1"/>
    </row>
    <row r="635" spans="1:2" ht="25" x14ac:dyDescent="0.25">
      <c r="A635" s="5"/>
      <c r="B635" s="1"/>
    </row>
    <row r="636" spans="1:2" ht="25" x14ac:dyDescent="0.25">
      <c r="A636" s="5"/>
      <c r="B636" s="1"/>
    </row>
    <row r="637" spans="1:2" ht="25" x14ac:dyDescent="0.25">
      <c r="A637" s="5"/>
      <c r="B637" s="1"/>
    </row>
    <row r="638" spans="1:2" ht="25" x14ac:dyDescent="0.25">
      <c r="A638" s="5"/>
      <c r="B638" s="1"/>
    </row>
    <row r="639" spans="1:2" ht="25" x14ac:dyDescent="0.25">
      <c r="A639" s="5"/>
      <c r="B639" s="1"/>
    </row>
    <row r="640" spans="1:2" ht="25" x14ac:dyDescent="0.25">
      <c r="A640" s="5"/>
      <c r="B640" s="1"/>
    </row>
    <row r="641" spans="1:2" ht="25" x14ac:dyDescent="0.25">
      <c r="A641" s="5"/>
      <c r="B641" s="1"/>
    </row>
    <row r="642" spans="1:2" ht="25" x14ac:dyDescent="0.25">
      <c r="A642" s="5"/>
      <c r="B642" s="1"/>
    </row>
    <row r="643" spans="1:2" ht="25" x14ac:dyDescent="0.25">
      <c r="A643" s="5"/>
      <c r="B643" s="1"/>
    </row>
    <row r="644" spans="1:2" ht="25" x14ac:dyDescent="0.25">
      <c r="A644" s="5"/>
      <c r="B644" s="1"/>
    </row>
    <row r="645" spans="1:2" ht="25" x14ac:dyDescent="0.25">
      <c r="A645" s="5"/>
      <c r="B645" s="1"/>
    </row>
    <row r="646" spans="1:2" ht="25" x14ac:dyDescent="0.25">
      <c r="A646" s="5"/>
      <c r="B646" s="1"/>
    </row>
    <row r="647" spans="1:2" ht="25" x14ac:dyDescent="0.25">
      <c r="A647" s="5"/>
      <c r="B647" s="1"/>
    </row>
    <row r="648" spans="1:2" ht="25" x14ac:dyDescent="0.25">
      <c r="A648" s="5"/>
      <c r="B648" s="1"/>
    </row>
    <row r="649" spans="1:2" ht="25" x14ac:dyDescent="0.25">
      <c r="A649" s="5"/>
      <c r="B649" s="1"/>
    </row>
    <row r="650" spans="1:2" ht="25" x14ac:dyDescent="0.25">
      <c r="A650" s="5"/>
      <c r="B650" s="1"/>
    </row>
    <row r="651" spans="1:2" ht="25" x14ac:dyDescent="0.25">
      <c r="A651" s="5"/>
      <c r="B651" s="1"/>
    </row>
    <row r="652" spans="1:2" ht="25" x14ac:dyDescent="0.25">
      <c r="A652" s="5"/>
      <c r="B652" s="1"/>
    </row>
    <row r="653" spans="1:2" ht="25" x14ac:dyDescent="0.25">
      <c r="A653" s="5"/>
      <c r="B653" s="1"/>
    </row>
    <row r="654" spans="1:2" ht="25" x14ac:dyDescent="0.25">
      <c r="A654" s="5"/>
      <c r="B654" s="1"/>
    </row>
    <row r="655" spans="1:2" ht="25" x14ac:dyDescent="0.25">
      <c r="A655" s="5"/>
      <c r="B655" s="1"/>
    </row>
    <row r="656" spans="1:2" ht="25" x14ac:dyDescent="0.25">
      <c r="A656" s="5"/>
      <c r="B656" s="1"/>
    </row>
    <row r="657" spans="1:2" ht="25" x14ac:dyDescent="0.25">
      <c r="A657" s="5"/>
      <c r="B657" s="1"/>
    </row>
    <row r="658" spans="1:2" ht="25" x14ac:dyDescent="0.25">
      <c r="A658" s="5"/>
      <c r="B658" s="1"/>
    </row>
    <row r="659" spans="1:2" ht="25" x14ac:dyDescent="0.25">
      <c r="A659" s="5"/>
      <c r="B659" s="1"/>
    </row>
    <row r="660" spans="1:2" ht="25" x14ac:dyDescent="0.25">
      <c r="A660" s="5"/>
      <c r="B660" s="1"/>
    </row>
    <row r="661" spans="1:2" ht="25" x14ac:dyDescent="0.25">
      <c r="A661" s="5"/>
      <c r="B661" s="1"/>
    </row>
    <row r="662" spans="1:2" ht="25" x14ac:dyDescent="0.25">
      <c r="A662" s="5"/>
      <c r="B662" s="1"/>
    </row>
    <row r="663" spans="1:2" ht="25" x14ac:dyDescent="0.25">
      <c r="A663" s="5"/>
      <c r="B663" s="1"/>
    </row>
    <row r="664" spans="1:2" ht="25" x14ac:dyDescent="0.25">
      <c r="A664" s="5"/>
      <c r="B664" s="1"/>
    </row>
    <row r="665" spans="1:2" ht="25" x14ac:dyDescent="0.25">
      <c r="A665" s="5"/>
      <c r="B665" s="1"/>
    </row>
    <row r="666" spans="1:2" ht="25" x14ac:dyDescent="0.25">
      <c r="A666" s="5"/>
      <c r="B666" s="1"/>
    </row>
    <row r="667" spans="1:2" ht="25" x14ac:dyDescent="0.25">
      <c r="A667" s="5"/>
      <c r="B667" s="1"/>
    </row>
    <row r="668" spans="1:2" ht="25" x14ac:dyDescent="0.25">
      <c r="A668" s="5"/>
      <c r="B668" s="1"/>
    </row>
    <row r="669" spans="1:2" ht="25" x14ac:dyDescent="0.25">
      <c r="A669" s="5"/>
      <c r="B669" s="1"/>
    </row>
    <row r="670" spans="1:2" ht="25" x14ac:dyDescent="0.25">
      <c r="A670" s="5"/>
      <c r="B670" s="1"/>
    </row>
    <row r="671" spans="1:2" ht="25" x14ac:dyDescent="0.25">
      <c r="A671" s="5"/>
      <c r="B671" s="1"/>
    </row>
    <row r="672" spans="1:2" ht="25" x14ac:dyDescent="0.25">
      <c r="A672" s="5"/>
      <c r="B672" s="1"/>
    </row>
    <row r="673" spans="1:2" ht="25" x14ac:dyDescent="0.25">
      <c r="A673" s="5"/>
      <c r="B673" s="1"/>
    </row>
    <row r="674" spans="1:2" ht="25" x14ac:dyDescent="0.25">
      <c r="A674" s="5"/>
      <c r="B674" s="1"/>
    </row>
    <row r="675" spans="1:2" ht="25" x14ac:dyDescent="0.25">
      <c r="A675" s="5"/>
      <c r="B675" s="1"/>
    </row>
    <row r="676" spans="1:2" ht="25" x14ac:dyDescent="0.25">
      <c r="A676" s="5"/>
      <c r="B676" s="1"/>
    </row>
    <row r="677" spans="1:2" ht="25" x14ac:dyDescent="0.25">
      <c r="A677" s="5"/>
      <c r="B677" s="1"/>
    </row>
    <row r="678" spans="1:2" ht="25" x14ac:dyDescent="0.25">
      <c r="A678" s="5"/>
      <c r="B678" s="1"/>
    </row>
    <row r="679" spans="1:2" ht="25" x14ac:dyDescent="0.25">
      <c r="A679" s="5"/>
      <c r="B679" s="1"/>
    </row>
    <row r="680" spans="1:2" ht="25" x14ac:dyDescent="0.25">
      <c r="A680" s="5"/>
      <c r="B680" s="1"/>
    </row>
    <row r="681" spans="1:2" ht="25" x14ac:dyDescent="0.25">
      <c r="A681" s="5"/>
      <c r="B681" s="1"/>
    </row>
    <row r="682" spans="1:2" ht="25" x14ac:dyDescent="0.25">
      <c r="A682" s="5"/>
      <c r="B682" s="1"/>
    </row>
    <row r="683" spans="1:2" ht="25" x14ac:dyDescent="0.25">
      <c r="A683" s="5"/>
      <c r="B683" s="1"/>
    </row>
    <row r="684" spans="1:2" ht="25" x14ac:dyDescent="0.25">
      <c r="A684" s="5"/>
      <c r="B684" s="1"/>
    </row>
    <row r="685" spans="1:2" ht="25" x14ac:dyDescent="0.25">
      <c r="A685" s="5"/>
      <c r="B685" s="1"/>
    </row>
    <row r="686" spans="1:2" ht="25" x14ac:dyDescent="0.25">
      <c r="A686" s="5"/>
      <c r="B686" s="1"/>
    </row>
    <row r="687" spans="1:2" ht="25" x14ac:dyDescent="0.25">
      <c r="A687" s="5"/>
      <c r="B687" s="1"/>
    </row>
    <row r="688" spans="1:2" ht="25" x14ac:dyDescent="0.25">
      <c r="A688" s="5"/>
      <c r="B688" s="1"/>
    </row>
    <row r="689" spans="1:2" ht="25" x14ac:dyDescent="0.25">
      <c r="A689" s="5"/>
      <c r="B689" s="1"/>
    </row>
    <row r="690" spans="1:2" ht="25" x14ac:dyDescent="0.25">
      <c r="A690" s="5"/>
      <c r="B690" s="1"/>
    </row>
    <row r="691" spans="1:2" ht="25" x14ac:dyDescent="0.25">
      <c r="A691" s="5"/>
      <c r="B691" s="1"/>
    </row>
    <row r="692" spans="1:2" ht="25" x14ac:dyDescent="0.25">
      <c r="A692" s="5"/>
      <c r="B692" s="1"/>
    </row>
    <row r="693" spans="1:2" ht="25" x14ac:dyDescent="0.25">
      <c r="A693" s="5"/>
      <c r="B693" s="1"/>
    </row>
    <row r="694" spans="1:2" ht="25" x14ac:dyDescent="0.25">
      <c r="A694" s="5"/>
      <c r="B694" s="1"/>
    </row>
    <row r="695" spans="1:2" ht="25" x14ac:dyDescent="0.25">
      <c r="A695" s="5"/>
      <c r="B695" s="1"/>
    </row>
    <row r="696" spans="1:2" ht="25" x14ac:dyDescent="0.25">
      <c r="A696" s="5"/>
      <c r="B696" s="1"/>
    </row>
    <row r="697" spans="1:2" ht="25" x14ac:dyDescent="0.25">
      <c r="A697" s="5"/>
      <c r="B697" s="1"/>
    </row>
    <row r="698" spans="1:2" ht="25" x14ac:dyDescent="0.25">
      <c r="A698" s="5"/>
      <c r="B698" s="1"/>
    </row>
    <row r="699" spans="1:2" ht="25" x14ac:dyDescent="0.25">
      <c r="A699" s="5"/>
      <c r="B699" s="1"/>
    </row>
    <row r="700" spans="1:2" ht="25" x14ac:dyDescent="0.25">
      <c r="A700" s="5"/>
      <c r="B700" s="1"/>
    </row>
    <row r="701" spans="1:2" ht="25" x14ac:dyDescent="0.25">
      <c r="A701" s="5"/>
      <c r="B701" s="1"/>
    </row>
    <row r="702" spans="1:2" ht="25" x14ac:dyDescent="0.25">
      <c r="A702" s="5"/>
      <c r="B702" s="1"/>
    </row>
    <row r="703" spans="1:2" ht="25" x14ac:dyDescent="0.25">
      <c r="A703" s="5"/>
      <c r="B703" s="1"/>
    </row>
    <row r="704" spans="1:2" ht="25" x14ac:dyDescent="0.25">
      <c r="A704" s="5"/>
      <c r="B704" s="1"/>
    </row>
    <row r="705" spans="1:2" ht="25" x14ac:dyDescent="0.25">
      <c r="A705" s="5"/>
      <c r="B705" s="1"/>
    </row>
    <row r="706" spans="1:2" ht="25" x14ac:dyDescent="0.25">
      <c r="A706" s="5"/>
      <c r="B706" s="1"/>
    </row>
    <row r="707" spans="1:2" ht="25" x14ac:dyDescent="0.25">
      <c r="A707" s="5"/>
      <c r="B707" s="1"/>
    </row>
    <row r="708" spans="1:2" ht="25" x14ac:dyDescent="0.25">
      <c r="A708" s="5"/>
      <c r="B708" s="1"/>
    </row>
    <row r="709" spans="1:2" ht="25" x14ac:dyDescent="0.25">
      <c r="A709" s="5"/>
      <c r="B709" s="1"/>
    </row>
    <row r="710" spans="1:2" ht="25" x14ac:dyDescent="0.25">
      <c r="A710" s="5"/>
      <c r="B710" s="1"/>
    </row>
    <row r="711" spans="1:2" ht="25" x14ac:dyDescent="0.25">
      <c r="A711" s="5"/>
      <c r="B711" s="1"/>
    </row>
    <row r="712" spans="1:2" ht="25" x14ac:dyDescent="0.25">
      <c r="A712" s="5"/>
      <c r="B712" s="1"/>
    </row>
    <row r="713" spans="1:2" ht="25" x14ac:dyDescent="0.25">
      <c r="A713" s="5"/>
      <c r="B713" s="1"/>
    </row>
    <row r="714" spans="1:2" ht="25" x14ac:dyDescent="0.25">
      <c r="A714" s="5"/>
      <c r="B714" s="1"/>
    </row>
    <row r="715" spans="1:2" ht="25" x14ac:dyDescent="0.25">
      <c r="A715" s="5"/>
      <c r="B715" s="1"/>
    </row>
    <row r="716" spans="1:2" ht="25" x14ac:dyDescent="0.25">
      <c r="A716" s="5"/>
      <c r="B716" s="1"/>
    </row>
    <row r="717" spans="1:2" ht="25" x14ac:dyDescent="0.25">
      <c r="A717" s="5"/>
      <c r="B717" s="1"/>
    </row>
    <row r="718" spans="1:2" ht="25" x14ac:dyDescent="0.25">
      <c r="A718" s="5"/>
      <c r="B718" s="1"/>
    </row>
    <row r="719" spans="1:2" ht="25" x14ac:dyDescent="0.25">
      <c r="A719" s="5"/>
      <c r="B719" s="1"/>
    </row>
    <row r="720" spans="1:2" ht="25" x14ac:dyDescent="0.25">
      <c r="A720" s="5"/>
      <c r="B720" s="1"/>
    </row>
    <row r="721" spans="1:2" ht="25" x14ac:dyDescent="0.25">
      <c r="A721" s="5"/>
      <c r="B721" s="1"/>
    </row>
    <row r="722" spans="1:2" ht="25" x14ac:dyDescent="0.25">
      <c r="A722" s="5"/>
      <c r="B722" s="1"/>
    </row>
    <row r="723" spans="1:2" ht="25" x14ac:dyDescent="0.25">
      <c r="A723" s="5"/>
      <c r="B723" s="1"/>
    </row>
    <row r="724" spans="1:2" ht="25" x14ac:dyDescent="0.25">
      <c r="A724" s="5"/>
      <c r="B724" s="1"/>
    </row>
    <row r="725" spans="1:2" ht="25" x14ac:dyDescent="0.25">
      <c r="A725" s="5"/>
      <c r="B725" s="1"/>
    </row>
    <row r="726" spans="1:2" ht="25" x14ac:dyDescent="0.25">
      <c r="A726" s="5"/>
      <c r="B726" s="1"/>
    </row>
    <row r="727" spans="1:2" ht="25" x14ac:dyDescent="0.25">
      <c r="A727" s="5"/>
      <c r="B727" s="1"/>
    </row>
    <row r="728" spans="1:2" ht="25" x14ac:dyDescent="0.25">
      <c r="A728" s="5"/>
      <c r="B728" s="1"/>
    </row>
    <row r="729" spans="1:2" ht="25" x14ac:dyDescent="0.25">
      <c r="A729" s="5"/>
      <c r="B729" s="1"/>
    </row>
    <row r="730" spans="1:2" ht="25" x14ac:dyDescent="0.25">
      <c r="A730" s="5"/>
      <c r="B730" s="1"/>
    </row>
    <row r="731" spans="1:2" ht="25" x14ac:dyDescent="0.25">
      <c r="A731" s="5"/>
      <c r="B731" s="1"/>
    </row>
    <row r="732" spans="1:2" ht="25" x14ac:dyDescent="0.25">
      <c r="A732" s="5"/>
      <c r="B732" s="1"/>
    </row>
    <row r="733" spans="1:2" ht="25" x14ac:dyDescent="0.25">
      <c r="A733" s="5"/>
      <c r="B733" s="1"/>
    </row>
    <row r="734" spans="1:2" ht="25" x14ac:dyDescent="0.25">
      <c r="A734" s="5"/>
      <c r="B734" s="1"/>
    </row>
    <row r="735" spans="1:2" ht="25" x14ac:dyDescent="0.25">
      <c r="A735" s="5"/>
      <c r="B735" s="1"/>
    </row>
    <row r="736" spans="1:2" ht="25" x14ac:dyDescent="0.25">
      <c r="A736" s="5"/>
      <c r="B736" s="1"/>
    </row>
    <row r="737" spans="1:2" ht="25" x14ac:dyDescent="0.25">
      <c r="A737" s="5"/>
      <c r="B737" s="1"/>
    </row>
    <row r="738" spans="1:2" ht="25" x14ac:dyDescent="0.25">
      <c r="A738" s="5"/>
      <c r="B738" s="1"/>
    </row>
    <row r="739" spans="1:2" ht="25" x14ac:dyDescent="0.25">
      <c r="A739" s="5"/>
      <c r="B739" s="1"/>
    </row>
    <row r="740" spans="1:2" ht="25" x14ac:dyDescent="0.25">
      <c r="A740" s="5"/>
      <c r="B740" s="1"/>
    </row>
    <row r="741" spans="1:2" ht="25" x14ac:dyDescent="0.25">
      <c r="A741" s="5"/>
      <c r="B741" s="1"/>
    </row>
    <row r="742" spans="1:2" ht="25" x14ac:dyDescent="0.25">
      <c r="A742" s="5"/>
      <c r="B742" s="1"/>
    </row>
    <row r="743" spans="1:2" ht="25" x14ac:dyDescent="0.25">
      <c r="A743" s="5"/>
      <c r="B743" s="1"/>
    </row>
    <row r="744" spans="1:2" ht="25" x14ac:dyDescent="0.25">
      <c r="A744" s="5"/>
      <c r="B744" s="1"/>
    </row>
    <row r="745" spans="1:2" ht="25" x14ac:dyDescent="0.25">
      <c r="A745" s="5"/>
      <c r="B745" s="1"/>
    </row>
    <row r="746" spans="1:2" ht="25" x14ac:dyDescent="0.25">
      <c r="A746" s="5"/>
      <c r="B746" s="1"/>
    </row>
    <row r="747" spans="1:2" ht="25" x14ac:dyDescent="0.25">
      <c r="A747" s="5"/>
      <c r="B747" s="1"/>
    </row>
    <row r="748" spans="1:2" ht="25" x14ac:dyDescent="0.25">
      <c r="A748" s="5"/>
      <c r="B748" s="1"/>
    </row>
    <row r="749" spans="1:2" ht="25" x14ac:dyDescent="0.25">
      <c r="A749" s="5"/>
      <c r="B749" s="1"/>
    </row>
    <row r="750" spans="1:2" ht="25" x14ac:dyDescent="0.25">
      <c r="A750" s="5"/>
      <c r="B750" s="1"/>
    </row>
    <row r="751" spans="1:2" ht="25" x14ac:dyDescent="0.25">
      <c r="A751" s="5"/>
      <c r="B751" s="1"/>
    </row>
    <row r="752" spans="1:2" ht="25" x14ac:dyDescent="0.25">
      <c r="A752" s="5"/>
      <c r="B752" s="1"/>
    </row>
    <row r="753" spans="1:2" ht="25" x14ac:dyDescent="0.25">
      <c r="A753" s="5"/>
      <c r="B753" s="1"/>
    </row>
    <row r="754" spans="1:2" ht="25" x14ac:dyDescent="0.25">
      <c r="A754" s="5"/>
      <c r="B754" s="1"/>
    </row>
    <row r="755" spans="1:2" ht="25" x14ac:dyDescent="0.25">
      <c r="A755" s="5"/>
      <c r="B755" s="1"/>
    </row>
    <row r="756" spans="1:2" ht="25" x14ac:dyDescent="0.25">
      <c r="A756" s="5"/>
      <c r="B756" s="1"/>
    </row>
    <row r="757" spans="1:2" ht="25" x14ac:dyDescent="0.25">
      <c r="A757" s="5"/>
      <c r="B757" s="1"/>
    </row>
    <row r="758" spans="1:2" ht="25" x14ac:dyDescent="0.25">
      <c r="A758" s="5"/>
      <c r="B758" s="1"/>
    </row>
    <row r="759" spans="1:2" ht="25" x14ac:dyDescent="0.25">
      <c r="A759" s="5"/>
      <c r="B759" s="1"/>
    </row>
    <row r="760" spans="1:2" ht="25" x14ac:dyDescent="0.25">
      <c r="A760" s="5"/>
      <c r="B760" s="1"/>
    </row>
    <row r="761" spans="1:2" ht="25" x14ac:dyDescent="0.25">
      <c r="A761" s="5"/>
      <c r="B761" s="1"/>
    </row>
    <row r="762" spans="1:2" ht="25" x14ac:dyDescent="0.25">
      <c r="A762" s="5"/>
      <c r="B762" s="1"/>
    </row>
    <row r="763" spans="1:2" ht="25" x14ac:dyDescent="0.25">
      <c r="A763" s="5"/>
      <c r="B763" s="1"/>
    </row>
    <row r="764" spans="1:2" ht="25" x14ac:dyDescent="0.25">
      <c r="A764" s="5"/>
      <c r="B764" s="1"/>
    </row>
    <row r="765" spans="1:2" ht="25" x14ac:dyDescent="0.25">
      <c r="A765" s="5"/>
      <c r="B765" s="1"/>
    </row>
    <row r="766" spans="1:2" ht="25" x14ac:dyDescent="0.25">
      <c r="A766" s="5"/>
      <c r="B766" s="1"/>
    </row>
    <row r="767" spans="1:2" ht="25" x14ac:dyDescent="0.25">
      <c r="A767" s="5"/>
      <c r="B767" s="1"/>
    </row>
    <row r="768" spans="1:2" ht="25" x14ac:dyDescent="0.25">
      <c r="A768" s="5"/>
      <c r="B768" s="1"/>
    </row>
    <row r="769" spans="1:2" ht="25" x14ac:dyDescent="0.25">
      <c r="A769" s="5"/>
      <c r="B769" s="1"/>
    </row>
    <row r="770" spans="1:2" ht="25" x14ac:dyDescent="0.25">
      <c r="A770" s="5"/>
      <c r="B770" s="1"/>
    </row>
    <row r="771" spans="1:2" ht="25" x14ac:dyDescent="0.25">
      <c r="A771" s="5"/>
      <c r="B771" s="1"/>
    </row>
    <row r="772" spans="1:2" ht="25" x14ac:dyDescent="0.25">
      <c r="A772" s="5"/>
      <c r="B772" s="1"/>
    </row>
    <row r="773" spans="1:2" ht="25" x14ac:dyDescent="0.25">
      <c r="A773" s="5"/>
      <c r="B773" s="1"/>
    </row>
    <row r="774" spans="1:2" ht="25" x14ac:dyDescent="0.25">
      <c r="A774" s="5"/>
      <c r="B774" s="1"/>
    </row>
    <row r="775" spans="1:2" ht="25" x14ac:dyDescent="0.25">
      <c r="A775" s="5"/>
      <c r="B775" s="1"/>
    </row>
    <row r="776" spans="1:2" ht="25" x14ac:dyDescent="0.25">
      <c r="A776" s="5"/>
      <c r="B776" s="1"/>
    </row>
    <row r="777" spans="1:2" ht="25" x14ac:dyDescent="0.25">
      <c r="A777" s="5"/>
      <c r="B777" s="1"/>
    </row>
    <row r="778" spans="1:2" ht="25" x14ac:dyDescent="0.25">
      <c r="A778" s="5"/>
      <c r="B778" s="1"/>
    </row>
    <row r="779" spans="1:2" ht="25" x14ac:dyDescent="0.25">
      <c r="A779" s="5"/>
      <c r="B779" s="1"/>
    </row>
    <row r="780" spans="1:2" ht="25" x14ac:dyDescent="0.25">
      <c r="A780" s="5"/>
      <c r="B780" s="1"/>
    </row>
    <row r="781" spans="1:2" ht="25" x14ac:dyDescent="0.25">
      <c r="A781" s="5"/>
      <c r="B781" s="1"/>
    </row>
    <row r="782" spans="1:2" ht="25" x14ac:dyDescent="0.25">
      <c r="A782" s="5"/>
      <c r="B782" s="1"/>
    </row>
    <row r="783" spans="1:2" ht="25" x14ac:dyDescent="0.25">
      <c r="A783" s="5"/>
      <c r="B783" s="1"/>
    </row>
    <row r="784" spans="1:2" ht="25" x14ac:dyDescent="0.25">
      <c r="A784" s="5"/>
      <c r="B784" s="1"/>
    </row>
    <row r="785" spans="1:2" ht="25" x14ac:dyDescent="0.25">
      <c r="A785" s="5"/>
      <c r="B785" s="1"/>
    </row>
    <row r="786" spans="1:2" ht="25" x14ac:dyDescent="0.25">
      <c r="A786" s="5"/>
      <c r="B786" s="1"/>
    </row>
    <row r="787" spans="1:2" ht="25" x14ac:dyDescent="0.25">
      <c r="A787" s="5"/>
      <c r="B787" s="1"/>
    </row>
    <row r="788" spans="1:2" ht="25" x14ac:dyDescent="0.25">
      <c r="A788" s="5"/>
      <c r="B788" s="1"/>
    </row>
    <row r="789" spans="1:2" ht="25" x14ac:dyDescent="0.25">
      <c r="A789" s="5"/>
      <c r="B789" s="1"/>
    </row>
    <row r="790" spans="1:2" ht="25" x14ac:dyDescent="0.25">
      <c r="A790" s="5"/>
      <c r="B790" s="1"/>
    </row>
    <row r="791" spans="1:2" ht="25" x14ac:dyDescent="0.25">
      <c r="A791" s="5"/>
      <c r="B791" s="1"/>
    </row>
    <row r="792" spans="1:2" ht="25" x14ac:dyDescent="0.25">
      <c r="A792" s="5"/>
      <c r="B792" s="1"/>
    </row>
    <row r="793" spans="1:2" ht="25" x14ac:dyDescent="0.25">
      <c r="A793" s="5"/>
      <c r="B793" s="1"/>
    </row>
    <row r="794" spans="1:2" ht="25" x14ac:dyDescent="0.25">
      <c r="A794" s="5"/>
      <c r="B794" s="1"/>
    </row>
    <row r="795" spans="1:2" ht="25" x14ac:dyDescent="0.25">
      <c r="A795" s="5"/>
      <c r="B795" s="1"/>
    </row>
    <row r="796" spans="1:2" ht="25" x14ac:dyDescent="0.25">
      <c r="A796" s="5"/>
      <c r="B796" s="1"/>
    </row>
    <row r="797" spans="1:2" ht="25" x14ac:dyDescent="0.25">
      <c r="A797" s="5"/>
      <c r="B797" s="1"/>
    </row>
    <row r="798" spans="1:2" ht="25" x14ac:dyDescent="0.25">
      <c r="A798" s="5"/>
      <c r="B798" s="1"/>
    </row>
    <row r="799" spans="1:2" ht="25" x14ac:dyDescent="0.25">
      <c r="A799" s="5"/>
      <c r="B799" s="1"/>
    </row>
    <row r="800" spans="1:2" ht="25" x14ac:dyDescent="0.25">
      <c r="A800" s="5"/>
      <c r="B800" s="1"/>
    </row>
    <row r="801" spans="1:2" ht="25" x14ac:dyDescent="0.25">
      <c r="A801" s="5"/>
      <c r="B801" s="1"/>
    </row>
    <row r="802" spans="1:2" ht="25" x14ac:dyDescent="0.25">
      <c r="A802" s="5"/>
      <c r="B802" s="1"/>
    </row>
    <row r="803" spans="1:2" ht="25" x14ac:dyDescent="0.25">
      <c r="A803" s="5"/>
      <c r="B803" s="1"/>
    </row>
    <row r="804" spans="1:2" ht="25" x14ac:dyDescent="0.25">
      <c r="A804" s="5"/>
      <c r="B804" s="1"/>
    </row>
    <row r="805" spans="1:2" ht="25" x14ac:dyDescent="0.25">
      <c r="A805" s="5"/>
      <c r="B805" s="1"/>
    </row>
    <row r="806" spans="1:2" ht="25" x14ac:dyDescent="0.25">
      <c r="A806" s="5"/>
      <c r="B806" s="1"/>
    </row>
    <row r="807" spans="1:2" ht="25" x14ac:dyDescent="0.25">
      <c r="A807" s="5"/>
      <c r="B807" s="1"/>
    </row>
    <row r="808" spans="1:2" ht="25" x14ac:dyDescent="0.25">
      <c r="A808" s="5"/>
      <c r="B808" s="1"/>
    </row>
    <row r="809" spans="1:2" ht="25" x14ac:dyDescent="0.25">
      <c r="A809" s="5"/>
      <c r="B809" s="1"/>
    </row>
    <row r="810" spans="1:2" ht="25" x14ac:dyDescent="0.25">
      <c r="A810" s="5"/>
      <c r="B810" s="1"/>
    </row>
    <row r="811" spans="1:2" ht="25" x14ac:dyDescent="0.25">
      <c r="A811" s="5"/>
      <c r="B811" s="1"/>
    </row>
    <row r="812" spans="1:2" ht="25" x14ac:dyDescent="0.25">
      <c r="A812" s="5"/>
      <c r="B812" s="1"/>
    </row>
    <row r="813" spans="1:2" ht="25" x14ac:dyDescent="0.25">
      <c r="A813" s="5"/>
      <c r="B813" s="1"/>
    </row>
    <row r="814" spans="1:2" ht="25" x14ac:dyDescent="0.25">
      <c r="A814" s="5"/>
      <c r="B814" s="1"/>
    </row>
    <row r="815" spans="1:2" ht="25" x14ac:dyDescent="0.25">
      <c r="A815" s="5"/>
      <c r="B815" s="1"/>
    </row>
    <row r="816" spans="1:2" ht="25" x14ac:dyDescent="0.25">
      <c r="A816" s="5"/>
      <c r="B816" s="1"/>
    </row>
    <row r="817" spans="1:2" ht="25" x14ac:dyDescent="0.25">
      <c r="A817" s="5"/>
      <c r="B817" s="1"/>
    </row>
    <row r="818" spans="1:2" ht="25" x14ac:dyDescent="0.25">
      <c r="A818" s="5"/>
      <c r="B818" s="1"/>
    </row>
    <row r="819" spans="1:2" ht="25" x14ac:dyDescent="0.25">
      <c r="A819" s="5"/>
      <c r="B819" s="1"/>
    </row>
    <row r="820" spans="1:2" ht="25" x14ac:dyDescent="0.25">
      <c r="A820" s="5"/>
      <c r="B820" s="1"/>
    </row>
    <row r="821" spans="1:2" ht="25" x14ac:dyDescent="0.25">
      <c r="A821" s="5"/>
      <c r="B821" s="1"/>
    </row>
    <row r="822" spans="1:2" ht="25" x14ac:dyDescent="0.25">
      <c r="A822" s="5"/>
      <c r="B822" s="1"/>
    </row>
    <row r="823" spans="1:2" ht="25" x14ac:dyDescent="0.25">
      <c r="A823" s="5"/>
      <c r="B823" s="1"/>
    </row>
    <row r="824" spans="1:2" ht="25" x14ac:dyDescent="0.25">
      <c r="A824" s="5"/>
      <c r="B824" s="1"/>
    </row>
    <row r="825" spans="1:2" ht="25" x14ac:dyDescent="0.25">
      <c r="A825" s="5"/>
      <c r="B825" s="1"/>
    </row>
    <row r="826" spans="1:2" ht="25" x14ac:dyDescent="0.25">
      <c r="A826" s="5"/>
      <c r="B826" s="1"/>
    </row>
    <row r="827" spans="1:2" ht="25" x14ac:dyDescent="0.25">
      <c r="A827" s="5"/>
      <c r="B827" s="1"/>
    </row>
    <row r="828" spans="1:2" ht="25" x14ac:dyDescent="0.25">
      <c r="A828" s="5"/>
      <c r="B828" s="1"/>
    </row>
    <row r="829" spans="1:2" ht="25" x14ac:dyDescent="0.25">
      <c r="A829" s="5"/>
      <c r="B829" s="1"/>
    </row>
    <row r="830" spans="1:2" ht="25" x14ac:dyDescent="0.25">
      <c r="A830" s="5"/>
      <c r="B830" s="1"/>
    </row>
    <row r="831" spans="1:2" ht="25" x14ac:dyDescent="0.25">
      <c r="A831" s="5"/>
      <c r="B831" s="1"/>
    </row>
    <row r="832" spans="1:2" ht="25" x14ac:dyDescent="0.25">
      <c r="A832" s="5"/>
      <c r="B832" s="1"/>
    </row>
    <row r="833" spans="1:2" ht="25" x14ac:dyDescent="0.25">
      <c r="A833" s="5"/>
      <c r="B833" s="1"/>
    </row>
    <row r="834" spans="1:2" ht="25" x14ac:dyDescent="0.25">
      <c r="A834" s="5"/>
      <c r="B834" s="1"/>
    </row>
    <row r="835" spans="1:2" ht="25" x14ac:dyDescent="0.25">
      <c r="A835" s="5"/>
      <c r="B835" s="1"/>
    </row>
    <row r="836" spans="1:2" ht="25" x14ac:dyDescent="0.25">
      <c r="A836" s="5"/>
      <c r="B836" s="1"/>
    </row>
    <row r="837" spans="1:2" ht="25" x14ac:dyDescent="0.25">
      <c r="A837" s="5"/>
      <c r="B837" s="1"/>
    </row>
    <row r="838" spans="1:2" ht="25" x14ac:dyDescent="0.25">
      <c r="A838" s="5"/>
      <c r="B838" s="1"/>
    </row>
    <row r="839" spans="1:2" ht="25" x14ac:dyDescent="0.25">
      <c r="A839" s="5"/>
      <c r="B839" s="1"/>
    </row>
    <row r="840" spans="1:2" ht="25" x14ac:dyDescent="0.25">
      <c r="A840" s="5"/>
      <c r="B840" s="1"/>
    </row>
    <row r="841" spans="1:2" ht="25" x14ac:dyDescent="0.25">
      <c r="A841" s="5"/>
      <c r="B841" s="1"/>
    </row>
    <row r="842" spans="1:2" ht="25" x14ac:dyDescent="0.25">
      <c r="A842" s="5"/>
      <c r="B842" s="1"/>
    </row>
    <row r="843" spans="1:2" ht="25" x14ac:dyDescent="0.25">
      <c r="A843" s="5"/>
      <c r="B843" s="1"/>
    </row>
    <row r="844" spans="1:2" ht="25" x14ac:dyDescent="0.25">
      <c r="A844" s="5"/>
      <c r="B844" s="1"/>
    </row>
    <row r="845" spans="1:2" ht="25" x14ac:dyDescent="0.25">
      <c r="A845" s="5"/>
      <c r="B845" s="1"/>
    </row>
    <row r="846" spans="1:2" ht="25" x14ac:dyDescent="0.25">
      <c r="A846" s="5"/>
      <c r="B846" s="1"/>
    </row>
    <row r="847" spans="1:2" ht="25" x14ac:dyDescent="0.25">
      <c r="A847" s="5"/>
      <c r="B847" s="1"/>
    </row>
    <row r="848" spans="1:2" ht="25" x14ac:dyDescent="0.25">
      <c r="A848" s="5"/>
      <c r="B848" s="1"/>
    </row>
    <row r="849" spans="1:2" ht="25" x14ac:dyDescent="0.25">
      <c r="A849" s="5"/>
      <c r="B849" s="1"/>
    </row>
    <row r="850" spans="1:2" ht="25" x14ac:dyDescent="0.25">
      <c r="A850" s="5"/>
      <c r="B850" s="1"/>
    </row>
    <row r="851" spans="1:2" ht="25" x14ac:dyDescent="0.25">
      <c r="A851" s="5"/>
      <c r="B851" s="1"/>
    </row>
    <row r="852" spans="1:2" ht="25" x14ac:dyDescent="0.25">
      <c r="A852" s="5"/>
      <c r="B852" s="1"/>
    </row>
    <row r="853" spans="1:2" ht="25" x14ac:dyDescent="0.25">
      <c r="A853" s="5"/>
      <c r="B853" s="1"/>
    </row>
    <row r="854" spans="1:2" ht="25" x14ac:dyDescent="0.25">
      <c r="A854" s="5"/>
      <c r="B854" s="1"/>
    </row>
    <row r="855" spans="1:2" ht="25" x14ac:dyDescent="0.25">
      <c r="A855" s="5"/>
      <c r="B855" s="1"/>
    </row>
    <row r="856" spans="1:2" ht="25" x14ac:dyDescent="0.25">
      <c r="A856" s="5"/>
      <c r="B856" s="1"/>
    </row>
    <row r="857" spans="1:2" ht="25" x14ac:dyDescent="0.25">
      <c r="A857" s="5"/>
      <c r="B857" s="1"/>
    </row>
    <row r="858" spans="1:2" ht="25" x14ac:dyDescent="0.25">
      <c r="A858" s="5"/>
      <c r="B858" s="1"/>
    </row>
    <row r="859" spans="1:2" ht="25" x14ac:dyDescent="0.25">
      <c r="A859" s="5"/>
      <c r="B859" s="1"/>
    </row>
    <row r="860" spans="1:2" ht="25" x14ac:dyDescent="0.25">
      <c r="A860" s="5"/>
      <c r="B860" s="1"/>
    </row>
    <row r="861" spans="1:2" ht="25" x14ac:dyDescent="0.25">
      <c r="A861" s="5"/>
      <c r="B861" s="1"/>
    </row>
    <row r="862" spans="1:2" ht="25" x14ac:dyDescent="0.25">
      <c r="A862" s="5"/>
      <c r="B862" s="1"/>
    </row>
    <row r="863" spans="1:2" ht="25" x14ac:dyDescent="0.25">
      <c r="A863" s="5"/>
      <c r="B863" s="1"/>
    </row>
    <row r="864" spans="1:2" ht="25" x14ac:dyDescent="0.25">
      <c r="A864" s="5"/>
      <c r="B864" s="1"/>
    </row>
    <row r="865" spans="1:2" ht="25" x14ac:dyDescent="0.25">
      <c r="A865" s="5"/>
      <c r="B865" s="1"/>
    </row>
    <row r="866" spans="1:2" ht="25" x14ac:dyDescent="0.25">
      <c r="A866" s="5"/>
      <c r="B866" s="1"/>
    </row>
    <row r="867" spans="1:2" ht="25" x14ac:dyDescent="0.25">
      <c r="A867" s="5"/>
      <c r="B867" s="1"/>
    </row>
    <row r="868" spans="1:2" ht="25" x14ac:dyDescent="0.25">
      <c r="A868" s="5"/>
      <c r="B868" s="1"/>
    </row>
    <row r="869" spans="1:2" ht="25" x14ac:dyDescent="0.25">
      <c r="A869" s="5"/>
      <c r="B869" s="1"/>
    </row>
    <row r="870" spans="1:2" ht="25" x14ac:dyDescent="0.25">
      <c r="A870" s="5"/>
      <c r="B870" s="1"/>
    </row>
    <row r="871" spans="1:2" ht="25" x14ac:dyDescent="0.25">
      <c r="A871" s="5"/>
      <c r="B871" s="1"/>
    </row>
    <row r="872" spans="1:2" ht="25" x14ac:dyDescent="0.25">
      <c r="A872" s="5"/>
      <c r="B872" s="1"/>
    </row>
    <row r="873" spans="1:2" ht="25" x14ac:dyDescent="0.25">
      <c r="A873" s="5"/>
      <c r="B873" s="1"/>
    </row>
    <row r="874" spans="1:2" ht="25" x14ac:dyDescent="0.25">
      <c r="A874" s="5"/>
      <c r="B874" s="1"/>
    </row>
    <row r="875" spans="1:2" ht="25" x14ac:dyDescent="0.25">
      <c r="A875" s="5"/>
      <c r="B875" s="1"/>
    </row>
    <row r="876" spans="1:2" ht="25" x14ac:dyDescent="0.25">
      <c r="A876" s="5"/>
      <c r="B876" s="1"/>
    </row>
    <row r="877" spans="1:2" ht="25" x14ac:dyDescent="0.25">
      <c r="A877" s="5"/>
      <c r="B877" s="1"/>
    </row>
    <row r="878" spans="1:2" ht="25" x14ac:dyDescent="0.25">
      <c r="A878" s="5"/>
      <c r="B878" s="1"/>
    </row>
    <row r="879" spans="1:2" ht="25" x14ac:dyDescent="0.25">
      <c r="A879" s="5"/>
      <c r="B879" s="1"/>
    </row>
    <row r="880" spans="1:2" ht="25" x14ac:dyDescent="0.25">
      <c r="A880" s="5"/>
      <c r="B880" s="1"/>
    </row>
    <row r="881" spans="1:2" ht="25" x14ac:dyDescent="0.25">
      <c r="A881" s="5"/>
      <c r="B881" s="1"/>
    </row>
    <row r="882" spans="1:2" ht="25" x14ac:dyDescent="0.25">
      <c r="A882" s="5"/>
      <c r="B882" s="1"/>
    </row>
    <row r="883" spans="1:2" ht="25" x14ac:dyDescent="0.25">
      <c r="A883" s="5"/>
      <c r="B883" s="1"/>
    </row>
    <row r="884" spans="1:2" ht="25" x14ac:dyDescent="0.25">
      <c r="A884" s="5"/>
      <c r="B884" s="1"/>
    </row>
    <row r="885" spans="1:2" ht="25" x14ac:dyDescent="0.25">
      <c r="A885" s="5"/>
      <c r="B885" s="1"/>
    </row>
    <row r="886" spans="1:2" ht="25" x14ac:dyDescent="0.25">
      <c r="A886" s="5"/>
      <c r="B886" s="1"/>
    </row>
    <row r="887" spans="1:2" ht="25" x14ac:dyDescent="0.25">
      <c r="A887" s="5"/>
      <c r="B887" s="1"/>
    </row>
    <row r="888" spans="1:2" ht="25" x14ac:dyDescent="0.25">
      <c r="A888" s="5"/>
      <c r="B888" s="1"/>
    </row>
    <row r="889" spans="1:2" ht="25" x14ac:dyDescent="0.25">
      <c r="A889" s="5"/>
      <c r="B889" s="1"/>
    </row>
    <row r="890" spans="1:2" ht="25" x14ac:dyDescent="0.25">
      <c r="A890" s="5"/>
      <c r="B890" s="1"/>
    </row>
    <row r="891" spans="1:2" ht="25" x14ac:dyDescent="0.25">
      <c r="A891" s="5"/>
      <c r="B891" s="1"/>
    </row>
    <row r="892" spans="1:2" ht="25" x14ac:dyDescent="0.25">
      <c r="A892" s="5"/>
      <c r="B892" s="1"/>
    </row>
    <row r="893" spans="1:2" ht="25" x14ac:dyDescent="0.25">
      <c r="A893" s="5"/>
      <c r="B893" s="1"/>
    </row>
    <row r="894" spans="1:2" ht="25" x14ac:dyDescent="0.25">
      <c r="A894" s="5"/>
      <c r="B894" s="1"/>
    </row>
    <row r="895" spans="1:2" ht="25" x14ac:dyDescent="0.25">
      <c r="A895" s="5"/>
      <c r="B895" s="1"/>
    </row>
    <row r="896" spans="1:2" ht="25" x14ac:dyDescent="0.25">
      <c r="A896" s="5"/>
      <c r="B896" s="1"/>
    </row>
    <row r="897" spans="1:2" ht="25" x14ac:dyDescent="0.25">
      <c r="A897" s="5"/>
      <c r="B897" s="1"/>
    </row>
    <row r="898" spans="1:2" ht="25" x14ac:dyDescent="0.25">
      <c r="A898" s="5"/>
      <c r="B898" s="1"/>
    </row>
    <row r="899" spans="1:2" ht="25" x14ac:dyDescent="0.25">
      <c r="A899" s="5"/>
      <c r="B899" s="1"/>
    </row>
    <row r="900" spans="1:2" ht="25" x14ac:dyDescent="0.25">
      <c r="A900" s="5"/>
      <c r="B900" s="1"/>
    </row>
    <row r="901" spans="1:2" ht="25" x14ac:dyDescent="0.25">
      <c r="A901" s="5"/>
      <c r="B901" s="1"/>
    </row>
    <row r="902" spans="1:2" ht="25" x14ac:dyDescent="0.25">
      <c r="A902" s="5"/>
      <c r="B902" s="1"/>
    </row>
    <row r="903" spans="1:2" ht="25" x14ac:dyDescent="0.25">
      <c r="A903" s="5"/>
      <c r="B903" s="1"/>
    </row>
    <row r="904" spans="1:2" ht="25" x14ac:dyDescent="0.25">
      <c r="A904" s="5"/>
      <c r="B904" s="1"/>
    </row>
    <row r="905" spans="1:2" ht="25" x14ac:dyDescent="0.25">
      <c r="A905" s="5"/>
      <c r="B905" s="1"/>
    </row>
    <row r="906" spans="1:2" ht="25" x14ac:dyDescent="0.25">
      <c r="A906" s="5"/>
      <c r="B906" s="1"/>
    </row>
    <row r="907" spans="1:2" ht="25" x14ac:dyDescent="0.25">
      <c r="A907" s="5"/>
      <c r="B907" s="1"/>
    </row>
    <row r="908" spans="1:2" ht="25" x14ac:dyDescent="0.25">
      <c r="A908" s="5"/>
      <c r="B908" s="1"/>
    </row>
    <row r="909" spans="1:2" ht="25" x14ac:dyDescent="0.25">
      <c r="A909" s="5"/>
      <c r="B909" s="1"/>
    </row>
    <row r="910" spans="1:2" ht="25" x14ac:dyDescent="0.25">
      <c r="A910" s="5"/>
      <c r="B910" s="1"/>
    </row>
    <row r="911" spans="1:2" ht="25" x14ac:dyDescent="0.25">
      <c r="A911" s="5"/>
      <c r="B911" s="1"/>
    </row>
    <row r="912" spans="1:2" ht="25" x14ac:dyDescent="0.25">
      <c r="A912" s="5"/>
      <c r="B912" s="1"/>
    </row>
    <row r="913" spans="1:2" ht="25" x14ac:dyDescent="0.25">
      <c r="A913" s="5"/>
      <c r="B913" s="1"/>
    </row>
    <row r="914" spans="1:2" ht="25" x14ac:dyDescent="0.25">
      <c r="A914" s="5"/>
      <c r="B914" s="1"/>
    </row>
    <row r="915" spans="1:2" ht="25" x14ac:dyDescent="0.25">
      <c r="A915" s="5"/>
      <c r="B915" s="1"/>
    </row>
    <row r="916" spans="1:2" ht="25" x14ac:dyDescent="0.25">
      <c r="A916" s="5"/>
      <c r="B916" s="1"/>
    </row>
    <row r="917" spans="1:2" ht="25" x14ac:dyDescent="0.25">
      <c r="A917" s="5"/>
      <c r="B917" s="1"/>
    </row>
    <row r="918" spans="1:2" ht="25" x14ac:dyDescent="0.25">
      <c r="A918" s="5"/>
      <c r="B918" s="1"/>
    </row>
    <row r="919" spans="1:2" ht="25" x14ac:dyDescent="0.25">
      <c r="A919" s="5"/>
      <c r="B919" s="1"/>
    </row>
    <row r="920" spans="1:2" ht="25" x14ac:dyDescent="0.25">
      <c r="A920" s="5"/>
      <c r="B920" s="1"/>
    </row>
    <row r="921" spans="1:2" ht="25" x14ac:dyDescent="0.25">
      <c r="A921" s="5"/>
      <c r="B921" s="1"/>
    </row>
    <row r="922" spans="1:2" ht="25" x14ac:dyDescent="0.25">
      <c r="A922" s="5"/>
      <c r="B922" s="1"/>
    </row>
    <row r="923" spans="1:2" ht="25" x14ac:dyDescent="0.25">
      <c r="A923" s="5"/>
      <c r="B923" s="1"/>
    </row>
    <row r="924" spans="1:2" ht="25" x14ac:dyDescent="0.25">
      <c r="A924" s="5"/>
      <c r="B924" s="1"/>
    </row>
    <row r="925" spans="1:2" ht="25" x14ac:dyDescent="0.25">
      <c r="A925" s="5"/>
      <c r="B925" s="1"/>
    </row>
    <row r="926" spans="1:2" ht="25" x14ac:dyDescent="0.25">
      <c r="A926" s="5"/>
      <c r="B926" s="1"/>
    </row>
    <row r="927" spans="1:2" ht="25" x14ac:dyDescent="0.25">
      <c r="A927" s="5"/>
      <c r="B927" s="1"/>
    </row>
    <row r="928" spans="1:2" ht="25" x14ac:dyDescent="0.25">
      <c r="A928" s="5"/>
      <c r="B928" s="1"/>
    </row>
    <row r="929" spans="1:2" ht="25" x14ac:dyDescent="0.25">
      <c r="A929" s="5"/>
      <c r="B929" s="1"/>
    </row>
    <row r="930" spans="1:2" ht="25" x14ac:dyDescent="0.25">
      <c r="A930" s="5"/>
      <c r="B930" s="1"/>
    </row>
    <row r="931" spans="1:2" ht="25" x14ac:dyDescent="0.25">
      <c r="A931" s="5"/>
      <c r="B931" s="1"/>
    </row>
    <row r="932" spans="1:2" ht="25" x14ac:dyDescent="0.25">
      <c r="A932" s="5"/>
      <c r="B932" s="1"/>
    </row>
    <row r="933" spans="1:2" ht="25" x14ac:dyDescent="0.25">
      <c r="A933" s="5"/>
      <c r="B933" s="1"/>
    </row>
    <row r="934" spans="1:2" ht="25" x14ac:dyDescent="0.25">
      <c r="A934" s="5"/>
      <c r="B934" s="1"/>
    </row>
    <row r="935" spans="1:2" ht="25" x14ac:dyDescent="0.25">
      <c r="A935" s="5"/>
      <c r="B935" s="1"/>
    </row>
    <row r="936" spans="1:2" ht="25" x14ac:dyDescent="0.25">
      <c r="A936" s="5"/>
      <c r="B936" s="1"/>
    </row>
    <row r="937" spans="1:2" ht="25" x14ac:dyDescent="0.25">
      <c r="A937" s="5"/>
      <c r="B937" s="1"/>
    </row>
    <row r="938" spans="1:2" ht="25" x14ac:dyDescent="0.25">
      <c r="A938" s="5"/>
      <c r="B938" s="1"/>
    </row>
    <row r="939" spans="1:2" ht="25" x14ac:dyDescent="0.25">
      <c r="A939" s="5"/>
      <c r="B939" s="1"/>
    </row>
    <row r="940" spans="1:2" ht="25" x14ac:dyDescent="0.25">
      <c r="A940" s="5"/>
      <c r="B940" s="1"/>
    </row>
    <row r="941" spans="1:2" ht="25" x14ac:dyDescent="0.25">
      <c r="A941" s="5"/>
      <c r="B941" s="1"/>
    </row>
    <row r="942" spans="1:2" ht="25" x14ac:dyDescent="0.25">
      <c r="A942" s="5"/>
      <c r="B942" s="1"/>
    </row>
    <row r="943" spans="1:2" ht="25" x14ac:dyDescent="0.25">
      <c r="A943" s="5"/>
      <c r="B943" s="1"/>
    </row>
    <row r="944" spans="1:2" ht="25" x14ac:dyDescent="0.25">
      <c r="A944" s="5"/>
      <c r="B944" s="1"/>
    </row>
    <row r="945" spans="1:2" ht="25" x14ac:dyDescent="0.25">
      <c r="A945" s="5"/>
      <c r="B945" s="1"/>
    </row>
    <row r="946" spans="1:2" ht="25" x14ac:dyDescent="0.25">
      <c r="A946" s="5"/>
      <c r="B946" s="1"/>
    </row>
    <row r="947" spans="1:2" ht="25" x14ac:dyDescent="0.25">
      <c r="A947" s="5"/>
      <c r="B947" s="1"/>
    </row>
    <row r="948" spans="1:2" ht="25" x14ac:dyDescent="0.25">
      <c r="A948" s="5"/>
      <c r="B948" s="1"/>
    </row>
    <row r="949" spans="1:2" ht="25" x14ac:dyDescent="0.25">
      <c r="A949" s="5"/>
      <c r="B949" s="1"/>
    </row>
    <row r="950" spans="1:2" ht="25" x14ac:dyDescent="0.25">
      <c r="A950" s="5"/>
      <c r="B950" s="1"/>
    </row>
    <row r="951" spans="1:2" ht="25" x14ac:dyDescent="0.25">
      <c r="A951" s="5"/>
      <c r="B951" s="1"/>
    </row>
    <row r="952" spans="1:2" ht="25" x14ac:dyDescent="0.25">
      <c r="A952" s="5"/>
      <c r="B952" s="1"/>
    </row>
    <row r="953" spans="1:2" ht="25" x14ac:dyDescent="0.25">
      <c r="A953" s="5"/>
      <c r="B953" s="1"/>
    </row>
    <row r="954" spans="1:2" ht="25" x14ac:dyDescent="0.25">
      <c r="A954" s="5"/>
      <c r="B954" s="1"/>
    </row>
    <row r="955" spans="1:2" ht="25" x14ac:dyDescent="0.25">
      <c r="A955" s="5"/>
      <c r="B955" s="1"/>
    </row>
    <row r="956" spans="1:2" ht="25" x14ac:dyDescent="0.25">
      <c r="A956" s="5"/>
      <c r="B956" s="1"/>
    </row>
    <row r="957" spans="1:2" ht="25" x14ac:dyDescent="0.25">
      <c r="A957" s="5"/>
      <c r="B957" s="1"/>
    </row>
    <row r="958" spans="1:2" ht="25" x14ac:dyDescent="0.25">
      <c r="A958" s="5"/>
      <c r="B958" s="1"/>
    </row>
    <row r="959" spans="1:2" ht="25" x14ac:dyDescent="0.25">
      <c r="A959" s="5"/>
      <c r="B959" s="1"/>
    </row>
    <row r="960" spans="1:2" ht="25" x14ac:dyDescent="0.25">
      <c r="A960" s="5"/>
      <c r="B960" s="1"/>
    </row>
    <row r="961" spans="1:2" ht="25" x14ac:dyDescent="0.25">
      <c r="A961" s="5"/>
      <c r="B961" s="1"/>
    </row>
    <row r="962" spans="1:2" ht="25" x14ac:dyDescent="0.25">
      <c r="A962" s="5"/>
      <c r="B962" s="1"/>
    </row>
    <row r="963" spans="1:2" ht="25" x14ac:dyDescent="0.25">
      <c r="A963" s="5"/>
      <c r="B963" s="1"/>
    </row>
    <row r="964" spans="1:2" ht="25" x14ac:dyDescent="0.25">
      <c r="A964" s="5"/>
      <c r="B964" s="1"/>
    </row>
    <row r="965" spans="1:2" ht="25" x14ac:dyDescent="0.25">
      <c r="A965" s="5"/>
      <c r="B965" s="1"/>
    </row>
    <row r="966" spans="1:2" ht="25" x14ac:dyDescent="0.25">
      <c r="A966" s="5"/>
      <c r="B966" s="1"/>
    </row>
    <row r="967" spans="1:2" ht="25" x14ac:dyDescent="0.25">
      <c r="A967" s="5"/>
      <c r="B967" s="1"/>
    </row>
    <row r="968" spans="1:2" ht="25" x14ac:dyDescent="0.25">
      <c r="A968" s="5"/>
      <c r="B968" s="1"/>
    </row>
    <row r="969" spans="1:2" ht="25" x14ac:dyDescent="0.25">
      <c r="A969" s="5"/>
      <c r="B969" s="1"/>
    </row>
    <row r="970" spans="1:2" ht="25" x14ac:dyDescent="0.25">
      <c r="A970" s="5"/>
      <c r="B970" s="1"/>
    </row>
    <row r="971" spans="1:2" ht="25" x14ac:dyDescent="0.25">
      <c r="A971" s="5"/>
      <c r="B971" s="1"/>
    </row>
    <row r="972" spans="1:2" ht="25" x14ac:dyDescent="0.25">
      <c r="A972" s="5"/>
      <c r="B972" s="1"/>
    </row>
    <row r="973" spans="1:2" ht="25" x14ac:dyDescent="0.25">
      <c r="A973" s="5"/>
      <c r="B973" s="1"/>
    </row>
    <row r="974" spans="1:2" ht="25" x14ac:dyDescent="0.25">
      <c r="A974" s="5"/>
      <c r="B974" s="1"/>
    </row>
    <row r="975" spans="1:2" ht="25" x14ac:dyDescent="0.25">
      <c r="A975" s="5"/>
      <c r="B975" s="1"/>
    </row>
    <row r="976" spans="1:2" ht="25" x14ac:dyDescent="0.25">
      <c r="A976" s="5"/>
      <c r="B976" s="1"/>
    </row>
    <row r="977" spans="1:2" ht="25" x14ac:dyDescent="0.25">
      <c r="A977" s="5"/>
      <c r="B977" s="1"/>
    </row>
    <row r="978" spans="1:2" ht="25" x14ac:dyDescent="0.25">
      <c r="A978" s="5"/>
      <c r="B978" s="1"/>
    </row>
    <row r="979" spans="1:2" ht="25" x14ac:dyDescent="0.25">
      <c r="A979" s="5"/>
      <c r="B979" s="1"/>
    </row>
    <row r="980" spans="1:2" ht="25" x14ac:dyDescent="0.25">
      <c r="A980" s="5"/>
      <c r="B980" s="1"/>
    </row>
    <row r="981" spans="1:2" ht="25" x14ac:dyDescent="0.25">
      <c r="A981" s="5"/>
      <c r="B981" s="1"/>
    </row>
    <row r="982" spans="1:2" ht="25" x14ac:dyDescent="0.25">
      <c r="A982" s="5"/>
      <c r="B982" s="1"/>
    </row>
    <row r="983" spans="1:2" ht="25" x14ac:dyDescent="0.25">
      <c r="A983" s="5"/>
      <c r="B983" s="1"/>
    </row>
    <row r="984" spans="1:2" ht="25" x14ac:dyDescent="0.25">
      <c r="A984" s="5"/>
      <c r="B984" s="1"/>
    </row>
    <row r="985" spans="1:2" ht="25" x14ac:dyDescent="0.25">
      <c r="A985" s="5"/>
      <c r="B985" s="1"/>
    </row>
    <row r="986" spans="1:2" ht="25" x14ac:dyDescent="0.25">
      <c r="A986" s="5"/>
      <c r="B986" s="1"/>
    </row>
    <row r="987" spans="1:2" ht="25" x14ac:dyDescent="0.25">
      <c r="A987" s="5"/>
      <c r="B987" s="1"/>
    </row>
    <row r="988" spans="1:2" ht="25" x14ac:dyDescent="0.25">
      <c r="A988" s="5"/>
      <c r="B988" s="1"/>
    </row>
    <row r="989" spans="1:2" ht="25" x14ac:dyDescent="0.25">
      <c r="A989" s="5"/>
      <c r="B989" s="1"/>
    </row>
    <row r="990" spans="1:2" ht="25" x14ac:dyDescent="0.25">
      <c r="A990" s="5"/>
      <c r="B990" s="1"/>
    </row>
    <row r="991" spans="1:2" ht="25" x14ac:dyDescent="0.25">
      <c r="A991" s="5"/>
      <c r="B991" s="1"/>
    </row>
    <row r="992" spans="1:2" ht="25" x14ac:dyDescent="0.25">
      <c r="A992" s="5"/>
      <c r="B992" s="1"/>
    </row>
    <row r="993" spans="1:2" ht="25" x14ac:dyDescent="0.25">
      <c r="A993" s="5"/>
      <c r="B993" s="1"/>
    </row>
    <row r="994" spans="1:2" ht="25" x14ac:dyDescent="0.25">
      <c r="A994" s="5"/>
      <c r="B994" s="1"/>
    </row>
    <row r="995" spans="1:2" ht="25" x14ac:dyDescent="0.25">
      <c r="A995" s="5"/>
      <c r="B995" s="1"/>
    </row>
    <row r="996" spans="1:2" ht="25" x14ac:dyDescent="0.25">
      <c r="A996" s="5"/>
      <c r="B996" s="1"/>
    </row>
    <row r="997" spans="1:2" ht="25" x14ac:dyDescent="0.25">
      <c r="A997" s="5"/>
      <c r="B997" s="1"/>
    </row>
    <row r="998" spans="1:2" ht="25" x14ac:dyDescent="0.25">
      <c r="A998" s="5"/>
      <c r="B998" s="1"/>
    </row>
    <row r="999" spans="1:2" ht="25" x14ac:dyDescent="0.25">
      <c r="A999" s="5"/>
      <c r="B9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7C77-E8F8-6E40-8D9F-C4501E3C2241}">
  <dimension ref="A1:BH38"/>
  <sheetViews>
    <sheetView tabSelected="1" zoomScale="84" workbookViewId="0">
      <selection sqref="A1:XFD1048576"/>
    </sheetView>
  </sheetViews>
  <sheetFormatPr baseColWidth="10" defaultRowHeight="18" x14ac:dyDescent="0.2"/>
  <cols>
    <col min="1" max="1" width="22.6640625" style="27" bestFit="1" customWidth="1"/>
    <col min="2" max="2" width="8.33203125" bestFit="1" customWidth="1"/>
    <col min="3" max="3" width="2.6640625" bestFit="1" customWidth="1"/>
    <col min="4" max="4" width="12.33203125" bestFit="1" customWidth="1"/>
    <col min="5" max="5" width="2.6640625" bestFit="1" customWidth="1"/>
    <col min="6" max="6" width="4.33203125" bestFit="1" customWidth="1"/>
    <col min="7" max="10" width="12.33203125" bestFit="1" customWidth="1"/>
    <col min="11" max="11" width="4.33203125" bestFit="1" customWidth="1"/>
    <col min="12" max="14" width="12.33203125" bestFit="1" customWidth="1"/>
    <col min="15" max="15" width="4.33203125" bestFit="1" customWidth="1"/>
    <col min="16" max="16" width="12.33203125" bestFit="1" customWidth="1"/>
    <col min="17" max="18" width="2.6640625" bestFit="1" customWidth="1"/>
    <col min="19" max="20" width="4.33203125" bestFit="1" customWidth="1"/>
    <col min="21" max="26" width="12.33203125" bestFit="1" customWidth="1"/>
    <col min="27" max="28" width="4.33203125" bestFit="1" customWidth="1"/>
    <col min="29" max="29" width="12.33203125" bestFit="1" customWidth="1"/>
    <col min="30" max="30" width="5.33203125" bestFit="1" customWidth="1"/>
    <col min="31" max="32" width="12.33203125" bestFit="1" customWidth="1"/>
    <col min="33" max="33" width="8.33203125" bestFit="1" customWidth="1"/>
    <col min="34" max="36" width="12.33203125" bestFit="1" customWidth="1"/>
    <col min="37" max="37" width="5.33203125" bestFit="1" customWidth="1"/>
    <col min="38" max="38" width="12.33203125" bestFit="1" customWidth="1"/>
    <col min="39" max="39" width="4.1640625" bestFit="1" customWidth="1"/>
    <col min="40" max="40" width="5.33203125" bestFit="1" customWidth="1"/>
    <col min="41" max="43" width="12.33203125" bestFit="1" customWidth="1"/>
    <col min="44" max="44" width="5.33203125" bestFit="1" customWidth="1"/>
    <col min="45" max="45" width="12.33203125" bestFit="1" customWidth="1"/>
    <col min="46" max="46" width="4.33203125" bestFit="1" customWidth="1"/>
    <col min="47" max="49" width="4.1640625" bestFit="1" customWidth="1"/>
    <col min="50" max="50" width="12.33203125" bestFit="1" customWidth="1"/>
    <col min="51" max="51" width="4.33203125" bestFit="1" customWidth="1"/>
    <col min="52" max="54" width="12.33203125" bestFit="1" customWidth="1"/>
    <col min="55" max="55" width="4.1640625" bestFit="1" customWidth="1"/>
    <col min="56" max="57" width="5.33203125" bestFit="1" customWidth="1"/>
    <col min="58" max="60" width="12.33203125" bestFit="1" customWidth="1"/>
  </cols>
  <sheetData>
    <row r="1" spans="1:60" s="27" customFormat="1" x14ac:dyDescent="0.2">
      <c r="A1" s="27" t="s">
        <v>320</v>
      </c>
      <c r="B1" s="27" t="s">
        <v>321</v>
      </c>
      <c r="C1" s="27">
        <v>1</v>
      </c>
      <c r="D1" s="27">
        <v>3</v>
      </c>
      <c r="E1" s="27">
        <v>5</v>
      </c>
      <c r="F1" s="27">
        <v>7</v>
      </c>
      <c r="G1" s="27">
        <v>9</v>
      </c>
      <c r="H1" s="27">
        <v>11</v>
      </c>
      <c r="I1" s="27">
        <v>13</v>
      </c>
      <c r="J1" s="27">
        <v>16</v>
      </c>
      <c r="K1" s="27">
        <v>18</v>
      </c>
      <c r="L1" s="27">
        <v>23</v>
      </c>
      <c r="M1" s="27">
        <v>25</v>
      </c>
      <c r="N1" s="27">
        <v>26</v>
      </c>
      <c r="O1" s="27">
        <v>39</v>
      </c>
      <c r="P1" s="27">
        <v>2</v>
      </c>
      <c r="Q1" s="27">
        <v>4</v>
      </c>
      <c r="R1" s="27">
        <v>6</v>
      </c>
      <c r="S1" s="27">
        <v>8</v>
      </c>
      <c r="T1" s="27">
        <v>10</v>
      </c>
      <c r="U1" s="27">
        <v>12</v>
      </c>
      <c r="V1" s="27">
        <v>20</v>
      </c>
      <c r="W1" s="27">
        <v>22</v>
      </c>
      <c r="X1" s="27">
        <v>24</v>
      </c>
      <c r="Y1" s="27">
        <v>27</v>
      </c>
      <c r="Z1" s="27">
        <v>13</v>
      </c>
      <c r="AA1" s="27">
        <v>30</v>
      </c>
      <c r="AB1" s="27">
        <v>31</v>
      </c>
      <c r="AC1" s="27">
        <v>32</v>
      </c>
      <c r="AD1" s="27">
        <v>33</v>
      </c>
      <c r="AE1" s="27">
        <v>37</v>
      </c>
      <c r="AF1" s="27">
        <v>38</v>
      </c>
      <c r="AG1" s="27">
        <v>14</v>
      </c>
      <c r="AH1" s="27">
        <v>15</v>
      </c>
      <c r="AI1" s="27">
        <v>34</v>
      </c>
      <c r="AJ1" s="27">
        <v>35</v>
      </c>
      <c r="AK1" s="27">
        <v>36</v>
      </c>
      <c r="AL1" s="27">
        <v>40</v>
      </c>
      <c r="AM1" s="27">
        <v>41</v>
      </c>
      <c r="AN1" s="27">
        <v>43</v>
      </c>
      <c r="AO1" s="27">
        <v>45</v>
      </c>
      <c r="AP1" s="27">
        <v>46</v>
      </c>
      <c r="AQ1" s="27">
        <v>47</v>
      </c>
      <c r="AR1" s="27">
        <v>48</v>
      </c>
      <c r="AS1" s="27">
        <v>28</v>
      </c>
      <c r="AT1" s="27">
        <v>29</v>
      </c>
      <c r="AU1" s="27">
        <v>49</v>
      </c>
      <c r="AV1" s="27">
        <v>50</v>
      </c>
      <c r="AW1" s="27">
        <v>51</v>
      </c>
      <c r="AX1" s="27">
        <v>52</v>
      </c>
      <c r="AY1" s="27">
        <v>53</v>
      </c>
      <c r="AZ1" s="27">
        <v>54</v>
      </c>
      <c r="BA1" s="27">
        <v>55</v>
      </c>
      <c r="BB1" s="27">
        <v>56</v>
      </c>
      <c r="BC1" s="27">
        <v>57</v>
      </c>
      <c r="BD1" s="27">
        <v>58</v>
      </c>
      <c r="BE1" s="27">
        <v>59</v>
      </c>
      <c r="BF1" s="27">
        <v>60</v>
      </c>
      <c r="BG1" s="27">
        <v>61</v>
      </c>
      <c r="BH1" s="27">
        <v>63</v>
      </c>
    </row>
    <row r="2" spans="1:60" x14ac:dyDescent="0.2">
      <c r="A2" s="27" t="s">
        <v>0</v>
      </c>
      <c r="B2">
        <v>0.38600000000000001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0.2857142857142857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0.2857142857142857</v>
      </c>
      <c r="AA2">
        <v>0.5</v>
      </c>
      <c r="AB2">
        <v>0.4</v>
      </c>
      <c r="AC2">
        <v>1</v>
      </c>
      <c r="AD2">
        <v>0.25</v>
      </c>
      <c r="AE2">
        <v>0.25</v>
      </c>
      <c r="AF2">
        <v>0</v>
      </c>
      <c r="AG2">
        <v>0</v>
      </c>
      <c r="AH2">
        <v>0</v>
      </c>
      <c r="AI2">
        <v>1</v>
      </c>
      <c r="AJ2">
        <v>0.5</v>
      </c>
      <c r="AK2">
        <v>1</v>
      </c>
      <c r="AL2">
        <v>0</v>
      </c>
      <c r="AM2">
        <v>0</v>
      </c>
      <c r="AN2">
        <v>0</v>
      </c>
      <c r="AO2">
        <v>0</v>
      </c>
      <c r="AP2">
        <f>AVERAGE((AP3:AP4,AP6:AP18,AP21:AP35,AP37:AP38))</f>
        <v>0.26041666666666663</v>
      </c>
      <c r="AQ2">
        <v>0</v>
      </c>
      <c r="AR2">
        <f>AVERAGE(AR3:AR4,AR6:AR8,AR11:AR14,AR16,AR18:AR19,AR21:AR24,AR27:AR32,AR34:AR35,AR37)</f>
        <v>0.28000000000000003</v>
      </c>
      <c r="AS2">
        <f>AVERAGE(AS3:AS4,AS6,AS8:AS11,AS13,AS17:AS19,AS21:AS23,AS25:AS29,AS31:AS33,AS35)</f>
        <v>8.6956521739130432E-2</v>
      </c>
      <c r="AT2">
        <v>0</v>
      </c>
      <c r="AU2">
        <v>1</v>
      </c>
      <c r="AV2">
        <v>1</v>
      </c>
      <c r="AW2">
        <v>1</v>
      </c>
      <c r="AX2">
        <f>AVERAGE(AX3:AX4,AX6:AX14,AX16:AX18,AX20:AX25,AX27,AX29:AX34,AX36:AX38)</f>
        <v>0.31666666666666665</v>
      </c>
      <c r="AY2">
        <v>1</v>
      </c>
      <c r="AZ2">
        <v>1</v>
      </c>
      <c r="BA2">
        <v>1</v>
      </c>
      <c r="BB2">
        <v>1</v>
      </c>
      <c r="BC2">
        <v>1</v>
      </c>
      <c r="BD2">
        <v>0.5</v>
      </c>
      <c r="BE2">
        <f>AVERAGE(BE3:BE10,BE12:BE38)</f>
        <v>0.64</v>
      </c>
      <c r="BF2">
        <f>AVERAGE(BF3:BF9,BF11:BF13,BF15:BF18,BF20:BF33,BF36:BF37)</f>
        <v>0.30666666666666664</v>
      </c>
      <c r="BG2">
        <f>AVERAGE(BG3:BG4,BG6:BG9,BG11:BG13,BG15:BG19,BG21:BG37)</f>
        <v>0.52419354838709675</v>
      </c>
      <c r="BH2">
        <v>0.18333333333333332</v>
      </c>
    </row>
    <row r="3" spans="1:60" x14ac:dyDescent="0.2">
      <c r="A3" s="27" t="s">
        <v>14</v>
      </c>
      <c r="B3">
        <v>0.81200000000000006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0.2857142857142857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0.2857142857142857</v>
      </c>
      <c r="AA3">
        <v>1</v>
      </c>
      <c r="AB3">
        <v>0.4</v>
      </c>
      <c r="AC3">
        <v>0.5</v>
      </c>
      <c r="AD3">
        <v>0.75</v>
      </c>
      <c r="AE3">
        <v>0.25</v>
      </c>
      <c r="AF3">
        <v>0</v>
      </c>
      <c r="AG3">
        <v>0</v>
      </c>
      <c r="AH3">
        <v>1</v>
      </c>
      <c r="AI3">
        <v>1</v>
      </c>
      <c r="AJ3">
        <v>0.5</v>
      </c>
      <c r="AK3">
        <v>0</v>
      </c>
      <c r="AL3">
        <v>1</v>
      </c>
      <c r="AM3">
        <v>1</v>
      </c>
      <c r="AN3">
        <v>0</v>
      </c>
      <c r="AO3">
        <v>1</v>
      </c>
      <c r="AP3">
        <v>0.33333333333333331</v>
      </c>
      <c r="AQ3">
        <v>1</v>
      </c>
      <c r="AR3">
        <v>1</v>
      </c>
      <c r="AS3">
        <v>0</v>
      </c>
      <c r="AT3">
        <v>1</v>
      </c>
      <c r="AU3">
        <v>1</v>
      </c>
      <c r="AV3">
        <v>1</v>
      </c>
      <c r="AW3">
        <v>0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0.2</v>
      </c>
      <c r="BF3">
        <v>0</v>
      </c>
      <c r="BG3">
        <v>0</v>
      </c>
      <c r="BH3">
        <v>0.2</v>
      </c>
    </row>
    <row r="4" spans="1:60" x14ac:dyDescent="0.2">
      <c r="A4" s="27" t="s">
        <v>32</v>
      </c>
      <c r="B4">
        <v>0.83799999999999997</v>
      </c>
      <c r="C4">
        <v>1</v>
      </c>
      <c r="D4">
        <v>0</v>
      </c>
      <c r="E4">
        <v>0</v>
      </c>
      <c r="F4">
        <v>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0.5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0.5</v>
      </c>
      <c r="AB4">
        <v>0.2</v>
      </c>
      <c r="AC4">
        <v>0</v>
      </c>
      <c r="AD4">
        <v>0.25</v>
      </c>
      <c r="AE4">
        <v>0.25</v>
      </c>
      <c r="AF4">
        <v>0</v>
      </c>
      <c r="AG4">
        <v>0</v>
      </c>
      <c r="AH4">
        <v>0</v>
      </c>
      <c r="AI4">
        <v>1</v>
      </c>
      <c r="AJ4">
        <v>0.5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1</v>
      </c>
      <c r="AX4">
        <v>1</v>
      </c>
      <c r="AY4">
        <v>1</v>
      </c>
      <c r="AZ4">
        <v>0.5</v>
      </c>
      <c r="BA4">
        <v>1</v>
      </c>
      <c r="BB4">
        <v>1</v>
      </c>
      <c r="BC4">
        <v>1</v>
      </c>
      <c r="BD4">
        <v>0.5</v>
      </c>
      <c r="BE4">
        <v>0.4</v>
      </c>
      <c r="BF4">
        <v>0</v>
      </c>
      <c r="BG4">
        <v>0</v>
      </c>
      <c r="BH4">
        <v>0.13333333333333333</v>
      </c>
    </row>
    <row r="5" spans="1:60" x14ac:dyDescent="0.2">
      <c r="A5" s="27" t="s">
        <v>41</v>
      </c>
      <c r="B5">
        <v>0.88200000000000001</v>
      </c>
      <c r="C5">
        <v>0</v>
      </c>
      <c r="D5">
        <v>1</v>
      </c>
      <c r="E5">
        <v>1</v>
      </c>
      <c r="F5">
        <v>0.5</v>
      </c>
      <c r="G5">
        <v>1</v>
      </c>
      <c r="H5">
        <v>1</v>
      </c>
      <c r="I5">
        <v>0.14285714285714285</v>
      </c>
      <c r="J5">
        <v>0.5</v>
      </c>
      <c r="K5">
        <v>0</v>
      </c>
      <c r="L5">
        <f>AVERAGE((L2:L4),L6:L19,L21:L37)</f>
        <v>0.52941176470588236</v>
      </c>
      <c r="M5">
        <v>0</v>
      </c>
      <c r="N5">
        <f>AVERAGE(N2:N4,N6:N18,N21:N38)</f>
        <v>0.20588235294117646</v>
      </c>
      <c r="O5">
        <f>AVERAGE(O2:O4,O6:O35,O37:O38)</f>
        <v>0.2</v>
      </c>
      <c r="P5">
        <v>0</v>
      </c>
      <c r="Q5">
        <v>1</v>
      </c>
      <c r="R5">
        <v>1</v>
      </c>
      <c r="S5">
        <v>0.5</v>
      </c>
      <c r="T5">
        <v>1</v>
      </c>
      <c r="U5">
        <v>1</v>
      </c>
      <c r="V5">
        <v>0.5</v>
      </c>
      <c r="W5">
        <f>AVERAGE(W2:W4,W6:W19,W21:W31,W34:W38)</f>
        <v>0.36363636363636365</v>
      </c>
      <c r="X5">
        <f>AVERAGE(X2:X4,X6:X37)</f>
        <v>0.45714285714285713</v>
      </c>
      <c r="Y5">
        <f>AVERAGE(Y2:Y4,Y6:Y11,Y13:Y18,Y21:Y24,Y26:Y31,Y33:Y38)</f>
        <v>0.17741935483870969</v>
      </c>
      <c r="Z5">
        <v>0.14285714285714285</v>
      </c>
      <c r="AA5">
        <v>0.5</v>
      </c>
      <c r="AB5">
        <v>0.2</v>
      </c>
      <c r="AC5">
        <v>0.5</v>
      </c>
      <c r="AD5">
        <v>0</v>
      </c>
      <c r="AE5">
        <v>0.25</v>
      </c>
      <c r="AF5">
        <f>AVERAGE(AF2:AF4,AF6:AF19,AF21:AF35,AF37:AF38)</f>
        <v>0.17647058823529413</v>
      </c>
      <c r="AG5">
        <f>AVERAGE(AG2:AG4,AG6:AG9,AG11:AG30,AG32,AG35:AG38)</f>
        <v>0.65625</v>
      </c>
      <c r="AH5">
        <f>AVERAGE(AH2:AH4,AH6:AH19,AH21:AH38)</f>
        <v>0.74285714285714288</v>
      </c>
      <c r="AI5">
        <v>1</v>
      </c>
      <c r="AJ5">
        <v>0.75</v>
      </c>
      <c r="AK5">
        <v>0</v>
      </c>
      <c r="AL5">
        <v>1</v>
      </c>
      <c r="AM5">
        <v>1</v>
      </c>
      <c r="AN5">
        <v>1</v>
      </c>
      <c r="AO5">
        <f>AVERAGE(AO2:AO4,AO6:AO8,AO10:AO19,AO21:AO25,AO27:AO38)</f>
        <v>0.48484848484848486</v>
      </c>
      <c r="AP5">
        <f>AVERAGE((AP3:AP4,AP6:AP18,AP21:AP35,AP37:AP38))</f>
        <v>0.26041666666666663</v>
      </c>
      <c r="AQ5">
        <f>AVERAGE(AQ2:AQ4,AQ6:AQ8,AQ10:AQ14,AQ17:AQ19,AQ21:AQ25,)</f>
        <v>0.11666666666666665</v>
      </c>
      <c r="AR5">
        <f>AVERAGE(AR3:AR4,AR6:AR8,AR11:AR14,AR16,AR18:AR19,AR21:AR24,AR27:AR32,AR34:AR35,AR37)</f>
        <v>0.28000000000000003</v>
      </c>
      <c r="AS5">
        <f>AVERAGE(AS3:AS4,AS6,AS8:AS11,AS13,AS17:AS19,AS21:AS23,AS25:AS29,AS31:AS33,AS35)</f>
        <v>8.6956521739130432E-2</v>
      </c>
      <c r="AT5">
        <v>0</v>
      </c>
      <c r="AU5">
        <v>1</v>
      </c>
      <c r="AV5">
        <v>1</v>
      </c>
      <c r="AW5">
        <v>1</v>
      </c>
      <c r="AX5">
        <f>AVERAGE(AX3:AX4,AX6:AX14,AX16:AX18,AX20:AX25,AX27,AX29:AX34,AX36:AX38)</f>
        <v>0.31666666666666665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0.2</v>
      </c>
      <c r="BF5">
        <v>0</v>
      </c>
      <c r="BG5">
        <f>AVERAGE(BG3:BG4,BG6:BG9,BG11:BG13,BG15:BG19,BG21:BG37)</f>
        <v>0.52419354838709675</v>
      </c>
      <c r="BH5">
        <v>8.3333333333333329E-2</v>
      </c>
    </row>
    <row r="6" spans="1:60" x14ac:dyDescent="0.2">
      <c r="A6" s="27" t="s">
        <v>56</v>
      </c>
      <c r="B6">
        <v>0.67400000000000004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0.42857142857142855</v>
      </c>
      <c r="J6">
        <v>0.5</v>
      </c>
      <c r="K6">
        <v>0.5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0.5</v>
      </c>
      <c r="W6">
        <v>1</v>
      </c>
      <c r="X6">
        <v>0</v>
      </c>
      <c r="Y6">
        <v>0</v>
      </c>
      <c r="Z6">
        <v>0.42857142857142855</v>
      </c>
      <c r="AA6">
        <v>1</v>
      </c>
      <c r="AB6">
        <v>0.6</v>
      </c>
      <c r="AC6">
        <v>0.5</v>
      </c>
      <c r="AD6">
        <v>0.75</v>
      </c>
      <c r="AE6">
        <v>0.25</v>
      </c>
      <c r="AF6">
        <v>0</v>
      </c>
      <c r="AG6">
        <v>1</v>
      </c>
      <c r="AH6">
        <v>1</v>
      </c>
      <c r="AI6">
        <v>1</v>
      </c>
      <c r="AJ6">
        <v>0.25</v>
      </c>
      <c r="AK6">
        <v>1</v>
      </c>
      <c r="AL6">
        <v>1</v>
      </c>
      <c r="AM6">
        <v>1</v>
      </c>
      <c r="AN6">
        <v>1</v>
      </c>
      <c r="AO6">
        <v>0</v>
      </c>
      <c r="AP6">
        <v>0.66666666666666663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0</v>
      </c>
      <c r="AY6">
        <v>1</v>
      </c>
      <c r="AZ6">
        <v>1</v>
      </c>
      <c r="BA6">
        <v>1</v>
      </c>
      <c r="BB6">
        <v>1</v>
      </c>
      <c r="BC6">
        <v>1</v>
      </c>
      <c r="BD6">
        <v>0.5</v>
      </c>
      <c r="BE6">
        <v>0.6</v>
      </c>
      <c r="BF6">
        <v>0.8</v>
      </c>
      <c r="BG6">
        <v>1</v>
      </c>
      <c r="BH6">
        <v>0.4</v>
      </c>
    </row>
    <row r="7" spans="1:60" x14ac:dyDescent="0.2">
      <c r="A7" s="27" t="s">
        <v>74</v>
      </c>
      <c r="B7">
        <v>0.86599999999999999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0.14285714285714285</v>
      </c>
      <c r="J7">
        <v>0.5</v>
      </c>
      <c r="K7">
        <v>0.5</v>
      </c>
      <c r="L7">
        <v>1</v>
      </c>
      <c r="M7">
        <f>AVERAGE((M2:M6,M9:M16,M18,M21:M23,M25:M31,M33:M38))</f>
        <v>0.26666666666666666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0.5</v>
      </c>
      <c r="W7">
        <v>1</v>
      </c>
      <c r="X7">
        <v>1</v>
      </c>
      <c r="Y7">
        <v>1</v>
      </c>
      <c r="Z7">
        <v>0.14285714285714285</v>
      </c>
      <c r="AA7">
        <v>0.5</v>
      </c>
      <c r="AB7">
        <v>0.2</v>
      </c>
      <c r="AC7">
        <v>1</v>
      </c>
      <c r="AD7">
        <v>0</v>
      </c>
      <c r="AE7">
        <v>0.25</v>
      </c>
      <c r="AF7">
        <v>0</v>
      </c>
      <c r="AG7">
        <v>0</v>
      </c>
      <c r="AH7">
        <v>0</v>
      </c>
      <c r="AI7">
        <v>1</v>
      </c>
      <c r="AJ7">
        <v>0.25</v>
      </c>
      <c r="AK7">
        <v>0.25</v>
      </c>
      <c r="AL7">
        <v>1</v>
      </c>
      <c r="AM7">
        <v>1</v>
      </c>
      <c r="AN7">
        <v>1</v>
      </c>
      <c r="AO7">
        <v>1</v>
      </c>
      <c r="AP7">
        <v>0.66666666666666663</v>
      </c>
      <c r="AQ7">
        <v>0.66666666666666663</v>
      </c>
      <c r="AR7">
        <v>0</v>
      </c>
      <c r="AS7">
        <f>AVERAGE(AS3:AS4,AS6,AS8:AS11,AS13,AS17:AS19,AS21:AS23,AS25:AS29,AS31:AS33,AS35)</f>
        <v>8.6956521739130432E-2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0.5</v>
      </c>
      <c r="BE7">
        <v>0.6</v>
      </c>
      <c r="BF7">
        <v>0</v>
      </c>
      <c r="BG7">
        <v>0</v>
      </c>
      <c r="BH7">
        <v>0.4</v>
      </c>
    </row>
    <row r="8" spans="1:60" x14ac:dyDescent="0.2">
      <c r="A8" s="27" t="s">
        <v>86</v>
      </c>
      <c r="B8">
        <v>0.77300000000000002</v>
      </c>
      <c r="C8">
        <v>1</v>
      </c>
      <c r="D8">
        <v>1</v>
      </c>
      <c r="E8">
        <v>1</v>
      </c>
      <c r="F8">
        <v>0.5</v>
      </c>
      <c r="G8">
        <v>1</v>
      </c>
      <c r="H8">
        <v>1</v>
      </c>
      <c r="I8">
        <v>1</v>
      </c>
      <c r="J8">
        <v>0.5</v>
      </c>
      <c r="K8">
        <v>0.5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1</v>
      </c>
      <c r="S8">
        <v>0.5</v>
      </c>
      <c r="T8">
        <v>1</v>
      </c>
      <c r="U8">
        <v>1</v>
      </c>
      <c r="V8">
        <v>0.5</v>
      </c>
      <c r="W8">
        <v>1</v>
      </c>
      <c r="X8">
        <v>1</v>
      </c>
      <c r="Y8">
        <v>0</v>
      </c>
      <c r="Z8">
        <v>1</v>
      </c>
      <c r="AA8">
        <v>1</v>
      </c>
      <c r="AB8">
        <v>0.8</v>
      </c>
      <c r="AC8">
        <v>0</v>
      </c>
      <c r="AD8">
        <v>0.5</v>
      </c>
      <c r="AE8">
        <v>0.25</v>
      </c>
      <c r="AF8">
        <v>1</v>
      </c>
      <c r="AG8">
        <v>1</v>
      </c>
      <c r="AH8">
        <v>1</v>
      </c>
      <c r="AI8">
        <v>1</v>
      </c>
      <c r="AJ8">
        <v>0.5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1</v>
      </c>
      <c r="AX8">
        <v>0</v>
      </c>
      <c r="AY8">
        <v>1</v>
      </c>
      <c r="AZ8">
        <v>0.5</v>
      </c>
      <c r="BA8">
        <v>1</v>
      </c>
      <c r="BB8">
        <v>1</v>
      </c>
      <c r="BC8">
        <v>1</v>
      </c>
      <c r="BD8">
        <v>0.5</v>
      </c>
      <c r="BE8">
        <v>0.8</v>
      </c>
      <c r="BF8">
        <v>0.8</v>
      </c>
      <c r="BG8">
        <v>1</v>
      </c>
      <c r="BH8">
        <v>0.45</v>
      </c>
    </row>
    <row r="9" spans="1:60" x14ac:dyDescent="0.2">
      <c r="A9" s="27" t="s">
        <v>102</v>
      </c>
      <c r="B9">
        <v>0.66700000000000004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0.2857142857142857</v>
      </c>
      <c r="J9">
        <v>0</v>
      </c>
      <c r="K9">
        <v>1</v>
      </c>
      <c r="L9">
        <v>1</v>
      </c>
      <c r="M9">
        <v>0</v>
      </c>
      <c r="N9">
        <v>0.5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0.5</v>
      </c>
      <c r="Z9">
        <v>0.2857142857142857</v>
      </c>
      <c r="AA9">
        <v>1</v>
      </c>
      <c r="AB9">
        <v>0.6</v>
      </c>
      <c r="AC9">
        <v>0.5</v>
      </c>
      <c r="AD9">
        <v>1</v>
      </c>
      <c r="AE9">
        <v>0.25</v>
      </c>
      <c r="AF9">
        <v>1</v>
      </c>
      <c r="AG9">
        <v>1</v>
      </c>
      <c r="AH9">
        <v>1</v>
      </c>
      <c r="AI9">
        <v>1</v>
      </c>
      <c r="AJ9">
        <v>0.5</v>
      </c>
      <c r="AK9">
        <v>1</v>
      </c>
      <c r="AL9">
        <v>1</v>
      </c>
      <c r="AM9">
        <v>1</v>
      </c>
      <c r="AN9">
        <v>1</v>
      </c>
      <c r="AO9">
        <f>AVERAGE(AO2:AO4,AO6:AO8,AO10:AO19,AO21:AO25,AO27:AO38)</f>
        <v>0.48484848484848486</v>
      </c>
      <c r="AP9">
        <v>0.66666666666666663</v>
      </c>
      <c r="AQ9">
        <f>AVERAGE(AQ2:AQ4,AQ6:AQ8,AQ10:AQ14,AQ17:AQ19,AQ21:AQ25,)</f>
        <v>0.11666666666666665</v>
      </c>
      <c r="AR9">
        <f>AVERAGE(AR3:AR4,AR6:AR8,AR11:AR14,AR16,AR18:AR19,AR21:AR24,AR27:AR32,AR34:AR35,AR37)</f>
        <v>0.28000000000000003</v>
      </c>
      <c r="AS9">
        <v>1</v>
      </c>
      <c r="AT9">
        <v>0.5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0.5</v>
      </c>
      <c r="BE9">
        <v>1</v>
      </c>
      <c r="BF9">
        <v>1</v>
      </c>
      <c r="BG9">
        <v>1</v>
      </c>
      <c r="BH9">
        <v>0.85</v>
      </c>
    </row>
    <row r="10" spans="1:60" x14ac:dyDescent="0.2">
      <c r="A10" s="27" t="s">
        <v>110</v>
      </c>
      <c r="B10">
        <v>0.79600000000000004</v>
      </c>
      <c r="C10">
        <v>1</v>
      </c>
      <c r="D10">
        <v>0</v>
      </c>
      <c r="E10">
        <v>0</v>
      </c>
      <c r="F10">
        <v>1</v>
      </c>
      <c r="G10">
        <v>0</v>
      </c>
      <c r="H10">
        <v>1</v>
      </c>
      <c r="I10">
        <v>0.14285714285714285</v>
      </c>
      <c r="J10">
        <v>1</v>
      </c>
      <c r="K10">
        <v>1</v>
      </c>
      <c r="L10">
        <v>1</v>
      </c>
      <c r="M10">
        <v>0.5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1</v>
      </c>
      <c r="V10" s="26">
        <v>0.5</v>
      </c>
      <c r="W10">
        <v>0</v>
      </c>
      <c r="X10">
        <v>0</v>
      </c>
      <c r="Y10">
        <v>0</v>
      </c>
      <c r="Z10">
        <v>0.14285714285714285</v>
      </c>
      <c r="AA10">
        <v>1</v>
      </c>
      <c r="AB10">
        <v>0.4</v>
      </c>
      <c r="AC10">
        <v>0</v>
      </c>
      <c r="AD10">
        <v>0</v>
      </c>
      <c r="AE10">
        <v>0.25</v>
      </c>
      <c r="AF10">
        <v>0</v>
      </c>
      <c r="AG10">
        <f>AVERAGE(AG2:AG4,AG6:AG9,AG11:AG30,AG32,AG35:AG38)</f>
        <v>0.65625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1</v>
      </c>
      <c r="AO10">
        <v>1</v>
      </c>
      <c r="AP10">
        <v>0.33333333333333331</v>
      </c>
      <c r="AQ10">
        <v>0</v>
      </c>
      <c r="AR10">
        <f>AVERAGE(AR3:AR4,AR6:AR8,AR11:AR14,AR16,AR18:AR19,AR21:AR24,AR27:AR32,AR34:AR35,AR37)</f>
        <v>0.28000000000000003</v>
      </c>
      <c r="AS10">
        <v>0</v>
      </c>
      <c r="AT10">
        <v>0.5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0.5</v>
      </c>
      <c r="BE10">
        <v>0.6</v>
      </c>
      <c r="BF10">
        <f>AVERAGE(BF3:BF9,BF11:BF13,BF15:BF18,BF20:BF33,BF36:BF37)</f>
        <v>0.30666666666666664</v>
      </c>
      <c r="BG10">
        <f>AVERAGE(BG3:BG4,BG6:BG9,BG11:BG13,BG15:BG19,BG21:BG37)</f>
        <v>0.52419354838709675</v>
      </c>
      <c r="BH10">
        <v>8.3333333333333329E-2</v>
      </c>
    </row>
    <row r="11" spans="1:60" x14ac:dyDescent="0.2">
      <c r="A11" s="27" t="s">
        <v>121</v>
      </c>
      <c r="B11">
        <v>0.9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26">
        <v>0.5</v>
      </c>
      <c r="W11">
        <v>0</v>
      </c>
      <c r="X11">
        <v>0</v>
      </c>
      <c r="Y11">
        <v>0</v>
      </c>
      <c r="Z11">
        <v>0</v>
      </c>
      <c r="AA11">
        <v>0.5</v>
      </c>
      <c r="AB11">
        <v>0.2</v>
      </c>
      <c r="AC11">
        <v>0</v>
      </c>
      <c r="AD11">
        <v>0</v>
      </c>
      <c r="AE11">
        <v>0.25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0.5</v>
      </c>
      <c r="BA11">
        <v>0</v>
      </c>
      <c r="BB11">
        <v>0</v>
      </c>
      <c r="BC11">
        <v>0</v>
      </c>
      <c r="BD11" t="s">
        <v>426</v>
      </c>
      <c r="BE11">
        <f>AVERAGE(BE3:BE10,BE12:BE38)</f>
        <v>0.64</v>
      </c>
      <c r="BF11">
        <v>0</v>
      </c>
      <c r="BG11">
        <v>0</v>
      </c>
      <c r="BH11">
        <v>0.21666666666666667</v>
      </c>
    </row>
    <row r="12" spans="1:60" x14ac:dyDescent="0.2">
      <c r="A12" s="27" t="s">
        <v>123</v>
      </c>
      <c r="B12">
        <v>0.87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0.5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1</v>
      </c>
      <c r="W12">
        <v>0.5</v>
      </c>
      <c r="X12">
        <v>0</v>
      </c>
      <c r="Y12">
        <f>AVERAGE(Y2:Y4,Y6:Y11,Y13:Y18,Y21:Y24,Y26:Y31,Y33:Y38)</f>
        <v>0.17741935483870969</v>
      </c>
      <c r="Z12">
        <v>0</v>
      </c>
      <c r="AA12">
        <v>0.5</v>
      </c>
      <c r="AB12">
        <v>0.2</v>
      </c>
      <c r="AC12">
        <v>0</v>
      </c>
      <c r="AD12">
        <v>0</v>
      </c>
      <c r="AE12">
        <v>0.5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f>AVERAGE(AS3:AS4,AS6,AS8:AS11,AS13,AS17:AS19,AS21:AS23,AS25:AS29,AS31:AS33,AS35)</f>
        <v>8.6956521739130432E-2</v>
      </c>
      <c r="AT12">
        <v>0</v>
      </c>
      <c r="AU12">
        <v>1</v>
      </c>
      <c r="AV12">
        <v>1</v>
      </c>
      <c r="AW12">
        <v>1</v>
      </c>
      <c r="AX12">
        <v>0</v>
      </c>
      <c r="AY12">
        <v>1</v>
      </c>
      <c r="AZ12">
        <v>0.5</v>
      </c>
      <c r="BA12">
        <v>1</v>
      </c>
      <c r="BB12">
        <v>1</v>
      </c>
      <c r="BC12">
        <v>1</v>
      </c>
      <c r="BD12">
        <v>0.5</v>
      </c>
      <c r="BE12">
        <v>0.4</v>
      </c>
      <c r="BF12">
        <v>0</v>
      </c>
      <c r="BG12">
        <v>0</v>
      </c>
      <c r="BH12">
        <v>8.3333333333333329E-2</v>
      </c>
    </row>
    <row r="13" spans="1:60" x14ac:dyDescent="0.2">
      <c r="A13" s="27" t="s">
        <v>133</v>
      </c>
      <c r="B13">
        <v>0.879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0.14285714285714285</v>
      </c>
      <c r="J13">
        <v>0.5</v>
      </c>
      <c r="K13">
        <v>0.5</v>
      </c>
      <c r="L13">
        <v>1</v>
      </c>
      <c r="M13">
        <v>0</v>
      </c>
      <c r="N13">
        <v>1</v>
      </c>
      <c r="O13">
        <v>0</v>
      </c>
      <c r="P13">
        <v>1</v>
      </c>
      <c r="Q13">
        <v>1</v>
      </c>
      <c r="R13">
        <v>1</v>
      </c>
      <c r="S13">
        <v>0.5</v>
      </c>
      <c r="T13">
        <v>1</v>
      </c>
      <c r="U13">
        <v>1</v>
      </c>
      <c r="V13" s="26">
        <v>0.5</v>
      </c>
      <c r="W13">
        <v>0</v>
      </c>
      <c r="X13">
        <v>1</v>
      </c>
      <c r="Y13">
        <v>1</v>
      </c>
      <c r="Z13">
        <v>0.14285714285714285</v>
      </c>
      <c r="AA13">
        <v>0.5</v>
      </c>
      <c r="AB13">
        <v>0.4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0.5</v>
      </c>
      <c r="AK13">
        <v>1</v>
      </c>
      <c r="AL13">
        <v>1</v>
      </c>
      <c r="AM13">
        <v>0</v>
      </c>
      <c r="AN13">
        <v>1</v>
      </c>
      <c r="AO13">
        <v>0</v>
      </c>
      <c r="AP13">
        <v>0.66666666666666663</v>
      </c>
      <c r="AQ13">
        <v>0</v>
      </c>
      <c r="AR13">
        <v>1</v>
      </c>
      <c r="AS13">
        <v>0</v>
      </c>
      <c r="AT13">
        <v>1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0.5</v>
      </c>
      <c r="BE13">
        <v>0.6</v>
      </c>
      <c r="BF13">
        <v>0.6</v>
      </c>
      <c r="BG13">
        <v>1</v>
      </c>
      <c r="BH13">
        <v>0.33333333333333331</v>
      </c>
    </row>
    <row r="14" spans="1:60" x14ac:dyDescent="0.2">
      <c r="A14" s="27" t="s">
        <v>143</v>
      </c>
      <c r="B14">
        <v>0.83399999999999996</v>
      </c>
      <c r="C14">
        <v>0</v>
      </c>
      <c r="D14">
        <v>1</v>
      </c>
      <c r="E14">
        <v>0</v>
      </c>
      <c r="F14">
        <v>0.5</v>
      </c>
      <c r="G14">
        <v>0</v>
      </c>
      <c r="H14">
        <v>1</v>
      </c>
      <c r="I14">
        <v>0.42857142857142855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0.42857142857142855</v>
      </c>
      <c r="AA14">
        <v>1</v>
      </c>
      <c r="AB14">
        <v>1</v>
      </c>
      <c r="AC14">
        <v>0</v>
      </c>
      <c r="AD14">
        <v>0</v>
      </c>
      <c r="AE14">
        <f>AVERAGE(AE2:AE13,AE15:AE38)</f>
        <v>0.28472222222222221</v>
      </c>
      <c r="AF14">
        <v>0</v>
      </c>
      <c r="AG14">
        <v>1</v>
      </c>
      <c r="AH14">
        <v>1</v>
      </c>
      <c r="AI14">
        <f>AVERAGE(AI2:AI13,AI15:AI38)</f>
        <v>0.86111111111111116</v>
      </c>
      <c r="AJ14">
        <f>AVERAGE(AJ2:AJ13,AJ15:AJ38)</f>
        <v>0.54861111111111116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f>AVERAGE(AS3:AS4,AS6,AS8:AS11,AS13,AS17:AS19,AS21:AS23,AS25:AS29,AS31:AS33,AS35)</f>
        <v>8.6956521739130432E-2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1</v>
      </c>
      <c r="AZ14">
        <v>0.5</v>
      </c>
      <c r="BA14">
        <v>1</v>
      </c>
      <c r="BB14">
        <v>1</v>
      </c>
      <c r="BC14">
        <v>1</v>
      </c>
      <c r="BD14">
        <v>1</v>
      </c>
      <c r="BE14">
        <v>0.6</v>
      </c>
      <c r="BF14">
        <f>AVERAGE(BF3:BF9,BF11:BF13,BF15:BF18,BF20:BF33,BF36:BF37)</f>
        <v>0.30666666666666664</v>
      </c>
      <c r="BG14">
        <f>AVERAGE(BG3:BG4,BG6:BG9,BG11:BG13,BG15:BG19,BG21:BG37)</f>
        <v>0.52419354838709675</v>
      </c>
      <c r="BH14">
        <v>0.23333333333333334</v>
      </c>
    </row>
    <row r="15" spans="1:60" x14ac:dyDescent="0.2">
      <c r="A15" s="27" t="s">
        <v>150</v>
      </c>
      <c r="B15">
        <v>0.86</v>
      </c>
      <c r="C15">
        <v>0</v>
      </c>
      <c r="D15">
        <v>1</v>
      </c>
      <c r="E15">
        <v>1</v>
      </c>
      <c r="F15">
        <v>1</v>
      </c>
      <c r="G15">
        <v>0</v>
      </c>
      <c r="H15">
        <f>AVERAGE((H2:H14),(H16:H38))</f>
        <v>0.77777777777777779</v>
      </c>
      <c r="I15">
        <v>0.2857142857142857</v>
      </c>
      <c r="J15">
        <v>0.5</v>
      </c>
      <c r="K15">
        <v>0.5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U15">
        <f>AVERAGE(U2:U14,U16:U38)</f>
        <v>0.66666666666666663</v>
      </c>
      <c r="V15" s="26">
        <v>0.5</v>
      </c>
      <c r="W15">
        <v>0</v>
      </c>
      <c r="X15">
        <v>1</v>
      </c>
      <c r="Y15">
        <v>0</v>
      </c>
      <c r="Z15">
        <v>0.2857142857142857</v>
      </c>
      <c r="AA15">
        <v>0.5</v>
      </c>
      <c r="AB15">
        <v>0.6</v>
      </c>
      <c r="AC15">
        <v>0.5</v>
      </c>
      <c r="AD15">
        <v>0.75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0.25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0</v>
      </c>
      <c r="AQ15">
        <f>AVERAGE(AQ2:AQ4,AQ6:AQ8,AQ10:AQ14,AQ17:AQ19,AQ21:AQ25,)</f>
        <v>0.11666666666666665</v>
      </c>
      <c r="AR15">
        <f>AVERAGE(AR3:AR4,AR6:AR8,AR11:AR14,AR16,AR18:AR19,AR21:AR24,AR27:AR32,AR34:AR35,AR37)</f>
        <v>0.28000000000000003</v>
      </c>
      <c r="AS15">
        <f>AVERAGE(AS3:AS4,AS6,AS8:AS11,AS13,AS17:AS19,AS21:AS23,AS25:AS29,AS31:AS33,AS35)</f>
        <v>8.6956521739130432E-2</v>
      </c>
      <c r="AT15">
        <v>1</v>
      </c>
      <c r="AU15">
        <v>1</v>
      </c>
      <c r="AV15">
        <v>1</v>
      </c>
      <c r="AW15">
        <v>1</v>
      </c>
      <c r="AX15">
        <f>AVERAGE(AX3:AX4,AX6:AX14,AX16:AX18,AX20:AX25,AX27,AX29:AX34,AX36:AX38)</f>
        <v>0.31666666666666665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0.5</v>
      </c>
      <c r="BE15">
        <v>0.4</v>
      </c>
      <c r="BF15">
        <v>0.6</v>
      </c>
      <c r="BG15">
        <v>1</v>
      </c>
      <c r="BH15">
        <v>0.31666666666666665</v>
      </c>
    </row>
    <row r="16" spans="1:60" x14ac:dyDescent="0.2">
      <c r="A16" s="27" t="s">
        <v>159</v>
      </c>
      <c r="B16">
        <v>0.85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1</v>
      </c>
      <c r="K16">
        <v>0.5</v>
      </c>
      <c r="L16">
        <v>1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1</v>
      </c>
      <c r="W16">
        <v>0.5</v>
      </c>
      <c r="X16">
        <v>1</v>
      </c>
      <c r="Y16">
        <v>0</v>
      </c>
      <c r="Z16">
        <v>0</v>
      </c>
      <c r="AA16">
        <v>0.5</v>
      </c>
      <c r="AB16">
        <v>0.6</v>
      </c>
      <c r="AC16">
        <v>0</v>
      </c>
      <c r="AD16">
        <v>0</v>
      </c>
      <c r="AE16">
        <v>0.25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0</v>
      </c>
      <c r="AL16">
        <v>1</v>
      </c>
      <c r="AM16">
        <v>0</v>
      </c>
      <c r="AN16">
        <v>1</v>
      </c>
      <c r="AO16">
        <v>0</v>
      </c>
      <c r="AP16">
        <v>0</v>
      </c>
      <c r="AQ16">
        <f>AVERAGE(AQ2:AQ4,AQ6:AQ8,AQ10:AQ14,AQ17:AQ19,AQ21:AQ25,)</f>
        <v>0.11666666666666665</v>
      </c>
      <c r="AR16">
        <v>0</v>
      </c>
      <c r="AS16">
        <f>AVERAGE(AS3:AS4,AS6,AS8:AS11,AS13,AS17:AS19,AS21:AS23,AS25:AS29,AS31:AS33,AS35)</f>
        <v>8.6956521739130432E-2</v>
      </c>
      <c r="AT16">
        <v>1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0.5</v>
      </c>
      <c r="BA16">
        <v>1</v>
      </c>
      <c r="BB16">
        <v>1</v>
      </c>
      <c r="BC16">
        <v>1</v>
      </c>
      <c r="BD16">
        <v>0</v>
      </c>
      <c r="BE16">
        <v>0.8</v>
      </c>
      <c r="BF16">
        <v>0</v>
      </c>
      <c r="BG16">
        <v>0</v>
      </c>
      <c r="BH16">
        <v>0.15</v>
      </c>
    </row>
    <row r="17" spans="1:60" x14ac:dyDescent="0.2">
      <c r="A17" s="27" t="s">
        <v>172</v>
      </c>
      <c r="B17">
        <v>0.50700000000000001</v>
      </c>
      <c r="C17">
        <v>1</v>
      </c>
      <c r="D17">
        <v>0</v>
      </c>
      <c r="E17">
        <v>0</v>
      </c>
      <c r="F17">
        <v>0.5</v>
      </c>
      <c r="G17">
        <v>1</v>
      </c>
      <c r="H17">
        <v>1</v>
      </c>
      <c r="I17">
        <v>0.14285714285714285</v>
      </c>
      <c r="J17">
        <v>0.5</v>
      </c>
      <c r="K17">
        <v>0</v>
      </c>
      <c r="L17">
        <v>1</v>
      </c>
      <c r="M17">
        <f>AVERAGE((M2:M6,M9:M16,M18,M21:M23,M25:M31,M33:M38))</f>
        <v>0.26666666666666666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Z17">
        <v>0.14285714285714285</v>
      </c>
      <c r="AA17">
        <v>0</v>
      </c>
      <c r="AB17">
        <v>0</v>
      </c>
      <c r="AC17">
        <v>0</v>
      </c>
      <c r="AD17">
        <v>0</v>
      </c>
      <c r="AE17">
        <v>0.25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0</v>
      </c>
      <c r="AL17">
        <v>1</v>
      </c>
      <c r="AM17">
        <v>0</v>
      </c>
      <c r="AN17">
        <v>1</v>
      </c>
      <c r="AO17">
        <v>1</v>
      </c>
      <c r="AP17">
        <v>0</v>
      </c>
      <c r="AQ17">
        <v>0</v>
      </c>
      <c r="AR17">
        <f>AVERAGE(AR3:AR4,AR6:AR8,AR11:AR14,AR16,AR18:AR19,AR21:AR24,AR27:AR32,AR34:AR35,AR37)</f>
        <v>0.28000000000000003</v>
      </c>
      <c r="AS17">
        <v>0</v>
      </c>
      <c r="AT17">
        <v>0.5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0.5</v>
      </c>
      <c r="BA17">
        <f>AVERAGE(BA2:BA16,BA18:BA29,BA31:BA38)</f>
        <v>0.8571428571428571</v>
      </c>
      <c r="BB17">
        <v>1</v>
      </c>
      <c r="BC17">
        <v>1</v>
      </c>
      <c r="BD17">
        <v>0.5</v>
      </c>
      <c r="BE17">
        <v>0.2</v>
      </c>
      <c r="BF17">
        <v>0.2</v>
      </c>
      <c r="BG17">
        <v>1</v>
      </c>
      <c r="BH17">
        <v>0.26666666666666666</v>
      </c>
    </row>
    <row r="18" spans="1:60" x14ac:dyDescent="0.2">
      <c r="A18" s="27" t="s">
        <v>179</v>
      </c>
      <c r="B18">
        <v>0.66700000000000004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0.14285714285714285</v>
      </c>
      <c r="J18">
        <v>1</v>
      </c>
      <c r="K18">
        <v>1</v>
      </c>
      <c r="L18">
        <v>1</v>
      </c>
      <c r="M18">
        <v>0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 s="26">
        <v>0.5</v>
      </c>
      <c r="W18">
        <v>1</v>
      </c>
      <c r="X18">
        <v>1</v>
      </c>
      <c r="Y18">
        <v>1</v>
      </c>
      <c r="Z18">
        <v>0.14285714285714285</v>
      </c>
      <c r="AA18">
        <v>1</v>
      </c>
      <c r="AB18">
        <v>0.4</v>
      </c>
      <c r="AC18">
        <v>0</v>
      </c>
      <c r="AD18">
        <v>0.5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0.5</v>
      </c>
      <c r="AZ18">
        <v>1</v>
      </c>
      <c r="BA18">
        <v>1</v>
      </c>
      <c r="BB18">
        <v>1</v>
      </c>
      <c r="BC18">
        <v>1</v>
      </c>
      <c r="BD18">
        <v>0</v>
      </c>
      <c r="BE18">
        <v>0.6</v>
      </c>
      <c r="BF18">
        <v>0.2</v>
      </c>
      <c r="BG18">
        <v>1</v>
      </c>
      <c r="BH18">
        <v>0.21666666666666667</v>
      </c>
    </row>
    <row r="19" spans="1:60" x14ac:dyDescent="0.2">
      <c r="A19" s="27" t="s">
        <v>189</v>
      </c>
      <c r="B19">
        <v>0.86</v>
      </c>
      <c r="C19">
        <v>1</v>
      </c>
      <c r="D19">
        <v>0</v>
      </c>
      <c r="E19">
        <v>0</v>
      </c>
      <c r="F19">
        <v>0.5</v>
      </c>
      <c r="G19">
        <f>AVERAGE((G1:G18),(G20:G25),(G27:G38))</f>
        <v>0.86111111111111116</v>
      </c>
      <c r="H19">
        <v>1</v>
      </c>
      <c r="I19">
        <v>0</v>
      </c>
      <c r="J19">
        <v>1</v>
      </c>
      <c r="K19">
        <v>0</v>
      </c>
      <c r="L19">
        <v>1</v>
      </c>
      <c r="M19">
        <f>AVERAGE((M2:M6,M9:M16,M18,M21:M23,M25:M31,M33:M38))</f>
        <v>0.26666666666666666</v>
      </c>
      <c r="N19">
        <f>AVERAGE(N2:N4,N6:N18,N21:N38)</f>
        <v>0.20588235294117646</v>
      </c>
      <c r="O19">
        <v>1</v>
      </c>
      <c r="P19">
        <v>1</v>
      </c>
      <c r="Q19">
        <v>0</v>
      </c>
      <c r="R19">
        <v>0</v>
      </c>
      <c r="S19">
        <v>0.5</v>
      </c>
      <c r="T19">
        <f>AVERAGE(T2:T18,T20:T38)</f>
        <v>0.6</v>
      </c>
      <c r="U19">
        <v>1</v>
      </c>
      <c r="V19">
        <v>1</v>
      </c>
      <c r="W19">
        <v>0.5</v>
      </c>
      <c r="X19">
        <v>1</v>
      </c>
      <c r="Y19">
        <f>AVERAGE(Y2:Y4,Y6:Y11,Y13:Y18,Y21:Y24,Y26:Y31,Y33:Y38)</f>
        <v>0.17741935483870969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1</v>
      </c>
      <c r="AI19">
        <v>1</v>
      </c>
      <c r="AJ19">
        <v>0.75</v>
      </c>
      <c r="AK19">
        <v>1</v>
      </c>
      <c r="AL19">
        <v>1</v>
      </c>
      <c r="AM19">
        <v>1</v>
      </c>
      <c r="AN19">
        <v>1</v>
      </c>
      <c r="AO19">
        <v>0</v>
      </c>
      <c r="AP19">
        <f>AVERAGE((AP3:AP4,AP6:AP18,AP21:AP35,AP37:AP38))</f>
        <v>0.26041666666666663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1</v>
      </c>
      <c r="AW19">
        <v>1</v>
      </c>
      <c r="AX19">
        <f>AVERAGE(AX3:AX4,AX6:AX14,AX16:AX18,AX20:AX25,AX27,AX29:AX34,AX36:AX38)</f>
        <v>0.31666666666666665</v>
      </c>
      <c r="AY19">
        <v>1</v>
      </c>
      <c r="AZ19">
        <v>0.5</v>
      </c>
      <c r="BA19">
        <v>0.5</v>
      </c>
      <c r="BB19">
        <v>0.5</v>
      </c>
      <c r="BC19">
        <v>1</v>
      </c>
      <c r="BD19">
        <v>0.5</v>
      </c>
      <c r="BE19">
        <v>0.4</v>
      </c>
      <c r="BF19">
        <f>AVERAGE(BF3:BF9,BF11:BF13,BF15:BF18,BF20:BF33,BF36:BF37)</f>
        <v>0.30666666666666664</v>
      </c>
      <c r="BG19">
        <v>0</v>
      </c>
      <c r="BH19">
        <v>0.25</v>
      </c>
    </row>
    <row r="20" spans="1:60" x14ac:dyDescent="0.2">
      <c r="A20" s="27" t="s">
        <v>197</v>
      </c>
      <c r="B20">
        <v>0.84199999999999997</v>
      </c>
      <c r="C20">
        <v>1</v>
      </c>
      <c r="D20">
        <v>0</v>
      </c>
      <c r="E20">
        <v>0</v>
      </c>
      <c r="F20">
        <v>0.5</v>
      </c>
      <c r="G20">
        <v>1</v>
      </c>
      <c r="H20">
        <v>1</v>
      </c>
      <c r="I20">
        <v>0.2857142857142857</v>
      </c>
      <c r="J20">
        <v>1</v>
      </c>
      <c r="K20">
        <v>1</v>
      </c>
      <c r="L20">
        <f>AVERAGE((L2:L4),L6:L19,L21:L37)</f>
        <v>0.52941176470588236</v>
      </c>
      <c r="M20">
        <f>AVERAGE((M2:M6,M9:M16,M18,M21:M23,M25:M31,M33:M38))</f>
        <v>0.26666666666666666</v>
      </c>
      <c r="N20">
        <f>AVERAGE(N2:N4,N6:N18,N21:N38)</f>
        <v>0.20588235294117646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f>AVERAGE(W2:W4,W6:W19,W21:W31,W34:W38)</f>
        <v>0.36363636363636365</v>
      </c>
      <c r="X20">
        <v>1</v>
      </c>
      <c r="Y20">
        <f>AVERAGE(Y2:Y4,Y6:Y11,Y13:Y18,Y21:Y24,Y26:Y31,Y33:Y38)</f>
        <v>0.17741935483870969</v>
      </c>
      <c r="Z20">
        <v>0.2857142857142857</v>
      </c>
      <c r="AA20">
        <v>0.5</v>
      </c>
      <c r="AB20">
        <v>0.6</v>
      </c>
      <c r="AC20">
        <v>0</v>
      </c>
      <c r="AD20">
        <v>0</v>
      </c>
      <c r="AE20">
        <v>0.5</v>
      </c>
      <c r="AF20">
        <f>AVERAGE(AF2:AF4,AF6:AF19,AF21:AF35,AF37:AF38)</f>
        <v>0.17647058823529413</v>
      </c>
      <c r="AG20">
        <v>1</v>
      </c>
      <c r="AH20">
        <f>AVERAGE(AH2:AH19,AH21:AH38)</f>
        <v>0.74285714285714288</v>
      </c>
      <c r="AI20">
        <v>1</v>
      </c>
      <c r="AJ20">
        <v>0.25</v>
      </c>
      <c r="AK20">
        <v>1</v>
      </c>
      <c r="AL20">
        <v>1</v>
      </c>
      <c r="AM20">
        <v>0</v>
      </c>
      <c r="AN20">
        <v>1</v>
      </c>
      <c r="AO20">
        <f>AVERAGE(AO2:AO4,AO6:AO8,AO10:AO19,AO21:AO25,AO27:AO38)</f>
        <v>0.48484848484848486</v>
      </c>
      <c r="AP20">
        <f>AVERAGE((AP3:AP4,AP6:AP18,AP21:AP35,AP37:AP38))</f>
        <v>0.26041666666666663</v>
      </c>
      <c r="AQ20">
        <f>AVERAGE(AQ2:AQ4,AQ6:AQ8,AQ10:AQ14,AQ17:AQ19,AQ21:AQ25,)</f>
        <v>0.11666666666666665</v>
      </c>
      <c r="AR20">
        <f>AVERAGE(AR3:AR4,AR6:AR8,AR11:AR14,AR16,AR18:AR19,AR21:AR24,AR27:AR32,AR34:AR35,AR37)</f>
        <v>0.28000000000000003</v>
      </c>
      <c r="AS20">
        <f>AVERAGE(AS3:AS4,AS6,AS8:AS11,AS13,AS17:AS19,AS21:AS23,AS25:AS29,AS31:AS33,AS35)</f>
        <v>8.6956521739130432E-2</v>
      </c>
      <c r="AT20">
        <f>AVERAGE(AT2:AT19,AT21:AT38)</f>
        <v>0.5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0.5</v>
      </c>
      <c r="BA20">
        <v>1</v>
      </c>
      <c r="BB20">
        <v>1</v>
      </c>
      <c r="BC20">
        <v>1</v>
      </c>
      <c r="BD20">
        <v>0.75</v>
      </c>
      <c r="BE20">
        <v>0.2</v>
      </c>
      <c r="BF20">
        <v>0</v>
      </c>
      <c r="BG20">
        <f>AVERAGE(BG3:BG4,BG6:BG9,BG11:BG13,BG15:BG19,BG21:BG37)</f>
        <v>0.52419354838709675</v>
      </c>
      <c r="BH20">
        <v>0.13333333333333333</v>
      </c>
    </row>
    <row r="21" spans="1:60" x14ac:dyDescent="0.2">
      <c r="A21" s="27" t="s">
        <v>207</v>
      </c>
      <c r="B21">
        <v>0.82199999999999995</v>
      </c>
      <c r="C21">
        <v>1</v>
      </c>
      <c r="D21">
        <v>1</v>
      </c>
      <c r="E21">
        <v>1</v>
      </c>
      <c r="F21">
        <v>0.5</v>
      </c>
      <c r="G21">
        <v>1</v>
      </c>
      <c r="H21">
        <v>1</v>
      </c>
      <c r="I21">
        <v>0.14285714285714285</v>
      </c>
      <c r="J21">
        <v>0.5</v>
      </c>
      <c r="K21">
        <v>0.5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>
        <v>1</v>
      </c>
      <c r="S21">
        <v>0.5</v>
      </c>
      <c r="T21">
        <v>1</v>
      </c>
      <c r="U21">
        <v>1</v>
      </c>
      <c r="V21" s="26">
        <v>0.5</v>
      </c>
      <c r="W21">
        <v>1</v>
      </c>
      <c r="X21">
        <v>1</v>
      </c>
      <c r="Y21">
        <v>0</v>
      </c>
      <c r="Z21">
        <v>0.14285714285714285</v>
      </c>
      <c r="AA21">
        <v>0.5</v>
      </c>
      <c r="AB21">
        <v>0.6</v>
      </c>
      <c r="AC21">
        <v>0</v>
      </c>
      <c r="AD21">
        <v>1</v>
      </c>
      <c r="AE21">
        <v>0.25</v>
      </c>
      <c r="AF21">
        <v>1</v>
      </c>
      <c r="AG21">
        <v>1</v>
      </c>
      <c r="AH21">
        <v>1</v>
      </c>
      <c r="AI21">
        <v>1</v>
      </c>
      <c r="AJ21">
        <v>0.5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1</v>
      </c>
      <c r="AV21">
        <v>1</v>
      </c>
      <c r="AW21">
        <v>1</v>
      </c>
      <c r="AX21">
        <v>0</v>
      </c>
      <c r="AY21">
        <v>1</v>
      </c>
      <c r="AZ21">
        <v>0</v>
      </c>
      <c r="BA21">
        <v>1</v>
      </c>
      <c r="BB21">
        <v>0.5</v>
      </c>
      <c r="BC21">
        <v>1</v>
      </c>
      <c r="BD21">
        <v>0.5</v>
      </c>
      <c r="BE21">
        <v>0.8</v>
      </c>
      <c r="BF21">
        <v>0</v>
      </c>
      <c r="BG21">
        <v>0</v>
      </c>
      <c r="BH21">
        <v>0.26666666666666666</v>
      </c>
    </row>
    <row r="22" spans="1:60" x14ac:dyDescent="0.2">
      <c r="A22" s="27" t="s">
        <v>217</v>
      </c>
      <c r="B22">
        <v>0.46600000000000003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1</v>
      </c>
      <c r="AX22">
        <v>0</v>
      </c>
      <c r="AY22">
        <v>0</v>
      </c>
      <c r="AZ22">
        <v>1</v>
      </c>
      <c r="BA22">
        <v>1</v>
      </c>
      <c r="BB22">
        <v>0</v>
      </c>
      <c r="BC22">
        <v>1</v>
      </c>
      <c r="BD22">
        <v>0.5</v>
      </c>
      <c r="BE22">
        <v>0.8</v>
      </c>
      <c r="BF22">
        <v>0</v>
      </c>
      <c r="BG22">
        <v>0</v>
      </c>
      <c r="BH22">
        <v>0.43333333333333335</v>
      </c>
    </row>
    <row r="23" spans="1:60" x14ac:dyDescent="0.2">
      <c r="A23" s="27" t="s">
        <v>221</v>
      </c>
      <c r="B23">
        <v>0.71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0.7142857142857143</v>
      </c>
      <c r="J23">
        <v>0.5</v>
      </c>
      <c r="K23">
        <v>0.5</v>
      </c>
      <c r="L23">
        <v>1</v>
      </c>
      <c r="M23">
        <v>0.5</v>
      </c>
      <c r="N23">
        <v>0.5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 s="26">
        <v>0.5</v>
      </c>
      <c r="W23">
        <v>0.5</v>
      </c>
      <c r="X23">
        <v>1</v>
      </c>
      <c r="Y23">
        <v>0.5</v>
      </c>
      <c r="Z23">
        <v>0.7142857142857143</v>
      </c>
      <c r="AA23">
        <v>1</v>
      </c>
      <c r="AB23">
        <v>0.4</v>
      </c>
      <c r="AC23">
        <v>0.5</v>
      </c>
      <c r="AD23">
        <v>0.75</v>
      </c>
      <c r="AE23">
        <v>0.75</v>
      </c>
      <c r="AF23">
        <v>1</v>
      </c>
      <c r="AG23">
        <v>1</v>
      </c>
      <c r="AH23">
        <v>1</v>
      </c>
      <c r="AI23">
        <v>1</v>
      </c>
      <c r="AJ23">
        <v>0.5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0.66666666666666663</v>
      </c>
      <c r="AQ23">
        <v>0.66666666666666663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0.5</v>
      </c>
      <c r="BE23">
        <v>1</v>
      </c>
      <c r="BF23">
        <v>1</v>
      </c>
      <c r="BG23">
        <v>1</v>
      </c>
      <c r="BH23">
        <v>0.25</v>
      </c>
    </row>
    <row r="24" spans="1:60" x14ac:dyDescent="0.2">
      <c r="A24" s="27" t="s">
        <v>231</v>
      </c>
      <c r="B24">
        <v>0.40899999999999997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>AVERAGE((M2:M6,M9:M16,M18,M21:M23,M25:M31,M33:M38))</f>
        <v>0.26666666666666666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0.8</v>
      </c>
      <c r="AC24">
        <v>0</v>
      </c>
      <c r="AD24">
        <v>0.25</v>
      </c>
      <c r="AE24">
        <v>0.25</v>
      </c>
      <c r="AF24">
        <v>0</v>
      </c>
      <c r="AG24">
        <v>1</v>
      </c>
      <c r="AH24">
        <v>1</v>
      </c>
      <c r="AI24">
        <v>1</v>
      </c>
      <c r="AJ24">
        <v>0.5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f>AVERAGE(AS3:AS4,AS6,AS8:AS11,AS13,AS17:AS19,AS21:AS23,AS25:AS29,AS31:AS33,AS35)</f>
        <v>8.6956521739130432E-2</v>
      </c>
      <c r="AT24">
        <v>0</v>
      </c>
      <c r="AU24">
        <v>1</v>
      </c>
      <c r="AV24">
        <v>1</v>
      </c>
      <c r="AW24">
        <v>1</v>
      </c>
      <c r="AX24">
        <v>0</v>
      </c>
      <c r="AY24">
        <v>1</v>
      </c>
      <c r="AZ24">
        <v>1</v>
      </c>
      <c r="BA24">
        <v>0</v>
      </c>
      <c r="BB24">
        <v>0</v>
      </c>
      <c r="BC24">
        <v>1</v>
      </c>
      <c r="BD24">
        <v>0.75</v>
      </c>
      <c r="BE24">
        <v>0.4</v>
      </c>
      <c r="BF24">
        <v>0</v>
      </c>
      <c r="BG24">
        <v>0</v>
      </c>
      <c r="BH24">
        <v>0.13333333333333333</v>
      </c>
    </row>
    <row r="25" spans="1:60" x14ac:dyDescent="0.2">
      <c r="A25" s="27" t="s">
        <v>237</v>
      </c>
      <c r="B25">
        <v>0.873</v>
      </c>
      <c r="C25">
        <v>0</v>
      </c>
      <c r="D25">
        <v>0</v>
      </c>
      <c r="E25">
        <v>0</v>
      </c>
      <c r="F25">
        <v>0.5</v>
      </c>
      <c r="G25">
        <v>0</v>
      </c>
      <c r="H25">
        <v>0</v>
      </c>
      <c r="I25">
        <v>0</v>
      </c>
      <c r="J25">
        <f>AVERAGE((J1:J24),(J26:J38))</f>
        <v>0.95945945945945943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0.5</v>
      </c>
      <c r="T25">
        <v>0</v>
      </c>
      <c r="U25">
        <v>0</v>
      </c>
      <c r="V25">
        <f>AVERAGE((V2:V24,V26:V38))</f>
        <v>0.4861111111111111</v>
      </c>
      <c r="W25">
        <v>0</v>
      </c>
      <c r="X25">
        <v>0</v>
      </c>
      <c r="Y25">
        <f>AVERAGE(Y2:Y4,Y6:Y11,Y13:Y18,Y21:Y24,Y26:Y31,Y33:Y38)</f>
        <v>0.17741935483870969</v>
      </c>
      <c r="Z25">
        <v>0</v>
      </c>
      <c r="AA25">
        <v>0.5</v>
      </c>
      <c r="AB25">
        <v>0.2</v>
      </c>
      <c r="AC25">
        <v>0</v>
      </c>
      <c r="AD25">
        <v>0.25</v>
      </c>
      <c r="AE25">
        <v>0.25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0</v>
      </c>
      <c r="AQ25">
        <v>0</v>
      </c>
      <c r="AR25">
        <f>AVERAGE(AR3:AR4,AR6:AR8,AR11:AR14,AR16,AR18:AR19,AR21:AR24,AR27:AR32,AR34:AR35,AR37)</f>
        <v>0.28000000000000003</v>
      </c>
      <c r="AS25">
        <v>0</v>
      </c>
      <c r="AT25">
        <v>0</v>
      </c>
      <c r="AU25">
        <v>1</v>
      </c>
      <c r="AV25">
        <v>1</v>
      </c>
      <c r="AW25">
        <v>1</v>
      </c>
      <c r="AX25">
        <v>0.5</v>
      </c>
      <c r="AY25">
        <v>1</v>
      </c>
      <c r="AZ25">
        <v>0.5</v>
      </c>
      <c r="BA25">
        <v>0.5</v>
      </c>
      <c r="BB25">
        <v>1</v>
      </c>
      <c r="BC25">
        <v>1</v>
      </c>
      <c r="BD25">
        <v>0.5</v>
      </c>
      <c r="BE25">
        <v>0.8</v>
      </c>
      <c r="BF25">
        <v>0.6</v>
      </c>
      <c r="BG25">
        <v>1</v>
      </c>
      <c r="BH25">
        <v>0.21666666666666667</v>
      </c>
    </row>
    <row r="26" spans="1:60" x14ac:dyDescent="0.2">
      <c r="A26" s="27" t="s">
        <v>243</v>
      </c>
      <c r="B26">
        <v>0.874</v>
      </c>
      <c r="C26">
        <v>1</v>
      </c>
      <c r="D26">
        <v>0</v>
      </c>
      <c r="E26">
        <v>0</v>
      </c>
      <c r="F26">
        <v>1</v>
      </c>
      <c r="G26">
        <f>AVERAGE((G1:G18),(G20:G25),(G27:G38))</f>
        <v>0.86111111111111116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0.5</v>
      </c>
      <c r="AB26">
        <v>0.4</v>
      </c>
      <c r="AC26">
        <v>0.5</v>
      </c>
      <c r="AD26">
        <v>0</v>
      </c>
      <c r="AE26">
        <v>0.25</v>
      </c>
      <c r="AF26">
        <v>0</v>
      </c>
      <c r="AG26">
        <v>0</v>
      </c>
      <c r="AH26">
        <v>1</v>
      </c>
      <c r="AI26">
        <v>0</v>
      </c>
      <c r="AJ26">
        <v>0.5</v>
      </c>
      <c r="AK26">
        <v>0</v>
      </c>
      <c r="AL26">
        <v>0</v>
      </c>
      <c r="AM26">
        <v>0</v>
      </c>
      <c r="AN26">
        <v>0</v>
      </c>
      <c r="AO26">
        <f>AVERAGE(AO2:AO4,AO6:AO8,AO10:AO19,AO21:AO25,AO27:AO38)</f>
        <v>0.48484848484848486</v>
      </c>
      <c r="AP26">
        <v>0.33333333333333331</v>
      </c>
      <c r="AQ26">
        <f>AVERAGE(AQ2:AQ4,AQ6:AQ8,AQ10:AQ14,AQ17:AQ19,AQ21:AQ25,)</f>
        <v>0.11666666666666665</v>
      </c>
      <c r="AR26">
        <f>AVERAGE(AR3:AR4,AR6:AR8,AR11:AR14,AR16,AR18:AR19,AR21:AR24,AR27:AR32,AR34:AR35,AR37)</f>
        <v>0.28000000000000003</v>
      </c>
      <c r="AS26">
        <v>0</v>
      </c>
      <c r="AT26">
        <v>0</v>
      </c>
      <c r="AU26">
        <v>1</v>
      </c>
      <c r="AV26">
        <v>1</v>
      </c>
      <c r="AW26">
        <v>0</v>
      </c>
      <c r="AX26">
        <f>AVERAGE(AX3:AX4,AX6:AX14,AX16:AX18,AX20:AX25,AX27,AX29:AX34,AX36:AX38)</f>
        <v>0.31666666666666665</v>
      </c>
      <c r="AY26">
        <v>1</v>
      </c>
      <c r="AZ26">
        <v>0.5</v>
      </c>
      <c r="BA26">
        <v>1</v>
      </c>
      <c r="BB26">
        <v>1</v>
      </c>
      <c r="BC26">
        <v>1</v>
      </c>
      <c r="BD26">
        <v>0.5</v>
      </c>
      <c r="BE26">
        <v>0.6</v>
      </c>
      <c r="BF26">
        <v>0.6</v>
      </c>
      <c r="BG26">
        <v>1</v>
      </c>
      <c r="BH26">
        <v>0.23333333333333334</v>
      </c>
    </row>
    <row r="27" spans="1:60" x14ac:dyDescent="0.2">
      <c r="A27" s="27" t="s">
        <v>246</v>
      </c>
      <c r="B27">
        <v>0.60099999999999998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0.2857142857142857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0.5</v>
      </c>
      <c r="X27">
        <v>1</v>
      </c>
      <c r="Y27">
        <v>0</v>
      </c>
      <c r="Z27">
        <v>0.2857142857142857</v>
      </c>
      <c r="AA27">
        <v>1</v>
      </c>
      <c r="AB27">
        <v>0.4</v>
      </c>
      <c r="AC27">
        <v>1</v>
      </c>
      <c r="AD27">
        <v>0.25</v>
      </c>
      <c r="AE27">
        <v>0.25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1</v>
      </c>
      <c r="AM27">
        <v>1</v>
      </c>
      <c r="AN27">
        <v>0</v>
      </c>
      <c r="AO27">
        <v>1</v>
      </c>
      <c r="AP27">
        <v>0.33333333333333331</v>
      </c>
      <c r="AQ27">
        <v>0.33333333333333331</v>
      </c>
      <c r="AR27">
        <v>1</v>
      </c>
      <c r="AS27">
        <v>0</v>
      </c>
      <c r="AT27">
        <v>0.5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0.5</v>
      </c>
      <c r="BE27">
        <v>0.4</v>
      </c>
      <c r="BF27">
        <v>0.2</v>
      </c>
      <c r="BG27">
        <v>1</v>
      </c>
      <c r="BH27">
        <v>0.18333333333333332</v>
      </c>
    </row>
    <row r="28" spans="1:60" x14ac:dyDescent="0.2">
      <c r="A28" s="27" t="s">
        <v>253</v>
      </c>
      <c r="B28">
        <v>0.78400000000000003</v>
      </c>
      <c r="C28">
        <v>1</v>
      </c>
      <c r="D28">
        <v>1</v>
      </c>
      <c r="E28">
        <v>1</v>
      </c>
      <c r="F28">
        <v>0.5</v>
      </c>
      <c r="G28">
        <v>1</v>
      </c>
      <c r="H28">
        <v>1</v>
      </c>
      <c r="I28">
        <v>0.42857142857142855</v>
      </c>
      <c r="J28">
        <v>1</v>
      </c>
      <c r="K28">
        <v>1</v>
      </c>
      <c r="L28">
        <v>1</v>
      </c>
      <c r="M28">
        <v>0.5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0</v>
      </c>
      <c r="X28">
        <v>1</v>
      </c>
      <c r="Y28">
        <v>0</v>
      </c>
      <c r="Z28">
        <v>0.42857142857142855</v>
      </c>
      <c r="AA28">
        <v>0.5</v>
      </c>
      <c r="AB28">
        <v>0.2</v>
      </c>
      <c r="AC28">
        <v>0.5</v>
      </c>
      <c r="AD28">
        <v>0.5</v>
      </c>
      <c r="AE28">
        <v>0.25</v>
      </c>
      <c r="AF28">
        <v>0</v>
      </c>
      <c r="AG28">
        <v>1</v>
      </c>
      <c r="AH28">
        <v>1</v>
      </c>
      <c r="AI28">
        <v>1</v>
      </c>
      <c r="AJ28">
        <v>0.75</v>
      </c>
      <c r="AK28">
        <v>0</v>
      </c>
      <c r="AL28">
        <v>1</v>
      </c>
      <c r="AM28">
        <v>0</v>
      </c>
      <c r="AN28">
        <v>0</v>
      </c>
      <c r="AO28">
        <v>1</v>
      </c>
      <c r="AP28">
        <v>0.66666666666666663</v>
      </c>
      <c r="AQ28">
        <v>0</v>
      </c>
      <c r="AR28">
        <v>0</v>
      </c>
      <c r="AS28">
        <v>0</v>
      </c>
      <c r="AT28">
        <v>0.5</v>
      </c>
      <c r="AU28">
        <v>1</v>
      </c>
      <c r="AV28">
        <v>1</v>
      </c>
      <c r="AW28">
        <v>1</v>
      </c>
      <c r="AX28">
        <f>AVERAGE(AX3:AX4,AX6:AX14,AX16:AX18,AX20:AX25,AX27,AX29:AX34,AX36:AX38)</f>
        <v>0.31666666666666665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0.5</v>
      </c>
      <c r="BE28">
        <v>0.8</v>
      </c>
      <c r="BF28">
        <v>0</v>
      </c>
      <c r="BG28">
        <v>0</v>
      </c>
      <c r="BH28">
        <v>0.21666666666666667</v>
      </c>
    </row>
    <row r="29" spans="1:60" x14ac:dyDescent="0.2">
      <c r="A29" s="27" t="s">
        <v>261</v>
      </c>
      <c r="B29">
        <v>0.48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0.14285714285714285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0.14285714285714285</v>
      </c>
      <c r="AA29">
        <v>0</v>
      </c>
      <c r="AB29">
        <v>0</v>
      </c>
      <c r="AC29">
        <v>0</v>
      </c>
      <c r="AD29">
        <v>0</v>
      </c>
      <c r="AE29">
        <v>0.25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0</v>
      </c>
      <c r="AY29">
        <v>0.5</v>
      </c>
      <c r="AZ29">
        <v>1</v>
      </c>
      <c r="BA29">
        <v>1</v>
      </c>
      <c r="BB29">
        <v>1</v>
      </c>
      <c r="BC29">
        <v>1</v>
      </c>
      <c r="BD29">
        <v>0.5</v>
      </c>
      <c r="BE29">
        <v>0.6</v>
      </c>
      <c r="BF29">
        <v>0</v>
      </c>
      <c r="BG29">
        <v>0</v>
      </c>
      <c r="BH29">
        <v>0.26666666666666666</v>
      </c>
    </row>
    <row r="30" spans="1:60" x14ac:dyDescent="0.2">
      <c r="A30" s="27" t="s">
        <v>265</v>
      </c>
      <c r="B30">
        <v>0.87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0.14285714285714285</v>
      </c>
      <c r="J30">
        <v>0.5</v>
      </c>
      <c r="K30">
        <v>0.5</v>
      </c>
      <c r="L30">
        <v>0</v>
      </c>
      <c r="M30">
        <v>1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0.14285714285714285</v>
      </c>
      <c r="AA30">
        <v>1</v>
      </c>
      <c r="AB30">
        <v>0.8</v>
      </c>
      <c r="AC30">
        <v>0.5</v>
      </c>
      <c r="AD30">
        <v>0</v>
      </c>
      <c r="AE30">
        <v>0.25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0</v>
      </c>
      <c r="AQ30">
        <f>AVERAGE(AQ2:AQ4,AQ6:AQ8,AQ10:AQ14,AQ17:AQ19,AQ21:AQ25,)</f>
        <v>0.11666666666666665</v>
      </c>
      <c r="AR30">
        <v>0</v>
      </c>
      <c r="AS30">
        <f>AVERAGE(AS3:AS4,AS6,AS8:AS11,AS13,AS17:AS19,AS21:AS23,AS25:AS29,AS31:AS33,AS35)</f>
        <v>8.6956521739130432E-2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1</v>
      </c>
      <c r="BA30">
        <f>AVERAGE(BA2:BA16,BA18:BA29,BA31:BA38)</f>
        <v>0.8571428571428571</v>
      </c>
      <c r="BB30">
        <f>AVERAGE(BB2:BB29,BB32:BB38)</f>
        <v>0.82857142857142863</v>
      </c>
      <c r="BC30">
        <v>1</v>
      </c>
      <c r="BD30">
        <v>0.5</v>
      </c>
      <c r="BE30">
        <v>1</v>
      </c>
      <c r="BF30">
        <v>0.6</v>
      </c>
      <c r="BG30">
        <v>1</v>
      </c>
      <c r="BH30">
        <v>0</v>
      </c>
    </row>
    <row r="31" spans="1:60" x14ac:dyDescent="0.2">
      <c r="A31" s="27" t="s">
        <v>275</v>
      </c>
      <c r="B31">
        <v>0.35899999999999999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0.7142857142857143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0.5</v>
      </c>
      <c r="X31">
        <v>1</v>
      </c>
      <c r="Y31">
        <v>0</v>
      </c>
      <c r="Z31">
        <v>0.7142857142857143</v>
      </c>
      <c r="AA31">
        <v>1</v>
      </c>
      <c r="AB31">
        <v>0.8</v>
      </c>
      <c r="AC31">
        <v>0.5</v>
      </c>
      <c r="AD31">
        <v>0.75</v>
      </c>
      <c r="AE31">
        <v>0.25</v>
      </c>
      <c r="AF31">
        <v>0</v>
      </c>
      <c r="AG31">
        <f>AVERAGE(AG2:AG4,AG6:AG9,AG11:AG30,AG32,AG35:AG38)</f>
        <v>0.65625</v>
      </c>
      <c r="AH31">
        <v>1</v>
      </c>
      <c r="AI31">
        <v>1</v>
      </c>
      <c r="AJ31">
        <v>1</v>
      </c>
      <c r="AK31">
        <v>1</v>
      </c>
      <c r="AL31">
        <f>AVERAGE(AL2:AL30,AL33:AL38)</f>
        <v>0.94285714285714284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0.5</v>
      </c>
      <c r="AU31">
        <v>1</v>
      </c>
      <c r="AV31">
        <v>1</v>
      </c>
      <c r="AW31">
        <v>1</v>
      </c>
      <c r="AX31">
        <v>0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0.5</v>
      </c>
      <c r="BE31">
        <v>1</v>
      </c>
      <c r="BF31">
        <v>1</v>
      </c>
      <c r="BG31">
        <v>1</v>
      </c>
      <c r="BH31">
        <v>0.23333333333333334</v>
      </c>
    </row>
    <row r="32" spans="1:60" x14ac:dyDescent="0.2">
      <c r="A32" s="27" t="s">
        <v>282</v>
      </c>
      <c r="B32">
        <v>0.67800000000000005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0.14285714285714285</v>
      </c>
      <c r="J32">
        <v>1</v>
      </c>
      <c r="K32">
        <v>1</v>
      </c>
      <c r="L32">
        <v>1</v>
      </c>
      <c r="M32">
        <f>AVERAGE((M2:M6,M9:M16,M18,M21:M23,M25:M31,M33:M38))</f>
        <v>0.26666666666666666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f>AVERAGE(W2:W4,W6:W19,W21:W31,W34:W38)</f>
        <v>0.36363636363636365</v>
      </c>
      <c r="X32">
        <v>1</v>
      </c>
      <c r="Y32">
        <f>AVERAGE(Y2:Y4,Y6:Y11,Y13:Y18,Y21:Y24,Y26:Y31,Y33:Y38)</f>
        <v>0.17741935483870969</v>
      </c>
      <c r="Z32">
        <v>0.14285714285714285</v>
      </c>
      <c r="AA32">
        <v>0.5</v>
      </c>
      <c r="AB32">
        <v>0.2</v>
      </c>
      <c r="AC32">
        <v>0.5</v>
      </c>
      <c r="AD32">
        <v>0.75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0.5</v>
      </c>
      <c r="AK32">
        <v>0</v>
      </c>
      <c r="AL32">
        <f>AVERAGE(AL2:AL30,AL33:AL38)</f>
        <v>0.94285714285714284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1</v>
      </c>
      <c r="AV32">
        <v>0</v>
      </c>
      <c r="AW32">
        <v>0</v>
      </c>
      <c r="AX32">
        <v>0</v>
      </c>
      <c r="AY32">
        <v>1</v>
      </c>
      <c r="AZ32">
        <v>0.5</v>
      </c>
      <c r="BA32">
        <v>1</v>
      </c>
      <c r="BB32">
        <v>1</v>
      </c>
      <c r="BC32">
        <v>1</v>
      </c>
      <c r="BD32">
        <v>0.5</v>
      </c>
      <c r="BE32">
        <v>0.8</v>
      </c>
      <c r="BF32">
        <v>0</v>
      </c>
      <c r="BG32">
        <v>0</v>
      </c>
      <c r="BH32">
        <v>0.23333333333333334</v>
      </c>
    </row>
    <row r="33" spans="1:60" x14ac:dyDescent="0.2">
      <c r="A33" s="27" t="s">
        <v>290</v>
      </c>
      <c r="B33">
        <v>0.876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f>AVERAGE(W2:W4,W6:W19,W21:W31,W34:W38)</f>
        <v>0.36363636363636365</v>
      </c>
      <c r="X33">
        <v>0</v>
      </c>
      <c r="Y33">
        <v>0</v>
      </c>
      <c r="Z33">
        <v>0</v>
      </c>
      <c r="AA33">
        <v>1</v>
      </c>
      <c r="AB33">
        <v>0.2</v>
      </c>
      <c r="AC33">
        <v>0</v>
      </c>
      <c r="AD33">
        <v>0.5</v>
      </c>
      <c r="AE33">
        <v>0.75</v>
      </c>
      <c r="AF33">
        <v>0</v>
      </c>
      <c r="AG33">
        <f>AVERAGE(AG2:AG4,AG6:AG9,AG11:AG30,AG32,AG35:AG38)</f>
        <v>0.65625</v>
      </c>
      <c r="AH33">
        <v>1</v>
      </c>
      <c r="AI33">
        <v>1</v>
      </c>
      <c r="AJ33">
        <v>0</v>
      </c>
      <c r="AK33">
        <v>0</v>
      </c>
      <c r="AL33">
        <v>1</v>
      </c>
      <c r="AM33">
        <v>1</v>
      </c>
      <c r="AN33">
        <v>0</v>
      </c>
      <c r="AO33">
        <v>1</v>
      </c>
      <c r="AP33">
        <v>0.33333333333333331</v>
      </c>
      <c r="AQ33">
        <f>AVERAGE(AQ2:AQ4,AQ6:AQ8,AQ10:AQ14,AQ17:AQ19,AQ21:AQ25,)</f>
        <v>0.11666666666666665</v>
      </c>
      <c r="AR33">
        <f>AVERAGE(AR3:AR4,AR6:AR8,AR11:AR14,AR16,AR18:AR19,AR21:AR24,AR27:AR32,AR34:AR35,AR37)</f>
        <v>0.28000000000000003</v>
      </c>
      <c r="AS33">
        <v>0</v>
      </c>
      <c r="AT33">
        <v>0</v>
      </c>
      <c r="AU33">
        <v>1</v>
      </c>
      <c r="AV33">
        <v>1</v>
      </c>
      <c r="AW33">
        <v>0</v>
      </c>
      <c r="AX33">
        <v>0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0.8</v>
      </c>
      <c r="BG33">
        <v>1</v>
      </c>
      <c r="BH33">
        <v>0.21666666666666667</v>
      </c>
    </row>
    <row r="34" spans="1:60" x14ac:dyDescent="0.2">
      <c r="A34" s="27" t="s">
        <v>299</v>
      </c>
      <c r="B34">
        <v>0.874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0.5</v>
      </c>
      <c r="AB34">
        <v>0.4</v>
      </c>
      <c r="AC34">
        <v>0</v>
      </c>
      <c r="AD34">
        <v>0</v>
      </c>
      <c r="AE34">
        <v>0.25</v>
      </c>
      <c r="AF34">
        <v>0</v>
      </c>
      <c r="AG34">
        <f>AVERAGE(AG2:AG4,AG6:AG9,AG11:AG30,AG32,AG35:AG38)</f>
        <v>0.65625</v>
      </c>
      <c r="AH34">
        <v>1</v>
      </c>
      <c r="AI34">
        <v>0</v>
      </c>
      <c r="AJ34">
        <v>0.5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f>AVERAGE(AS3:AS4,AS6,AS8:AS11,AS13,AS17:AS19,AS21:AS23,AS25:AS29,AS31:AS33,AS35)</f>
        <v>8.6956521739130432E-2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0.5</v>
      </c>
      <c r="BA34">
        <v>1</v>
      </c>
      <c r="BB34">
        <v>0</v>
      </c>
      <c r="BC34">
        <v>1</v>
      </c>
      <c r="BD34">
        <v>0.5</v>
      </c>
      <c r="BE34">
        <v>0.6</v>
      </c>
      <c r="BF34">
        <f>AVERAGE(BF3:BF9,BF11:BF13,BF15:BF18,BF20:BF33,BF36:BF37)</f>
        <v>0.30666666666666664</v>
      </c>
      <c r="BG34">
        <v>0</v>
      </c>
      <c r="BH34">
        <v>0</v>
      </c>
    </row>
    <row r="35" spans="1:60" x14ac:dyDescent="0.2">
      <c r="A35" s="27" t="s">
        <v>300</v>
      </c>
      <c r="B35">
        <v>0.72299999999999998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0.14285714285714285</v>
      </c>
      <c r="J35">
        <v>0.5</v>
      </c>
      <c r="K35">
        <v>0.5</v>
      </c>
      <c r="L35">
        <v>0</v>
      </c>
      <c r="M35">
        <v>0.5</v>
      </c>
      <c r="N35">
        <v>0</v>
      </c>
      <c r="O35">
        <v>0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 s="26">
        <v>0.5</v>
      </c>
      <c r="W35">
        <v>1</v>
      </c>
      <c r="X35">
        <v>0</v>
      </c>
      <c r="Y35">
        <v>0</v>
      </c>
      <c r="Z35">
        <v>0.14285714285714285</v>
      </c>
      <c r="AA35">
        <v>0.5</v>
      </c>
      <c r="AB35">
        <v>0.2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0.5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0.66666666666666663</v>
      </c>
      <c r="AQ35">
        <v>0.66666666666666663</v>
      </c>
      <c r="AR35">
        <v>1</v>
      </c>
      <c r="AS35">
        <v>0</v>
      </c>
      <c r="AT35">
        <v>1</v>
      </c>
      <c r="AU35">
        <v>1</v>
      </c>
      <c r="AV35">
        <v>1</v>
      </c>
      <c r="AW35">
        <v>1</v>
      </c>
      <c r="AX35">
        <f>AVERAGE(AX3:AX4,AX6:AX14,AX16:AX18,AX20:AX25,AX27,AX29:AX34,AX36:AX38)</f>
        <v>0.31666666666666665</v>
      </c>
      <c r="AY35">
        <v>1</v>
      </c>
      <c r="AZ35">
        <f>AVERAGE(AZ2:AZ34,AZ37:AZ38)</f>
        <v>0.77142857142857146</v>
      </c>
      <c r="BA35">
        <v>0</v>
      </c>
      <c r="BB35">
        <v>1</v>
      </c>
      <c r="BC35">
        <v>1</v>
      </c>
      <c r="BD35">
        <v>0</v>
      </c>
      <c r="BE35">
        <v>1</v>
      </c>
      <c r="BF35">
        <f>AVERAGE(BF3:BF9,BF11:BF13,BF15:BF18,BF20:BF33,BF36:BF37)</f>
        <v>0.30666666666666664</v>
      </c>
      <c r="BG35">
        <v>1</v>
      </c>
      <c r="BH35">
        <v>0.15</v>
      </c>
    </row>
    <row r="36" spans="1:60" x14ac:dyDescent="0.2">
      <c r="A36" s="27" t="s">
        <v>302</v>
      </c>
      <c r="B36">
        <v>0.85899999999999999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0.2857142857142857</v>
      </c>
      <c r="J36">
        <v>1</v>
      </c>
      <c r="K36">
        <v>0</v>
      </c>
      <c r="L36">
        <v>0</v>
      </c>
      <c r="M36">
        <v>0</v>
      </c>
      <c r="N36">
        <v>0</v>
      </c>
      <c r="O36">
        <f>AVERAGE(O2:O4,O6:O35,O37:O38)</f>
        <v>0.2</v>
      </c>
      <c r="P36">
        <v>1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0.2857142857142857</v>
      </c>
      <c r="AA36">
        <v>0.5</v>
      </c>
      <c r="AB36">
        <v>0.2</v>
      </c>
      <c r="AC36">
        <f>AVERAGE((AC2:AC35,AC37:AC38))</f>
        <v>0.29166666666666669</v>
      </c>
      <c r="AD36">
        <v>0.75</v>
      </c>
      <c r="AE36">
        <v>0</v>
      </c>
      <c r="AF36">
        <f>AVERAGE(AF2:AF4,AF6:AF19,AF21:AF35,AF37:AF38)</f>
        <v>0.17647058823529413</v>
      </c>
      <c r="AG36">
        <v>0</v>
      </c>
      <c r="AH36">
        <v>0</v>
      </c>
      <c r="AI36">
        <v>1</v>
      </c>
      <c r="AJ36">
        <v>0.5</v>
      </c>
      <c r="AK36">
        <v>1</v>
      </c>
      <c r="AL36">
        <v>1</v>
      </c>
      <c r="AM36">
        <v>1</v>
      </c>
      <c r="AN36">
        <v>1</v>
      </c>
      <c r="AO36">
        <v>1</v>
      </c>
      <c r="AP36">
        <f>AVERAGE((AP3:AP4,AP6:AP18,AP21:AP35,AP37:AP38))</f>
        <v>0.26041666666666663</v>
      </c>
      <c r="AQ36">
        <f>AVERAGE(AQ2:AQ4,AQ6:AQ8,AQ10:AQ14,AQ17:AQ19,AQ21:AQ25,)</f>
        <v>0.11666666666666665</v>
      </c>
      <c r="AR36">
        <f>AVERAGE(AR3:AR4,AR6:AR8,AR11:AR14,AR16,AR18:AR19,AR21:AR24,AR27:AR32,AR34:AR35,AR37)</f>
        <v>0.28000000000000003</v>
      </c>
      <c r="AS36">
        <f>AVERAGE(AS3:AS4,AS6,AS8:AS11,AS13,AS17:AS19,AS21:AS23,AS25:AS29,AS31:AS33,AS35)</f>
        <v>8.6956521739130432E-2</v>
      </c>
      <c r="AT36">
        <v>0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0.5</v>
      </c>
      <c r="BE36">
        <v>0.2</v>
      </c>
      <c r="BF36">
        <v>0.2</v>
      </c>
      <c r="BG36">
        <v>1</v>
      </c>
      <c r="BH36">
        <v>0</v>
      </c>
    </row>
    <row r="37" spans="1:60" x14ac:dyDescent="0.2">
      <c r="A37" s="27" t="s">
        <v>306</v>
      </c>
      <c r="B37">
        <v>0.79800000000000004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0.14285714285714285</v>
      </c>
      <c r="J37">
        <v>0.5</v>
      </c>
      <c r="K37">
        <v>0.5</v>
      </c>
      <c r="L37">
        <v>1</v>
      </c>
      <c r="M37">
        <v>0</v>
      </c>
      <c r="N37">
        <v>0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 s="26">
        <v>0.5</v>
      </c>
      <c r="W37">
        <v>0</v>
      </c>
      <c r="X37">
        <v>1</v>
      </c>
      <c r="Y37">
        <v>0.5</v>
      </c>
      <c r="Z37">
        <v>0.14285714285714285</v>
      </c>
      <c r="AA37">
        <v>0.5</v>
      </c>
      <c r="AB37">
        <v>0.4</v>
      </c>
      <c r="AC37">
        <v>1</v>
      </c>
      <c r="AD37">
        <v>0.25</v>
      </c>
      <c r="AE37">
        <v>0</v>
      </c>
      <c r="AF37">
        <v>0</v>
      </c>
      <c r="AG37">
        <v>1</v>
      </c>
      <c r="AH37">
        <v>1</v>
      </c>
      <c r="AI37">
        <v>0</v>
      </c>
      <c r="AJ37">
        <v>0.5</v>
      </c>
      <c r="AK37">
        <v>0</v>
      </c>
      <c r="AL37">
        <v>1</v>
      </c>
      <c r="AM37">
        <v>1</v>
      </c>
      <c r="AN37">
        <v>0.25</v>
      </c>
      <c r="AO37">
        <v>0</v>
      </c>
      <c r="AP37">
        <v>0</v>
      </c>
      <c r="AQ37">
        <v>0</v>
      </c>
      <c r="AR37">
        <v>0</v>
      </c>
      <c r="AS37">
        <f>AVERAGE(AS3:AS4,AS6,AS8:AS11,AS13,AS17:AS19,AS21:AS23,AS25:AS29,AS31:AS33,AS35)</f>
        <v>8.6956521739130432E-2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0.5</v>
      </c>
      <c r="BA37">
        <v>1</v>
      </c>
      <c r="BB37">
        <v>1</v>
      </c>
      <c r="BC37">
        <v>1</v>
      </c>
      <c r="BD37">
        <v>0.5</v>
      </c>
      <c r="BE37">
        <v>1</v>
      </c>
      <c r="BF37">
        <v>0</v>
      </c>
      <c r="BG37">
        <v>0.25</v>
      </c>
      <c r="BH37">
        <v>0.15</v>
      </c>
    </row>
    <row r="38" spans="1:60" x14ac:dyDescent="0.2">
      <c r="A38" s="27" t="s">
        <v>317</v>
      </c>
      <c r="B38">
        <v>0.85799999999999998</v>
      </c>
      <c r="C38">
        <v>1</v>
      </c>
      <c r="D38">
        <f>AVERAGE(D2:D37)</f>
        <v>0.52777777777777779</v>
      </c>
      <c r="E38">
        <v>1</v>
      </c>
      <c r="F38">
        <v>0.5</v>
      </c>
      <c r="G38">
        <v>0</v>
      </c>
      <c r="H38">
        <v>1</v>
      </c>
      <c r="I38">
        <v>0.14285714285714285</v>
      </c>
      <c r="J38">
        <v>0.5</v>
      </c>
      <c r="K38">
        <v>0</v>
      </c>
      <c r="L38">
        <f>AVERAGE((L2:L4),L6:L19,L21:L37)</f>
        <v>0.52941176470588236</v>
      </c>
      <c r="M38">
        <v>0</v>
      </c>
      <c r="N38">
        <v>0</v>
      </c>
      <c r="O38">
        <v>0</v>
      </c>
      <c r="P38">
        <f>AVERAGE(P2:P37)</f>
        <v>0.72222222222222221</v>
      </c>
      <c r="Q38">
        <v>0</v>
      </c>
      <c r="R38">
        <v>1</v>
      </c>
      <c r="S38">
        <v>0.5</v>
      </c>
      <c r="T38">
        <v>1</v>
      </c>
      <c r="U38">
        <v>1</v>
      </c>
      <c r="V38">
        <v>1</v>
      </c>
      <c r="W38">
        <v>0</v>
      </c>
      <c r="X38">
        <f>AVERAGE(X2:X4,X6:X37)</f>
        <v>0.45714285714285713</v>
      </c>
      <c r="Y38">
        <v>0</v>
      </c>
      <c r="Z38">
        <v>0.14285714285714285</v>
      </c>
      <c r="AA38">
        <v>0.5</v>
      </c>
      <c r="AB38">
        <v>0.2</v>
      </c>
      <c r="AC38">
        <v>0</v>
      </c>
      <c r="AD38">
        <v>0</v>
      </c>
      <c r="AE38">
        <v>0.25</v>
      </c>
      <c r="AF38">
        <v>0</v>
      </c>
      <c r="AG38">
        <v>1</v>
      </c>
      <c r="AH38">
        <v>0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f>AVERAGE(AQ2:AQ4,AQ6:AQ8,AQ10:AQ14,AQ17:AQ19,AQ21:AQ25,)</f>
        <v>0.11666666666666665</v>
      </c>
      <c r="AR38">
        <f>AVERAGE(AR3:AR4,AR6:AR8,AR11:AR14,AR16,AR18:AR19,AR21:AR24,AR27:AR32,AR34:AR35,AR37)</f>
        <v>0.28000000000000003</v>
      </c>
      <c r="AS38">
        <f>AVERAGE(AS3:AS4,AS6,AS8:AS11,AS13,AS17:AS19,AS21:AS23,AS25:AS29,AS31:AS33,AS35)</f>
        <v>8.6956521739130432E-2</v>
      </c>
      <c r="AT38">
        <v>1</v>
      </c>
      <c r="AU38">
        <v>1</v>
      </c>
      <c r="AV38">
        <v>1</v>
      </c>
      <c r="AW38">
        <v>1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1</v>
      </c>
      <c r="BD38">
        <v>0.5</v>
      </c>
      <c r="BE38">
        <v>1</v>
      </c>
      <c r="BF38">
        <f>AVERAGE(BF3:BF9,BF11:BF13,BF15:BF18,BF20:BF33,BF36:BF37)</f>
        <v>0.30666666666666664</v>
      </c>
      <c r="BG38">
        <f>AVERAGE(BG3:BG4,BG6:BG9,BG11:BG13,BG15:BG19,BG21:BG37)</f>
        <v>0.52419354838709675</v>
      </c>
      <c r="BH38">
        <v>8.3333333333333329E-2</v>
      </c>
    </row>
  </sheetData>
  <sortState xmlns:xlrd2="http://schemas.microsoft.com/office/spreadsheetml/2017/richdata2" ref="BJ4:DP4">
    <sortCondition ref="BJ4"/>
  </sortState>
  <conditionalFormatting sqref="A40:XFD1048576 A39:C39 E39:XFD39 A1:XFD38">
    <cfRule type="cellIs" dxfId="0" priority="1" operator="equal">
      <formula>"-"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- Criterion</vt:lpstr>
      <vt:lpstr>Base</vt:lpstr>
      <vt:lpstr>Excluded questions</vt:lpstr>
      <vt:lpstr>Treatment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2020-07-11T17:57:43Z</dcterms:created>
  <dcterms:modified xsi:type="dcterms:W3CDTF">2020-07-13T00:34:16Z</dcterms:modified>
</cp:coreProperties>
</file>