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JAMAICA/Documentos compartidos/Decarb_JAMAICA/04_Model/JAM_Model_v2/1_3_4_Ele_Bld_Ind_2_Integrated/A1_Outputs/"/>
    </mc:Choice>
  </mc:AlternateContent>
  <xr:revisionPtr revIDLastSave="46" documentId="13_ncr:1_{89567372-8485-4620-9563-EF4C669B9914}" xr6:coauthVersionLast="47" xr6:coauthVersionMax="47" xr10:uidLastSave="{8ADA60C3-F63B-44A7-BA20-335866359823}"/>
  <bookViews>
    <workbookView xWindow="-28920" yWindow="-120" windowWidth="29040" windowHeight="15720" activeTab="3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growth_formula" sheetId="8" r:id="rId8"/>
    <sheet name="Other_Techs" sheetId="9" r:id="rId9"/>
  </sheets>
  <definedNames>
    <definedName name="_xlnm._FilterDatabase" localSheetId="3" hidden="1">'Demand Techs'!$A$1:$AQ$361</definedName>
    <definedName name="_xlnm._FilterDatabase" localSheetId="0" hidden="1">'Fixed Horizon Parameters'!$A$1:$H$309</definedName>
    <definedName name="_xlnm._FilterDatabase" localSheetId="1" hidden="1">'Primary Techs'!$A$1:$AQ$411</definedName>
    <definedName name="_xlnm._FilterDatabase" localSheetId="2" hidden="1">'Secondary Techs'!$A$1:$AQ$181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78" i="3" l="1"/>
  <c r="M78" i="3"/>
  <c r="M77" i="3" s="1"/>
  <c r="L78" i="3"/>
  <c r="L77" i="3" s="1"/>
  <c r="K78" i="3"/>
  <c r="I78" i="3"/>
  <c r="J78" i="3" s="1"/>
  <c r="J77" i="3" s="1"/>
  <c r="K77" i="3"/>
  <c r="I77" i="3"/>
  <c r="J218" i="2"/>
  <c r="J217" i="2" s="1"/>
  <c r="I218" i="2"/>
  <c r="I217" i="2" s="1"/>
  <c r="N78" i="3" l="1"/>
  <c r="O78" i="3" s="1"/>
  <c r="P78" i="3" s="1"/>
  <c r="Q78" i="3" s="1"/>
  <c r="R78" i="3" s="1"/>
  <c r="S78" i="3" s="1"/>
  <c r="T78" i="3" s="1"/>
  <c r="U78" i="3" s="1"/>
  <c r="V78" i="3" s="1"/>
  <c r="W78" i="3" s="1"/>
  <c r="X78" i="3" s="1"/>
  <c r="Y78" i="3" s="1"/>
  <c r="Z78" i="3" s="1"/>
  <c r="AA78" i="3" s="1"/>
  <c r="AB78" i="3" s="1"/>
  <c r="AC78" i="3" s="1"/>
  <c r="AD78" i="3" s="1"/>
  <c r="AE78" i="3" s="1"/>
  <c r="AF78" i="3" s="1"/>
  <c r="AG78" i="3" s="1"/>
  <c r="AH78" i="3" s="1"/>
  <c r="AI78" i="3" s="1"/>
  <c r="AJ78" i="3" s="1"/>
  <c r="AK78" i="3" s="1"/>
  <c r="AL78" i="3" s="1"/>
  <c r="AM78" i="3" s="1"/>
  <c r="AN78" i="3" s="1"/>
  <c r="AO78" i="3" s="1"/>
  <c r="AP78" i="3" s="1"/>
  <c r="K218" i="2"/>
  <c r="L218" i="2" l="1"/>
  <c r="K217" i="2"/>
  <c r="L217" i="2" l="1"/>
  <c r="M218" i="2"/>
  <c r="N218" i="2" l="1"/>
  <c r="M217" i="2"/>
  <c r="O218" i="2" l="1"/>
  <c r="N217" i="2"/>
  <c r="P218" i="2" l="1"/>
  <c r="O217" i="2"/>
  <c r="Q218" i="2" l="1"/>
  <c r="P217" i="2"/>
  <c r="Q217" i="2" l="1"/>
  <c r="R218" i="2"/>
  <c r="R217" i="2" l="1"/>
  <c r="S218" i="2"/>
  <c r="S217" i="2" l="1"/>
  <c r="T218" i="2"/>
  <c r="T217" i="2" l="1"/>
  <c r="U218" i="2"/>
  <c r="V218" i="2" l="1"/>
  <c r="U217" i="2"/>
  <c r="W218" i="2" l="1"/>
  <c r="V217" i="2"/>
  <c r="W217" i="2" l="1"/>
  <c r="X218" i="2"/>
  <c r="Y218" i="2" l="1"/>
  <c r="X217" i="2"/>
  <c r="Y217" i="2" l="1"/>
  <c r="Z218" i="2"/>
  <c r="Z217" i="2" l="1"/>
  <c r="AA218" i="2"/>
  <c r="AA217" i="2" l="1"/>
  <c r="AB218" i="2"/>
  <c r="AB217" i="2" l="1"/>
  <c r="AC218" i="2"/>
  <c r="AD218" i="2" l="1"/>
  <c r="AC217" i="2"/>
  <c r="AE218" i="2" l="1"/>
  <c r="AD217" i="2"/>
  <c r="AF218" i="2" l="1"/>
  <c r="AE217" i="2"/>
  <c r="AG218" i="2" l="1"/>
  <c r="AF217" i="2"/>
  <c r="AG217" i="2" l="1"/>
  <c r="AH218" i="2"/>
  <c r="AH217" i="2" l="1"/>
  <c r="AI218" i="2"/>
  <c r="AI217" i="2" l="1"/>
  <c r="AJ218" i="2"/>
  <c r="AJ217" i="2" l="1"/>
  <c r="AK218" i="2"/>
  <c r="AK217" i="2" l="1"/>
  <c r="AL218" i="2"/>
  <c r="AM218" i="2" l="1"/>
  <c r="AL217" i="2"/>
  <c r="AN218" i="2" l="1"/>
  <c r="AM217" i="2"/>
  <c r="AO218" i="2" l="1"/>
  <c r="AN217" i="2"/>
  <c r="AP218" i="2" l="1"/>
  <c r="AO217" i="2"/>
  <c r="AQ218" i="2" l="1"/>
  <c r="AQ217" i="2" s="1"/>
  <c r="AP217" i="2"/>
  <c r="I134" i="2" l="1"/>
  <c r="I88" i="3"/>
  <c r="I98" i="3"/>
  <c r="J98" i="3" s="1"/>
  <c r="K98" i="3" s="1"/>
  <c r="L98" i="3" s="1"/>
  <c r="M98" i="3" s="1"/>
  <c r="N98" i="3" s="1"/>
  <c r="O98" i="3" s="1"/>
  <c r="P98" i="3" s="1"/>
  <c r="Q98" i="3" s="1"/>
  <c r="R98" i="3" s="1"/>
  <c r="S98" i="3" s="1"/>
  <c r="T98" i="3" s="1"/>
  <c r="U98" i="3" s="1"/>
  <c r="V98" i="3" s="1"/>
  <c r="W98" i="3" s="1"/>
  <c r="X98" i="3" s="1"/>
  <c r="Y98" i="3" s="1"/>
  <c r="Z98" i="3" s="1"/>
  <c r="AA98" i="3" s="1"/>
  <c r="AB98" i="3" s="1"/>
  <c r="AC98" i="3" s="1"/>
  <c r="AD98" i="3" s="1"/>
  <c r="AE98" i="3" s="1"/>
  <c r="AF98" i="3" s="1"/>
  <c r="AG98" i="3" s="1"/>
  <c r="AH98" i="3" s="1"/>
  <c r="AI98" i="3" s="1"/>
  <c r="AJ98" i="3" s="1"/>
  <c r="AK98" i="3" s="1"/>
  <c r="AL98" i="3" s="1"/>
  <c r="AM98" i="3" s="1"/>
  <c r="AN98" i="3" s="1"/>
  <c r="AO98" i="3" s="1"/>
  <c r="AP98" i="3" s="1"/>
  <c r="AQ98" i="3" s="1"/>
  <c r="S49" i="3"/>
  <c r="T49" i="3"/>
  <c r="U49" i="3"/>
  <c r="V49" i="3"/>
  <c r="W49" i="3"/>
  <c r="X49" i="3"/>
  <c r="Y49" i="3"/>
  <c r="R49" i="3"/>
  <c r="I42" i="3" l="1"/>
  <c r="AQ128" i="3" l="1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I128" i="3"/>
  <c r="I138" i="3"/>
  <c r="I13" i="3" l="1"/>
  <c r="I3" i="3"/>
  <c r="L88" i="3" l="1"/>
  <c r="K85" i="3"/>
  <c r="K88" i="3"/>
  <c r="AN193" i="2" l="1"/>
  <c r="AO193" i="2" s="1"/>
  <c r="AP193" i="2" s="1"/>
  <c r="AQ193" i="2" s="1"/>
  <c r="AM193" i="2"/>
  <c r="AM192" i="2"/>
  <c r="AN192" i="2" s="1"/>
  <c r="AO192" i="2" s="1"/>
  <c r="AP192" i="2" s="1"/>
  <c r="AQ192" i="2" s="1"/>
  <c r="I158" i="2" l="1"/>
  <c r="K168" i="2"/>
  <c r="L168" i="2" s="1"/>
  <c r="M168" i="2" s="1"/>
  <c r="N168" i="2" s="1"/>
  <c r="O168" i="2" s="1"/>
  <c r="P168" i="2" s="1"/>
  <c r="Q168" i="2" s="1"/>
  <c r="R168" i="2" s="1"/>
  <c r="S168" i="2" s="1"/>
  <c r="T168" i="2" s="1"/>
  <c r="U168" i="2" s="1"/>
  <c r="V168" i="2" s="1"/>
  <c r="W168" i="2" s="1"/>
  <c r="X168" i="2" s="1"/>
  <c r="Y168" i="2" s="1"/>
  <c r="Z168" i="2" s="1"/>
  <c r="AA168" i="2" s="1"/>
  <c r="AB168" i="2" s="1"/>
  <c r="AC168" i="2" s="1"/>
  <c r="AD168" i="2" s="1"/>
  <c r="AE168" i="2" s="1"/>
  <c r="AF168" i="2" s="1"/>
  <c r="AG168" i="2" s="1"/>
  <c r="AH168" i="2" s="1"/>
  <c r="AI168" i="2" s="1"/>
  <c r="AJ168" i="2" s="1"/>
  <c r="AK168" i="2" s="1"/>
  <c r="AL168" i="2" s="1"/>
  <c r="AM168" i="2" s="1"/>
  <c r="AN168" i="2" s="1"/>
  <c r="AO168" i="2" s="1"/>
  <c r="AP168" i="2" s="1"/>
  <c r="AQ168" i="2" s="1"/>
  <c r="J168" i="2"/>
  <c r="I168" i="2"/>
  <c r="J88" i="3"/>
  <c r="AM243" i="2" l="1"/>
  <c r="AN243" i="2" s="1"/>
  <c r="AO243" i="2" s="1"/>
  <c r="AP243" i="2" s="1"/>
  <c r="AQ243" i="2" s="1"/>
  <c r="AM242" i="2" l="1"/>
  <c r="AN242" i="2" s="1"/>
  <c r="AO242" i="2" s="1"/>
  <c r="AP242" i="2" s="1"/>
  <c r="AQ242" i="2" s="1"/>
  <c r="K190" i="2" l="1"/>
  <c r="L190" i="2" l="1"/>
  <c r="M190" i="2" l="1"/>
  <c r="N190" i="2" l="1"/>
  <c r="O190" i="2" l="1"/>
  <c r="P190" i="2" l="1"/>
  <c r="Q190" i="2" l="1"/>
  <c r="R190" i="2" l="1"/>
  <c r="S190" i="2" l="1"/>
  <c r="T190" i="2" l="1"/>
  <c r="U190" i="2" l="1"/>
  <c r="V190" i="2" l="1"/>
  <c r="W190" i="2" l="1"/>
  <c r="X190" i="2" l="1"/>
  <c r="Y190" i="2" l="1"/>
  <c r="Z190" i="2" l="1"/>
  <c r="AA190" i="2" l="1"/>
  <c r="AB190" i="2" s="1"/>
  <c r="AC190" i="2" s="1"/>
  <c r="AD190" i="2" s="1"/>
  <c r="AE190" i="2" s="1"/>
  <c r="AF190" i="2" s="1"/>
  <c r="AG190" i="2" s="1"/>
  <c r="AH190" i="2" s="1"/>
  <c r="AI190" i="2" s="1"/>
  <c r="AJ190" i="2" s="1"/>
  <c r="AK190" i="2" s="1"/>
  <c r="AL190" i="2" s="1"/>
  <c r="AM190" i="2" s="1"/>
  <c r="AN190" i="2" s="1"/>
  <c r="AO190" i="2" s="1"/>
  <c r="AP190" i="2" s="1"/>
  <c r="AQ190" i="2" s="1"/>
  <c r="A30" i="4" l="1"/>
  <c r="A34" i="4" l="1"/>
  <c r="A31" i="4"/>
  <c r="A32" i="4" s="1"/>
  <c r="A33" i="4" s="1"/>
  <c r="A35" i="4" l="1"/>
  <c r="A37" i="4" s="1"/>
  <c r="A38" i="4"/>
  <c r="A40" i="4" l="1"/>
  <c r="A39" i="4"/>
  <c r="A41" i="4" s="1"/>
  <c r="A42" i="4"/>
  <c r="A46" i="4" s="1"/>
  <c r="A47" i="4" l="1"/>
  <c r="A49" i="4" s="1"/>
  <c r="A50" i="4"/>
  <c r="A51" i="4" s="1"/>
  <c r="A52" i="4" s="1"/>
  <c r="A53" i="4" s="1"/>
  <c r="A43" i="4"/>
  <c r="A44" i="4" s="1"/>
  <c r="A45" i="4" s="1"/>
  <c r="A48" i="4"/>
  <c r="A54" i="4" l="1"/>
  <c r="A58" i="4" l="1"/>
  <c r="A56" i="4"/>
  <c r="A55" i="4"/>
  <c r="A57" i="4" s="1"/>
  <c r="A62" i="4" l="1"/>
  <c r="A59" i="4"/>
  <c r="A61" i="4" s="1"/>
  <c r="A60" i="4"/>
  <c r="A66" i="4" l="1"/>
  <c r="A63" i="4"/>
  <c r="A64" i="4" s="1"/>
  <c r="A65" i="4" s="1"/>
  <c r="A67" i="4" l="1"/>
  <c r="A69" i="4" s="1"/>
  <c r="A68" i="4"/>
  <c r="A70" i="4"/>
  <c r="A71" i="4" l="1"/>
  <c r="A73" i="4" s="1"/>
  <c r="A74" i="4"/>
  <c r="A72" i="4"/>
  <c r="A76" i="4" l="1"/>
  <c r="A75" i="4"/>
  <c r="A77" i="4" s="1"/>
  <c r="A78" i="4"/>
  <c r="A79" i="4" l="1"/>
  <c r="A80" i="4" s="1"/>
  <c r="A81" i="4" s="1"/>
  <c r="A82" i="4"/>
  <c r="A83" i="4" l="1"/>
  <c r="A84" i="4" s="1"/>
  <c r="A85" i="4" s="1"/>
  <c r="A86" i="4"/>
  <c r="A88" i="4" s="1"/>
  <c r="A90" i="4" l="1"/>
  <c r="A87" i="4"/>
  <c r="A89" i="4" s="1"/>
  <c r="A94" i="4" l="1"/>
  <c r="A96" i="4" s="1"/>
  <c r="A91" i="4"/>
  <c r="A92" i="4" s="1"/>
  <c r="A93" i="4" s="1"/>
  <c r="A95" i="4" l="1"/>
  <c r="A97" i="4" s="1"/>
  <c r="A98" i="4"/>
  <c r="A100" i="4" s="1"/>
  <c r="A99" i="4" l="1"/>
  <c r="A101" i="4" s="1"/>
  <c r="A102" i="4"/>
  <c r="A106" i="4" l="1"/>
  <c r="A103" i="4"/>
  <c r="A104" i="4" s="1"/>
  <c r="A105" i="4" s="1"/>
  <c r="A108" i="4" l="1"/>
  <c r="A107" i="4"/>
  <c r="A109" i="4" s="1"/>
  <c r="A110" i="4"/>
  <c r="A112" i="4" l="1"/>
  <c r="A111" i="4"/>
  <c r="A113" i="4" s="1"/>
  <c r="A114" i="4"/>
  <c r="A116" i="4" l="1"/>
  <c r="A118" i="4"/>
  <c r="A115" i="4"/>
  <c r="A117" i="4" s="1"/>
  <c r="A122" i="4" l="1"/>
  <c r="A119" i="4"/>
  <c r="A120" i="4" s="1"/>
  <c r="A121" i="4" s="1"/>
  <c r="A123" i="4" l="1"/>
  <c r="A124" i="4" s="1"/>
  <c r="A125" i="4" s="1"/>
  <c r="A126" i="4"/>
  <c r="A128" i="4" s="1"/>
  <c r="A130" i="4" l="1"/>
  <c r="A127" i="4"/>
  <c r="A129" i="4" s="1"/>
  <c r="A134" i="4" l="1"/>
  <c r="A136" i="4" s="1"/>
  <c r="A131" i="4"/>
  <c r="A132" i="4" s="1"/>
  <c r="A133" i="4" s="1"/>
  <c r="A138" i="4" l="1"/>
  <c r="A140" i="4" s="1"/>
  <c r="A135" i="4"/>
  <c r="A137" i="4" s="1"/>
  <c r="A139" i="4" l="1"/>
  <c r="A141" i="4" s="1"/>
  <c r="A142" i="4"/>
  <c r="A143" i="4" l="1"/>
  <c r="A145" i="4" s="1"/>
  <c r="A144" i="4"/>
  <c r="A146" i="4"/>
  <c r="A150" i="4" l="1"/>
  <c r="A152" i="4" s="1"/>
  <c r="A148" i="4"/>
  <c r="A147" i="4"/>
  <c r="A149" i="4" s="1"/>
  <c r="A151" i="4" l="1"/>
  <c r="A153" i="4" s="1"/>
  <c r="A154" i="4"/>
  <c r="A158" i="4" l="1"/>
  <c r="A155" i="4"/>
  <c r="A156" i="4" s="1"/>
  <c r="A157" i="4" s="1"/>
  <c r="A162" i="4" l="1"/>
  <c r="A164" i="4" s="1"/>
  <c r="A159" i="4"/>
  <c r="A160" i="4" s="1"/>
  <c r="A161" i="4" s="1"/>
  <c r="A166" i="4" l="1"/>
  <c r="A163" i="4"/>
  <c r="A165" i="4" s="1"/>
  <c r="A167" i="4" l="1"/>
  <c r="A168" i="4" s="1"/>
  <c r="A169" i="4" s="1"/>
  <c r="A170" i="4"/>
  <c r="A172" i="4" s="1"/>
  <c r="A174" i="4" l="1"/>
  <c r="A176" i="4" s="1"/>
  <c r="A171" i="4"/>
  <c r="A173" i="4" s="1"/>
  <c r="A178" i="4" l="1"/>
  <c r="A175" i="4"/>
  <c r="A177" i="4" s="1"/>
  <c r="A182" i="4" l="1"/>
  <c r="A180" i="4"/>
  <c r="A179" i="4"/>
  <c r="A181" i="4" s="1"/>
  <c r="A183" i="4" l="1"/>
  <c r="A185" i="4" s="1"/>
  <c r="A184" i="4"/>
  <c r="A186" i="4"/>
  <c r="A188" i="4" s="1"/>
  <c r="A187" i="4" l="1"/>
  <c r="A189" i="4" s="1"/>
  <c r="A190" i="4"/>
  <c r="A194" i="4" l="1"/>
  <c r="A191" i="4"/>
  <c r="A192" i="4" s="1"/>
  <c r="A193" i="4" s="1"/>
  <c r="A195" i="4" l="1"/>
  <c r="A196" i="4" s="1"/>
  <c r="A197" i="4" s="1"/>
  <c r="A198" i="4"/>
  <c r="A200" i="4" s="1"/>
  <c r="A202" i="4" l="1"/>
  <c r="A199" i="4"/>
  <c r="A201" i="4" s="1"/>
  <c r="A206" i="4" l="1"/>
  <c r="A208" i="4" s="1"/>
  <c r="A203" i="4"/>
  <c r="A204" i="4" s="1"/>
  <c r="A205" i="4" s="1"/>
  <c r="A207" i="4" l="1"/>
  <c r="A209" i="4" s="1"/>
  <c r="A210" i="4"/>
  <c r="A212" i="4" s="1"/>
  <c r="A211" i="4" l="1"/>
  <c r="A213" i="4" s="1"/>
  <c r="A214" i="4"/>
  <c r="A215" i="4" l="1"/>
  <c r="A216" i="4" s="1"/>
  <c r="A218" i="4"/>
  <c r="A217" i="4"/>
  <c r="A219" i="4" l="1"/>
  <c r="A220" i="4" s="1"/>
  <c r="A221" i="4" s="1"/>
  <c r="A230" i="4" l="1"/>
  <c r="A234" i="4" l="1"/>
  <c r="A231" i="4"/>
  <c r="A232" i="4" s="1"/>
  <c r="A233" i="4" s="1"/>
  <c r="A235" i="4" l="1"/>
  <c r="A236" i="4" s="1"/>
  <c r="A237" i="4" s="1"/>
  <c r="A238" i="4"/>
  <c r="A242" i="4" l="1"/>
  <c r="A239" i="4"/>
  <c r="A240" i="4" s="1"/>
  <c r="A241" i="4" s="1"/>
  <c r="A246" i="4" l="1"/>
  <c r="A243" i="4"/>
  <c r="A244" i="4" s="1"/>
  <c r="A245" i="4" s="1"/>
  <c r="A247" i="4" l="1"/>
  <c r="A248" i="4" s="1"/>
  <c r="A249" i="4" s="1"/>
  <c r="A250" i="4"/>
  <c r="A251" i="4" l="1"/>
  <c r="A252" i="4" s="1"/>
  <c r="A253" i="4" s="1"/>
  <c r="A254" i="4"/>
  <c r="A255" i="4" l="1"/>
  <c r="A256" i="4" s="1"/>
  <c r="A257" i="4" s="1"/>
  <c r="A258" i="4"/>
  <c r="A262" i="4" l="1"/>
  <c r="A259" i="4"/>
  <c r="A260" i="4" s="1"/>
  <c r="A261" i="4" s="1"/>
  <c r="A266" i="4" l="1"/>
  <c r="A263" i="4"/>
  <c r="A264" i="4" s="1"/>
  <c r="A265" i="4" s="1"/>
  <c r="A270" i="4" l="1"/>
  <c r="A267" i="4"/>
  <c r="A268" i="4" s="1"/>
  <c r="A269" i="4" s="1"/>
  <c r="A274" i="4" l="1"/>
  <c r="A271" i="4"/>
  <c r="A272" i="4" s="1"/>
  <c r="A273" i="4" s="1"/>
  <c r="A275" i="4" l="1"/>
  <c r="A276" i="4" s="1"/>
  <c r="A277" i="4" s="1"/>
  <c r="A278" i="4"/>
  <c r="A279" i="4" l="1"/>
  <c r="A282" i="4"/>
  <c r="A281" i="4" l="1"/>
  <c r="A280" i="4"/>
  <c r="A286" i="4"/>
  <c r="A283" i="4"/>
  <c r="A284" i="4" s="1"/>
  <c r="A285" i="4" s="1"/>
  <c r="A290" i="4" l="1"/>
  <c r="A287" i="4"/>
  <c r="A288" i="4" s="1"/>
  <c r="A289" i="4" s="1"/>
  <c r="A294" i="4" l="1"/>
  <c r="A291" i="4"/>
  <c r="A292" i="4" s="1"/>
  <c r="A293" i="4" s="1"/>
  <c r="A298" i="4" l="1"/>
  <c r="A295" i="4"/>
  <c r="A296" i="4" s="1"/>
  <c r="A297" i="4" s="1"/>
  <c r="A299" i="4" l="1"/>
  <c r="A300" i="4" s="1"/>
  <c r="A301" i="4" s="1"/>
  <c r="A302" i="4"/>
  <c r="A306" i="4" l="1"/>
  <c r="A303" i="4"/>
  <c r="A304" i="4" s="1"/>
  <c r="A305" i="4" s="1"/>
  <c r="A310" i="4" l="1"/>
  <c r="A307" i="4"/>
  <c r="A308" i="4" s="1"/>
  <c r="A309" i="4" s="1"/>
  <c r="A311" i="4" l="1"/>
  <c r="A312" i="4" s="1"/>
  <c r="A313" i="4" s="1"/>
  <c r="A314" i="4"/>
  <c r="A315" i="4" l="1"/>
  <c r="A316" i="4" s="1"/>
  <c r="A317" i="4" s="1"/>
  <c r="A318" i="4"/>
  <c r="A319" i="4" l="1"/>
  <c r="A320" i="4" s="1"/>
  <c r="A321" i="4" s="1"/>
  <c r="A322" i="4"/>
  <c r="A326" i="4" l="1"/>
  <c r="A323" i="4"/>
  <c r="A324" i="4" s="1"/>
  <c r="A325" i="4" s="1"/>
  <c r="A330" i="4" l="1"/>
  <c r="A327" i="4"/>
  <c r="A328" i="4" s="1"/>
  <c r="A329" i="4" s="1"/>
  <c r="A331" i="4" l="1"/>
  <c r="A332" i="4" s="1"/>
  <c r="A333" i="4" s="1"/>
  <c r="A334" i="4"/>
  <c r="A338" i="4" l="1"/>
  <c r="A335" i="4"/>
  <c r="A336" i="4" s="1"/>
  <c r="A337" i="4" s="1"/>
  <c r="A339" i="4" l="1"/>
  <c r="A340" i="4" s="1"/>
  <c r="A341" i="4" s="1"/>
  <c r="A342" i="4"/>
  <c r="A343" i="4" l="1"/>
  <c r="A344" i="4" s="1"/>
  <c r="A345" i="4" s="1"/>
  <c r="A346" i="4"/>
  <c r="A347" i="4" l="1"/>
  <c r="A348" i="4" s="1"/>
  <c r="A349" i="4" s="1"/>
  <c r="A350" i="4"/>
  <c r="A351" i="4" s="1"/>
  <c r="A352" i="4" s="1"/>
  <c r="A35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I88" authorId="0" shapeId="0" xr:uid="{89EFE125-316C-4F20-915E-982BA8C5293C}">
      <text>
        <r>
          <rPr>
            <b/>
            <sz val="9"/>
            <color indexed="81"/>
            <rFont val="Tahoma"/>
            <family val="2"/>
          </rPr>
          <t>Preguntar a Susana</t>
        </r>
      </text>
    </comment>
    <comment ref="G124" authorId="0" shapeId="0" xr:uid="{58B7CEDD-5F0E-4EC2-BCC7-3F5D44512F36}">
      <text>
        <r>
          <rPr>
            <b/>
            <sz val="9"/>
            <color indexed="81"/>
            <rFont val="Tahoma"/>
            <family val="2"/>
          </rPr>
          <t>Estos están vacíos en RD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Susana Solorzano Jiménez</author>
  </authors>
  <commentList>
    <comment ref="I134" authorId="0" shapeId="0" xr:uid="{B2336F0E-554E-4D93-8011-F5291DCF0997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World Energy outlook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Susana Solorzano Jiménez</author>
  </authors>
  <commentList>
    <comment ref="I46" authorId="0" shapeId="0" xr:uid="{B5DB7991-66BC-450A-93C5-77594DEE21C1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Figure 58 2018JIRP</t>
        </r>
      </text>
    </comment>
    <comment ref="I49" authorId="0" shapeId="0" xr:uid="{902AB515-B233-4C00-9914-9E21938E7A3A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Figure 58 2018JIRP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E3541C1D-B12C-41D7-822F-493669B56110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<sst xmlns="http://schemas.openxmlformats.org/spreadsheetml/2006/main" count="5797" uniqueCount="373">
  <si>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</si>
  <si>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</si>
  <si>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</si>
  <si>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</si>
  <si>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</si>
  <si>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</si>
  <si>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</si>
  <si>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</si>
  <si>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</si>
  <si>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Secondary</t>
  </si>
  <si>
    <t>Demand Techs</t>
  </si>
  <si>
    <t>Transport Fuel Distribution</t>
  </si>
  <si>
    <t>Transport Vehicles</t>
  </si>
  <si>
    <t>Vehicle Groups</t>
  </si>
  <si>
    <t>DIST_DSL</t>
  </si>
  <si>
    <t>DIST_GSL</t>
  </si>
  <si>
    <t>DIST_NGS</t>
  </si>
  <si>
    <t>DIST_LPG</t>
  </si>
  <si>
    <t>DIST_COK</t>
  </si>
  <si>
    <t>DIST_KER</t>
  </si>
  <si>
    <t>DIST_JET</t>
  </si>
  <si>
    <t>DIST_FIR</t>
  </si>
  <si>
    <t>DIST_CHA</t>
  </si>
  <si>
    <t>DIST_BIM</t>
  </si>
  <si>
    <t>DIST_BGS</t>
  </si>
  <si>
    <t>DIST_OPE</t>
  </si>
  <si>
    <t>EXTT_CRU</t>
  </si>
  <si>
    <t>DIST_COA</t>
  </si>
  <si>
    <t>DIST_FOI</t>
  </si>
  <si>
    <t>PPHDAM</t>
  </si>
  <si>
    <t>PPHROR</t>
  </si>
  <si>
    <t>PPGEO</t>
  </si>
  <si>
    <t>PPWNDON</t>
  </si>
  <si>
    <t>PPWNDONS</t>
  </si>
  <si>
    <t>PPWNDOFF</t>
  </si>
  <si>
    <t>PPPVT</t>
  </si>
  <si>
    <t>PPPVTS</t>
  </si>
  <si>
    <t>PPPVD</t>
  </si>
  <si>
    <t>PPPVDS</t>
  </si>
  <si>
    <t>CCS_FLO</t>
  </si>
  <si>
    <t>RAW_MAT_CLK</t>
  </si>
  <si>
    <t>RAW_MAT_CEM</t>
  </si>
  <si>
    <t>IMP_R32</t>
  </si>
  <si>
    <t>IMP_R125</t>
  </si>
  <si>
    <t>IMP_R134A</t>
  </si>
  <si>
    <t>IMP_R143A</t>
  </si>
  <si>
    <t>IMP_R227EA</t>
  </si>
  <si>
    <t>IMP_R236FA</t>
  </si>
  <si>
    <t>IMP_SUB32</t>
  </si>
  <si>
    <t>IMP_SUB125</t>
  </si>
  <si>
    <t>IMP_SUB134A</t>
  </si>
  <si>
    <t>IMP_SUB143A</t>
  </si>
  <si>
    <t>IMP_SUB227EA</t>
  </si>
  <si>
    <t>IMP_SUB236FA</t>
  </si>
  <si>
    <t>ELE_TRANS</t>
  </si>
  <si>
    <t>ELE_DIST</t>
  </si>
  <si>
    <t>HYD_G_PROD</t>
  </si>
  <si>
    <t>HYD_DIST</t>
  </si>
  <si>
    <t>STOELE</t>
  </si>
  <si>
    <t>PPBIM</t>
  </si>
  <si>
    <t>PPBGS</t>
  </si>
  <si>
    <t>PPNGS</t>
  </si>
  <si>
    <t>PPDSL</t>
  </si>
  <si>
    <t>PPFOI</t>
  </si>
  <si>
    <t>PROD_CLK_TRAD</t>
  </si>
  <si>
    <t>PROD_CEM</t>
  </si>
  <si>
    <t>REF_DSL</t>
  </si>
  <si>
    <t>REF_GSL</t>
  </si>
  <si>
    <t>REF_LPG</t>
  </si>
  <si>
    <t>REF_FOI</t>
  </si>
  <si>
    <t>REF_JET</t>
  </si>
  <si>
    <t>REF_OPE</t>
  </si>
  <si>
    <t>T5DSLCOM</t>
  </si>
  <si>
    <t>T5GSLCOM</t>
  </si>
  <si>
    <t>T5LPGCOM</t>
  </si>
  <si>
    <t>T5ELECOM</t>
  </si>
  <si>
    <t>T5FIRCOM</t>
  </si>
  <si>
    <t>T5CHACOM</t>
  </si>
  <si>
    <t>T5OPECOM</t>
  </si>
  <si>
    <t>T5DSLRES</t>
  </si>
  <si>
    <t>T5GSLRES</t>
  </si>
  <si>
    <t>T5LPGRES</t>
  </si>
  <si>
    <t>T5ELERES</t>
  </si>
  <si>
    <t>T5KERRES</t>
  </si>
  <si>
    <t>T5FIRRES</t>
  </si>
  <si>
    <t>T5CHARES</t>
  </si>
  <si>
    <t>T5OPERES</t>
  </si>
  <si>
    <t>T5DSLINDCEM</t>
  </si>
  <si>
    <t>T5GSLINDCEM</t>
  </si>
  <si>
    <t>T5NGSINDCEM</t>
  </si>
  <si>
    <t>T5ELEINDCEM</t>
  </si>
  <si>
    <t>T5HYDINDCEM</t>
  </si>
  <si>
    <t>T5COKINDCEM</t>
  </si>
  <si>
    <t>T5BIMINDCEM</t>
  </si>
  <si>
    <t>T5COAINDCEM</t>
  </si>
  <si>
    <t>T5FOIINDCEM</t>
  </si>
  <si>
    <t>T5CEM_PRODINDCEM</t>
  </si>
  <si>
    <t>T5DSLINDBAX</t>
  </si>
  <si>
    <t>T5GSLINDBAX</t>
  </si>
  <si>
    <t>T5NGSINDBAX</t>
  </si>
  <si>
    <t>T5ELEINDBAX</t>
  </si>
  <si>
    <t>T5HYDINDBAX</t>
  </si>
  <si>
    <t>T5COKINDBAX</t>
  </si>
  <si>
    <t>T5BIMINDBAX</t>
  </si>
  <si>
    <t>T5COAINDBAX</t>
  </si>
  <si>
    <t>T5FOIINDBAX</t>
  </si>
  <si>
    <t>T5DSLINDSUM</t>
  </si>
  <si>
    <t>T5GSLINDSUM</t>
  </si>
  <si>
    <t>T5NGSINDSUM</t>
  </si>
  <si>
    <t>T5ELEINDSUM</t>
  </si>
  <si>
    <t>T5HYDINDSUM</t>
  </si>
  <si>
    <t>T5COKINDSUM</t>
  </si>
  <si>
    <t>T5BIMINDSUM</t>
  </si>
  <si>
    <t>T5COAINDSUM</t>
  </si>
  <si>
    <t>T5FOIINDSUM</t>
  </si>
  <si>
    <t>T5DSLINDOTM</t>
  </si>
  <si>
    <t>T5GSLINDOTM</t>
  </si>
  <si>
    <t>T5NGSINDOTM</t>
  </si>
  <si>
    <t>T5ELEINDOTM</t>
  </si>
  <si>
    <t>T5HYDINDOTM</t>
  </si>
  <si>
    <t>T5COKINDOTM</t>
  </si>
  <si>
    <t>T5BIMINDOTM</t>
  </si>
  <si>
    <t>T5COAINDOTM</t>
  </si>
  <si>
    <t>T5FOIINDOTM</t>
  </si>
  <si>
    <t>T5DSLCON</t>
  </si>
  <si>
    <t>T5ELECON</t>
  </si>
  <si>
    <t>T5FOICON</t>
  </si>
  <si>
    <t>T5DSLEXP</t>
  </si>
  <si>
    <t>T5JETEXP</t>
  </si>
  <si>
    <t>T5FOIEXP</t>
  </si>
  <si>
    <t>T5JETTAE</t>
  </si>
  <si>
    <t>T5DSLTMA</t>
  </si>
  <si>
    <t>T5NGSTMA</t>
  </si>
  <si>
    <t>T5LPGTMA</t>
  </si>
  <si>
    <t>T5ELETMA</t>
  </si>
  <si>
    <t>T5HYDTMA</t>
  </si>
  <si>
    <t>T5FOITMA</t>
  </si>
  <si>
    <t>T5DSLTRO</t>
  </si>
  <si>
    <t>T5GSLTRO</t>
  </si>
  <si>
    <t>T5NGSTRO</t>
  </si>
  <si>
    <t>T5LPGTRO</t>
  </si>
  <si>
    <t>T5ELETRO</t>
  </si>
  <si>
    <t>T5HYDTRO</t>
  </si>
  <si>
    <t>T5BGSTRO</t>
  </si>
  <si>
    <t>T5OPETRO</t>
  </si>
  <si>
    <t>T5FOITRO</t>
  </si>
  <si>
    <t>T5R32IPPU</t>
  </si>
  <si>
    <t>T5R125IPPU</t>
  </si>
  <si>
    <t>T5R134AIPPU</t>
  </si>
  <si>
    <t>T5R143AIPPU</t>
  </si>
  <si>
    <t>T5R227EAIPPU</t>
  </si>
  <si>
    <t>T5R236FAIPPU</t>
  </si>
  <si>
    <t>T5SUB32IPPU</t>
  </si>
  <si>
    <t>T5SUB125IPPU</t>
  </si>
  <si>
    <t>T5SUB134AIPPU</t>
  </si>
  <si>
    <t>T5SUB143AIPPU</t>
  </si>
  <si>
    <t>T5SUB227EAIPPU</t>
  </si>
  <si>
    <t>T5SUB236FAIPPU</t>
  </si>
  <si>
    <t>T4ELE_HEA</t>
  </si>
  <si>
    <t>TRXTRAIELE</t>
  </si>
  <si>
    <t>Techs_Rail</t>
  </si>
  <si>
    <t>Primary - Import/Distribution - Diesel</t>
  </si>
  <si>
    <t>Primary - Import/Distribution - Gasoline</t>
  </si>
  <si>
    <t>Primary - Import/Distribution - Natural Gas</t>
  </si>
  <si>
    <t>Primary - Import/Distribution - LPG</t>
  </si>
  <si>
    <t>Primary - Import/Distribution - Coke</t>
  </si>
  <si>
    <t>Primary - Import/Distribution - Kerosen</t>
  </si>
  <si>
    <t>Primary - Import/Distribution - Jet</t>
  </si>
  <si>
    <t>Primary - ETD - Firewood</t>
  </si>
  <si>
    <t>Primary - ETD - Charcoal</t>
  </si>
  <si>
    <t>Primary - ETD - Biomass</t>
  </si>
  <si>
    <t>Primary - ETD - Biogas</t>
  </si>
  <si>
    <t>Primary - Import/Distribution - OPE</t>
  </si>
  <si>
    <t>Primary Extraction/Transformation - Crude</t>
  </si>
  <si>
    <t>Primary - Import/Distribution - Coal</t>
  </si>
  <si>
    <t>Primary - Import/Distribution - Fuel Oil</t>
  </si>
  <si>
    <t>Primary - Transformation - Hydro Dam</t>
  </si>
  <si>
    <t>Primary - Transformation - Hydro ROR</t>
  </si>
  <si>
    <t>Primary - Transformation - Geothermal</t>
  </si>
  <si>
    <t>Primary - Transformation - Wind</t>
  </si>
  <si>
    <t>Primary - Transformation - Wind with Battery Storage</t>
  </si>
  <si>
    <t>Primary - Transformation - Wind Offshore</t>
  </si>
  <si>
    <t>Primary - Transformation - Transmission Solar</t>
  </si>
  <si>
    <t>Primary - Transformation - Transmission Solar with battery storage</t>
  </si>
  <si>
    <t>Primary - Transformation - Distributed Solar</t>
  </si>
  <si>
    <t>Primary - Transformation - Distributed Solar with battery storage</t>
  </si>
  <si>
    <t>Floating Carbon Capture and Storage</t>
  </si>
  <si>
    <t>Supply of raw material for clinker</t>
  </si>
  <si>
    <t>Supply of raw material for cement</t>
  </si>
  <si>
    <t>R32</t>
  </si>
  <si>
    <t>R125</t>
  </si>
  <si>
    <t>R134A</t>
  </si>
  <si>
    <t>R143A</t>
  </si>
  <si>
    <t>R227EA</t>
  </si>
  <si>
    <t>R236FA</t>
  </si>
  <si>
    <t>SUB32</t>
  </si>
  <si>
    <t>SUB125</t>
  </si>
  <si>
    <t>SUB134A</t>
  </si>
  <si>
    <t>SUB143A</t>
  </si>
  <si>
    <t>SUB227EA</t>
  </si>
  <si>
    <t>SUB236FA</t>
  </si>
  <si>
    <t>Secondary - Power Transmission</t>
  </si>
  <si>
    <t>Secondary - Power Distribution</t>
  </si>
  <si>
    <t>Secondary - Green Hydrogen Production</t>
  </si>
  <si>
    <t>Secondary  - Distribution of Hydrogen</t>
  </si>
  <si>
    <t>Secondary - Storage</t>
  </si>
  <si>
    <t>Primary - Transformation - Biomass</t>
  </si>
  <si>
    <t>Primary - Transformation - Biogas</t>
  </si>
  <si>
    <t>Primary - Transformation - Natural Gas</t>
  </si>
  <si>
    <t>Primary - Transformation - Diesel</t>
  </si>
  <si>
    <t>Primary - Transformation - Fuel Oil</t>
  </si>
  <si>
    <t>Traditional clinker production</t>
  </si>
  <si>
    <t>Cement production</t>
  </si>
  <si>
    <t>Secondary Diesel Refinery</t>
  </si>
  <si>
    <t>Secondary Gasoline Refinery</t>
  </si>
  <si>
    <t>Secondary LPG Refinery</t>
  </si>
  <si>
    <t>Secondary Fuel Oil Refinery</t>
  </si>
  <si>
    <t>Demand Diesel for Commercial</t>
  </si>
  <si>
    <t>Demand Gasoline for Commercial</t>
  </si>
  <si>
    <t>Demand LPG for Commercial</t>
  </si>
  <si>
    <t>Demand Electric for Commercial</t>
  </si>
  <si>
    <t>Demand Firewood for Commercial</t>
  </si>
  <si>
    <t>Demand Charcoal for Commercial</t>
  </si>
  <si>
    <t>Demand Other non-energy petroleum products for Commercial</t>
  </si>
  <si>
    <t>Demand Diesel for Residential</t>
  </si>
  <si>
    <t>Demand Gasoline for Residential</t>
  </si>
  <si>
    <t>Demand LPG for Residential</t>
  </si>
  <si>
    <t>Demand Electric for Residential</t>
  </si>
  <si>
    <t>Demand Kerosen for Residential</t>
  </si>
  <si>
    <t>Demand Firewood for Residential</t>
  </si>
  <si>
    <t>Demand Charcoal for Residential</t>
  </si>
  <si>
    <t>Demand Other non-energy petroleum products for Residential</t>
  </si>
  <si>
    <t>Demand Diesel for Industrial - Cement</t>
  </si>
  <si>
    <t>Demand Gasoline for Industrial - Cement</t>
  </si>
  <si>
    <t>Demand Natural Gas for Industrial - Cement</t>
  </si>
  <si>
    <t>Demand Electric for Industrial - Cement</t>
  </si>
  <si>
    <t>Demand Hydrogen for Industrial - Cement</t>
  </si>
  <si>
    <t>Demand Coke for Industrial - Cement</t>
  </si>
  <si>
    <t>Demand Biomass for Industrial - Cement</t>
  </si>
  <si>
    <t>Demand Coal for Industrial - Cement</t>
  </si>
  <si>
    <t>Demand Fuel Oil for Industrial - Cement</t>
  </si>
  <si>
    <t>Demand Cement production for Industrial - Cement</t>
  </si>
  <si>
    <t>Demand Diesel for Industrial - Bauxite</t>
  </si>
  <si>
    <t>Demand Gasoline for Industrial - Bauxite</t>
  </si>
  <si>
    <t>Demand Natural Gas for Industrial - Bauxite</t>
  </si>
  <si>
    <t>Demand Electric for Industrial - Bauxite</t>
  </si>
  <si>
    <t>Demand Hydrogen for Industrial - Bauxite</t>
  </si>
  <si>
    <t>Demand Coke for Industrial - Bauxite</t>
  </si>
  <si>
    <t>Demand Biomass for Industrial - Bauxite</t>
  </si>
  <si>
    <t>Demand Coal for Industrial - Bauxite</t>
  </si>
  <si>
    <t>Demand Fuel Oil for Industrial - Bauxite</t>
  </si>
  <si>
    <t>Demand Diesel for Industrial - Sugar</t>
  </si>
  <si>
    <t>Demand Gasoline for Industrial - Sugar</t>
  </si>
  <si>
    <t>Demand Natural Gas for Industrial - Sugar</t>
  </si>
  <si>
    <t>Demand Electric for Industrial - Sugar</t>
  </si>
  <si>
    <t>Demand Hydrogen for Industrial - Sugar</t>
  </si>
  <si>
    <t>Demand Coke for Industrial - Sugar</t>
  </si>
  <si>
    <t>Demand Biomass for Industrial - Sugar</t>
  </si>
  <si>
    <t>Demand Coal for Industrial - Sugar</t>
  </si>
  <si>
    <t>Demand Fuel Oil for Industrial - Sugar</t>
  </si>
  <si>
    <t>Demand Diesel for Industrial - Other</t>
  </si>
  <si>
    <t>Demand Gasoline for Industrial - Other</t>
  </si>
  <si>
    <t>Demand Natural Gas for Industrial - Other</t>
  </si>
  <si>
    <t>Demand Electric for Industrial - Other</t>
  </si>
  <si>
    <t>Demand Hydrogen for Industrial - Other</t>
  </si>
  <si>
    <t>Demand Coke for Industrial - Other</t>
  </si>
  <si>
    <t>Demand Biomass for Industrial - Other</t>
  </si>
  <si>
    <t>Demand Coal for Industrial - Other</t>
  </si>
  <si>
    <t>Demand Fuel Oil for Industrial - Other</t>
  </si>
  <si>
    <t>Demand Diesel for Construction</t>
  </si>
  <si>
    <t>Demand Electric for Construction</t>
  </si>
  <si>
    <t>Demand Fuel Oil for Construction</t>
  </si>
  <si>
    <t>Demand Diesel for Exports</t>
  </si>
  <si>
    <t>Demand Jet Fuel and others for Exports</t>
  </si>
  <si>
    <t>Demand Fuel Oil for Exports</t>
  </si>
  <si>
    <t>Demand Jet Fuel and others for Transport - Aero</t>
  </si>
  <si>
    <t>Demand Diesel for Transport - Maritime</t>
  </si>
  <si>
    <t>Demand Natural Gas for Transport - Maritime</t>
  </si>
  <si>
    <t>Demand LPG for Transport - Maritime</t>
  </si>
  <si>
    <t>Demand Electric for Transport - Maritime</t>
  </si>
  <si>
    <t>Demand Hydrogen for Transport - Maritime</t>
  </si>
  <si>
    <t>Demand Fuel Oil for Transport - Maritime</t>
  </si>
  <si>
    <t>Demand Diesel for Transport - Road</t>
  </si>
  <si>
    <t>Demand Gasoline for Transport - Road</t>
  </si>
  <si>
    <t>Demand Natural Gas for Transport - Road</t>
  </si>
  <si>
    <t>Demand LPG for Transport - Road</t>
  </si>
  <si>
    <t>Demand Electric for Transport - Road</t>
  </si>
  <si>
    <t>Demand Hydrogen for Transport - Road</t>
  </si>
  <si>
    <t>Demand Biofuel/Biogas for Transport - Road</t>
  </si>
  <si>
    <t>Demand Other non-energy petroleum products for Transport - Road</t>
  </si>
  <si>
    <t>Demand Fuel Oil for Transport - Road</t>
  </si>
  <si>
    <t>Demand R32 for Industrial Processes</t>
  </si>
  <si>
    <t>Demand R125 for Industrial Processes</t>
  </si>
  <si>
    <t>Demand R134A for Industrial Processes</t>
  </si>
  <si>
    <t>Demand R143A for Industrial Processes</t>
  </si>
  <si>
    <t>Demand R227EA for Industrial Processes</t>
  </si>
  <si>
    <t>Demand R236FA for Industrial Processes</t>
  </si>
  <si>
    <t>Demand SUB32 for Industrial Processes</t>
  </si>
  <si>
    <t>Demand SUB125 for Industrial Processes</t>
  </si>
  <si>
    <t>Demand SUB134A for Industrial Processes</t>
  </si>
  <si>
    <t>Demand SUB143A for Industrial Processes</t>
  </si>
  <si>
    <t>Demand SUB227EA for Industrial Processes</t>
  </si>
  <si>
    <t>Demand SUB236FA for Industrial Processes</t>
  </si>
  <si>
    <t>Distribute Electric for Heavy Freight</t>
  </si>
  <si>
    <t>Floating technology Electric</t>
  </si>
  <si>
    <t>Floating technology</t>
  </si>
  <si>
    <t>CapacityToActivityUnit</t>
  </si>
  <si>
    <t>OperationalLife</t>
  </si>
  <si>
    <t>Projection.Mode</t>
  </si>
  <si>
    <t>Projection.Parameter</t>
  </si>
  <si>
    <t>CapitalCost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</si>
  <si>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</si>
  <si>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</si>
  <si>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</si>
  <si>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</si>
  <si>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</si>
  <si>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</si>
  <si>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</si>
  <si>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</si>
  <si>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</si>
  <si>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PJ/PJ</t>
  </si>
  <si>
    <t>Years</t>
  </si>
  <si>
    <t>MtCO2e</t>
  </si>
  <si>
    <t>IMP_STOR</t>
  </si>
  <si>
    <t>Clinker imports and storage</t>
  </si>
  <si>
    <t>Mt/Mt</t>
  </si>
  <si>
    <t>kt/kt</t>
  </si>
  <si>
    <t>PJ/GW</t>
  </si>
  <si>
    <t>Provisional</t>
  </si>
  <si>
    <t>EMPTY</t>
  </si>
  <si>
    <t>User defined</t>
  </si>
  <si>
    <t>MUSD/Mt cemento</t>
  </si>
  <si>
    <t>Mt</t>
  </si>
  <si>
    <t>Transpose growth</t>
  </si>
  <si>
    <t>DESC</t>
  </si>
  <si>
    <t>Source 1</t>
  </si>
  <si>
    <t>Source 2</t>
  </si>
  <si>
    <t>Application</t>
  </si>
  <si>
    <t>Fuel</t>
  </si>
  <si>
    <t>According to demand</t>
  </si>
  <si>
    <t>Unit.Introduced</t>
  </si>
  <si>
    <t>M US$ / PJ</t>
  </si>
  <si>
    <t>Flat</t>
  </si>
  <si>
    <t>M US$ / GW</t>
  </si>
  <si>
    <t>GW</t>
  </si>
  <si>
    <t>PJ / ideal PJ</t>
  </si>
  <si>
    <t>PJ</t>
  </si>
  <si>
    <t>Not needed</t>
  </si>
  <si>
    <t>Does not have CAPEX, so operational life is not necessary</t>
  </si>
  <si>
    <t>Standard</t>
  </si>
  <si>
    <t>2018 Jamaica Integrated Resource Plan</t>
  </si>
  <si>
    <t>2019 Jamaica Integrated Resource Plan</t>
  </si>
  <si>
    <t>Default</t>
  </si>
  <si>
    <t>2020 Jamaica Integrated Resource Plan</t>
  </si>
  <si>
    <t>Zero</t>
  </si>
  <si>
    <t>MUS$/PJ</t>
  </si>
  <si>
    <t>adim</t>
  </si>
  <si>
    <t>MUSD/GW</t>
  </si>
  <si>
    <t>MUSD/PJ</t>
  </si>
  <si>
    <t>MUSD/MtCO2e</t>
  </si>
  <si>
    <t>T5NGSCOM</t>
  </si>
  <si>
    <t>Demand Natural Gas for Commercial</t>
  </si>
  <si>
    <t>World Bank Document</t>
  </si>
  <si>
    <t>MtCO2e/MtCO2e</t>
  </si>
  <si>
    <t>T5LIMEIPPU</t>
  </si>
  <si>
    <t>Demand Lime for Industrial Processes</t>
  </si>
  <si>
    <t>T5LUBRIIPPU</t>
  </si>
  <si>
    <t>Demand Lubricants for Industrial Processes</t>
  </si>
  <si>
    <t>T5GSLCON</t>
  </si>
  <si>
    <t>Demand Gasoline for Construction</t>
  </si>
  <si>
    <t>LIME</t>
  </si>
  <si>
    <t>LUBRI</t>
  </si>
  <si>
    <t>MUSD/Mt clinker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</si>
</sst>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0" xfId="0" applyFill="1"/>
    <xf numFmtId="0" fontId="0" fillId="4" borderId="7" xfId="0" applyFill="1" applyBorder="1"/>
    <xf numFmtId="0" fontId="0" fillId="4" borderId="8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2" xfId="0" applyFill="1" applyBorder="1"/>
    <xf numFmtId="0" fontId="0" fillId="3" borderId="3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0" xfId="0" applyFill="1"/>
    <xf numFmtId="0" fontId="0" fillId="4" borderId="4" xfId="0" applyFill="1" applyBorder="1"/>
    <xf numFmtId="0" fontId="0" fillId="4" borderId="6" xfId="0" applyFill="1" applyBorder="1"/>
    <xf numFmtId="0" fontId="0" fillId="4" borderId="9" xfId="0" applyFill="1" applyBorder="1"/>
    <xf numFmtId="0" fontId="0" fillId="3" borderId="6" xfId="0" applyFill="1" applyBorder="1"/>
    <xf numFmtId="0" fontId="0" fillId="3" borderId="4" xfId="0" applyFill="1" applyBorder="1"/>
    <xf numFmtId="0" fontId="0" fillId="3" borderId="9" xfId="0" applyFill="1" applyBorder="1"/>
    <xf numFmtId="0" fontId="0" fillId="7" borderId="6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6" xfId="0" applyFill="1" applyBorder="1"/>
    <xf numFmtId="0" fontId="0" fillId="6" borderId="4" xfId="0" applyFill="1" applyBorder="1"/>
    <xf numFmtId="0" fontId="5" fillId="0" borderId="11" xfId="0" applyFont="1" applyBorder="1"/>
    <xf numFmtId="0" fontId="5" fillId="0" borderId="12" xfId="0" applyFont="1" applyBorder="1"/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6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6" fillId="4" borderId="0" xfId="0" applyFont="1" applyFill="1"/>
    <xf numFmtId="0" fontId="3" fillId="3" borderId="4" xfId="0" applyFont="1" applyFill="1" applyBorder="1"/>
    <xf numFmtId="0" fontId="3" fillId="3" borderId="6" xfId="0" applyFont="1" applyFill="1" applyBorder="1"/>
    <xf numFmtId="0" fontId="3" fillId="4" borderId="6" xfId="0" applyFont="1" applyFill="1" applyBorder="1"/>
    <xf numFmtId="0" fontId="0" fillId="6" borderId="9" xfId="0" applyFill="1" applyBorder="1"/>
    <xf numFmtId="0" fontId="7" fillId="4" borderId="0" xfId="0" applyFont="1" applyFill="1"/>
    <xf numFmtId="0" fontId="6" fillId="6" borderId="0" xfId="0" applyFont="1" applyFill="1"/>
    <xf numFmtId="0" fontId="7" fillId="6" borderId="0" xfId="0" applyFont="1" applyFill="1"/>
    <xf numFmtId="0" fontId="3" fillId="4" borderId="0" xfId="0" applyFont="1" applyFill="1"/>
    <xf numFmtId="0" fontId="3" fillId="6" borderId="0" xfId="0" applyFont="1" applyFill="1"/>
    <xf numFmtId="166" fontId="0" fillId="3" borderId="0" xfId="0" applyNumberFormat="1" applyFill="1"/>
    <xf numFmtId="166" fontId="0" fillId="2" borderId="0" xfId="0" applyNumberFormat="1" applyFill="1"/>
    <xf numFmtId="2" fontId="0" fillId="4" borderId="0" xfId="0" applyNumberFormat="1" applyFill="1"/>
    <xf numFmtId="0" fontId="7" fillId="3" borderId="0" xfId="0" applyFont="1" applyFill="1"/>
    <xf numFmtId="0" fontId="7" fillId="2" borderId="0" xfId="0" applyFont="1" applyFill="1"/>
    <xf numFmtId="2" fontId="7" fillId="4" borderId="0" xfId="0" applyNumberFormat="1" applyFont="1" applyFill="1"/>
    <xf numFmtId="2" fontId="7" fillId="6" borderId="0" xfId="0" applyNumberFormat="1" applyFont="1" applyFill="1"/>
    <xf numFmtId="164" fontId="7" fillId="4" borderId="0" xfId="0" applyNumberFormat="1" applyFont="1" applyFill="1"/>
    <xf numFmtId="0" fontId="7" fillId="0" borderId="0" xfId="0" applyFont="1"/>
    <xf numFmtId="165" fontId="7" fillId="4" borderId="0" xfId="0" applyNumberFormat="1" applyFont="1" applyFill="1"/>
    <xf numFmtId="1" fontId="7" fillId="4" borderId="0" xfId="0" applyNumberFormat="1" applyFont="1" applyFill="1"/>
    <xf numFmtId="165" fontId="3" fillId="2" borderId="0" xfId="0" applyNumberFormat="1" applyFont="1" applyFill="1"/>
    <xf numFmtId="165" fontId="3" fillId="3" borderId="0" xfId="0" applyNumberFormat="1" applyFont="1" applyFill="1"/>
    <xf numFmtId="0" fontId="8" fillId="0" borderId="0" xfId="1"/>
    <xf numFmtId="0" fontId="7" fillId="4" borderId="4" xfId="0" applyFont="1" applyFill="1" applyBorder="1"/>
    <xf numFmtId="0" fontId="7" fillId="4" borderId="6" xfId="0" applyFont="1" applyFill="1" applyBorder="1"/>
    <xf numFmtId="0" fontId="7" fillId="3" borderId="6" xfId="0" applyFont="1" applyFill="1" applyBorder="1"/>
    <xf numFmtId="0" fontId="7" fillId="4" borderId="9" xfId="0" applyFont="1" applyFill="1" applyBorder="1"/>
    <xf numFmtId="0" fontId="7" fillId="3" borderId="4" xfId="0" applyFont="1" applyFill="1" applyBorder="1"/>
    <xf numFmtId="0" fontId="7" fillId="3" borderId="9" xfId="0" applyFont="1" applyFill="1" applyBorder="1"/>
    <xf numFmtId="164" fontId="7" fillId="6" borderId="0" xfId="0" applyNumberFormat="1" applyFont="1" applyFill="1"/>
    <xf numFmtId="2" fontId="0" fillId="3" borderId="0" xfId="0" applyNumberFormat="1" applyFill="1"/>
    <xf numFmtId="2" fontId="0" fillId="2" borderId="0" xfId="0" applyNumberFormat="1" applyFill="1"/>
    <xf numFmtId="1" fontId="0" fillId="2" borderId="0" xfId="0" applyNumberFormat="1" applyFill="1"/>
    <xf numFmtId="165" fontId="0" fillId="2" borderId="0" xfId="0" applyNumberFormat="1" applyFill="1"/>
    <xf numFmtId="0" fontId="0" fillId="8" borderId="1" xfId="0" applyFill="1" applyBorder="1"/>
    <xf numFmtId="0" fontId="0" fillId="8" borderId="0" xfId="0" applyFill="1"/>
    <xf numFmtId="0" fontId="0" fillId="9" borderId="1" xfId="0" applyFill="1" applyBorder="1"/>
    <xf numFmtId="0" fontId="0" fillId="9" borderId="0" xfId="0" applyFill="1"/>
    <xf numFmtId="164" fontId="0" fillId="9" borderId="1" xfId="0" applyNumberFormat="1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164" fontId="0" fillId="8" borderId="1" xfId="0" applyNumberFormat="1" applyFill="1" applyBorder="1"/>
    <xf numFmtId="11" fontId="0" fillId="9" borderId="1" xfId="0" applyNumberFormat="1" applyFill="1" applyBorder="1"/>
    <xf numFmtId="2" fontId="0" fillId="9" borderId="1" xfId="0" applyNumberFormat="1" applyFill="1" applyBorder="1"/>
    <xf numFmtId="0" fontId="0" fillId="8" borderId="24" xfId="0" applyFill="1" applyBorder="1"/>
    <xf numFmtId="0" fontId="0" fillId="8" borderId="25" xfId="0" applyFill="1" applyBorder="1"/>
    <xf numFmtId="165" fontId="7" fillId="9" borderId="1" xfId="0" applyNumberFormat="1" applyFont="1" applyFill="1" applyBorder="1"/>
    <xf numFmtId="165" fontId="0" fillId="8" borderId="1" xfId="0" applyNumberFormat="1" applyFill="1" applyBorder="1"/>
    <xf numFmtId="165" fontId="0" fillId="9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uments1.worldbank.org/curated/en/920661600750772102/pdf/Cooking-with-Electricity-A-Cost-Perspective.pdf?_gl=1*2kyywl*_gcl_au*NTgyNDMxNTg4LjE3MjM1ODkwNzQ." TargetMode="External"/><Relationship Id="rId2" Type="http://schemas.openxmlformats.org/officeDocument/2006/relationships/hyperlink" Target="https://documents1.worldbank.org/curated/en/920661600750772102/pdf/Cooking-with-Electricity-A-Cost-Perspective.pdf?_gl=1*2kyywl*_gcl_au*NTgyNDMxNTg4LjE3MjM1ODkwNzQ." TargetMode="External"/><Relationship Id="rId1" Type="http://schemas.openxmlformats.org/officeDocument/2006/relationships/hyperlink" Target="https://documents1.worldbank.org/curated/en/920661600750772102/pdf/Cooking-with-Electricity-A-Cost-Perspective.pdf?_gl=1*2kyywl*_gcl_au*NTgyNDMxNTg4LjE3MjM1ODkwNzQ.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9"/>
  <sheetViews>
    <sheetView topLeftCell="A108" zoomScale="85" zoomScaleNormal="85" workbookViewId="0">
      <selection activeCell="D294" sqref="D294"/>
    </sheetView>
  </sheetViews>
  <sheetFormatPr defaultRowHeight="14.4" x14ac:dyDescent="0.3"/>
  <cols>
    <col min="1" max="1" width="24.44140625" bestFit="1" customWidth="1"/>
    <col min="2" max="2" width="11.77734375" bestFit="1" customWidth="1"/>
    <col min="3" max="3" width="19.6640625" bestFit="1" customWidth="1"/>
    <col min="4" max="4" width="60.5546875" bestFit="1" customWidth="1"/>
    <col min="5" max="5" width="16.77734375" bestFit="1" customWidth="1"/>
    <col min="6" max="6" width="20.77734375" bestFit="1" customWidth="1"/>
    <col min="7" max="7" width="15.88671875" bestFit="1" customWidth="1"/>
    <col min="8" max="8" width="10.44140625" bestFit="1" customWidth="1"/>
  </cols>
  <sheetData>
    <row r="1" spans="1:9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x14ac:dyDescent="0.3">
      <c r="A2" s="5" t="s">
        <v>8</v>
      </c>
      <c r="B2" s="6">
        <v>1</v>
      </c>
      <c r="C2" s="6" t="s">
        <v>14</v>
      </c>
      <c r="D2" s="6" t="s">
        <v>161</v>
      </c>
      <c r="E2" s="6">
        <v>1</v>
      </c>
      <c r="F2" s="6" t="s">
        <v>306</v>
      </c>
      <c r="G2" s="6" t="s">
        <v>320</v>
      </c>
      <c r="H2" s="71">
        <v>1</v>
      </c>
      <c r="I2" s="65" t="s">
        <v>347</v>
      </c>
    </row>
    <row r="3" spans="1:9" x14ac:dyDescent="0.3">
      <c r="A3" s="7" t="s">
        <v>8</v>
      </c>
      <c r="B3" s="8">
        <v>1</v>
      </c>
      <c r="C3" s="8" t="s">
        <v>14</v>
      </c>
      <c r="D3" s="8" t="s">
        <v>161</v>
      </c>
      <c r="E3" s="8">
        <v>2</v>
      </c>
      <c r="F3" s="8" t="s">
        <v>307</v>
      </c>
      <c r="G3" s="8" t="s">
        <v>321</v>
      </c>
      <c r="H3" s="72">
        <v>1</v>
      </c>
      <c r="I3" s="65" t="s">
        <v>348</v>
      </c>
    </row>
    <row r="4" spans="1:9" x14ac:dyDescent="0.3">
      <c r="A4" s="11" t="s">
        <v>8</v>
      </c>
      <c r="B4" s="4">
        <v>2</v>
      </c>
      <c r="C4" s="4" t="s">
        <v>15</v>
      </c>
      <c r="D4" s="4" t="s">
        <v>162</v>
      </c>
      <c r="E4" s="4">
        <v>1</v>
      </c>
      <c r="F4" s="4" t="s">
        <v>306</v>
      </c>
      <c r="G4" s="4" t="s">
        <v>320</v>
      </c>
      <c r="H4" s="73">
        <v>1</v>
      </c>
      <c r="I4" s="65" t="s">
        <v>347</v>
      </c>
    </row>
    <row r="5" spans="1:9" x14ac:dyDescent="0.3">
      <c r="A5" s="11" t="s">
        <v>8</v>
      </c>
      <c r="B5" s="4">
        <v>2</v>
      </c>
      <c r="C5" s="4" t="s">
        <v>15</v>
      </c>
      <c r="D5" s="4" t="s">
        <v>162</v>
      </c>
      <c r="E5" s="4">
        <v>2</v>
      </c>
      <c r="F5" s="4" t="s">
        <v>307</v>
      </c>
      <c r="G5" s="4" t="s">
        <v>321</v>
      </c>
      <c r="H5" s="73">
        <v>1</v>
      </c>
      <c r="I5" s="65" t="s">
        <v>348</v>
      </c>
    </row>
    <row r="6" spans="1:9" x14ac:dyDescent="0.3">
      <c r="A6" s="7" t="s">
        <v>8</v>
      </c>
      <c r="B6" s="8">
        <v>3</v>
      </c>
      <c r="C6" s="8" t="s">
        <v>16</v>
      </c>
      <c r="D6" s="8" t="s">
        <v>163</v>
      </c>
      <c r="E6" s="8">
        <v>1</v>
      </c>
      <c r="F6" s="8" t="s">
        <v>306</v>
      </c>
      <c r="G6" s="8" t="s">
        <v>320</v>
      </c>
      <c r="H6" s="72">
        <v>1</v>
      </c>
      <c r="I6" s="65" t="s">
        <v>347</v>
      </c>
    </row>
    <row r="7" spans="1:9" x14ac:dyDescent="0.3">
      <c r="A7" s="7" t="s">
        <v>8</v>
      </c>
      <c r="B7" s="8">
        <v>3</v>
      </c>
      <c r="C7" s="8" t="s">
        <v>16</v>
      </c>
      <c r="D7" s="8" t="s">
        <v>163</v>
      </c>
      <c r="E7" s="8">
        <v>2</v>
      </c>
      <c r="F7" s="8" t="s">
        <v>307</v>
      </c>
      <c r="G7" s="8" t="s">
        <v>321</v>
      </c>
      <c r="H7" s="72">
        <v>1</v>
      </c>
      <c r="I7" s="65" t="s">
        <v>348</v>
      </c>
    </row>
    <row r="8" spans="1:9" x14ac:dyDescent="0.3">
      <c r="A8" s="11" t="s">
        <v>8</v>
      </c>
      <c r="B8" s="4">
        <v>4</v>
      </c>
      <c r="C8" s="4" t="s">
        <v>17</v>
      </c>
      <c r="D8" s="4" t="s">
        <v>164</v>
      </c>
      <c r="E8" s="4">
        <v>1</v>
      </c>
      <c r="F8" s="4" t="s">
        <v>306</v>
      </c>
      <c r="G8" s="4" t="s">
        <v>320</v>
      </c>
      <c r="H8" s="73">
        <v>1</v>
      </c>
      <c r="I8" s="65" t="s">
        <v>347</v>
      </c>
    </row>
    <row r="9" spans="1:9" x14ac:dyDescent="0.3">
      <c r="A9" s="11" t="s">
        <v>8</v>
      </c>
      <c r="B9" s="4">
        <v>4</v>
      </c>
      <c r="C9" s="4" t="s">
        <v>17</v>
      </c>
      <c r="D9" s="4" t="s">
        <v>164</v>
      </c>
      <c r="E9" s="4">
        <v>2</v>
      </c>
      <c r="F9" s="4" t="s">
        <v>307</v>
      </c>
      <c r="G9" s="4" t="s">
        <v>321</v>
      </c>
      <c r="H9" s="73">
        <v>1</v>
      </c>
      <c r="I9" s="65" t="s">
        <v>348</v>
      </c>
    </row>
    <row r="10" spans="1:9" x14ac:dyDescent="0.3">
      <c r="A10" s="7" t="s">
        <v>8</v>
      </c>
      <c r="B10" s="8">
        <v>5</v>
      </c>
      <c r="C10" s="8" t="s">
        <v>18</v>
      </c>
      <c r="D10" s="8" t="s">
        <v>165</v>
      </c>
      <c r="E10" s="8">
        <v>1</v>
      </c>
      <c r="F10" s="8" t="s">
        <v>306</v>
      </c>
      <c r="G10" s="8" t="s">
        <v>320</v>
      </c>
      <c r="H10" s="72">
        <v>1</v>
      </c>
      <c r="I10" s="65" t="s">
        <v>347</v>
      </c>
    </row>
    <row r="11" spans="1:9" x14ac:dyDescent="0.3">
      <c r="A11" s="7" t="s">
        <v>8</v>
      </c>
      <c r="B11" s="8">
        <v>5</v>
      </c>
      <c r="C11" s="8" t="s">
        <v>18</v>
      </c>
      <c r="D11" s="8" t="s">
        <v>165</v>
      </c>
      <c r="E11" s="8">
        <v>2</v>
      </c>
      <c r="F11" s="8" t="s">
        <v>307</v>
      </c>
      <c r="G11" s="8" t="s">
        <v>321</v>
      </c>
      <c r="H11" s="72">
        <v>1</v>
      </c>
      <c r="I11" s="65" t="s">
        <v>348</v>
      </c>
    </row>
    <row r="12" spans="1:9" x14ac:dyDescent="0.3">
      <c r="A12" s="11" t="s">
        <v>8</v>
      </c>
      <c r="B12" s="4">
        <v>6</v>
      </c>
      <c r="C12" s="4" t="s">
        <v>19</v>
      </c>
      <c r="D12" s="4" t="s">
        <v>166</v>
      </c>
      <c r="E12" s="4">
        <v>1</v>
      </c>
      <c r="F12" s="4" t="s">
        <v>306</v>
      </c>
      <c r="G12" s="4" t="s">
        <v>320</v>
      </c>
      <c r="H12" s="73">
        <v>1</v>
      </c>
      <c r="I12" s="65" t="s">
        <v>347</v>
      </c>
    </row>
    <row r="13" spans="1:9" x14ac:dyDescent="0.3">
      <c r="A13" s="11" t="s">
        <v>8</v>
      </c>
      <c r="B13" s="4">
        <v>6</v>
      </c>
      <c r="C13" s="4" t="s">
        <v>19</v>
      </c>
      <c r="D13" s="4" t="s">
        <v>166</v>
      </c>
      <c r="E13" s="4">
        <v>2</v>
      </c>
      <c r="F13" s="4" t="s">
        <v>307</v>
      </c>
      <c r="G13" s="4" t="s">
        <v>321</v>
      </c>
      <c r="H13" s="73">
        <v>1</v>
      </c>
      <c r="I13" s="65" t="s">
        <v>348</v>
      </c>
    </row>
    <row r="14" spans="1:9" x14ac:dyDescent="0.3">
      <c r="A14" s="7" t="s">
        <v>8</v>
      </c>
      <c r="B14" s="8">
        <v>7</v>
      </c>
      <c r="C14" s="8" t="s">
        <v>20</v>
      </c>
      <c r="D14" s="8" t="s">
        <v>167</v>
      </c>
      <c r="E14" s="8">
        <v>1</v>
      </c>
      <c r="F14" s="8" t="s">
        <v>306</v>
      </c>
      <c r="G14" s="8" t="s">
        <v>320</v>
      </c>
      <c r="H14" s="72">
        <v>1</v>
      </c>
      <c r="I14" s="65" t="s">
        <v>347</v>
      </c>
    </row>
    <row r="15" spans="1:9" x14ac:dyDescent="0.3">
      <c r="A15" s="7" t="s">
        <v>8</v>
      </c>
      <c r="B15" s="8">
        <v>7</v>
      </c>
      <c r="C15" s="8" t="s">
        <v>20</v>
      </c>
      <c r="D15" s="8" t="s">
        <v>167</v>
      </c>
      <c r="E15" s="8">
        <v>2</v>
      </c>
      <c r="F15" s="8" t="s">
        <v>307</v>
      </c>
      <c r="G15" s="8" t="s">
        <v>321</v>
      </c>
      <c r="H15" s="72">
        <v>1</v>
      </c>
      <c r="I15" s="65" t="s">
        <v>348</v>
      </c>
    </row>
    <row r="16" spans="1:9" x14ac:dyDescent="0.3">
      <c r="A16" s="11" t="s">
        <v>8</v>
      </c>
      <c r="B16" s="4">
        <v>8</v>
      </c>
      <c r="C16" s="4" t="s">
        <v>21</v>
      </c>
      <c r="D16" s="4" t="s">
        <v>168</v>
      </c>
      <c r="E16" s="4">
        <v>1</v>
      </c>
      <c r="F16" s="4" t="s">
        <v>306</v>
      </c>
      <c r="G16" s="4" t="s">
        <v>320</v>
      </c>
      <c r="H16" s="73">
        <v>1</v>
      </c>
      <c r="I16" s="65" t="s">
        <v>347</v>
      </c>
    </row>
    <row r="17" spans="1:9" x14ac:dyDescent="0.3">
      <c r="A17" s="11" t="s">
        <v>8</v>
      </c>
      <c r="B17" s="4">
        <v>8</v>
      </c>
      <c r="C17" s="4" t="s">
        <v>21</v>
      </c>
      <c r="D17" s="4" t="s">
        <v>168</v>
      </c>
      <c r="E17" s="4">
        <v>2</v>
      </c>
      <c r="F17" s="4" t="s">
        <v>307</v>
      </c>
      <c r="G17" s="4" t="s">
        <v>321</v>
      </c>
      <c r="H17" s="73">
        <v>1</v>
      </c>
      <c r="I17" s="65" t="s">
        <v>348</v>
      </c>
    </row>
    <row r="18" spans="1:9" x14ac:dyDescent="0.3">
      <c r="A18" s="7" t="s">
        <v>8</v>
      </c>
      <c r="B18" s="8">
        <v>9</v>
      </c>
      <c r="C18" s="8" t="s">
        <v>22</v>
      </c>
      <c r="D18" s="8" t="s">
        <v>169</v>
      </c>
      <c r="E18" s="8">
        <v>1</v>
      </c>
      <c r="F18" s="8" t="s">
        <v>306</v>
      </c>
      <c r="G18" s="8" t="s">
        <v>320</v>
      </c>
      <c r="H18" s="72">
        <v>1</v>
      </c>
      <c r="I18" s="65" t="s">
        <v>347</v>
      </c>
    </row>
    <row r="19" spans="1:9" x14ac:dyDescent="0.3">
      <c r="A19" s="7" t="s">
        <v>8</v>
      </c>
      <c r="B19" s="8">
        <v>9</v>
      </c>
      <c r="C19" s="8" t="s">
        <v>22</v>
      </c>
      <c r="D19" s="8" t="s">
        <v>169</v>
      </c>
      <c r="E19" s="8">
        <v>2</v>
      </c>
      <c r="F19" s="8" t="s">
        <v>307</v>
      </c>
      <c r="G19" s="8" t="s">
        <v>321</v>
      </c>
      <c r="H19" s="72">
        <v>1</v>
      </c>
      <c r="I19" s="65" t="s">
        <v>348</v>
      </c>
    </row>
    <row r="20" spans="1:9" x14ac:dyDescent="0.3">
      <c r="A20" s="11" t="s">
        <v>8</v>
      </c>
      <c r="B20" s="4">
        <v>10</v>
      </c>
      <c r="C20" s="4" t="s">
        <v>23</v>
      </c>
      <c r="D20" s="4" t="s">
        <v>170</v>
      </c>
      <c r="E20" s="4">
        <v>1</v>
      </c>
      <c r="F20" s="4" t="s">
        <v>306</v>
      </c>
      <c r="G20" s="4" t="s">
        <v>320</v>
      </c>
      <c r="H20" s="73">
        <v>1</v>
      </c>
      <c r="I20" s="65" t="s">
        <v>347</v>
      </c>
    </row>
    <row r="21" spans="1:9" x14ac:dyDescent="0.3">
      <c r="A21" s="11" t="s">
        <v>8</v>
      </c>
      <c r="B21" s="4">
        <v>10</v>
      </c>
      <c r="C21" s="4" t="s">
        <v>23</v>
      </c>
      <c r="D21" s="4" t="s">
        <v>170</v>
      </c>
      <c r="E21" s="4">
        <v>2</v>
      </c>
      <c r="F21" s="4" t="s">
        <v>307</v>
      </c>
      <c r="G21" s="4" t="s">
        <v>321</v>
      </c>
      <c r="H21" s="73">
        <v>1</v>
      </c>
      <c r="I21" s="65" t="s">
        <v>348</v>
      </c>
    </row>
    <row r="22" spans="1:9" x14ac:dyDescent="0.3">
      <c r="A22" s="7" t="s">
        <v>8</v>
      </c>
      <c r="B22" s="8">
        <v>11</v>
      </c>
      <c r="C22" s="8" t="s">
        <v>24</v>
      </c>
      <c r="D22" s="8" t="s">
        <v>171</v>
      </c>
      <c r="E22" s="8">
        <v>1</v>
      </c>
      <c r="F22" s="8" t="s">
        <v>306</v>
      </c>
      <c r="G22" s="8" t="s">
        <v>320</v>
      </c>
      <c r="H22" s="72">
        <v>1</v>
      </c>
      <c r="I22" s="65" t="s">
        <v>347</v>
      </c>
    </row>
    <row r="23" spans="1:9" x14ac:dyDescent="0.3">
      <c r="A23" s="7" t="s">
        <v>8</v>
      </c>
      <c r="B23" s="8">
        <v>11</v>
      </c>
      <c r="C23" s="8" t="s">
        <v>24</v>
      </c>
      <c r="D23" s="8" t="s">
        <v>171</v>
      </c>
      <c r="E23" s="8">
        <v>2</v>
      </c>
      <c r="F23" s="8" t="s">
        <v>307</v>
      </c>
      <c r="G23" s="8" t="s">
        <v>321</v>
      </c>
      <c r="H23" s="72">
        <v>1</v>
      </c>
      <c r="I23" s="65" t="s">
        <v>348</v>
      </c>
    </row>
    <row r="24" spans="1:9" x14ac:dyDescent="0.3">
      <c r="A24" s="11" t="s">
        <v>8</v>
      </c>
      <c r="B24" s="4">
        <v>12</v>
      </c>
      <c r="C24" s="4" t="s">
        <v>25</v>
      </c>
      <c r="D24" s="4" t="s">
        <v>172</v>
      </c>
      <c r="E24" s="4">
        <v>1</v>
      </c>
      <c r="F24" s="4" t="s">
        <v>306</v>
      </c>
      <c r="G24" s="4" t="s">
        <v>320</v>
      </c>
      <c r="H24" s="73">
        <v>1</v>
      </c>
      <c r="I24" s="65" t="s">
        <v>347</v>
      </c>
    </row>
    <row r="25" spans="1:9" ht="15" thickBot="1" x14ac:dyDescent="0.35">
      <c r="A25" s="11" t="s">
        <v>8</v>
      </c>
      <c r="B25" s="4">
        <v>12</v>
      </c>
      <c r="C25" s="4" t="s">
        <v>25</v>
      </c>
      <c r="D25" s="4" t="s">
        <v>172</v>
      </c>
      <c r="E25" s="4">
        <v>2</v>
      </c>
      <c r="F25" s="4" t="s">
        <v>307</v>
      </c>
      <c r="G25" s="4" t="s">
        <v>321</v>
      </c>
      <c r="H25" s="73">
        <v>1</v>
      </c>
      <c r="I25" s="65" t="s">
        <v>348</v>
      </c>
    </row>
    <row r="26" spans="1:9" x14ac:dyDescent="0.3">
      <c r="A26" s="5" t="s">
        <v>8</v>
      </c>
      <c r="B26" s="6">
        <v>13</v>
      </c>
      <c r="C26" s="6" t="s">
        <v>26</v>
      </c>
      <c r="D26" s="6" t="s">
        <v>173</v>
      </c>
      <c r="E26" s="6">
        <v>1</v>
      </c>
      <c r="F26" s="6" t="s">
        <v>306</v>
      </c>
      <c r="G26" s="6" t="s">
        <v>320</v>
      </c>
      <c r="H26" s="71">
        <v>1</v>
      </c>
      <c r="I26" s="65" t="s">
        <v>347</v>
      </c>
    </row>
    <row r="27" spans="1:9" ht="15" thickBot="1" x14ac:dyDescent="0.35">
      <c r="A27" s="9" t="s">
        <v>8</v>
      </c>
      <c r="B27" s="10">
        <v>13</v>
      </c>
      <c r="C27" s="10" t="s">
        <v>26</v>
      </c>
      <c r="D27" s="10" t="s">
        <v>173</v>
      </c>
      <c r="E27" s="10">
        <v>2</v>
      </c>
      <c r="F27" s="10" t="s">
        <v>307</v>
      </c>
      <c r="G27" s="10" t="s">
        <v>321</v>
      </c>
      <c r="H27" s="74">
        <v>1</v>
      </c>
      <c r="I27" s="65" t="s">
        <v>348</v>
      </c>
    </row>
    <row r="28" spans="1:9" x14ac:dyDescent="0.3">
      <c r="A28" s="11" t="s">
        <v>8</v>
      </c>
      <c r="B28" s="4">
        <v>14</v>
      </c>
      <c r="C28" s="4" t="s">
        <v>27</v>
      </c>
      <c r="D28" s="4" t="s">
        <v>174</v>
      </c>
      <c r="E28" s="4">
        <v>1</v>
      </c>
      <c r="F28" s="4" t="s">
        <v>306</v>
      </c>
      <c r="G28" s="4" t="s">
        <v>320</v>
      </c>
      <c r="H28" s="73">
        <v>1</v>
      </c>
      <c r="I28" s="65" t="s">
        <v>347</v>
      </c>
    </row>
    <row r="29" spans="1:9" x14ac:dyDescent="0.3">
      <c r="A29" s="11" t="s">
        <v>8</v>
      </c>
      <c r="B29" s="4">
        <v>14</v>
      </c>
      <c r="C29" s="4" t="s">
        <v>27</v>
      </c>
      <c r="D29" s="4" t="s">
        <v>174</v>
      </c>
      <c r="E29" s="4">
        <v>2</v>
      </c>
      <c r="F29" s="4" t="s">
        <v>307</v>
      </c>
      <c r="G29" s="4" t="s">
        <v>321</v>
      </c>
      <c r="H29" s="73">
        <v>1</v>
      </c>
      <c r="I29" s="65" t="s">
        <v>348</v>
      </c>
    </row>
    <row r="30" spans="1:9" x14ac:dyDescent="0.3">
      <c r="A30" s="7" t="s">
        <v>8</v>
      </c>
      <c r="B30" s="8">
        <v>15</v>
      </c>
      <c r="C30" s="8" t="s">
        <v>28</v>
      </c>
      <c r="D30" s="8" t="s">
        <v>175</v>
      </c>
      <c r="E30" s="8">
        <v>1</v>
      </c>
      <c r="F30" s="8" t="s">
        <v>306</v>
      </c>
      <c r="G30" s="8" t="s">
        <v>320</v>
      </c>
      <c r="H30" s="72">
        <v>1</v>
      </c>
      <c r="I30" s="65" t="s">
        <v>347</v>
      </c>
    </row>
    <row r="31" spans="1:9" ht="15" thickBot="1" x14ac:dyDescent="0.35">
      <c r="A31" s="7" t="s">
        <v>8</v>
      </c>
      <c r="B31" s="8">
        <v>15</v>
      </c>
      <c r="C31" s="8" t="s">
        <v>28</v>
      </c>
      <c r="D31" s="8" t="s">
        <v>175</v>
      </c>
      <c r="E31" s="8">
        <v>2</v>
      </c>
      <c r="F31" s="8" t="s">
        <v>307</v>
      </c>
      <c r="G31" s="8" t="s">
        <v>321</v>
      </c>
      <c r="H31" s="72">
        <v>1</v>
      </c>
      <c r="I31" s="65" t="s">
        <v>348</v>
      </c>
    </row>
    <row r="32" spans="1:9" x14ac:dyDescent="0.3">
      <c r="A32" s="14" t="s">
        <v>8</v>
      </c>
      <c r="B32" s="15">
        <v>16</v>
      </c>
      <c r="C32" s="15" t="s">
        <v>29</v>
      </c>
      <c r="D32" s="15" t="s">
        <v>176</v>
      </c>
      <c r="E32" s="15">
        <v>1</v>
      </c>
      <c r="F32" s="15" t="s">
        <v>306</v>
      </c>
      <c r="G32" s="15" t="s">
        <v>327</v>
      </c>
      <c r="H32" s="75">
        <v>31.356000000000002</v>
      </c>
      <c r="I32" s="65" t="s">
        <v>349</v>
      </c>
    </row>
    <row r="33" spans="1:9" x14ac:dyDescent="0.3">
      <c r="A33" s="11" t="s">
        <v>8</v>
      </c>
      <c r="B33" s="4">
        <v>16</v>
      </c>
      <c r="C33" s="4" t="s">
        <v>29</v>
      </c>
      <c r="D33" s="4" t="s">
        <v>176</v>
      </c>
      <c r="E33" s="4">
        <v>2</v>
      </c>
      <c r="F33" s="4" t="s">
        <v>307</v>
      </c>
      <c r="G33" s="4" t="s">
        <v>321</v>
      </c>
      <c r="H33" s="73">
        <v>50</v>
      </c>
      <c r="I33" s="65" t="s">
        <v>350</v>
      </c>
    </row>
    <row r="34" spans="1:9" x14ac:dyDescent="0.3">
      <c r="A34" s="7" t="s">
        <v>8</v>
      </c>
      <c r="B34" s="8">
        <v>17</v>
      </c>
      <c r="C34" s="8" t="s">
        <v>30</v>
      </c>
      <c r="D34" s="8" t="s">
        <v>177</v>
      </c>
      <c r="E34" s="8">
        <v>1</v>
      </c>
      <c r="F34" s="8" t="s">
        <v>306</v>
      </c>
      <c r="G34" s="8" t="s">
        <v>327</v>
      </c>
      <c r="H34" s="72">
        <v>31.4</v>
      </c>
      <c r="I34" s="65" t="s">
        <v>349</v>
      </c>
    </row>
    <row r="35" spans="1:9" x14ac:dyDescent="0.3">
      <c r="A35" s="7" t="s">
        <v>8</v>
      </c>
      <c r="B35" s="8">
        <v>17</v>
      </c>
      <c r="C35" s="8" t="s">
        <v>30</v>
      </c>
      <c r="D35" s="8" t="s">
        <v>177</v>
      </c>
      <c r="E35" s="8">
        <v>2</v>
      </c>
      <c r="F35" s="8" t="s">
        <v>307</v>
      </c>
      <c r="G35" s="8" t="s">
        <v>321</v>
      </c>
      <c r="H35" s="72">
        <v>50</v>
      </c>
      <c r="I35" s="65" t="s">
        <v>351</v>
      </c>
    </row>
    <row r="36" spans="1:9" x14ac:dyDescent="0.3">
      <c r="A36" s="11" t="s">
        <v>8</v>
      </c>
      <c r="B36" s="4">
        <v>18</v>
      </c>
      <c r="C36" s="4" t="s">
        <v>31</v>
      </c>
      <c r="D36" s="4" t="s">
        <v>178</v>
      </c>
      <c r="E36" s="4">
        <v>1</v>
      </c>
      <c r="F36" s="4" t="s">
        <v>306</v>
      </c>
      <c r="G36" s="4" t="s">
        <v>327</v>
      </c>
      <c r="H36" s="73">
        <v>31.356000000000002</v>
      </c>
      <c r="I36" s="65" t="s">
        <v>349</v>
      </c>
    </row>
    <row r="37" spans="1:9" x14ac:dyDescent="0.3">
      <c r="A37" s="11" t="s">
        <v>8</v>
      </c>
      <c r="B37" s="4">
        <v>18</v>
      </c>
      <c r="C37" s="4" t="s">
        <v>31</v>
      </c>
      <c r="D37" s="4" t="s">
        <v>178</v>
      </c>
      <c r="E37" s="4">
        <v>2</v>
      </c>
      <c r="F37" s="4" t="s">
        <v>307</v>
      </c>
      <c r="G37" s="4" t="s">
        <v>321</v>
      </c>
      <c r="H37" s="73">
        <v>30</v>
      </c>
      <c r="I37" s="65" t="s">
        <v>352</v>
      </c>
    </row>
    <row r="38" spans="1:9" x14ac:dyDescent="0.3">
      <c r="A38" s="7" t="s">
        <v>8</v>
      </c>
      <c r="B38" s="8">
        <v>19</v>
      </c>
      <c r="C38" s="8" t="s">
        <v>32</v>
      </c>
      <c r="D38" s="8" t="s">
        <v>179</v>
      </c>
      <c r="E38" s="8">
        <v>1</v>
      </c>
      <c r="F38" s="8" t="s">
        <v>306</v>
      </c>
      <c r="G38" s="8" t="s">
        <v>327</v>
      </c>
      <c r="H38" s="72">
        <v>31.4</v>
      </c>
      <c r="I38" s="65" t="s">
        <v>349</v>
      </c>
    </row>
    <row r="39" spans="1:9" x14ac:dyDescent="0.3">
      <c r="A39" s="7" t="s">
        <v>8</v>
      </c>
      <c r="B39" s="8">
        <v>19</v>
      </c>
      <c r="C39" s="8" t="s">
        <v>32</v>
      </c>
      <c r="D39" s="8" t="s">
        <v>179</v>
      </c>
      <c r="E39" s="8">
        <v>2</v>
      </c>
      <c r="F39" s="8" t="s">
        <v>307</v>
      </c>
      <c r="G39" s="8" t="s">
        <v>321</v>
      </c>
      <c r="H39" s="72">
        <v>20</v>
      </c>
      <c r="I39" s="65" t="s">
        <v>351</v>
      </c>
    </row>
    <row r="40" spans="1:9" x14ac:dyDescent="0.3">
      <c r="A40" s="11" t="s">
        <v>8</v>
      </c>
      <c r="B40" s="4">
        <v>20</v>
      </c>
      <c r="C40" s="4" t="s">
        <v>33</v>
      </c>
      <c r="D40" s="4" t="s">
        <v>180</v>
      </c>
      <c r="E40" s="4">
        <v>1</v>
      </c>
      <c r="F40" s="4" t="s">
        <v>306</v>
      </c>
      <c r="G40" s="4" t="s">
        <v>327</v>
      </c>
      <c r="H40" s="73">
        <v>31.356000000000002</v>
      </c>
      <c r="I40" s="65" t="s">
        <v>349</v>
      </c>
    </row>
    <row r="41" spans="1:9" x14ac:dyDescent="0.3">
      <c r="A41" s="11" t="s">
        <v>8</v>
      </c>
      <c r="B41" s="4">
        <v>20</v>
      </c>
      <c r="C41" s="4" t="s">
        <v>33</v>
      </c>
      <c r="D41" s="4" t="s">
        <v>180</v>
      </c>
      <c r="E41" s="4">
        <v>2</v>
      </c>
      <c r="F41" s="4" t="s">
        <v>307</v>
      </c>
      <c r="G41" s="4" t="s">
        <v>321</v>
      </c>
      <c r="H41" s="73">
        <v>20</v>
      </c>
      <c r="I41" s="65" t="s">
        <v>353</v>
      </c>
    </row>
    <row r="42" spans="1:9" x14ac:dyDescent="0.3">
      <c r="A42" s="7" t="s">
        <v>8</v>
      </c>
      <c r="B42" s="8">
        <v>21</v>
      </c>
      <c r="C42" s="8" t="s">
        <v>34</v>
      </c>
      <c r="D42" s="8" t="s">
        <v>181</v>
      </c>
      <c r="E42" s="8">
        <v>1</v>
      </c>
      <c r="F42" s="8" t="s">
        <v>306</v>
      </c>
      <c r="G42" s="8" t="s">
        <v>327</v>
      </c>
      <c r="H42" s="72">
        <v>31.4</v>
      </c>
      <c r="I42" s="65" t="s">
        <v>349</v>
      </c>
    </row>
    <row r="43" spans="1:9" x14ac:dyDescent="0.3">
      <c r="A43" s="7" t="s">
        <v>8</v>
      </c>
      <c r="B43" s="8">
        <v>21</v>
      </c>
      <c r="C43" s="8" t="s">
        <v>34</v>
      </c>
      <c r="D43" s="8" t="s">
        <v>181</v>
      </c>
      <c r="E43" s="8">
        <v>2</v>
      </c>
      <c r="F43" s="8" t="s">
        <v>307</v>
      </c>
      <c r="G43" s="8" t="s">
        <v>321</v>
      </c>
      <c r="H43" s="72">
        <v>30</v>
      </c>
      <c r="I43" s="65" t="s">
        <v>352</v>
      </c>
    </row>
    <row r="44" spans="1:9" x14ac:dyDescent="0.3">
      <c r="A44" s="11" t="s">
        <v>8</v>
      </c>
      <c r="B44" s="4">
        <v>22</v>
      </c>
      <c r="C44" s="4" t="s">
        <v>35</v>
      </c>
      <c r="D44" s="4" t="s">
        <v>182</v>
      </c>
      <c r="E44" s="4">
        <v>1</v>
      </c>
      <c r="F44" s="4" t="s">
        <v>306</v>
      </c>
      <c r="G44" s="4" t="s">
        <v>327</v>
      </c>
      <c r="H44" s="73">
        <v>31.356000000000002</v>
      </c>
      <c r="I44" s="65" t="s">
        <v>349</v>
      </c>
    </row>
    <row r="45" spans="1:9" x14ac:dyDescent="0.3">
      <c r="A45" s="11" t="s">
        <v>8</v>
      </c>
      <c r="B45" s="4">
        <v>22</v>
      </c>
      <c r="C45" s="4" t="s">
        <v>35</v>
      </c>
      <c r="D45" s="4" t="s">
        <v>182</v>
      </c>
      <c r="E45" s="4">
        <v>2</v>
      </c>
      <c r="F45" s="4" t="s">
        <v>307</v>
      </c>
      <c r="G45" s="4" t="s">
        <v>321</v>
      </c>
      <c r="H45" s="73">
        <v>20</v>
      </c>
      <c r="I45" s="65" t="s">
        <v>353</v>
      </c>
    </row>
    <row r="46" spans="1:9" x14ac:dyDescent="0.3">
      <c r="A46" s="7" t="s">
        <v>8</v>
      </c>
      <c r="B46" s="8">
        <v>23</v>
      </c>
      <c r="C46" s="8" t="s">
        <v>36</v>
      </c>
      <c r="D46" s="8" t="s">
        <v>183</v>
      </c>
      <c r="E46" s="8">
        <v>1</v>
      </c>
      <c r="F46" s="8" t="s">
        <v>306</v>
      </c>
      <c r="G46" s="8" t="s">
        <v>327</v>
      </c>
      <c r="H46" s="72">
        <v>31.356000000000002</v>
      </c>
      <c r="I46" s="65" t="s">
        <v>349</v>
      </c>
    </row>
    <row r="47" spans="1:9" x14ac:dyDescent="0.3">
      <c r="A47" s="7" t="s">
        <v>8</v>
      </c>
      <c r="B47" s="8">
        <v>23</v>
      </c>
      <c r="C47" s="8" t="s">
        <v>36</v>
      </c>
      <c r="D47" s="8" t="s">
        <v>183</v>
      </c>
      <c r="E47" s="8">
        <v>2</v>
      </c>
      <c r="F47" s="8" t="s">
        <v>307</v>
      </c>
      <c r="G47" s="8" t="s">
        <v>321</v>
      </c>
      <c r="H47" s="72">
        <v>20</v>
      </c>
      <c r="I47" s="65" t="s">
        <v>353</v>
      </c>
    </row>
    <row r="48" spans="1:9" x14ac:dyDescent="0.3">
      <c r="A48" s="11" t="s">
        <v>8</v>
      </c>
      <c r="B48" s="4">
        <v>24</v>
      </c>
      <c r="C48" s="4" t="s">
        <v>37</v>
      </c>
      <c r="D48" s="4" t="s">
        <v>184</v>
      </c>
      <c r="E48" s="4">
        <v>1</v>
      </c>
      <c r="F48" s="4" t="s">
        <v>306</v>
      </c>
      <c r="G48" s="4" t="s">
        <v>327</v>
      </c>
      <c r="H48" s="73">
        <v>31.356000000000002</v>
      </c>
      <c r="I48" s="65" t="s">
        <v>349</v>
      </c>
    </row>
    <row r="49" spans="1:9" x14ac:dyDescent="0.3">
      <c r="A49" s="11" t="s">
        <v>8</v>
      </c>
      <c r="B49" s="4">
        <v>24</v>
      </c>
      <c r="C49" s="4" t="s">
        <v>37</v>
      </c>
      <c r="D49" s="4" t="s">
        <v>184</v>
      </c>
      <c r="E49" s="4">
        <v>2</v>
      </c>
      <c r="F49" s="4" t="s">
        <v>307</v>
      </c>
      <c r="G49" s="4" t="s">
        <v>321</v>
      </c>
      <c r="H49" s="73">
        <v>20</v>
      </c>
      <c r="I49" s="65" t="s">
        <v>353</v>
      </c>
    </row>
    <row r="50" spans="1:9" x14ac:dyDescent="0.3">
      <c r="A50" s="7" t="s">
        <v>8</v>
      </c>
      <c r="B50" s="8">
        <v>25</v>
      </c>
      <c r="C50" s="8" t="s">
        <v>38</v>
      </c>
      <c r="D50" s="8" t="s">
        <v>185</v>
      </c>
      <c r="E50" s="8">
        <v>1</v>
      </c>
      <c r="F50" s="8" t="s">
        <v>306</v>
      </c>
      <c r="G50" s="8" t="s">
        <v>327</v>
      </c>
      <c r="H50" s="72">
        <v>31.356000000000002</v>
      </c>
      <c r="I50" s="65" t="s">
        <v>349</v>
      </c>
    </row>
    <row r="51" spans="1:9" ht="15" thickBot="1" x14ac:dyDescent="0.35">
      <c r="A51" s="9" t="s">
        <v>8</v>
      </c>
      <c r="B51" s="10">
        <v>25</v>
      </c>
      <c r="C51" s="10" t="s">
        <v>38</v>
      </c>
      <c r="D51" s="10" t="s">
        <v>185</v>
      </c>
      <c r="E51" s="10">
        <v>2</v>
      </c>
      <c r="F51" s="10" t="s">
        <v>307</v>
      </c>
      <c r="G51" s="10" t="s">
        <v>321</v>
      </c>
      <c r="H51" s="74">
        <v>20</v>
      </c>
      <c r="I51" s="65" t="s">
        <v>353</v>
      </c>
    </row>
    <row r="52" spans="1:9" x14ac:dyDescent="0.3">
      <c r="A52" s="11" t="s">
        <v>8</v>
      </c>
      <c r="B52" s="4">
        <v>26</v>
      </c>
      <c r="C52" s="4" t="s">
        <v>39</v>
      </c>
      <c r="D52" s="4" t="s">
        <v>186</v>
      </c>
      <c r="E52" s="4">
        <v>1</v>
      </c>
      <c r="F52" s="4" t="s">
        <v>306</v>
      </c>
      <c r="G52" s="4" t="s">
        <v>322</v>
      </c>
      <c r="H52" s="26">
        <v>1</v>
      </c>
    </row>
    <row r="53" spans="1:9" ht="15" thickBot="1" x14ac:dyDescent="0.35">
      <c r="A53" s="11" t="s">
        <v>8</v>
      </c>
      <c r="B53" s="4">
        <v>26</v>
      </c>
      <c r="C53" s="4" t="s">
        <v>39</v>
      </c>
      <c r="D53" s="4" t="s">
        <v>186</v>
      </c>
      <c r="E53" s="4">
        <v>2</v>
      </c>
      <c r="F53" s="4" t="s">
        <v>307</v>
      </c>
      <c r="G53" s="4" t="s">
        <v>321</v>
      </c>
      <c r="H53" s="29">
        <v>1</v>
      </c>
    </row>
    <row r="54" spans="1:9" x14ac:dyDescent="0.3">
      <c r="A54" s="5" t="s">
        <v>8</v>
      </c>
      <c r="B54" s="6">
        <v>27</v>
      </c>
      <c r="C54" s="6" t="s">
        <v>40</v>
      </c>
      <c r="D54" s="6" t="s">
        <v>187</v>
      </c>
      <c r="E54" s="6">
        <v>1</v>
      </c>
      <c r="F54" s="6" t="s">
        <v>306</v>
      </c>
      <c r="G54" s="6" t="s">
        <v>325</v>
      </c>
      <c r="H54" s="23">
        <v>1</v>
      </c>
    </row>
    <row r="55" spans="1:9" x14ac:dyDescent="0.3">
      <c r="A55" s="7" t="s">
        <v>8</v>
      </c>
      <c r="B55" s="8">
        <v>27</v>
      </c>
      <c r="C55" s="8" t="s">
        <v>40</v>
      </c>
      <c r="D55" s="8" t="s">
        <v>187</v>
      </c>
      <c r="E55" s="8">
        <v>2</v>
      </c>
      <c r="F55" s="8" t="s">
        <v>307</v>
      </c>
      <c r="G55" s="8" t="s">
        <v>321</v>
      </c>
      <c r="H55" s="24">
        <v>1</v>
      </c>
    </row>
    <row r="56" spans="1:9" x14ac:dyDescent="0.3">
      <c r="A56" s="11" t="s">
        <v>8</v>
      </c>
      <c r="B56" s="4">
        <v>28</v>
      </c>
      <c r="C56" s="4" t="s">
        <v>41</v>
      </c>
      <c r="D56" s="4" t="s">
        <v>188</v>
      </c>
      <c r="E56" s="4">
        <v>1</v>
      </c>
      <c r="F56" s="4" t="s">
        <v>306</v>
      </c>
      <c r="G56" s="4" t="s">
        <v>325</v>
      </c>
      <c r="H56" s="26">
        <v>1</v>
      </c>
    </row>
    <row r="57" spans="1:9" x14ac:dyDescent="0.3">
      <c r="A57" s="11" t="s">
        <v>8</v>
      </c>
      <c r="B57" s="4">
        <v>28</v>
      </c>
      <c r="C57" s="4" t="s">
        <v>41</v>
      </c>
      <c r="D57" s="4" t="s">
        <v>188</v>
      </c>
      <c r="E57" s="4">
        <v>2</v>
      </c>
      <c r="F57" s="4" t="s">
        <v>307</v>
      </c>
      <c r="G57" s="4" t="s">
        <v>321</v>
      </c>
      <c r="H57" s="26">
        <v>1</v>
      </c>
    </row>
    <row r="58" spans="1:9" x14ac:dyDescent="0.3">
      <c r="A58" s="7" t="s">
        <v>8</v>
      </c>
      <c r="B58" s="8">
        <v>29</v>
      </c>
      <c r="C58" s="8" t="s">
        <v>323</v>
      </c>
      <c r="D58" s="8" t="s">
        <v>324</v>
      </c>
      <c r="E58" s="8">
        <v>1</v>
      </c>
      <c r="F58" s="8" t="s">
        <v>306</v>
      </c>
      <c r="G58" s="8" t="s">
        <v>325</v>
      </c>
      <c r="H58" s="24">
        <v>1</v>
      </c>
    </row>
    <row r="59" spans="1:9" ht="15" thickBot="1" x14ac:dyDescent="0.35">
      <c r="A59" s="9" t="s">
        <v>8</v>
      </c>
      <c r="B59" s="10">
        <v>29</v>
      </c>
      <c r="C59" s="10" t="s">
        <v>323</v>
      </c>
      <c r="D59" s="10" t="s">
        <v>324</v>
      </c>
      <c r="E59" s="10">
        <v>2</v>
      </c>
      <c r="F59" s="10" t="s">
        <v>307</v>
      </c>
      <c r="G59" s="10" t="s">
        <v>321</v>
      </c>
      <c r="H59" s="25">
        <v>1</v>
      </c>
    </row>
    <row r="60" spans="1:9" x14ac:dyDescent="0.3">
      <c r="A60" s="11" t="s">
        <v>8</v>
      </c>
      <c r="B60" s="4">
        <v>30</v>
      </c>
      <c r="C60" s="4" t="s">
        <v>42</v>
      </c>
      <c r="D60" s="4" t="s">
        <v>189</v>
      </c>
      <c r="E60" s="4">
        <v>1</v>
      </c>
      <c r="F60" s="4" t="s">
        <v>306</v>
      </c>
      <c r="G60" s="4" t="s">
        <v>326</v>
      </c>
      <c r="H60" s="26">
        <v>1</v>
      </c>
    </row>
    <row r="61" spans="1:9" x14ac:dyDescent="0.3">
      <c r="A61" s="11" t="s">
        <v>8</v>
      </c>
      <c r="B61" s="4">
        <v>30</v>
      </c>
      <c r="C61" s="4" t="s">
        <v>42</v>
      </c>
      <c r="D61" s="4" t="s">
        <v>189</v>
      </c>
      <c r="E61" s="4">
        <v>2</v>
      </c>
      <c r="F61" s="4" t="s">
        <v>307</v>
      </c>
      <c r="G61" s="4" t="s">
        <v>321</v>
      </c>
      <c r="H61" s="26">
        <v>100</v>
      </c>
    </row>
    <row r="62" spans="1:9" x14ac:dyDescent="0.3">
      <c r="A62" s="7" t="s">
        <v>8</v>
      </c>
      <c r="B62" s="8">
        <v>31</v>
      </c>
      <c r="C62" s="8" t="s">
        <v>43</v>
      </c>
      <c r="D62" s="8" t="s">
        <v>190</v>
      </c>
      <c r="E62" s="8">
        <v>1</v>
      </c>
      <c r="F62" s="8" t="s">
        <v>306</v>
      </c>
      <c r="G62" s="8" t="s">
        <v>326</v>
      </c>
      <c r="H62" s="24">
        <v>1</v>
      </c>
    </row>
    <row r="63" spans="1:9" x14ac:dyDescent="0.3">
      <c r="A63" s="7" t="s">
        <v>8</v>
      </c>
      <c r="B63" s="8">
        <v>31</v>
      </c>
      <c r="C63" s="8" t="s">
        <v>43</v>
      </c>
      <c r="D63" s="8" t="s">
        <v>190</v>
      </c>
      <c r="E63" s="8">
        <v>2</v>
      </c>
      <c r="F63" s="8" t="s">
        <v>307</v>
      </c>
      <c r="G63" s="8" t="s">
        <v>321</v>
      </c>
      <c r="H63" s="24">
        <v>100</v>
      </c>
    </row>
    <row r="64" spans="1:9" x14ac:dyDescent="0.3">
      <c r="A64" s="11" t="s">
        <v>8</v>
      </c>
      <c r="B64" s="4">
        <v>32</v>
      </c>
      <c r="C64" s="4" t="s">
        <v>44</v>
      </c>
      <c r="D64" s="4" t="s">
        <v>191</v>
      </c>
      <c r="E64" s="4">
        <v>1</v>
      </c>
      <c r="F64" s="4" t="s">
        <v>306</v>
      </c>
      <c r="G64" s="4" t="s">
        <v>326</v>
      </c>
      <c r="H64" s="26">
        <v>1</v>
      </c>
    </row>
    <row r="65" spans="1:8" x14ac:dyDescent="0.3">
      <c r="A65" s="11" t="s">
        <v>8</v>
      </c>
      <c r="B65" s="4">
        <v>32</v>
      </c>
      <c r="C65" s="4" t="s">
        <v>44</v>
      </c>
      <c r="D65" s="4" t="s">
        <v>191</v>
      </c>
      <c r="E65" s="4">
        <v>2</v>
      </c>
      <c r="F65" s="4" t="s">
        <v>307</v>
      </c>
      <c r="G65" s="4" t="s">
        <v>321</v>
      </c>
      <c r="H65" s="26">
        <v>100</v>
      </c>
    </row>
    <row r="66" spans="1:8" x14ac:dyDescent="0.3">
      <c r="A66" s="7" t="s">
        <v>8</v>
      </c>
      <c r="B66" s="8">
        <v>33</v>
      </c>
      <c r="C66" s="8" t="s">
        <v>45</v>
      </c>
      <c r="D66" s="8" t="s">
        <v>192</v>
      </c>
      <c r="E66" s="8">
        <v>1</v>
      </c>
      <c r="F66" s="8" t="s">
        <v>306</v>
      </c>
      <c r="G66" s="8" t="s">
        <v>326</v>
      </c>
      <c r="H66" s="24">
        <v>1</v>
      </c>
    </row>
    <row r="67" spans="1:8" x14ac:dyDescent="0.3">
      <c r="A67" s="7" t="s">
        <v>8</v>
      </c>
      <c r="B67" s="8">
        <v>33</v>
      </c>
      <c r="C67" s="8" t="s">
        <v>45</v>
      </c>
      <c r="D67" s="8" t="s">
        <v>192</v>
      </c>
      <c r="E67" s="8">
        <v>2</v>
      </c>
      <c r="F67" s="8" t="s">
        <v>307</v>
      </c>
      <c r="G67" s="8" t="s">
        <v>321</v>
      </c>
      <c r="H67" s="24">
        <v>100</v>
      </c>
    </row>
    <row r="68" spans="1:8" x14ac:dyDescent="0.3">
      <c r="A68" s="11" t="s">
        <v>8</v>
      </c>
      <c r="B68" s="4">
        <v>34</v>
      </c>
      <c r="C68" s="4" t="s">
        <v>46</v>
      </c>
      <c r="D68" s="4" t="s">
        <v>193</v>
      </c>
      <c r="E68" s="4">
        <v>1</v>
      </c>
      <c r="F68" s="4" t="s">
        <v>306</v>
      </c>
      <c r="G68" s="4" t="s">
        <v>326</v>
      </c>
      <c r="H68" s="26">
        <v>1</v>
      </c>
    </row>
    <row r="69" spans="1:8" x14ac:dyDescent="0.3">
      <c r="A69" s="11" t="s">
        <v>8</v>
      </c>
      <c r="B69" s="4">
        <v>34</v>
      </c>
      <c r="C69" s="4" t="s">
        <v>46</v>
      </c>
      <c r="D69" s="4" t="s">
        <v>193</v>
      </c>
      <c r="E69" s="4">
        <v>2</v>
      </c>
      <c r="F69" s="4" t="s">
        <v>307</v>
      </c>
      <c r="G69" s="4" t="s">
        <v>321</v>
      </c>
      <c r="H69" s="26">
        <v>100</v>
      </c>
    </row>
    <row r="70" spans="1:8" x14ac:dyDescent="0.3">
      <c r="A70" s="7" t="s">
        <v>8</v>
      </c>
      <c r="B70" s="8">
        <v>35</v>
      </c>
      <c r="C70" s="8" t="s">
        <v>47</v>
      </c>
      <c r="D70" s="8" t="s">
        <v>194</v>
      </c>
      <c r="E70" s="8">
        <v>1</v>
      </c>
      <c r="F70" s="8" t="s">
        <v>306</v>
      </c>
      <c r="G70" s="8" t="s">
        <v>326</v>
      </c>
      <c r="H70" s="24">
        <v>1</v>
      </c>
    </row>
    <row r="71" spans="1:8" x14ac:dyDescent="0.3">
      <c r="A71" s="7" t="s">
        <v>8</v>
      </c>
      <c r="B71" s="8">
        <v>35</v>
      </c>
      <c r="C71" s="8" t="s">
        <v>47</v>
      </c>
      <c r="D71" s="8" t="s">
        <v>194</v>
      </c>
      <c r="E71" s="8">
        <v>2</v>
      </c>
      <c r="F71" s="8" t="s">
        <v>307</v>
      </c>
      <c r="G71" s="8" t="s">
        <v>321</v>
      </c>
      <c r="H71" s="24">
        <v>100</v>
      </c>
    </row>
    <row r="72" spans="1:8" x14ac:dyDescent="0.3">
      <c r="A72" s="11" t="s">
        <v>8</v>
      </c>
      <c r="B72" s="4">
        <v>36</v>
      </c>
      <c r="C72" s="4" t="s">
        <v>48</v>
      </c>
      <c r="D72" s="4" t="s">
        <v>195</v>
      </c>
      <c r="E72" s="4">
        <v>1</v>
      </c>
      <c r="F72" s="4" t="s">
        <v>306</v>
      </c>
      <c r="G72" s="4" t="s">
        <v>326</v>
      </c>
      <c r="H72" s="26">
        <v>1</v>
      </c>
    </row>
    <row r="73" spans="1:8" x14ac:dyDescent="0.3">
      <c r="A73" s="11" t="s">
        <v>8</v>
      </c>
      <c r="B73" s="4">
        <v>36</v>
      </c>
      <c r="C73" s="4" t="s">
        <v>48</v>
      </c>
      <c r="D73" s="4" t="s">
        <v>195</v>
      </c>
      <c r="E73" s="4">
        <v>2</v>
      </c>
      <c r="F73" s="4" t="s">
        <v>307</v>
      </c>
      <c r="G73" s="4" t="s">
        <v>321</v>
      </c>
      <c r="H73" s="26">
        <v>100</v>
      </c>
    </row>
    <row r="74" spans="1:8" x14ac:dyDescent="0.3">
      <c r="A74" s="7" t="s">
        <v>8</v>
      </c>
      <c r="B74" s="8">
        <v>37</v>
      </c>
      <c r="C74" s="8" t="s">
        <v>49</v>
      </c>
      <c r="D74" s="8" t="s">
        <v>196</v>
      </c>
      <c r="E74" s="8">
        <v>1</v>
      </c>
      <c r="F74" s="8" t="s">
        <v>306</v>
      </c>
      <c r="G74" s="8" t="s">
        <v>326</v>
      </c>
      <c r="H74" s="24">
        <v>1</v>
      </c>
    </row>
    <row r="75" spans="1:8" x14ac:dyDescent="0.3">
      <c r="A75" s="7" t="s">
        <v>8</v>
      </c>
      <c r="B75" s="8">
        <v>37</v>
      </c>
      <c r="C75" s="8" t="s">
        <v>49</v>
      </c>
      <c r="D75" s="8" t="s">
        <v>196</v>
      </c>
      <c r="E75" s="8">
        <v>2</v>
      </c>
      <c r="F75" s="8" t="s">
        <v>307</v>
      </c>
      <c r="G75" s="8" t="s">
        <v>321</v>
      </c>
      <c r="H75" s="24">
        <v>100</v>
      </c>
    </row>
    <row r="76" spans="1:8" x14ac:dyDescent="0.3">
      <c r="A76" s="11" t="s">
        <v>8</v>
      </c>
      <c r="B76" s="4">
        <v>38</v>
      </c>
      <c r="C76" s="4" t="s">
        <v>50</v>
      </c>
      <c r="D76" s="4" t="s">
        <v>197</v>
      </c>
      <c r="E76" s="4">
        <v>1</v>
      </c>
      <c r="F76" s="4" t="s">
        <v>306</v>
      </c>
      <c r="G76" s="4" t="s">
        <v>326</v>
      </c>
      <c r="H76" s="26">
        <v>1</v>
      </c>
    </row>
    <row r="77" spans="1:8" x14ac:dyDescent="0.3">
      <c r="A77" s="11" t="s">
        <v>8</v>
      </c>
      <c r="B77" s="4">
        <v>38</v>
      </c>
      <c r="C77" s="4" t="s">
        <v>50</v>
      </c>
      <c r="D77" s="4" t="s">
        <v>197</v>
      </c>
      <c r="E77" s="4">
        <v>2</v>
      </c>
      <c r="F77" s="4" t="s">
        <v>307</v>
      </c>
      <c r="G77" s="4" t="s">
        <v>321</v>
      </c>
      <c r="H77" s="26">
        <v>100</v>
      </c>
    </row>
    <row r="78" spans="1:8" x14ac:dyDescent="0.3">
      <c r="A78" s="7" t="s">
        <v>8</v>
      </c>
      <c r="B78" s="8">
        <v>39</v>
      </c>
      <c r="C78" s="8" t="s">
        <v>51</v>
      </c>
      <c r="D78" s="8" t="s">
        <v>198</v>
      </c>
      <c r="E78" s="8">
        <v>1</v>
      </c>
      <c r="F78" s="8" t="s">
        <v>306</v>
      </c>
      <c r="G78" s="8" t="s">
        <v>326</v>
      </c>
      <c r="H78" s="24">
        <v>1</v>
      </c>
    </row>
    <row r="79" spans="1:8" x14ac:dyDescent="0.3">
      <c r="A79" s="7" t="s">
        <v>8</v>
      </c>
      <c r="B79" s="8">
        <v>39</v>
      </c>
      <c r="C79" s="8" t="s">
        <v>51</v>
      </c>
      <c r="D79" s="8" t="s">
        <v>198</v>
      </c>
      <c r="E79" s="8">
        <v>2</v>
      </c>
      <c r="F79" s="8" t="s">
        <v>307</v>
      </c>
      <c r="G79" s="8" t="s">
        <v>321</v>
      </c>
      <c r="H79" s="24">
        <v>100</v>
      </c>
    </row>
    <row r="80" spans="1:8" x14ac:dyDescent="0.3">
      <c r="A80" s="11" t="s">
        <v>8</v>
      </c>
      <c r="B80" s="4">
        <v>40</v>
      </c>
      <c r="C80" s="4" t="s">
        <v>52</v>
      </c>
      <c r="D80" s="4" t="s">
        <v>199</v>
      </c>
      <c r="E80" s="4">
        <v>1</v>
      </c>
      <c r="F80" s="4" t="s">
        <v>306</v>
      </c>
      <c r="G80" s="4" t="s">
        <v>326</v>
      </c>
      <c r="H80" s="26">
        <v>1</v>
      </c>
    </row>
    <row r="81" spans="1:13" x14ac:dyDescent="0.3">
      <c r="A81" s="11" t="s">
        <v>8</v>
      </c>
      <c r="B81" s="4">
        <v>40</v>
      </c>
      <c r="C81" s="4" t="s">
        <v>52</v>
      </c>
      <c r="D81" s="4" t="s">
        <v>199</v>
      </c>
      <c r="E81" s="4">
        <v>2</v>
      </c>
      <c r="F81" s="4" t="s">
        <v>307</v>
      </c>
      <c r="G81" s="4" t="s">
        <v>321</v>
      </c>
      <c r="H81" s="26">
        <v>100</v>
      </c>
    </row>
    <row r="82" spans="1:13" x14ac:dyDescent="0.3">
      <c r="A82" s="7" t="s">
        <v>8</v>
      </c>
      <c r="B82" s="8">
        <v>41</v>
      </c>
      <c r="C82" s="8" t="s">
        <v>53</v>
      </c>
      <c r="D82" s="8" t="s">
        <v>200</v>
      </c>
      <c r="E82" s="8">
        <v>1</v>
      </c>
      <c r="F82" s="8" t="s">
        <v>306</v>
      </c>
      <c r="G82" s="8" t="s">
        <v>326</v>
      </c>
      <c r="H82" s="24">
        <v>1</v>
      </c>
    </row>
    <row r="83" spans="1:13" ht="15" thickBot="1" x14ac:dyDescent="0.35">
      <c r="A83" s="9" t="s">
        <v>8</v>
      </c>
      <c r="B83" s="10">
        <v>41</v>
      </c>
      <c r="C83" s="10" t="s">
        <v>53</v>
      </c>
      <c r="D83" s="10" t="s">
        <v>200</v>
      </c>
      <c r="E83" s="10">
        <v>2</v>
      </c>
      <c r="F83" s="10" t="s">
        <v>307</v>
      </c>
      <c r="G83" s="8" t="s">
        <v>321</v>
      </c>
      <c r="H83" s="24">
        <v>100</v>
      </c>
    </row>
    <row r="84" spans="1:13" x14ac:dyDescent="0.3">
      <c r="A84" s="14" t="s">
        <v>8</v>
      </c>
      <c r="B84" s="15">
        <v>42</v>
      </c>
      <c r="C84" s="15" t="s">
        <v>370</v>
      </c>
      <c r="D84" s="15" t="s">
        <v>370</v>
      </c>
      <c r="E84" s="15">
        <v>1</v>
      </c>
      <c r="F84" s="15" t="s">
        <v>306</v>
      </c>
      <c r="G84" s="15" t="s">
        <v>363</v>
      </c>
      <c r="H84" s="27">
        <v>1</v>
      </c>
    </row>
    <row r="85" spans="1:13" x14ac:dyDescent="0.3">
      <c r="A85" s="11" t="s">
        <v>8</v>
      </c>
      <c r="B85" s="4">
        <v>42</v>
      </c>
      <c r="C85" s="4" t="s">
        <v>370</v>
      </c>
      <c r="D85" s="4" t="s">
        <v>370</v>
      </c>
      <c r="E85" s="4">
        <v>2</v>
      </c>
      <c r="F85" s="4" t="s">
        <v>307</v>
      </c>
      <c r="G85" s="4" t="s">
        <v>321</v>
      </c>
      <c r="H85" s="26">
        <v>100</v>
      </c>
    </row>
    <row r="86" spans="1:13" x14ac:dyDescent="0.3">
      <c r="A86" s="7" t="s">
        <v>8</v>
      </c>
      <c r="B86" s="8">
        <v>43</v>
      </c>
      <c r="C86" s="8" t="s">
        <v>371</v>
      </c>
      <c r="D86" s="8" t="s">
        <v>371</v>
      </c>
      <c r="E86" s="8">
        <v>1</v>
      </c>
      <c r="F86" s="8" t="s">
        <v>306</v>
      </c>
      <c r="G86" s="8" t="s">
        <v>363</v>
      </c>
      <c r="H86" s="24">
        <v>1</v>
      </c>
    </row>
    <row r="87" spans="1:13" ht="15" thickBot="1" x14ac:dyDescent="0.35">
      <c r="A87" s="9" t="s">
        <v>8</v>
      </c>
      <c r="B87" s="10">
        <v>43</v>
      </c>
      <c r="C87" s="10" t="s">
        <v>371</v>
      </c>
      <c r="D87" s="10" t="s">
        <v>371</v>
      </c>
      <c r="E87" s="10">
        <v>2</v>
      </c>
      <c r="F87" s="10" t="s">
        <v>307</v>
      </c>
      <c r="G87" s="10" t="s">
        <v>321</v>
      </c>
      <c r="H87" s="25">
        <v>100</v>
      </c>
    </row>
    <row r="88" spans="1:13" x14ac:dyDescent="0.3">
      <c r="A88" s="14" t="s">
        <v>9</v>
      </c>
      <c r="B88" s="15">
        <v>1</v>
      </c>
      <c r="C88" s="15" t="s">
        <v>54</v>
      </c>
      <c r="D88" s="15" t="s">
        <v>201</v>
      </c>
      <c r="E88" s="15">
        <v>1</v>
      </c>
      <c r="F88" s="15" t="s">
        <v>306</v>
      </c>
      <c r="G88" s="15" t="s">
        <v>320</v>
      </c>
      <c r="H88" s="48">
        <v>1</v>
      </c>
      <c r="I88" s="43"/>
    </row>
    <row r="89" spans="1:13" x14ac:dyDescent="0.3">
      <c r="A89" s="11" t="s">
        <v>9</v>
      </c>
      <c r="B89" s="4">
        <v>1</v>
      </c>
      <c r="C89" s="4" t="s">
        <v>54</v>
      </c>
      <c r="D89" s="4" t="s">
        <v>201</v>
      </c>
      <c r="E89" s="4">
        <v>2</v>
      </c>
      <c r="F89" s="4" t="s">
        <v>307</v>
      </c>
      <c r="G89" s="4" t="s">
        <v>321</v>
      </c>
      <c r="H89" s="49">
        <v>60</v>
      </c>
      <c r="I89" s="43" t="s">
        <v>328</v>
      </c>
    </row>
    <row r="90" spans="1:13" x14ac:dyDescent="0.3">
      <c r="A90" s="7" t="s">
        <v>9</v>
      </c>
      <c r="B90" s="8">
        <v>2</v>
      </c>
      <c r="C90" s="8" t="s">
        <v>55</v>
      </c>
      <c r="D90" s="8" t="s">
        <v>202</v>
      </c>
      <c r="E90" s="8">
        <v>1</v>
      </c>
      <c r="F90" s="8" t="s">
        <v>306</v>
      </c>
      <c r="G90" s="8" t="s">
        <v>327</v>
      </c>
      <c r="H90" s="50">
        <v>1</v>
      </c>
      <c r="I90" s="43"/>
    </row>
    <row r="91" spans="1:13" x14ac:dyDescent="0.3">
      <c r="A91" s="7" t="s">
        <v>9</v>
      </c>
      <c r="B91" s="8">
        <v>2</v>
      </c>
      <c r="C91" s="8" t="s">
        <v>55</v>
      </c>
      <c r="D91" s="8" t="s">
        <v>202</v>
      </c>
      <c r="E91" s="8">
        <v>2</v>
      </c>
      <c r="F91" s="8" t="s">
        <v>307</v>
      </c>
      <c r="G91" s="8" t="s">
        <v>321</v>
      </c>
      <c r="H91" s="50">
        <v>60</v>
      </c>
      <c r="I91" s="43"/>
    </row>
    <row r="92" spans="1:13" x14ac:dyDescent="0.3">
      <c r="A92" s="11" t="s">
        <v>9</v>
      </c>
      <c r="B92" s="4">
        <v>3</v>
      </c>
      <c r="C92" s="4" t="s">
        <v>56</v>
      </c>
      <c r="D92" s="4" t="s">
        <v>203</v>
      </c>
      <c r="E92" s="4">
        <v>1</v>
      </c>
      <c r="F92" s="4" t="s">
        <v>306</v>
      </c>
      <c r="G92" s="4" t="s">
        <v>327</v>
      </c>
      <c r="H92" s="49">
        <v>1</v>
      </c>
      <c r="I92" s="43"/>
    </row>
    <row r="93" spans="1:13" x14ac:dyDescent="0.3">
      <c r="A93" s="11" t="s">
        <v>9</v>
      </c>
      <c r="B93" s="4">
        <v>3</v>
      </c>
      <c r="C93" s="4" t="s">
        <v>56</v>
      </c>
      <c r="D93" s="4" t="s">
        <v>203</v>
      </c>
      <c r="E93" s="4">
        <v>2</v>
      </c>
      <c r="F93" s="4" t="s">
        <v>307</v>
      </c>
      <c r="G93" s="4" t="s">
        <v>321</v>
      </c>
      <c r="H93" s="49">
        <v>20</v>
      </c>
      <c r="I93" s="43"/>
    </row>
    <row r="94" spans="1:13" x14ac:dyDescent="0.3">
      <c r="A94" s="7" t="s">
        <v>9</v>
      </c>
      <c r="B94" s="8">
        <v>4</v>
      </c>
      <c r="C94" s="8" t="s">
        <v>57</v>
      </c>
      <c r="D94" s="8" t="s">
        <v>204</v>
      </c>
      <c r="E94" s="8">
        <v>1</v>
      </c>
      <c r="F94" s="8" t="s">
        <v>306</v>
      </c>
      <c r="G94" s="8" t="s">
        <v>327</v>
      </c>
      <c r="H94" s="50">
        <v>1</v>
      </c>
      <c r="I94" s="43"/>
    </row>
    <row r="95" spans="1:13" x14ac:dyDescent="0.3">
      <c r="A95" s="7" t="s">
        <v>9</v>
      </c>
      <c r="B95" s="8">
        <v>4</v>
      </c>
      <c r="C95" s="8" t="s">
        <v>57</v>
      </c>
      <c r="D95" s="8" t="s">
        <v>204</v>
      </c>
      <c r="E95" s="8">
        <v>2</v>
      </c>
      <c r="F95" s="8" t="s">
        <v>307</v>
      </c>
      <c r="G95" s="8" t="s">
        <v>321</v>
      </c>
      <c r="H95" s="50">
        <v>15</v>
      </c>
      <c r="I95" s="43"/>
    </row>
    <row r="96" spans="1:13" x14ac:dyDescent="0.3">
      <c r="A96" s="11" t="s">
        <v>9</v>
      </c>
      <c r="B96" s="4">
        <v>5</v>
      </c>
      <c r="C96" s="4" t="s">
        <v>58</v>
      </c>
      <c r="D96" s="4" t="s">
        <v>205</v>
      </c>
      <c r="E96" s="4">
        <v>1</v>
      </c>
      <c r="F96" s="4" t="s">
        <v>306</v>
      </c>
      <c r="G96" s="4" t="s">
        <v>327</v>
      </c>
      <c r="H96" s="73">
        <v>31.356000000000002</v>
      </c>
      <c r="I96" s="65" t="s">
        <v>349</v>
      </c>
      <c r="J96" s="65"/>
      <c r="K96" s="65"/>
      <c r="L96" s="65"/>
      <c r="M96" s="65"/>
    </row>
    <row r="97" spans="1:13" ht="15" thickBot="1" x14ac:dyDescent="0.35">
      <c r="A97" s="12" t="s">
        <v>9</v>
      </c>
      <c r="B97" s="13">
        <v>5</v>
      </c>
      <c r="C97" s="13" t="s">
        <v>58</v>
      </c>
      <c r="D97" s="13" t="s">
        <v>205</v>
      </c>
      <c r="E97" s="13">
        <v>2</v>
      </c>
      <c r="F97" s="13" t="s">
        <v>307</v>
      </c>
      <c r="G97" s="13" t="s">
        <v>321</v>
      </c>
      <c r="H97" s="76">
        <v>20</v>
      </c>
      <c r="I97" s="65" t="s">
        <v>353</v>
      </c>
      <c r="J97" s="65"/>
      <c r="K97" s="65"/>
      <c r="L97" s="65"/>
      <c r="M97" s="65"/>
    </row>
    <row r="98" spans="1:13" x14ac:dyDescent="0.3">
      <c r="A98" s="5" t="s">
        <v>9</v>
      </c>
      <c r="B98" s="6">
        <v>6</v>
      </c>
      <c r="C98" s="6" t="s">
        <v>59</v>
      </c>
      <c r="D98" s="6" t="s">
        <v>206</v>
      </c>
      <c r="E98" s="6">
        <v>1</v>
      </c>
      <c r="F98" s="6" t="s">
        <v>306</v>
      </c>
      <c r="G98" s="6" t="s">
        <v>327</v>
      </c>
      <c r="H98" s="71">
        <v>31.356000000000002</v>
      </c>
      <c r="I98" s="65" t="s">
        <v>349</v>
      </c>
      <c r="J98" s="65"/>
      <c r="K98" s="65"/>
      <c r="L98" s="65"/>
      <c r="M98" s="65"/>
    </row>
    <row r="99" spans="1:13" x14ac:dyDescent="0.3">
      <c r="A99" s="7" t="s">
        <v>9</v>
      </c>
      <c r="B99" s="8">
        <v>6</v>
      </c>
      <c r="C99" s="8" t="s">
        <v>59</v>
      </c>
      <c r="D99" s="8" t="s">
        <v>206</v>
      </c>
      <c r="E99" s="8">
        <v>2</v>
      </c>
      <c r="F99" s="8" t="s">
        <v>307</v>
      </c>
      <c r="G99" s="8" t="s">
        <v>321</v>
      </c>
      <c r="H99" s="72">
        <v>20</v>
      </c>
      <c r="I99" s="65" t="s">
        <v>353</v>
      </c>
      <c r="J99" s="65"/>
      <c r="K99" s="65"/>
      <c r="L99" s="65"/>
      <c r="M99" s="65"/>
    </row>
    <row r="100" spans="1:13" x14ac:dyDescent="0.3">
      <c r="A100" s="11" t="s">
        <v>9</v>
      </c>
      <c r="B100" s="4">
        <v>7</v>
      </c>
      <c r="C100" s="4" t="s">
        <v>60</v>
      </c>
      <c r="D100" s="4" t="s">
        <v>207</v>
      </c>
      <c r="E100" s="4">
        <v>1</v>
      </c>
      <c r="F100" s="4" t="s">
        <v>306</v>
      </c>
      <c r="G100" s="4" t="s">
        <v>327</v>
      </c>
      <c r="H100" s="73">
        <v>31.356000000000002</v>
      </c>
      <c r="I100" s="65" t="s">
        <v>349</v>
      </c>
      <c r="J100" s="65"/>
      <c r="K100" s="65"/>
      <c r="L100" s="65"/>
      <c r="M100" s="65"/>
    </row>
    <row r="101" spans="1:13" x14ac:dyDescent="0.3">
      <c r="A101" s="11" t="s">
        <v>9</v>
      </c>
      <c r="B101" s="4">
        <v>7</v>
      </c>
      <c r="C101" s="4" t="s">
        <v>60</v>
      </c>
      <c r="D101" s="4" t="s">
        <v>207</v>
      </c>
      <c r="E101" s="4">
        <v>2</v>
      </c>
      <c r="F101" s="4" t="s">
        <v>307</v>
      </c>
      <c r="G101" s="4" t="s">
        <v>321</v>
      </c>
      <c r="H101" s="73">
        <v>20</v>
      </c>
      <c r="I101" s="65" t="s">
        <v>353</v>
      </c>
      <c r="J101" s="65"/>
      <c r="K101" s="65"/>
      <c r="L101" s="65"/>
      <c r="M101" s="65"/>
    </row>
    <row r="102" spans="1:13" x14ac:dyDescent="0.3">
      <c r="A102" s="7" t="s">
        <v>9</v>
      </c>
      <c r="B102" s="8">
        <v>8</v>
      </c>
      <c r="C102" s="8" t="s">
        <v>61</v>
      </c>
      <c r="D102" s="8" t="s">
        <v>208</v>
      </c>
      <c r="E102" s="8">
        <v>1</v>
      </c>
      <c r="F102" s="8" t="s">
        <v>306</v>
      </c>
      <c r="G102" s="8" t="s">
        <v>327</v>
      </c>
      <c r="H102" s="72">
        <v>31.356000000000002</v>
      </c>
      <c r="I102" s="65" t="s">
        <v>349</v>
      </c>
      <c r="J102" s="65"/>
      <c r="K102" s="65"/>
      <c r="L102" s="65"/>
      <c r="M102" s="65"/>
    </row>
    <row r="103" spans="1:13" x14ac:dyDescent="0.3">
      <c r="A103" s="7" t="s">
        <v>9</v>
      </c>
      <c r="B103" s="8">
        <v>8</v>
      </c>
      <c r="C103" s="8" t="s">
        <v>61</v>
      </c>
      <c r="D103" s="8" t="s">
        <v>208</v>
      </c>
      <c r="E103" s="8">
        <v>2</v>
      </c>
      <c r="F103" s="8" t="s">
        <v>307</v>
      </c>
      <c r="G103" s="8" t="s">
        <v>321</v>
      </c>
      <c r="H103" s="72">
        <v>20</v>
      </c>
      <c r="I103" s="65" t="s">
        <v>353</v>
      </c>
      <c r="J103" s="65"/>
      <c r="K103" s="65"/>
      <c r="L103" s="65"/>
      <c r="M103" s="65"/>
    </row>
    <row r="104" spans="1:13" x14ac:dyDescent="0.3">
      <c r="A104" s="11" t="s">
        <v>9</v>
      </c>
      <c r="B104" s="4">
        <v>9</v>
      </c>
      <c r="C104" s="4" t="s">
        <v>62</v>
      </c>
      <c r="D104" s="4" t="s">
        <v>209</v>
      </c>
      <c r="E104" s="4">
        <v>1</v>
      </c>
      <c r="F104" s="4" t="s">
        <v>306</v>
      </c>
      <c r="G104" s="4" t="s">
        <v>327</v>
      </c>
      <c r="H104" s="73">
        <v>31.356000000000002</v>
      </c>
      <c r="I104" s="65" t="s">
        <v>349</v>
      </c>
      <c r="J104" s="65"/>
      <c r="K104" s="65"/>
      <c r="L104" s="65"/>
      <c r="M104" s="65"/>
    </row>
    <row r="105" spans="1:13" x14ac:dyDescent="0.3">
      <c r="A105" s="11" t="s">
        <v>9</v>
      </c>
      <c r="B105" s="4">
        <v>9</v>
      </c>
      <c r="C105" s="4" t="s">
        <v>62</v>
      </c>
      <c r="D105" s="4" t="s">
        <v>209</v>
      </c>
      <c r="E105" s="4">
        <v>2</v>
      </c>
      <c r="F105" s="4" t="s">
        <v>307</v>
      </c>
      <c r="G105" s="4" t="s">
        <v>321</v>
      </c>
      <c r="H105" s="73">
        <v>20</v>
      </c>
      <c r="I105" s="65" t="s">
        <v>353</v>
      </c>
      <c r="J105" s="65"/>
      <c r="K105" s="65"/>
      <c r="L105" s="65"/>
      <c r="M105" s="65"/>
    </row>
    <row r="106" spans="1:13" x14ac:dyDescent="0.3">
      <c r="A106" s="7" t="s">
        <v>9</v>
      </c>
      <c r="B106" s="8">
        <v>10</v>
      </c>
      <c r="C106" s="8" t="s">
        <v>63</v>
      </c>
      <c r="D106" s="8" t="s">
        <v>210</v>
      </c>
      <c r="E106" s="8">
        <v>1</v>
      </c>
      <c r="F106" s="8" t="s">
        <v>306</v>
      </c>
      <c r="G106" s="8" t="s">
        <v>327</v>
      </c>
      <c r="H106" s="72">
        <v>31.356000000000002</v>
      </c>
      <c r="I106" s="65" t="s">
        <v>349</v>
      </c>
      <c r="J106" s="65"/>
      <c r="K106" s="65"/>
      <c r="L106" s="65"/>
      <c r="M106" s="65"/>
    </row>
    <row r="107" spans="1:13" ht="15" thickBot="1" x14ac:dyDescent="0.35">
      <c r="A107" s="7" t="s">
        <v>9</v>
      </c>
      <c r="B107" s="8">
        <v>10</v>
      </c>
      <c r="C107" s="8" t="s">
        <v>63</v>
      </c>
      <c r="D107" s="8" t="s">
        <v>210</v>
      </c>
      <c r="E107" s="8">
        <v>2</v>
      </c>
      <c r="F107" s="8" t="s">
        <v>307</v>
      </c>
      <c r="G107" s="8" t="s">
        <v>321</v>
      </c>
      <c r="H107" s="72">
        <v>20</v>
      </c>
      <c r="I107" s="65" t="s">
        <v>353</v>
      </c>
      <c r="J107" s="65"/>
      <c r="K107" s="65"/>
      <c r="L107" s="65"/>
      <c r="M107" s="65"/>
    </row>
    <row r="108" spans="1:13" x14ac:dyDescent="0.3">
      <c r="A108" s="14" t="s">
        <v>9</v>
      </c>
      <c r="B108" s="15">
        <v>11</v>
      </c>
      <c r="C108" s="15" t="s">
        <v>64</v>
      </c>
      <c r="D108" s="15" t="s">
        <v>211</v>
      </c>
      <c r="E108" s="15">
        <v>1</v>
      </c>
      <c r="F108" s="15" t="s">
        <v>306</v>
      </c>
      <c r="G108" s="15" t="s">
        <v>325</v>
      </c>
      <c r="H108" s="27">
        <v>1</v>
      </c>
    </row>
    <row r="109" spans="1:13" x14ac:dyDescent="0.3">
      <c r="A109" s="11" t="s">
        <v>9</v>
      </c>
      <c r="B109" s="4">
        <v>11</v>
      </c>
      <c r="C109" s="4" t="s">
        <v>64</v>
      </c>
      <c r="D109" s="4" t="s">
        <v>211</v>
      </c>
      <c r="E109" s="4">
        <v>2</v>
      </c>
      <c r="F109" s="4" t="s">
        <v>307</v>
      </c>
      <c r="G109" s="4" t="s">
        <v>321</v>
      </c>
      <c r="H109" s="26">
        <v>1</v>
      </c>
    </row>
    <row r="110" spans="1:13" x14ac:dyDescent="0.3">
      <c r="A110" s="7" t="s">
        <v>9</v>
      </c>
      <c r="B110" s="8">
        <v>12</v>
      </c>
      <c r="C110" s="8" t="s">
        <v>65</v>
      </c>
      <c r="D110" s="8" t="s">
        <v>212</v>
      </c>
      <c r="E110" s="8">
        <v>1</v>
      </c>
      <c r="F110" s="8" t="s">
        <v>306</v>
      </c>
      <c r="G110" s="8" t="s">
        <v>325</v>
      </c>
      <c r="H110" s="24">
        <v>1</v>
      </c>
    </row>
    <row r="111" spans="1:13" ht="15" thickBot="1" x14ac:dyDescent="0.35">
      <c r="A111" s="9" t="s">
        <v>9</v>
      </c>
      <c r="B111" s="10">
        <v>12</v>
      </c>
      <c r="C111" s="10" t="s">
        <v>65</v>
      </c>
      <c r="D111" s="10" t="s">
        <v>212</v>
      </c>
      <c r="E111" s="10">
        <v>2</v>
      </c>
      <c r="F111" s="10" t="s">
        <v>307</v>
      </c>
      <c r="G111" s="10" t="s">
        <v>321</v>
      </c>
      <c r="H111" s="25">
        <v>1</v>
      </c>
    </row>
    <row r="112" spans="1:13" x14ac:dyDescent="0.3">
      <c r="A112" s="11" t="s">
        <v>9</v>
      </c>
      <c r="B112" s="4">
        <v>13</v>
      </c>
      <c r="C112" s="4" t="s">
        <v>66</v>
      </c>
      <c r="D112" s="4" t="s">
        <v>213</v>
      </c>
      <c r="E112" s="4">
        <v>1</v>
      </c>
      <c r="F112" s="4" t="s">
        <v>306</v>
      </c>
      <c r="G112" s="4" t="s">
        <v>320</v>
      </c>
      <c r="H112" s="26">
        <v>1</v>
      </c>
    </row>
    <row r="113" spans="1:8" x14ac:dyDescent="0.3">
      <c r="A113" s="11" t="s">
        <v>9</v>
      </c>
      <c r="B113" s="4">
        <v>13</v>
      </c>
      <c r="C113" s="4" t="s">
        <v>66</v>
      </c>
      <c r="D113" s="4" t="s">
        <v>213</v>
      </c>
      <c r="E113" s="4">
        <v>2</v>
      </c>
      <c r="F113" s="4" t="s">
        <v>307</v>
      </c>
      <c r="G113" s="4" t="s">
        <v>321</v>
      </c>
      <c r="H113" s="26">
        <v>1</v>
      </c>
    </row>
    <row r="114" spans="1:8" x14ac:dyDescent="0.3">
      <c r="A114" s="7" t="s">
        <v>9</v>
      </c>
      <c r="B114" s="8">
        <v>14</v>
      </c>
      <c r="C114" s="8" t="s">
        <v>67</v>
      </c>
      <c r="D114" s="8" t="s">
        <v>214</v>
      </c>
      <c r="E114" s="8">
        <v>1</v>
      </c>
      <c r="F114" s="8" t="s">
        <v>306</v>
      </c>
      <c r="G114" s="8" t="s">
        <v>320</v>
      </c>
      <c r="H114" s="24">
        <v>1</v>
      </c>
    </row>
    <row r="115" spans="1:8" x14ac:dyDescent="0.3">
      <c r="A115" s="7" t="s">
        <v>9</v>
      </c>
      <c r="B115" s="8">
        <v>14</v>
      </c>
      <c r="C115" s="8" t="s">
        <v>67</v>
      </c>
      <c r="D115" s="8" t="s">
        <v>214</v>
      </c>
      <c r="E115" s="8">
        <v>2</v>
      </c>
      <c r="F115" s="8" t="s">
        <v>307</v>
      </c>
      <c r="G115" s="8" t="s">
        <v>321</v>
      </c>
      <c r="H115" s="24">
        <v>1</v>
      </c>
    </row>
    <row r="116" spans="1:8" x14ac:dyDescent="0.3">
      <c r="A116" s="11" t="s">
        <v>9</v>
      </c>
      <c r="B116" s="4">
        <v>15</v>
      </c>
      <c r="C116" s="4" t="s">
        <v>68</v>
      </c>
      <c r="D116" s="4" t="s">
        <v>215</v>
      </c>
      <c r="E116" s="4">
        <v>1</v>
      </c>
      <c r="F116" s="4" t="s">
        <v>306</v>
      </c>
      <c r="G116" s="4" t="s">
        <v>320</v>
      </c>
      <c r="H116" s="26">
        <v>1</v>
      </c>
    </row>
    <row r="117" spans="1:8" x14ac:dyDescent="0.3">
      <c r="A117" s="11" t="s">
        <v>9</v>
      </c>
      <c r="B117" s="4">
        <v>15</v>
      </c>
      <c r="C117" s="4" t="s">
        <v>68</v>
      </c>
      <c r="D117" s="4" t="s">
        <v>215</v>
      </c>
      <c r="E117" s="4">
        <v>2</v>
      </c>
      <c r="F117" s="4" t="s">
        <v>307</v>
      </c>
      <c r="G117" s="4" t="s">
        <v>321</v>
      </c>
      <c r="H117" s="26">
        <v>1</v>
      </c>
    </row>
    <row r="118" spans="1:8" x14ac:dyDescent="0.3">
      <c r="A118" s="7" t="s">
        <v>9</v>
      </c>
      <c r="B118" s="8">
        <v>16</v>
      </c>
      <c r="C118" s="8" t="s">
        <v>69</v>
      </c>
      <c r="D118" s="8" t="s">
        <v>216</v>
      </c>
      <c r="E118" s="8">
        <v>1</v>
      </c>
      <c r="F118" s="8" t="s">
        <v>306</v>
      </c>
      <c r="G118" s="8" t="s">
        <v>320</v>
      </c>
      <c r="H118" s="24">
        <v>1</v>
      </c>
    </row>
    <row r="119" spans="1:8" x14ac:dyDescent="0.3">
      <c r="A119" s="7" t="s">
        <v>9</v>
      </c>
      <c r="B119" s="8">
        <v>16</v>
      </c>
      <c r="C119" s="8" t="s">
        <v>69</v>
      </c>
      <c r="D119" s="8" t="s">
        <v>216</v>
      </c>
      <c r="E119" s="8">
        <v>2</v>
      </c>
      <c r="F119" s="8" t="s">
        <v>307</v>
      </c>
      <c r="G119" s="8" t="s">
        <v>321</v>
      </c>
      <c r="H119" s="24">
        <v>1</v>
      </c>
    </row>
    <row r="120" spans="1:8" x14ac:dyDescent="0.3">
      <c r="A120" s="11" t="s">
        <v>9</v>
      </c>
      <c r="B120" s="4">
        <v>17</v>
      </c>
      <c r="C120" s="4" t="s">
        <v>70</v>
      </c>
      <c r="D120" s="4" t="s">
        <v>167</v>
      </c>
      <c r="E120" s="4">
        <v>1</v>
      </c>
      <c r="F120" s="4" t="s">
        <v>306</v>
      </c>
      <c r="G120" s="4" t="s">
        <v>320</v>
      </c>
      <c r="H120" s="26">
        <v>1</v>
      </c>
    </row>
    <row r="121" spans="1:8" x14ac:dyDescent="0.3">
      <c r="A121" s="11" t="s">
        <v>9</v>
      </c>
      <c r="B121" s="4">
        <v>17</v>
      </c>
      <c r="C121" s="4" t="s">
        <v>70</v>
      </c>
      <c r="D121" s="4" t="s">
        <v>167</v>
      </c>
      <c r="E121" s="4">
        <v>2</v>
      </c>
      <c r="F121" s="4" t="s">
        <v>307</v>
      </c>
      <c r="G121" s="4" t="s">
        <v>321</v>
      </c>
      <c r="H121" s="26">
        <v>1</v>
      </c>
    </row>
    <row r="122" spans="1:8" x14ac:dyDescent="0.3">
      <c r="A122" s="7" t="s">
        <v>9</v>
      </c>
      <c r="B122" s="8">
        <v>18</v>
      </c>
      <c r="C122" s="8" t="s">
        <v>71</v>
      </c>
      <c r="D122" s="8" t="s">
        <v>172</v>
      </c>
      <c r="E122" s="8">
        <v>1</v>
      </c>
      <c r="F122" s="8" t="s">
        <v>306</v>
      </c>
      <c r="G122" s="8" t="s">
        <v>320</v>
      </c>
      <c r="H122" s="24">
        <v>1</v>
      </c>
    </row>
    <row r="123" spans="1:8" ht="15" thickBot="1" x14ac:dyDescent="0.35">
      <c r="A123" s="9" t="s">
        <v>9</v>
      </c>
      <c r="B123" s="10">
        <v>18</v>
      </c>
      <c r="C123" s="10" t="s">
        <v>71</v>
      </c>
      <c r="D123" s="10" t="s">
        <v>172</v>
      </c>
      <c r="E123" s="10">
        <v>2</v>
      </c>
      <c r="F123" s="10" t="s">
        <v>307</v>
      </c>
      <c r="G123" s="10" t="s">
        <v>321</v>
      </c>
      <c r="H123" s="25">
        <v>1</v>
      </c>
    </row>
    <row r="124" spans="1:8" x14ac:dyDescent="0.3">
      <c r="A124" s="14" t="s">
        <v>10</v>
      </c>
      <c r="B124" s="15">
        <v>1</v>
      </c>
      <c r="C124" s="15" t="s">
        <v>72</v>
      </c>
      <c r="D124" s="15" t="s">
        <v>217</v>
      </c>
      <c r="E124" s="15">
        <v>1</v>
      </c>
      <c r="F124" s="15" t="s">
        <v>306</v>
      </c>
      <c r="G124" s="15" t="s">
        <v>320</v>
      </c>
      <c r="H124" s="27">
        <v>1</v>
      </c>
    </row>
    <row r="125" spans="1:8" x14ac:dyDescent="0.3">
      <c r="A125" s="11" t="s">
        <v>10</v>
      </c>
      <c r="B125" s="4">
        <v>1</v>
      </c>
      <c r="C125" s="4" t="s">
        <v>72</v>
      </c>
      <c r="D125" s="4" t="s">
        <v>217</v>
      </c>
      <c r="E125" s="4">
        <v>2</v>
      </c>
      <c r="F125" s="4" t="s">
        <v>307</v>
      </c>
      <c r="G125" s="4" t="s">
        <v>321</v>
      </c>
      <c r="H125" s="26">
        <v>1</v>
      </c>
    </row>
    <row r="126" spans="1:8" x14ac:dyDescent="0.3">
      <c r="A126" s="7" t="s">
        <v>10</v>
      </c>
      <c r="B126" s="8">
        <v>2</v>
      </c>
      <c r="C126" s="8" t="s">
        <v>73</v>
      </c>
      <c r="D126" s="8" t="s">
        <v>218</v>
      </c>
      <c r="E126" s="8">
        <v>1</v>
      </c>
      <c r="F126" s="8" t="s">
        <v>306</v>
      </c>
      <c r="G126" s="8" t="s">
        <v>320</v>
      </c>
      <c r="H126" s="24">
        <v>1</v>
      </c>
    </row>
    <row r="127" spans="1:8" x14ac:dyDescent="0.3">
      <c r="A127" s="7" t="s">
        <v>10</v>
      </c>
      <c r="B127" s="8">
        <v>2</v>
      </c>
      <c r="C127" s="8" t="s">
        <v>73</v>
      </c>
      <c r="D127" s="8" t="s">
        <v>218</v>
      </c>
      <c r="E127" s="8">
        <v>2</v>
      </c>
      <c r="F127" s="8" t="s">
        <v>307</v>
      </c>
      <c r="G127" s="8" t="s">
        <v>321</v>
      </c>
      <c r="H127" s="24">
        <v>1</v>
      </c>
    </row>
    <row r="128" spans="1:8" x14ac:dyDescent="0.3">
      <c r="A128" s="11" t="s">
        <v>10</v>
      </c>
      <c r="B128" s="4">
        <v>3</v>
      </c>
      <c r="C128" s="4" t="s">
        <v>74</v>
      </c>
      <c r="D128" s="4" t="s">
        <v>219</v>
      </c>
      <c r="E128" s="4">
        <v>1</v>
      </c>
      <c r="F128" s="4" t="s">
        <v>306</v>
      </c>
      <c r="G128" s="4" t="s">
        <v>320</v>
      </c>
      <c r="H128" s="26">
        <v>1</v>
      </c>
    </row>
    <row r="129" spans="1:8" x14ac:dyDescent="0.3">
      <c r="A129" s="11" t="s">
        <v>10</v>
      </c>
      <c r="B129" s="4">
        <v>3</v>
      </c>
      <c r="C129" s="4" t="s">
        <v>74</v>
      </c>
      <c r="D129" s="4" t="s">
        <v>219</v>
      </c>
      <c r="E129" s="4">
        <v>2</v>
      </c>
      <c r="F129" s="4" t="s">
        <v>307</v>
      </c>
      <c r="G129" s="4" t="s">
        <v>321</v>
      </c>
      <c r="H129" s="26">
        <v>1</v>
      </c>
    </row>
    <row r="130" spans="1:8" x14ac:dyDescent="0.3">
      <c r="A130" s="7" t="s">
        <v>10</v>
      </c>
      <c r="B130" s="8">
        <v>4</v>
      </c>
      <c r="C130" s="8" t="s">
        <v>75</v>
      </c>
      <c r="D130" s="8" t="s">
        <v>220</v>
      </c>
      <c r="E130" s="8">
        <v>1</v>
      </c>
      <c r="F130" s="8" t="s">
        <v>306</v>
      </c>
      <c r="G130" s="8" t="s">
        <v>320</v>
      </c>
      <c r="H130" s="24">
        <v>1</v>
      </c>
    </row>
    <row r="131" spans="1:8" x14ac:dyDescent="0.3">
      <c r="A131" s="7" t="s">
        <v>10</v>
      </c>
      <c r="B131" s="8">
        <v>4</v>
      </c>
      <c r="C131" s="8" t="s">
        <v>75</v>
      </c>
      <c r="D131" s="8" t="s">
        <v>220</v>
      </c>
      <c r="E131" s="8">
        <v>2</v>
      </c>
      <c r="F131" s="8" t="s">
        <v>307</v>
      </c>
      <c r="G131" s="8" t="s">
        <v>321</v>
      </c>
      <c r="H131" s="24">
        <v>1</v>
      </c>
    </row>
    <row r="132" spans="1:8" x14ac:dyDescent="0.3">
      <c r="A132" s="11" t="s">
        <v>10</v>
      </c>
      <c r="B132" s="4">
        <v>5</v>
      </c>
      <c r="C132" s="4" t="s">
        <v>76</v>
      </c>
      <c r="D132" s="4" t="s">
        <v>221</v>
      </c>
      <c r="E132" s="4">
        <v>1</v>
      </c>
      <c r="F132" s="4" t="s">
        <v>306</v>
      </c>
      <c r="G132" s="4" t="s">
        <v>320</v>
      </c>
      <c r="H132" s="26">
        <v>1</v>
      </c>
    </row>
    <row r="133" spans="1:8" x14ac:dyDescent="0.3">
      <c r="A133" s="11" t="s">
        <v>10</v>
      </c>
      <c r="B133" s="4">
        <v>5</v>
      </c>
      <c r="C133" s="4" t="s">
        <v>76</v>
      </c>
      <c r="D133" s="4" t="s">
        <v>221</v>
      </c>
      <c r="E133" s="4">
        <v>2</v>
      </c>
      <c r="F133" s="4" t="s">
        <v>307</v>
      </c>
      <c r="G133" s="4" t="s">
        <v>321</v>
      </c>
      <c r="H133" s="26">
        <v>1</v>
      </c>
    </row>
    <row r="134" spans="1:8" x14ac:dyDescent="0.3">
      <c r="A134" s="7" t="s">
        <v>10</v>
      </c>
      <c r="B134" s="8">
        <v>6</v>
      </c>
      <c r="C134" s="8" t="s">
        <v>77</v>
      </c>
      <c r="D134" s="8" t="s">
        <v>222</v>
      </c>
      <c r="E134" s="8">
        <v>1</v>
      </c>
      <c r="F134" s="8" t="s">
        <v>306</v>
      </c>
      <c r="G134" s="8" t="s">
        <v>320</v>
      </c>
      <c r="H134" s="24">
        <v>1</v>
      </c>
    </row>
    <row r="135" spans="1:8" x14ac:dyDescent="0.3">
      <c r="A135" s="7" t="s">
        <v>10</v>
      </c>
      <c r="B135" s="8">
        <v>6</v>
      </c>
      <c r="C135" s="8" t="s">
        <v>77</v>
      </c>
      <c r="D135" s="8" t="s">
        <v>222</v>
      </c>
      <c r="E135" s="8">
        <v>2</v>
      </c>
      <c r="F135" s="8" t="s">
        <v>307</v>
      </c>
      <c r="G135" s="8" t="s">
        <v>321</v>
      </c>
      <c r="H135" s="24">
        <v>1</v>
      </c>
    </row>
    <row r="136" spans="1:8" x14ac:dyDescent="0.3">
      <c r="A136" s="11" t="s">
        <v>10</v>
      </c>
      <c r="B136" s="4">
        <v>7</v>
      </c>
      <c r="C136" s="4" t="s">
        <v>78</v>
      </c>
      <c r="D136" s="4" t="s">
        <v>223</v>
      </c>
      <c r="E136" s="4">
        <v>1</v>
      </c>
      <c r="F136" s="4" t="s">
        <v>306</v>
      </c>
      <c r="G136" s="4" t="s">
        <v>320</v>
      </c>
      <c r="H136" s="26">
        <v>1</v>
      </c>
    </row>
    <row r="137" spans="1:8" x14ac:dyDescent="0.3">
      <c r="A137" s="11" t="s">
        <v>10</v>
      </c>
      <c r="B137" s="4">
        <v>7</v>
      </c>
      <c r="C137" s="4" t="s">
        <v>78</v>
      </c>
      <c r="D137" s="4" t="s">
        <v>223</v>
      </c>
      <c r="E137" s="4">
        <v>2</v>
      </c>
      <c r="F137" s="4" t="s">
        <v>307</v>
      </c>
      <c r="G137" s="4" t="s">
        <v>321</v>
      </c>
      <c r="H137" s="26">
        <v>1</v>
      </c>
    </row>
    <row r="138" spans="1:8" x14ac:dyDescent="0.3">
      <c r="A138" s="7" t="s">
        <v>10</v>
      </c>
      <c r="B138" s="8">
        <v>8</v>
      </c>
      <c r="C138" s="8" t="s">
        <v>360</v>
      </c>
      <c r="D138" s="8" t="s">
        <v>361</v>
      </c>
      <c r="E138" s="8">
        <v>1</v>
      </c>
      <c r="F138" s="8" t="s">
        <v>306</v>
      </c>
      <c r="G138" s="8" t="s">
        <v>320</v>
      </c>
      <c r="H138" s="24">
        <v>1</v>
      </c>
    </row>
    <row r="139" spans="1:8" x14ac:dyDescent="0.3">
      <c r="A139" s="7" t="s">
        <v>10</v>
      </c>
      <c r="B139" s="8">
        <v>8</v>
      </c>
      <c r="C139" s="8" t="s">
        <v>360</v>
      </c>
      <c r="D139" s="8" t="s">
        <v>361</v>
      </c>
      <c r="E139" s="8">
        <v>2</v>
      </c>
      <c r="F139" s="8" t="s">
        <v>307</v>
      </c>
      <c r="G139" s="8" t="s">
        <v>321</v>
      </c>
      <c r="H139" s="24">
        <v>1</v>
      </c>
    </row>
    <row r="140" spans="1:8" x14ac:dyDescent="0.3">
      <c r="A140" s="11" t="s">
        <v>10</v>
      </c>
      <c r="B140" s="4">
        <v>9</v>
      </c>
      <c r="C140" s="4" t="s">
        <v>79</v>
      </c>
      <c r="D140" s="4" t="s">
        <v>224</v>
      </c>
      <c r="E140" s="4">
        <v>1</v>
      </c>
      <c r="F140" s="4" t="s">
        <v>306</v>
      </c>
      <c r="G140" s="4" t="s">
        <v>320</v>
      </c>
      <c r="H140" s="26">
        <v>1</v>
      </c>
    </row>
    <row r="141" spans="1:8" x14ac:dyDescent="0.3">
      <c r="A141" s="11" t="s">
        <v>10</v>
      </c>
      <c r="B141" s="4">
        <v>9</v>
      </c>
      <c r="C141" s="4" t="s">
        <v>79</v>
      </c>
      <c r="D141" s="4" t="s">
        <v>224</v>
      </c>
      <c r="E141" s="4">
        <v>2</v>
      </c>
      <c r="F141" s="4" t="s">
        <v>307</v>
      </c>
      <c r="G141" s="4" t="s">
        <v>321</v>
      </c>
      <c r="H141" s="26">
        <v>1</v>
      </c>
    </row>
    <row r="142" spans="1:8" x14ac:dyDescent="0.3">
      <c r="A142" s="7" t="s">
        <v>10</v>
      </c>
      <c r="B142" s="8">
        <v>10</v>
      </c>
      <c r="C142" s="8" t="s">
        <v>80</v>
      </c>
      <c r="D142" s="8" t="s">
        <v>225</v>
      </c>
      <c r="E142" s="8">
        <v>1</v>
      </c>
      <c r="F142" s="8" t="s">
        <v>306</v>
      </c>
      <c r="G142" s="8" t="s">
        <v>320</v>
      </c>
      <c r="H142" s="24">
        <v>1</v>
      </c>
    </row>
    <row r="143" spans="1:8" x14ac:dyDescent="0.3">
      <c r="A143" s="7" t="s">
        <v>10</v>
      </c>
      <c r="B143" s="8">
        <v>10</v>
      </c>
      <c r="C143" s="8" t="s">
        <v>80</v>
      </c>
      <c r="D143" s="8" t="s">
        <v>225</v>
      </c>
      <c r="E143" s="8">
        <v>2</v>
      </c>
      <c r="F143" s="8" t="s">
        <v>307</v>
      </c>
      <c r="G143" s="8" t="s">
        <v>321</v>
      </c>
      <c r="H143" s="24">
        <v>1</v>
      </c>
    </row>
    <row r="144" spans="1:8" x14ac:dyDescent="0.3">
      <c r="A144" s="11" t="s">
        <v>10</v>
      </c>
      <c r="B144" s="4">
        <v>11</v>
      </c>
      <c r="C144" s="4" t="s">
        <v>81</v>
      </c>
      <c r="D144" s="4" t="s">
        <v>226</v>
      </c>
      <c r="E144" s="4">
        <v>1</v>
      </c>
      <c r="F144" s="4" t="s">
        <v>306</v>
      </c>
      <c r="G144" s="4" t="s">
        <v>320</v>
      </c>
      <c r="H144" s="26">
        <v>1</v>
      </c>
    </row>
    <row r="145" spans="1:9" x14ac:dyDescent="0.3">
      <c r="A145" s="11" t="s">
        <v>10</v>
      </c>
      <c r="B145" s="4">
        <v>11</v>
      </c>
      <c r="C145" s="4" t="s">
        <v>81</v>
      </c>
      <c r="D145" s="4" t="s">
        <v>226</v>
      </c>
      <c r="E145" s="4">
        <v>2</v>
      </c>
      <c r="F145" s="60" t="s">
        <v>307</v>
      </c>
      <c r="G145" s="60" t="s">
        <v>321</v>
      </c>
      <c r="H145" s="73">
        <v>5</v>
      </c>
      <c r="I145" s="70" t="s">
        <v>362</v>
      </c>
    </row>
    <row r="146" spans="1:9" x14ac:dyDescent="0.3">
      <c r="A146" s="7" t="s">
        <v>10</v>
      </c>
      <c r="B146" s="8">
        <v>12</v>
      </c>
      <c r="C146" s="8" t="s">
        <v>82</v>
      </c>
      <c r="D146" s="8" t="s">
        <v>227</v>
      </c>
      <c r="E146" s="8">
        <v>1</v>
      </c>
      <c r="F146" s="52" t="s">
        <v>306</v>
      </c>
      <c r="G146" s="52" t="s">
        <v>320</v>
      </c>
      <c r="H146" s="72">
        <v>1</v>
      </c>
    </row>
    <row r="147" spans="1:9" x14ac:dyDescent="0.3">
      <c r="A147" s="7" t="s">
        <v>10</v>
      </c>
      <c r="B147" s="8">
        <v>12</v>
      </c>
      <c r="C147" s="8" t="s">
        <v>82</v>
      </c>
      <c r="D147" s="8" t="s">
        <v>227</v>
      </c>
      <c r="E147" s="8">
        <v>2</v>
      </c>
      <c r="F147" s="52" t="s">
        <v>307</v>
      </c>
      <c r="G147" s="52" t="s">
        <v>321</v>
      </c>
      <c r="H147" s="72">
        <v>5</v>
      </c>
      <c r="I147" s="70" t="s">
        <v>362</v>
      </c>
    </row>
    <row r="148" spans="1:9" x14ac:dyDescent="0.3">
      <c r="A148" s="11" t="s">
        <v>10</v>
      </c>
      <c r="B148" s="4">
        <v>13</v>
      </c>
      <c r="C148" s="4" t="s">
        <v>83</v>
      </c>
      <c r="D148" s="4" t="s">
        <v>228</v>
      </c>
      <c r="E148" s="4">
        <v>1</v>
      </c>
      <c r="F148" s="60" t="s">
        <v>306</v>
      </c>
      <c r="G148" s="60" t="s">
        <v>320</v>
      </c>
      <c r="H148" s="73">
        <v>1</v>
      </c>
    </row>
    <row r="149" spans="1:9" x14ac:dyDescent="0.3">
      <c r="A149" s="11" t="s">
        <v>10</v>
      </c>
      <c r="B149" s="4">
        <v>13</v>
      </c>
      <c r="C149" s="4" t="s">
        <v>83</v>
      </c>
      <c r="D149" s="4" t="s">
        <v>228</v>
      </c>
      <c r="E149" s="4">
        <v>2</v>
      </c>
      <c r="F149" s="60" t="s">
        <v>307</v>
      </c>
      <c r="G149" s="60" t="s">
        <v>321</v>
      </c>
      <c r="H149" s="73">
        <v>1</v>
      </c>
    </row>
    <row r="150" spans="1:9" x14ac:dyDescent="0.3">
      <c r="A150" s="7" t="s">
        <v>10</v>
      </c>
      <c r="B150" s="8">
        <v>14</v>
      </c>
      <c r="C150" s="8" t="s">
        <v>84</v>
      </c>
      <c r="D150" s="8" t="s">
        <v>229</v>
      </c>
      <c r="E150" s="8">
        <v>1</v>
      </c>
      <c r="F150" s="52" t="s">
        <v>306</v>
      </c>
      <c r="G150" s="52" t="s">
        <v>320</v>
      </c>
      <c r="H150" s="72">
        <v>1</v>
      </c>
    </row>
    <row r="151" spans="1:9" x14ac:dyDescent="0.3">
      <c r="A151" s="7" t="s">
        <v>10</v>
      </c>
      <c r="B151" s="8">
        <v>14</v>
      </c>
      <c r="C151" s="8" t="s">
        <v>84</v>
      </c>
      <c r="D151" s="8" t="s">
        <v>229</v>
      </c>
      <c r="E151" s="8">
        <v>2</v>
      </c>
      <c r="F151" s="52" t="s">
        <v>307</v>
      </c>
      <c r="G151" s="52" t="s">
        <v>321</v>
      </c>
      <c r="H151" s="72">
        <v>5</v>
      </c>
      <c r="I151" s="70" t="s">
        <v>362</v>
      </c>
    </row>
    <row r="152" spans="1:9" x14ac:dyDescent="0.3">
      <c r="A152" s="11" t="s">
        <v>10</v>
      </c>
      <c r="B152" s="4">
        <v>15</v>
      </c>
      <c r="C152" s="4" t="s">
        <v>85</v>
      </c>
      <c r="D152" s="4" t="s">
        <v>230</v>
      </c>
      <c r="E152" s="4">
        <v>1</v>
      </c>
      <c r="F152" s="4" t="s">
        <v>306</v>
      </c>
      <c r="G152" s="4" t="s">
        <v>320</v>
      </c>
      <c r="H152" s="26">
        <v>1</v>
      </c>
    </row>
    <row r="153" spans="1:9" x14ac:dyDescent="0.3">
      <c r="A153" s="11" t="s">
        <v>10</v>
      </c>
      <c r="B153" s="4">
        <v>15</v>
      </c>
      <c r="C153" s="4" t="s">
        <v>85</v>
      </c>
      <c r="D153" s="4" t="s">
        <v>230</v>
      </c>
      <c r="E153" s="4">
        <v>2</v>
      </c>
      <c r="F153" s="4" t="s">
        <v>307</v>
      </c>
      <c r="G153" s="4" t="s">
        <v>321</v>
      </c>
      <c r="H153" s="26">
        <v>1</v>
      </c>
    </row>
    <row r="154" spans="1:9" x14ac:dyDescent="0.3">
      <c r="A154" s="7" t="s">
        <v>10</v>
      </c>
      <c r="B154" s="8">
        <v>16</v>
      </c>
      <c r="C154" s="8" t="s">
        <v>86</v>
      </c>
      <c r="D154" s="8" t="s">
        <v>231</v>
      </c>
      <c r="E154" s="8">
        <v>1</v>
      </c>
      <c r="F154" s="8" t="s">
        <v>306</v>
      </c>
      <c r="G154" s="8" t="s">
        <v>320</v>
      </c>
      <c r="H154" s="24">
        <v>1</v>
      </c>
    </row>
    <row r="155" spans="1:9" ht="15" thickBot="1" x14ac:dyDescent="0.35">
      <c r="A155" s="9" t="s">
        <v>10</v>
      </c>
      <c r="B155" s="10">
        <v>16</v>
      </c>
      <c r="C155" s="10" t="s">
        <v>86</v>
      </c>
      <c r="D155" s="10" t="s">
        <v>231</v>
      </c>
      <c r="E155" s="10">
        <v>2</v>
      </c>
      <c r="F155" s="10" t="s">
        <v>307</v>
      </c>
      <c r="G155" s="8" t="s">
        <v>321</v>
      </c>
      <c r="H155" s="25">
        <v>1</v>
      </c>
    </row>
    <row r="156" spans="1:9" x14ac:dyDescent="0.3">
      <c r="A156" s="14" t="s">
        <v>10</v>
      </c>
      <c r="B156" s="15">
        <v>17</v>
      </c>
      <c r="C156" s="15" t="s">
        <v>87</v>
      </c>
      <c r="D156" s="15" t="s">
        <v>232</v>
      </c>
      <c r="E156" s="15">
        <v>1</v>
      </c>
      <c r="F156" s="15" t="s">
        <v>306</v>
      </c>
      <c r="G156" s="15" t="s">
        <v>320</v>
      </c>
      <c r="H156" s="27">
        <v>1</v>
      </c>
    </row>
    <row r="157" spans="1:9" x14ac:dyDescent="0.3">
      <c r="A157" s="11" t="s">
        <v>10</v>
      </c>
      <c r="B157" s="4">
        <v>17</v>
      </c>
      <c r="C157" s="4" t="s">
        <v>87</v>
      </c>
      <c r="D157" s="4" t="s">
        <v>232</v>
      </c>
      <c r="E157" s="4">
        <v>2</v>
      </c>
      <c r="F157" s="4" t="s">
        <v>307</v>
      </c>
      <c r="G157" s="4" t="s">
        <v>321</v>
      </c>
      <c r="H157" s="26">
        <v>1</v>
      </c>
    </row>
    <row r="158" spans="1:9" x14ac:dyDescent="0.3">
      <c r="A158" s="7" t="s">
        <v>10</v>
      </c>
      <c r="B158" s="8">
        <v>18</v>
      </c>
      <c r="C158" s="8" t="s">
        <v>88</v>
      </c>
      <c r="D158" s="8" t="s">
        <v>233</v>
      </c>
      <c r="E158" s="8">
        <v>1</v>
      </c>
      <c r="F158" s="8" t="s">
        <v>306</v>
      </c>
      <c r="G158" s="8" t="s">
        <v>320</v>
      </c>
      <c r="H158" s="24">
        <v>1</v>
      </c>
    </row>
    <row r="159" spans="1:9" x14ac:dyDescent="0.3">
      <c r="A159" s="7" t="s">
        <v>10</v>
      </c>
      <c r="B159" s="8">
        <v>18</v>
      </c>
      <c r="C159" s="8" t="s">
        <v>88</v>
      </c>
      <c r="D159" s="8" t="s">
        <v>233</v>
      </c>
      <c r="E159" s="8">
        <v>2</v>
      </c>
      <c r="F159" s="8" t="s">
        <v>307</v>
      </c>
      <c r="G159" s="8" t="s">
        <v>321</v>
      </c>
      <c r="H159" s="24">
        <v>1</v>
      </c>
    </row>
    <row r="160" spans="1:9" x14ac:dyDescent="0.3">
      <c r="A160" s="11" t="s">
        <v>10</v>
      </c>
      <c r="B160" s="4">
        <v>19</v>
      </c>
      <c r="C160" s="4" t="s">
        <v>89</v>
      </c>
      <c r="D160" s="4" t="s">
        <v>234</v>
      </c>
      <c r="E160" s="4">
        <v>1</v>
      </c>
      <c r="F160" s="4" t="s">
        <v>306</v>
      </c>
      <c r="G160" s="4" t="s">
        <v>320</v>
      </c>
      <c r="H160" s="26">
        <v>1</v>
      </c>
    </row>
    <row r="161" spans="1:8" x14ac:dyDescent="0.3">
      <c r="A161" s="11" t="s">
        <v>10</v>
      </c>
      <c r="B161" s="4">
        <v>19</v>
      </c>
      <c r="C161" s="4" t="s">
        <v>89</v>
      </c>
      <c r="D161" s="4" t="s">
        <v>234</v>
      </c>
      <c r="E161" s="4">
        <v>2</v>
      </c>
      <c r="F161" s="4" t="s">
        <v>307</v>
      </c>
      <c r="G161" s="4" t="s">
        <v>321</v>
      </c>
      <c r="H161" s="26">
        <v>1</v>
      </c>
    </row>
    <row r="162" spans="1:8" x14ac:dyDescent="0.3">
      <c r="A162" s="7" t="s">
        <v>10</v>
      </c>
      <c r="B162" s="8">
        <v>20</v>
      </c>
      <c r="C162" s="8" t="s">
        <v>90</v>
      </c>
      <c r="D162" s="8" t="s">
        <v>235</v>
      </c>
      <c r="E162" s="8">
        <v>1</v>
      </c>
      <c r="F162" s="8" t="s">
        <v>306</v>
      </c>
      <c r="G162" s="8" t="s">
        <v>320</v>
      </c>
      <c r="H162" s="24">
        <v>1</v>
      </c>
    </row>
    <row r="163" spans="1:8" x14ac:dyDescent="0.3">
      <c r="A163" s="7" t="s">
        <v>10</v>
      </c>
      <c r="B163" s="8">
        <v>20</v>
      </c>
      <c r="C163" s="8" t="s">
        <v>90</v>
      </c>
      <c r="D163" s="8" t="s">
        <v>235</v>
      </c>
      <c r="E163" s="8">
        <v>2</v>
      </c>
      <c r="F163" s="8" t="s">
        <v>307</v>
      </c>
      <c r="G163" s="8" t="s">
        <v>321</v>
      </c>
      <c r="H163" s="24">
        <v>1</v>
      </c>
    </row>
    <row r="164" spans="1:8" x14ac:dyDescent="0.3">
      <c r="A164" s="11" t="s">
        <v>10</v>
      </c>
      <c r="B164" s="4">
        <v>21</v>
      </c>
      <c r="C164" s="4" t="s">
        <v>91</v>
      </c>
      <c r="D164" s="4" t="s">
        <v>236</v>
      </c>
      <c r="E164" s="4">
        <v>1</v>
      </c>
      <c r="F164" s="4" t="s">
        <v>306</v>
      </c>
      <c r="G164" s="4" t="s">
        <v>320</v>
      </c>
      <c r="H164" s="26">
        <v>1</v>
      </c>
    </row>
    <row r="165" spans="1:8" x14ac:dyDescent="0.3">
      <c r="A165" s="11" t="s">
        <v>10</v>
      </c>
      <c r="B165" s="4">
        <v>21</v>
      </c>
      <c r="C165" s="4" t="s">
        <v>91</v>
      </c>
      <c r="D165" s="4" t="s">
        <v>236</v>
      </c>
      <c r="E165" s="4">
        <v>2</v>
      </c>
      <c r="F165" s="4" t="s">
        <v>307</v>
      </c>
      <c r="G165" s="4" t="s">
        <v>321</v>
      </c>
      <c r="H165" s="26">
        <v>1</v>
      </c>
    </row>
    <row r="166" spans="1:8" x14ac:dyDescent="0.3">
      <c r="A166" s="7" t="s">
        <v>10</v>
      </c>
      <c r="B166" s="8">
        <v>22</v>
      </c>
      <c r="C166" s="8" t="s">
        <v>92</v>
      </c>
      <c r="D166" s="8" t="s">
        <v>237</v>
      </c>
      <c r="E166" s="8">
        <v>1</v>
      </c>
      <c r="F166" s="8" t="s">
        <v>306</v>
      </c>
      <c r="G166" s="8" t="s">
        <v>320</v>
      </c>
      <c r="H166" s="24">
        <v>1</v>
      </c>
    </row>
    <row r="167" spans="1:8" x14ac:dyDescent="0.3">
      <c r="A167" s="7" t="s">
        <v>10</v>
      </c>
      <c r="B167" s="8">
        <v>22</v>
      </c>
      <c r="C167" s="8" t="s">
        <v>92</v>
      </c>
      <c r="D167" s="8" t="s">
        <v>237</v>
      </c>
      <c r="E167" s="8">
        <v>2</v>
      </c>
      <c r="F167" s="8" t="s">
        <v>307</v>
      </c>
      <c r="G167" s="8" t="s">
        <v>321</v>
      </c>
      <c r="H167" s="24">
        <v>1</v>
      </c>
    </row>
    <row r="168" spans="1:8" x14ac:dyDescent="0.3">
      <c r="A168" s="11" t="s">
        <v>10</v>
      </c>
      <c r="B168" s="4">
        <v>23</v>
      </c>
      <c r="C168" s="4" t="s">
        <v>93</v>
      </c>
      <c r="D168" s="4" t="s">
        <v>238</v>
      </c>
      <c r="E168" s="4">
        <v>1</v>
      </c>
      <c r="F168" s="4" t="s">
        <v>306</v>
      </c>
      <c r="G168" s="4" t="s">
        <v>320</v>
      </c>
      <c r="H168" s="26">
        <v>1</v>
      </c>
    </row>
    <row r="169" spans="1:8" x14ac:dyDescent="0.3">
      <c r="A169" s="11" t="s">
        <v>10</v>
      </c>
      <c r="B169" s="4">
        <v>23</v>
      </c>
      <c r="C169" s="4" t="s">
        <v>93</v>
      </c>
      <c r="D169" s="4" t="s">
        <v>238</v>
      </c>
      <c r="E169" s="4">
        <v>2</v>
      </c>
      <c r="F169" s="4" t="s">
        <v>307</v>
      </c>
      <c r="G169" s="4" t="s">
        <v>321</v>
      </c>
      <c r="H169" s="26">
        <v>1</v>
      </c>
    </row>
    <row r="170" spans="1:8" x14ac:dyDescent="0.3">
      <c r="A170" s="7" t="s">
        <v>10</v>
      </c>
      <c r="B170" s="8">
        <v>24</v>
      </c>
      <c r="C170" s="8" t="s">
        <v>94</v>
      </c>
      <c r="D170" s="8" t="s">
        <v>239</v>
      </c>
      <c r="E170" s="8">
        <v>1</v>
      </c>
      <c r="F170" s="8" t="s">
        <v>306</v>
      </c>
      <c r="G170" s="8" t="s">
        <v>320</v>
      </c>
      <c r="H170" s="24">
        <v>1</v>
      </c>
    </row>
    <row r="171" spans="1:8" x14ac:dyDescent="0.3">
      <c r="A171" s="7" t="s">
        <v>10</v>
      </c>
      <c r="B171" s="8">
        <v>24</v>
      </c>
      <c r="C171" s="8" t="s">
        <v>94</v>
      </c>
      <c r="D171" s="8" t="s">
        <v>239</v>
      </c>
      <c r="E171" s="8">
        <v>2</v>
      </c>
      <c r="F171" s="8" t="s">
        <v>307</v>
      </c>
      <c r="G171" s="8" t="s">
        <v>321</v>
      </c>
      <c r="H171" s="24">
        <v>1</v>
      </c>
    </row>
    <row r="172" spans="1:8" x14ac:dyDescent="0.3">
      <c r="A172" s="11" t="s">
        <v>10</v>
      </c>
      <c r="B172" s="4">
        <v>25</v>
      </c>
      <c r="C172" s="4" t="s">
        <v>95</v>
      </c>
      <c r="D172" s="4" t="s">
        <v>240</v>
      </c>
      <c r="E172" s="4">
        <v>1</v>
      </c>
      <c r="F172" s="4" t="s">
        <v>306</v>
      </c>
      <c r="G172" s="4" t="s">
        <v>320</v>
      </c>
      <c r="H172" s="26">
        <v>1</v>
      </c>
    </row>
    <row r="173" spans="1:8" ht="15" thickBot="1" x14ac:dyDescent="0.35">
      <c r="A173" s="12" t="s">
        <v>10</v>
      </c>
      <c r="B173" s="13">
        <v>25</v>
      </c>
      <c r="C173" s="13" t="s">
        <v>95</v>
      </c>
      <c r="D173" s="13" t="s">
        <v>240</v>
      </c>
      <c r="E173" s="13">
        <v>2</v>
      </c>
      <c r="F173" s="13" t="s">
        <v>307</v>
      </c>
      <c r="G173" s="4" t="s">
        <v>321</v>
      </c>
      <c r="H173" s="26">
        <v>1</v>
      </c>
    </row>
    <row r="174" spans="1:8" x14ac:dyDescent="0.3">
      <c r="A174" s="5" t="s">
        <v>10</v>
      </c>
      <c r="B174" s="6">
        <v>26</v>
      </c>
      <c r="C174" s="6" t="s">
        <v>96</v>
      </c>
      <c r="D174" s="6" t="s">
        <v>241</v>
      </c>
      <c r="E174" s="6">
        <v>1</v>
      </c>
      <c r="F174" s="6" t="s">
        <v>306</v>
      </c>
      <c r="G174" s="6" t="s">
        <v>325</v>
      </c>
      <c r="H174" s="23">
        <v>1</v>
      </c>
    </row>
    <row r="175" spans="1:8" ht="15" thickBot="1" x14ac:dyDescent="0.35">
      <c r="A175" s="9" t="s">
        <v>10</v>
      </c>
      <c r="B175" s="10">
        <v>26</v>
      </c>
      <c r="C175" s="10" t="s">
        <v>96</v>
      </c>
      <c r="D175" s="10" t="s">
        <v>241</v>
      </c>
      <c r="E175" s="10">
        <v>2</v>
      </c>
      <c r="F175" s="10" t="s">
        <v>307</v>
      </c>
      <c r="G175" s="10" t="s">
        <v>321</v>
      </c>
      <c r="H175" s="25">
        <v>1</v>
      </c>
    </row>
    <row r="176" spans="1:8" x14ac:dyDescent="0.3">
      <c r="A176" s="11" t="s">
        <v>10</v>
      </c>
      <c r="B176" s="4">
        <v>27</v>
      </c>
      <c r="C176" s="4" t="s">
        <v>97</v>
      </c>
      <c r="D176" s="4" t="s">
        <v>242</v>
      </c>
      <c r="E176" s="4">
        <v>1</v>
      </c>
      <c r="F176" s="4" t="s">
        <v>306</v>
      </c>
      <c r="G176" s="4" t="s">
        <v>320</v>
      </c>
      <c r="H176" s="26">
        <v>1</v>
      </c>
    </row>
    <row r="177" spans="1:8" x14ac:dyDescent="0.3">
      <c r="A177" s="11" t="s">
        <v>10</v>
      </c>
      <c r="B177" s="4">
        <v>27</v>
      </c>
      <c r="C177" s="4" t="s">
        <v>97</v>
      </c>
      <c r="D177" s="4" t="s">
        <v>242</v>
      </c>
      <c r="E177" s="4">
        <v>2</v>
      </c>
      <c r="F177" s="4" t="s">
        <v>307</v>
      </c>
      <c r="G177" s="4" t="s">
        <v>321</v>
      </c>
      <c r="H177" s="26">
        <v>1</v>
      </c>
    </row>
    <row r="178" spans="1:8" x14ac:dyDescent="0.3">
      <c r="A178" s="7" t="s">
        <v>10</v>
      </c>
      <c r="B178" s="8">
        <v>28</v>
      </c>
      <c r="C178" s="8" t="s">
        <v>98</v>
      </c>
      <c r="D178" s="8" t="s">
        <v>243</v>
      </c>
      <c r="E178" s="8">
        <v>1</v>
      </c>
      <c r="F178" s="8" t="s">
        <v>306</v>
      </c>
      <c r="G178" s="8" t="s">
        <v>320</v>
      </c>
      <c r="H178" s="24">
        <v>1</v>
      </c>
    </row>
    <row r="179" spans="1:8" x14ac:dyDescent="0.3">
      <c r="A179" s="7" t="s">
        <v>10</v>
      </c>
      <c r="B179" s="8">
        <v>28</v>
      </c>
      <c r="C179" s="8" t="s">
        <v>98</v>
      </c>
      <c r="D179" s="8" t="s">
        <v>243</v>
      </c>
      <c r="E179" s="8">
        <v>2</v>
      </c>
      <c r="F179" s="8" t="s">
        <v>307</v>
      </c>
      <c r="G179" s="8" t="s">
        <v>321</v>
      </c>
      <c r="H179" s="24">
        <v>1</v>
      </c>
    </row>
    <row r="180" spans="1:8" x14ac:dyDescent="0.3">
      <c r="A180" s="11" t="s">
        <v>10</v>
      </c>
      <c r="B180" s="4">
        <v>29</v>
      </c>
      <c r="C180" s="4" t="s">
        <v>99</v>
      </c>
      <c r="D180" s="4" t="s">
        <v>244</v>
      </c>
      <c r="E180" s="4">
        <v>1</v>
      </c>
      <c r="F180" s="4" t="s">
        <v>306</v>
      </c>
      <c r="G180" s="4" t="s">
        <v>320</v>
      </c>
      <c r="H180" s="26">
        <v>1</v>
      </c>
    </row>
    <row r="181" spans="1:8" x14ac:dyDescent="0.3">
      <c r="A181" s="11" t="s">
        <v>10</v>
      </c>
      <c r="B181" s="4">
        <v>29</v>
      </c>
      <c r="C181" s="4" t="s">
        <v>99</v>
      </c>
      <c r="D181" s="4" t="s">
        <v>244</v>
      </c>
      <c r="E181" s="4">
        <v>2</v>
      </c>
      <c r="F181" s="4" t="s">
        <v>307</v>
      </c>
      <c r="G181" s="4" t="s">
        <v>321</v>
      </c>
      <c r="H181" s="26">
        <v>1</v>
      </c>
    </row>
    <row r="182" spans="1:8" x14ac:dyDescent="0.3">
      <c r="A182" s="7" t="s">
        <v>10</v>
      </c>
      <c r="B182" s="8">
        <v>30</v>
      </c>
      <c r="C182" s="8" t="s">
        <v>100</v>
      </c>
      <c r="D182" s="8" t="s">
        <v>245</v>
      </c>
      <c r="E182" s="8">
        <v>1</v>
      </c>
      <c r="F182" s="8" t="s">
        <v>306</v>
      </c>
      <c r="G182" s="8" t="s">
        <v>320</v>
      </c>
      <c r="H182" s="24">
        <v>1</v>
      </c>
    </row>
    <row r="183" spans="1:8" x14ac:dyDescent="0.3">
      <c r="A183" s="7" t="s">
        <v>10</v>
      </c>
      <c r="B183" s="8">
        <v>30</v>
      </c>
      <c r="C183" s="8" t="s">
        <v>100</v>
      </c>
      <c r="D183" s="8" t="s">
        <v>245</v>
      </c>
      <c r="E183" s="8">
        <v>2</v>
      </c>
      <c r="F183" s="8" t="s">
        <v>307</v>
      </c>
      <c r="G183" s="8" t="s">
        <v>321</v>
      </c>
      <c r="H183" s="24">
        <v>1</v>
      </c>
    </row>
    <row r="184" spans="1:8" x14ac:dyDescent="0.3">
      <c r="A184" s="11" t="s">
        <v>10</v>
      </c>
      <c r="B184" s="4">
        <v>31</v>
      </c>
      <c r="C184" s="4" t="s">
        <v>101</v>
      </c>
      <c r="D184" s="4" t="s">
        <v>246</v>
      </c>
      <c r="E184" s="4">
        <v>1</v>
      </c>
      <c r="F184" s="4" t="s">
        <v>306</v>
      </c>
      <c r="G184" s="4" t="s">
        <v>320</v>
      </c>
      <c r="H184" s="26">
        <v>1</v>
      </c>
    </row>
    <row r="185" spans="1:8" x14ac:dyDescent="0.3">
      <c r="A185" s="11" t="s">
        <v>10</v>
      </c>
      <c r="B185" s="4">
        <v>31</v>
      </c>
      <c r="C185" s="4" t="s">
        <v>101</v>
      </c>
      <c r="D185" s="4" t="s">
        <v>246</v>
      </c>
      <c r="E185" s="4">
        <v>2</v>
      </c>
      <c r="F185" s="4" t="s">
        <v>307</v>
      </c>
      <c r="G185" s="4" t="s">
        <v>321</v>
      </c>
      <c r="H185" s="26">
        <v>1</v>
      </c>
    </row>
    <row r="186" spans="1:8" x14ac:dyDescent="0.3">
      <c r="A186" s="7" t="s">
        <v>10</v>
      </c>
      <c r="B186" s="8">
        <v>32</v>
      </c>
      <c r="C186" s="8" t="s">
        <v>102</v>
      </c>
      <c r="D186" s="8" t="s">
        <v>247</v>
      </c>
      <c r="E186" s="8">
        <v>1</v>
      </c>
      <c r="F186" s="8" t="s">
        <v>306</v>
      </c>
      <c r="G186" s="8" t="s">
        <v>320</v>
      </c>
      <c r="H186" s="24">
        <v>1</v>
      </c>
    </row>
    <row r="187" spans="1:8" x14ac:dyDescent="0.3">
      <c r="A187" s="7" t="s">
        <v>10</v>
      </c>
      <c r="B187" s="8">
        <v>32</v>
      </c>
      <c r="C187" s="8" t="s">
        <v>102</v>
      </c>
      <c r="D187" s="8" t="s">
        <v>247</v>
      </c>
      <c r="E187" s="8">
        <v>2</v>
      </c>
      <c r="F187" s="8" t="s">
        <v>307</v>
      </c>
      <c r="G187" s="8" t="s">
        <v>321</v>
      </c>
      <c r="H187" s="24">
        <v>1</v>
      </c>
    </row>
    <row r="188" spans="1:8" x14ac:dyDescent="0.3">
      <c r="A188" s="11" t="s">
        <v>10</v>
      </c>
      <c r="B188" s="4">
        <v>33</v>
      </c>
      <c r="C188" s="4" t="s">
        <v>103</v>
      </c>
      <c r="D188" s="4" t="s">
        <v>248</v>
      </c>
      <c r="E188" s="4">
        <v>1</v>
      </c>
      <c r="F188" s="4" t="s">
        <v>306</v>
      </c>
      <c r="G188" s="4" t="s">
        <v>320</v>
      </c>
      <c r="H188" s="26">
        <v>1</v>
      </c>
    </row>
    <row r="189" spans="1:8" x14ac:dyDescent="0.3">
      <c r="A189" s="11" t="s">
        <v>10</v>
      </c>
      <c r="B189" s="4">
        <v>33</v>
      </c>
      <c r="C189" s="4" t="s">
        <v>103</v>
      </c>
      <c r="D189" s="4" t="s">
        <v>248</v>
      </c>
      <c r="E189" s="4">
        <v>2</v>
      </c>
      <c r="F189" s="4" t="s">
        <v>307</v>
      </c>
      <c r="G189" s="4" t="s">
        <v>321</v>
      </c>
      <c r="H189" s="26">
        <v>1</v>
      </c>
    </row>
    <row r="190" spans="1:8" x14ac:dyDescent="0.3">
      <c r="A190" s="7" t="s">
        <v>10</v>
      </c>
      <c r="B190" s="8">
        <v>34</v>
      </c>
      <c r="C190" s="8" t="s">
        <v>104</v>
      </c>
      <c r="D190" s="8" t="s">
        <v>249</v>
      </c>
      <c r="E190" s="8">
        <v>1</v>
      </c>
      <c r="F190" s="8" t="s">
        <v>306</v>
      </c>
      <c r="G190" s="8" t="s">
        <v>320</v>
      </c>
      <c r="H190" s="24">
        <v>1</v>
      </c>
    </row>
    <row r="191" spans="1:8" x14ac:dyDescent="0.3">
      <c r="A191" s="7" t="s">
        <v>10</v>
      </c>
      <c r="B191" s="8">
        <v>34</v>
      </c>
      <c r="C191" s="8" t="s">
        <v>104</v>
      </c>
      <c r="D191" s="8" t="s">
        <v>249</v>
      </c>
      <c r="E191" s="8">
        <v>2</v>
      </c>
      <c r="F191" s="8" t="s">
        <v>307</v>
      </c>
      <c r="G191" s="8" t="s">
        <v>321</v>
      </c>
      <c r="H191" s="24">
        <v>1</v>
      </c>
    </row>
    <row r="192" spans="1:8" x14ac:dyDescent="0.3">
      <c r="A192" s="11" t="s">
        <v>10</v>
      </c>
      <c r="B192" s="4">
        <v>35</v>
      </c>
      <c r="C192" s="4" t="s">
        <v>105</v>
      </c>
      <c r="D192" s="4" t="s">
        <v>250</v>
      </c>
      <c r="E192" s="4">
        <v>1</v>
      </c>
      <c r="F192" s="4" t="s">
        <v>306</v>
      </c>
      <c r="G192" s="4" t="s">
        <v>320</v>
      </c>
      <c r="H192" s="26">
        <v>1</v>
      </c>
    </row>
    <row r="193" spans="1:8" x14ac:dyDescent="0.3">
      <c r="A193" s="11" t="s">
        <v>10</v>
      </c>
      <c r="B193" s="4">
        <v>35</v>
      </c>
      <c r="C193" s="4" t="s">
        <v>105</v>
      </c>
      <c r="D193" s="4" t="s">
        <v>250</v>
      </c>
      <c r="E193" s="4">
        <v>2</v>
      </c>
      <c r="F193" s="4" t="s">
        <v>307</v>
      </c>
      <c r="G193" s="4" t="s">
        <v>321</v>
      </c>
      <c r="H193" s="26">
        <v>1</v>
      </c>
    </row>
    <row r="194" spans="1:8" x14ac:dyDescent="0.3">
      <c r="A194" s="7" t="s">
        <v>10</v>
      </c>
      <c r="B194" s="8">
        <v>36</v>
      </c>
      <c r="C194" s="8" t="s">
        <v>106</v>
      </c>
      <c r="D194" s="8" t="s">
        <v>251</v>
      </c>
      <c r="E194" s="8">
        <v>1</v>
      </c>
      <c r="F194" s="8" t="s">
        <v>306</v>
      </c>
      <c r="G194" s="8" t="s">
        <v>320</v>
      </c>
      <c r="H194" s="24">
        <v>1</v>
      </c>
    </row>
    <row r="195" spans="1:8" x14ac:dyDescent="0.3">
      <c r="A195" s="7" t="s">
        <v>10</v>
      </c>
      <c r="B195" s="8">
        <v>36</v>
      </c>
      <c r="C195" s="8" t="s">
        <v>106</v>
      </c>
      <c r="D195" s="8" t="s">
        <v>251</v>
      </c>
      <c r="E195" s="8">
        <v>2</v>
      </c>
      <c r="F195" s="8" t="s">
        <v>307</v>
      </c>
      <c r="G195" s="8" t="s">
        <v>321</v>
      </c>
      <c r="H195" s="24">
        <v>1</v>
      </c>
    </row>
    <row r="196" spans="1:8" x14ac:dyDescent="0.3">
      <c r="A196" s="11" t="s">
        <v>10</v>
      </c>
      <c r="B196" s="4">
        <v>37</v>
      </c>
      <c r="C196" s="4" t="s">
        <v>107</v>
      </c>
      <c r="D196" s="4" t="s">
        <v>252</v>
      </c>
      <c r="E196" s="4">
        <v>1</v>
      </c>
      <c r="F196" s="4" t="s">
        <v>306</v>
      </c>
      <c r="G196" s="4" t="s">
        <v>320</v>
      </c>
      <c r="H196" s="26">
        <v>1</v>
      </c>
    </row>
    <row r="197" spans="1:8" x14ac:dyDescent="0.3">
      <c r="A197" s="11" t="s">
        <v>10</v>
      </c>
      <c r="B197" s="4">
        <v>37</v>
      </c>
      <c r="C197" s="4" t="s">
        <v>107</v>
      </c>
      <c r="D197" s="4" t="s">
        <v>252</v>
      </c>
      <c r="E197" s="4">
        <v>2</v>
      </c>
      <c r="F197" s="4" t="s">
        <v>307</v>
      </c>
      <c r="G197" s="4" t="s">
        <v>321</v>
      </c>
      <c r="H197" s="26">
        <v>1</v>
      </c>
    </row>
    <row r="198" spans="1:8" x14ac:dyDescent="0.3">
      <c r="A198" s="7" t="s">
        <v>10</v>
      </c>
      <c r="B198" s="8">
        <v>38</v>
      </c>
      <c r="C198" s="8" t="s">
        <v>108</v>
      </c>
      <c r="D198" s="8" t="s">
        <v>253</v>
      </c>
      <c r="E198" s="8">
        <v>1</v>
      </c>
      <c r="F198" s="8" t="s">
        <v>306</v>
      </c>
      <c r="G198" s="8" t="s">
        <v>320</v>
      </c>
      <c r="H198" s="24">
        <v>1</v>
      </c>
    </row>
    <row r="199" spans="1:8" x14ac:dyDescent="0.3">
      <c r="A199" s="7" t="s">
        <v>10</v>
      </c>
      <c r="B199" s="8">
        <v>38</v>
      </c>
      <c r="C199" s="8" t="s">
        <v>108</v>
      </c>
      <c r="D199" s="8" t="s">
        <v>253</v>
      </c>
      <c r="E199" s="8">
        <v>2</v>
      </c>
      <c r="F199" s="8" t="s">
        <v>307</v>
      </c>
      <c r="G199" s="8" t="s">
        <v>321</v>
      </c>
      <c r="H199" s="24">
        <v>1</v>
      </c>
    </row>
    <row r="200" spans="1:8" x14ac:dyDescent="0.3">
      <c r="A200" s="11" t="s">
        <v>10</v>
      </c>
      <c r="B200" s="4">
        <v>39</v>
      </c>
      <c r="C200" s="4" t="s">
        <v>109</v>
      </c>
      <c r="D200" s="4" t="s">
        <v>254</v>
      </c>
      <c r="E200" s="4">
        <v>1</v>
      </c>
      <c r="F200" s="4" t="s">
        <v>306</v>
      </c>
      <c r="G200" s="4" t="s">
        <v>320</v>
      </c>
      <c r="H200" s="26">
        <v>1</v>
      </c>
    </row>
    <row r="201" spans="1:8" x14ac:dyDescent="0.3">
      <c r="A201" s="11" t="s">
        <v>10</v>
      </c>
      <c r="B201" s="4">
        <v>39</v>
      </c>
      <c r="C201" s="4" t="s">
        <v>109</v>
      </c>
      <c r="D201" s="4" t="s">
        <v>254</v>
      </c>
      <c r="E201" s="4">
        <v>2</v>
      </c>
      <c r="F201" s="4" t="s">
        <v>307</v>
      </c>
      <c r="G201" s="4" t="s">
        <v>321</v>
      </c>
      <c r="H201" s="26">
        <v>1</v>
      </c>
    </row>
    <row r="202" spans="1:8" x14ac:dyDescent="0.3">
      <c r="A202" s="7" t="s">
        <v>10</v>
      </c>
      <c r="B202" s="8">
        <v>40</v>
      </c>
      <c r="C202" s="8" t="s">
        <v>110</v>
      </c>
      <c r="D202" s="8" t="s">
        <v>255</v>
      </c>
      <c r="E202" s="8">
        <v>1</v>
      </c>
      <c r="F202" s="8" t="s">
        <v>306</v>
      </c>
      <c r="G202" s="8" t="s">
        <v>320</v>
      </c>
      <c r="H202" s="24">
        <v>1</v>
      </c>
    </row>
    <row r="203" spans="1:8" x14ac:dyDescent="0.3">
      <c r="A203" s="7" t="s">
        <v>10</v>
      </c>
      <c r="B203" s="8">
        <v>40</v>
      </c>
      <c r="C203" s="8" t="s">
        <v>110</v>
      </c>
      <c r="D203" s="8" t="s">
        <v>255</v>
      </c>
      <c r="E203" s="8">
        <v>2</v>
      </c>
      <c r="F203" s="8" t="s">
        <v>307</v>
      </c>
      <c r="G203" s="8" t="s">
        <v>321</v>
      </c>
      <c r="H203" s="24">
        <v>1</v>
      </c>
    </row>
    <row r="204" spans="1:8" x14ac:dyDescent="0.3">
      <c r="A204" s="11" t="s">
        <v>10</v>
      </c>
      <c r="B204" s="4">
        <v>41</v>
      </c>
      <c r="C204" s="4" t="s">
        <v>111</v>
      </c>
      <c r="D204" s="4" t="s">
        <v>256</v>
      </c>
      <c r="E204" s="4">
        <v>1</v>
      </c>
      <c r="F204" s="4" t="s">
        <v>306</v>
      </c>
      <c r="G204" s="4" t="s">
        <v>320</v>
      </c>
      <c r="H204" s="26">
        <v>1</v>
      </c>
    </row>
    <row r="205" spans="1:8" x14ac:dyDescent="0.3">
      <c r="A205" s="11" t="s">
        <v>10</v>
      </c>
      <c r="B205" s="4">
        <v>41</v>
      </c>
      <c r="C205" s="4" t="s">
        <v>111</v>
      </c>
      <c r="D205" s="4" t="s">
        <v>256</v>
      </c>
      <c r="E205" s="4">
        <v>2</v>
      </c>
      <c r="F205" s="4" t="s">
        <v>307</v>
      </c>
      <c r="G205" s="4" t="s">
        <v>321</v>
      </c>
      <c r="H205" s="26">
        <v>1</v>
      </c>
    </row>
    <row r="206" spans="1:8" x14ac:dyDescent="0.3">
      <c r="A206" s="7" t="s">
        <v>10</v>
      </c>
      <c r="B206" s="8">
        <v>42</v>
      </c>
      <c r="C206" s="8" t="s">
        <v>112</v>
      </c>
      <c r="D206" s="8" t="s">
        <v>257</v>
      </c>
      <c r="E206" s="8">
        <v>1</v>
      </c>
      <c r="F206" s="8" t="s">
        <v>306</v>
      </c>
      <c r="G206" s="8" t="s">
        <v>320</v>
      </c>
      <c r="H206" s="24">
        <v>1</v>
      </c>
    </row>
    <row r="207" spans="1:8" x14ac:dyDescent="0.3">
      <c r="A207" s="7" t="s">
        <v>10</v>
      </c>
      <c r="B207" s="8">
        <v>42</v>
      </c>
      <c r="C207" s="8" t="s">
        <v>112</v>
      </c>
      <c r="D207" s="8" t="s">
        <v>257</v>
      </c>
      <c r="E207" s="8">
        <v>2</v>
      </c>
      <c r="F207" s="8" t="s">
        <v>307</v>
      </c>
      <c r="G207" s="8" t="s">
        <v>321</v>
      </c>
      <c r="H207" s="24">
        <v>1</v>
      </c>
    </row>
    <row r="208" spans="1:8" x14ac:dyDescent="0.3">
      <c r="A208" s="11" t="s">
        <v>10</v>
      </c>
      <c r="B208" s="4">
        <v>43</v>
      </c>
      <c r="C208" s="4" t="s">
        <v>113</v>
      </c>
      <c r="D208" s="4" t="s">
        <v>258</v>
      </c>
      <c r="E208" s="4">
        <v>1</v>
      </c>
      <c r="F208" s="4" t="s">
        <v>306</v>
      </c>
      <c r="G208" s="4" t="s">
        <v>320</v>
      </c>
      <c r="H208" s="26">
        <v>1</v>
      </c>
    </row>
    <row r="209" spans="1:8" x14ac:dyDescent="0.3">
      <c r="A209" s="11" t="s">
        <v>10</v>
      </c>
      <c r="B209" s="4">
        <v>43</v>
      </c>
      <c r="C209" s="4" t="s">
        <v>113</v>
      </c>
      <c r="D209" s="4" t="s">
        <v>258</v>
      </c>
      <c r="E209" s="4">
        <v>2</v>
      </c>
      <c r="F209" s="4" t="s">
        <v>307</v>
      </c>
      <c r="G209" s="4" t="s">
        <v>321</v>
      </c>
      <c r="H209" s="26">
        <v>1</v>
      </c>
    </row>
    <row r="210" spans="1:8" x14ac:dyDescent="0.3">
      <c r="A210" s="7" t="s">
        <v>10</v>
      </c>
      <c r="B210" s="8">
        <v>44</v>
      </c>
      <c r="C210" s="8" t="s">
        <v>114</v>
      </c>
      <c r="D210" s="8" t="s">
        <v>259</v>
      </c>
      <c r="E210" s="8">
        <v>1</v>
      </c>
      <c r="F210" s="8" t="s">
        <v>306</v>
      </c>
      <c r="G210" s="8" t="s">
        <v>320</v>
      </c>
      <c r="H210" s="24">
        <v>1</v>
      </c>
    </row>
    <row r="211" spans="1:8" x14ac:dyDescent="0.3">
      <c r="A211" s="7" t="s">
        <v>10</v>
      </c>
      <c r="B211" s="8">
        <v>44</v>
      </c>
      <c r="C211" s="8" t="s">
        <v>114</v>
      </c>
      <c r="D211" s="8" t="s">
        <v>259</v>
      </c>
      <c r="E211" s="8">
        <v>2</v>
      </c>
      <c r="F211" s="8" t="s">
        <v>307</v>
      </c>
      <c r="G211" s="8" t="s">
        <v>321</v>
      </c>
      <c r="H211" s="24">
        <v>1</v>
      </c>
    </row>
    <row r="212" spans="1:8" x14ac:dyDescent="0.3">
      <c r="A212" s="11" t="s">
        <v>10</v>
      </c>
      <c r="B212" s="4">
        <v>45</v>
      </c>
      <c r="C212" s="4" t="s">
        <v>115</v>
      </c>
      <c r="D212" s="4" t="s">
        <v>260</v>
      </c>
      <c r="E212" s="4">
        <v>1</v>
      </c>
      <c r="F212" s="4" t="s">
        <v>306</v>
      </c>
      <c r="G212" s="4" t="s">
        <v>320</v>
      </c>
      <c r="H212" s="26">
        <v>1</v>
      </c>
    </row>
    <row r="213" spans="1:8" x14ac:dyDescent="0.3">
      <c r="A213" s="11" t="s">
        <v>10</v>
      </c>
      <c r="B213" s="4">
        <v>45</v>
      </c>
      <c r="C213" s="4" t="s">
        <v>115</v>
      </c>
      <c r="D213" s="4" t="s">
        <v>260</v>
      </c>
      <c r="E213" s="4">
        <v>2</v>
      </c>
      <c r="F213" s="4" t="s">
        <v>307</v>
      </c>
      <c r="G213" s="4" t="s">
        <v>321</v>
      </c>
      <c r="H213" s="26">
        <v>1</v>
      </c>
    </row>
    <row r="214" spans="1:8" x14ac:dyDescent="0.3">
      <c r="A214" s="7" t="s">
        <v>10</v>
      </c>
      <c r="B214" s="8">
        <v>46</v>
      </c>
      <c r="C214" s="8" t="s">
        <v>116</v>
      </c>
      <c r="D214" s="8" t="s">
        <v>261</v>
      </c>
      <c r="E214" s="8">
        <v>1</v>
      </c>
      <c r="F214" s="8" t="s">
        <v>306</v>
      </c>
      <c r="G214" s="8" t="s">
        <v>320</v>
      </c>
      <c r="H214" s="24">
        <v>1</v>
      </c>
    </row>
    <row r="215" spans="1:8" x14ac:dyDescent="0.3">
      <c r="A215" s="7" t="s">
        <v>10</v>
      </c>
      <c r="B215" s="8">
        <v>46</v>
      </c>
      <c r="C215" s="8" t="s">
        <v>116</v>
      </c>
      <c r="D215" s="8" t="s">
        <v>261</v>
      </c>
      <c r="E215" s="8">
        <v>2</v>
      </c>
      <c r="F215" s="8" t="s">
        <v>307</v>
      </c>
      <c r="G215" s="8" t="s">
        <v>321</v>
      </c>
      <c r="H215" s="24">
        <v>1</v>
      </c>
    </row>
    <row r="216" spans="1:8" x14ac:dyDescent="0.3">
      <c r="A216" s="11" t="s">
        <v>10</v>
      </c>
      <c r="B216" s="4">
        <v>47</v>
      </c>
      <c r="C216" s="4" t="s">
        <v>117</v>
      </c>
      <c r="D216" s="4" t="s">
        <v>262</v>
      </c>
      <c r="E216" s="4">
        <v>1</v>
      </c>
      <c r="F216" s="4" t="s">
        <v>306</v>
      </c>
      <c r="G216" s="4" t="s">
        <v>320</v>
      </c>
      <c r="H216" s="26">
        <v>1</v>
      </c>
    </row>
    <row r="217" spans="1:8" x14ac:dyDescent="0.3">
      <c r="A217" s="11" t="s">
        <v>10</v>
      </c>
      <c r="B217" s="4">
        <v>47</v>
      </c>
      <c r="C217" s="4" t="s">
        <v>117</v>
      </c>
      <c r="D217" s="4" t="s">
        <v>262</v>
      </c>
      <c r="E217" s="4">
        <v>2</v>
      </c>
      <c r="F217" s="4" t="s">
        <v>307</v>
      </c>
      <c r="G217" s="4" t="s">
        <v>321</v>
      </c>
      <c r="H217" s="26">
        <v>1</v>
      </c>
    </row>
    <row r="218" spans="1:8" x14ac:dyDescent="0.3">
      <c r="A218" s="7" t="s">
        <v>10</v>
      </c>
      <c r="B218" s="8">
        <v>48</v>
      </c>
      <c r="C218" s="8" t="s">
        <v>118</v>
      </c>
      <c r="D218" s="8" t="s">
        <v>263</v>
      </c>
      <c r="E218" s="8">
        <v>1</v>
      </c>
      <c r="F218" s="8" t="s">
        <v>306</v>
      </c>
      <c r="G218" s="8" t="s">
        <v>320</v>
      </c>
      <c r="H218" s="24">
        <v>1</v>
      </c>
    </row>
    <row r="219" spans="1:8" x14ac:dyDescent="0.3">
      <c r="A219" s="7" t="s">
        <v>10</v>
      </c>
      <c r="B219" s="8">
        <v>48</v>
      </c>
      <c r="C219" s="8" t="s">
        <v>118</v>
      </c>
      <c r="D219" s="8" t="s">
        <v>263</v>
      </c>
      <c r="E219" s="8">
        <v>2</v>
      </c>
      <c r="F219" s="8" t="s">
        <v>307</v>
      </c>
      <c r="G219" s="8" t="s">
        <v>321</v>
      </c>
      <c r="H219" s="24">
        <v>1</v>
      </c>
    </row>
    <row r="220" spans="1:8" x14ac:dyDescent="0.3">
      <c r="A220" s="11" t="s">
        <v>10</v>
      </c>
      <c r="B220" s="4">
        <v>49</v>
      </c>
      <c r="C220" s="4" t="s">
        <v>119</v>
      </c>
      <c r="D220" s="4" t="s">
        <v>264</v>
      </c>
      <c r="E220" s="4">
        <v>1</v>
      </c>
      <c r="F220" s="4" t="s">
        <v>306</v>
      </c>
      <c r="G220" s="4" t="s">
        <v>320</v>
      </c>
      <c r="H220" s="26">
        <v>1</v>
      </c>
    </row>
    <row r="221" spans="1:8" x14ac:dyDescent="0.3">
      <c r="A221" s="11" t="s">
        <v>10</v>
      </c>
      <c r="B221" s="4">
        <v>49</v>
      </c>
      <c r="C221" s="4" t="s">
        <v>119</v>
      </c>
      <c r="D221" s="4" t="s">
        <v>264</v>
      </c>
      <c r="E221" s="4">
        <v>2</v>
      </c>
      <c r="F221" s="4" t="s">
        <v>307</v>
      </c>
      <c r="G221" s="4" t="s">
        <v>321</v>
      </c>
      <c r="H221" s="26">
        <v>1</v>
      </c>
    </row>
    <row r="222" spans="1:8" x14ac:dyDescent="0.3">
      <c r="A222" s="7" t="s">
        <v>10</v>
      </c>
      <c r="B222" s="8">
        <v>50</v>
      </c>
      <c r="C222" s="8" t="s">
        <v>120</v>
      </c>
      <c r="D222" s="8" t="s">
        <v>265</v>
      </c>
      <c r="E222" s="8">
        <v>1</v>
      </c>
      <c r="F222" s="8" t="s">
        <v>306</v>
      </c>
      <c r="G222" s="8" t="s">
        <v>320</v>
      </c>
      <c r="H222" s="24">
        <v>1</v>
      </c>
    </row>
    <row r="223" spans="1:8" x14ac:dyDescent="0.3">
      <c r="A223" s="7" t="s">
        <v>10</v>
      </c>
      <c r="B223" s="8">
        <v>50</v>
      </c>
      <c r="C223" s="8" t="s">
        <v>120</v>
      </c>
      <c r="D223" s="8" t="s">
        <v>265</v>
      </c>
      <c r="E223" s="8">
        <v>2</v>
      </c>
      <c r="F223" s="8" t="s">
        <v>307</v>
      </c>
      <c r="G223" s="8" t="s">
        <v>321</v>
      </c>
      <c r="H223" s="24">
        <v>1</v>
      </c>
    </row>
    <row r="224" spans="1:8" x14ac:dyDescent="0.3">
      <c r="A224" s="11" t="s">
        <v>10</v>
      </c>
      <c r="B224" s="4">
        <v>51</v>
      </c>
      <c r="C224" s="4" t="s">
        <v>121</v>
      </c>
      <c r="D224" s="4" t="s">
        <v>266</v>
      </c>
      <c r="E224" s="4">
        <v>1</v>
      </c>
      <c r="F224" s="4" t="s">
        <v>306</v>
      </c>
      <c r="G224" s="4" t="s">
        <v>320</v>
      </c>
      <c r="H224" s="26">
        <v>1</v>
      </c>
    </row>
    <row r="225" spans="1:8" x14ac:dyDescent="0.3">
      <c r="A225" s="11" t="s">
        <v>10</v>
      </c>
      <c r="B225" s="4">
        <v>51</v>
      </c>
      <c r="C225" s="4" t="s">
        <v>121</v>
      </c>
      <c r="D225" s="4" t="s">
        <v>266</v>
      </c>
      <c r="E225" s="4">
        <v>2</v>
      </c>
      <c r="F225" s="4" t="s">
        <v>307</v>
      </c>
      <c r="G225" s="4" t="s">
        <v>321</v>
      </c>
      <c r="H225" s="26">
        <v>1</v>
      </c>
    </row>
    <row r="226" spans="1:8" x14ac:dyDescent="0.3">
      <c r="A226" s="7" t="s">
        <v>10</v>
      </c>
      <c r="B226" s="8">
        <v>52</v>
      </c>
      <c r="C226" s="8" t="s">
        <v>122</v>
      </c>
      <c r="D226" s="8" t="s">
        <v>267</v>
      </c>
      <c r="E226" s="8">
        <v>1</v>
      </c>
      <c r="F226" s="8" t="s">
        <v>306</v>
      </c>
      <c r="G226" s="8" t="s">
        <v>320</v>
      </c>
      <c r="H226" s="24">
        <v>1</v>
      </c>
    </row>
    <row r="227" spans="1:8" x14ac:dyDescent="0.3">
      <c r="A227" s="7" t="s">
        <v>10</v>
      </c>
      <c r="B227" s="8">
        <v>52</v>
      </c>
      <c r="C227" s="8" t="s">
        <v>122</v>
      </c>
      <c r="D227" s="8" t="s">
        <v>267</v>
      </c>
      <c r="E227" s="8">
        <v>2</v>
      </c>
      <c r="F227" s="8" t="s">
        <v>307</v>
      </c>
      <c r="G227" s="8" t="s">
        <v>321</v>
      </c>
      <c r="H227" s="24">
        <v>1</v>
      </c>
    </row>
    <row r="228" spans="1:8" x14ac:dyDescent="0.3">
      <c r="A228" s="11" t="s">
        <v>10</v>
      </c>
      <c r="B228" s="4">
        <v>53</v>
      </c>
      <c r="C228" s="4" t="s">
        <v>123</v>
      </c>
      <c r="D228" s="4" t="s">
        <v>268</v>
      </c>
      <c r="E228" s="4">
        <v>1</v>
      </c>
      <c r="F228" s="4" t="s">
        <v>306</v>
      </c>
      <c r="G228" s="4" t="s">
        <v>320</v>
      </c>
      <c r="H228" s="26">
        <v>1</v>
      </c>
    </row>
    <row r="229" spans="1:8" x14ac:dyDescent="0.3">
      <c r="A229" s="11" t="s">
        <v>10</v>
      </c>
      <c r="B229" s="4">
        <v>53</v>
      </c>
      <c r="C229" s="4" t="s">
        <v>123</v>
      </c>
      <c r="D229" s="4" t="s">
        <v>268</v>
      </c>
      <c r="E229" s="4">
        <v>2</v>
      </c>
      <c r="F229" s="4" t="s">
        <v>307</v>
      </c>
      <c r="G229" s="4" t="s">
        <v>321</v>
      </c>
      <c r="H229" s="26">
        <v>1</v>
      </c>
    </row>
    <row r="230" spans="1:8" x14ac:dyDescent="0.3">
      <c r="A230" s="7" t="s">
        <v>10</v>
      </c>
      <c r="B230" s="8">
        <v>54</v>
      </c>
      <c r="C230" s="8" t="s">
        <v>124</v>
      </c>
      <c r="D230" s="8" t="s">
        <v>269</v>
      </c>
      <c r="E230" s="8">
        <v>1</v>
      </c>
      <c r="F230" s="8" t="s">
        <v>306</v>
      </c>
      <c r="G230" s="8" t="s">
        <v>320</v>
      </c>
      <c r="H230" s="24">
        <v>1</v>
      </c>
    </row>
    <row r="231" spans="1:8" x14ac:dyDescent="0.3">
      <c r="A231" s="7" t="s">
        <v>10</v>
      </c>
      <c r="B231" s="8">
        <v>54</v>
      </c>
      <c r="C231" s="8" t="s">
        <v>124</v>
      </c>
      <c r="D231" s="8" t="s">
        <v>269</v>
      </c>
      <c r="E231" s="8">
        <v>2</v>
      </c>
      <c r="F231" s="8" t="s">
        <v>307</v>
      </c>
      <c r="G231" s="8" t="s">
        <v>321</v>
      </c>
      <c r="H231" s="24">
        <v>1</v>
      </c>
    </row>
    <row r="232" spans="1:8" x14ac:dyDescent="0.3">
      <c r="A232" s="11" t="s">
        <v>10</v>
      </c>
      <c r="B232" s="4">
        <v>55</v>
      </c>
      <c r="C232" s="4" t="s">
        <v>125</v>
      </c>
      <c r="D232" s="4" t="s">
        <v>270</v>
      </c>
      <c r="E232" s="4">
        <v>1</v>
      </c>
      <c r="F232" s="4" t="s">
        <v>306</v>
      </c>
      <c r="G232" s="4" t="s">
        <v>320</v>
      </c>
      <c r="H232" s="26">
        <v>1</v>
      </c>
    </row>
    <row r="233" spans="1:8" x14ac:dyDescent="0.3">
      <c r="A233" s="11" t="s">
        <v>10</v>
      </c>
      <c r="B233" s="4">
        <v>55</v>
      </c>
      <c r="C233" s="4" t="s">
        <v>125</v>
      </c>
      <c r="D233" s="4" t="s">
        <v>270</v>
      </c>
      <c r="E233" s="4">
        <v>2</v>
      </c>
      <c r="F233" s="4" t="s">
        <v>307</v>
      </c>
      <c r="G233" s="4" t="s">
        <v>321</v>
      </c>
      <c r="H233" s="26">
        <v>1</v>
      </c>
    </row>
    <row r="234" spans="1:8" x14ac:dyDescent="0.3">
      <c r="A234" s="7" t="s">
        <v>10</v>
      </c>
      <c r="B234" s="8">
        <v>56</v>
      </c>
      <c r="C234" s="8" t="s">
        <v>368</v>
      </c>
      <c r="D234" s="8" t="s">
        <v>369</v>
      </c>
      <c r="E234" s="8">
        <v>1</v>
      </c>
      <c r="F234" s="8" t="s">
        <v>306</v>
      </c>
      <c r="G234" s="8" t="s">
        <v>320</v>
      </c>
      <c r="H234" s="24">
        <v>1</v>
      </c>
    </row>
    <row r="235" spans="1:8" x14ac:dyDescent="0.3">
      <c r="A235" s="7" t="s">
        <v>10</v>
      </c>
      <c r="B235" s="8">
        <v>56</v>
      </c>
      <c r="C235" s="8" t="s">
        <v>368</v>
      </c>
      <c r="D235" s="8" t="s">
        <v>369</v>
      </c>
      <c r="E235" s="8">
        <v>2</v>
      </c>
      <c r="F235" s="8" t="s">
        <v>307</v>
      </c>
      <c r="G235" s="8" t="s">
        <v>321</v>
      </c>
      <c r="H235" s="24">
        <v>1</v>
      </c>
    </row>
    <row r="236" spans="1:8" x14ac:dyDescent="0.3">
      <c r="A236" s="11" t="s">
        <v>10</v>
      </c>
      <c r="B236" s="4">
        <v>57</v>
      </c>
      <c r="C236" s="4" t="s">
        <v>126</v>
      </c>
      <c r="D236" s="4" t="s">
        <v>271</v>
      </c>
      <c r="E236" s="4">
        <v>1</v>
      </c>
      <c r="F236" s="4" t="s">
        <v>306</v>
      </c>
      <c r="G236" s="4" t="s">
        <v>320</v>
      </c>
      <c r="H236" s="26">
        <v>1</v>
      </c>
    </row>
    <row r="237" spans="1:8" ht="15" thickBot="1" x14ac:dyDescent="0.35">
      <c r="A237" s="12" t="s">
        <v>10</v>
      </c>
      <c r="B237" s="13">
        <v>57</v>
      </c>
      <c r="C237" s="13" t="s">
        <v>126</v>
      </c>
      <c r="D237" s="13" t="s">
        <v>271</v>
      </c>
      <c r="E237" s="13">
        <v>2</v>
      </c>
      <c r="F237" s="13" t="s">
        <v>307</v>
      </c>
      <c r="G237" s="13" t="s">
        <v>321</v>
      </c>
      <c r="H237" s="28">
        <v>1</v>
      </c>
    </row>
    <row r="238" spans="1:8" x14ac:dyDescent="0.3">
      <c r="A238" s="5" t="s">
        <v>10</v>
      </c>
      <c r="B238" s="6">
        <v>58</v>
      </c>
      <c r="C238" s="6" t="s">
        <v>127</v>
      </c>
      <c r="D238" s="6" t="s">
        <v>272</v>
      </c>
      <c r="E238" s="6">
        <v>1</v>
      </c>
      <c r="F238" s="6" t="s">
        <v>306</v>
      </c>
      <c r="G238" s="6" t="s">
        <v>320</v>
      </c>
      <c r="H238" s="23">
        <v>1</v>
      </c>
    </row>
    <row r="239" spans="1:8" x14ac:dyDescent="0.3">
      <c r="A239" s="7" t="s">
        <v>10</v>
      </c>
      <c r="B239" s="8">
        <v>58</v>
      </c>
      <c r="C239" s="8" t="s">
        <v>127</v>
      </c>
      <c r="D239" s="8" t="s">
        <v>272</v>
      </c>
      <c r="E239" s="8">
        <v>2</v>
      </c>
      <c r="F239" s="8" t="s">
        <v>307</v>
      </c>
      <c r="G239" s="8" t="s">
        <v>321</v>
      </c>
      <c r="H239" s="24">
        <v>1</v>
      </c>
    </row>
    <row r="240" spans="1:8" x14ac:dyDescent="0.3">
      <c r="A240" s="11" t="s">
        <v>10</v>
      </c>
      <c r="B240" s="4">
        <v>59</v>
      </c>
      <c r="C240" s="4" t="s">
        <v>128</v>
      </c>
      <c r="D240" s="4" t="s">
        <v>273</v>
      </c>
      <c r="E240" s="4">
        <v>1</v>
      </c>
      <c r="F240" s="4" t="s">
        <v>306</v>
      </c>
      <c r="G240" s="4" t="s">
        <v>320</v>
      </c>
      <c r="H240" s="26">
        <v>1</v>
      </c>
    </row>
    <row r="241" spans="1:8" x14ac:dyDescent="0.3">
      <c r="A241" s="11" t="s">
        <v>10</v>
      </c>
      <c r="B241" s="4">
        <v>59</v>
      </c>
      <c r="C241" s="4" t="s">
        <v>128</v>
      </c>
      <c r="D241" s="4" t="s">
        <v>273</v>
      </c>
      <c r="E241" s="4">
        <v>2</v>
      </c>
      <c r="F241" s="4" t="s">
        <v>307</v>
      </c>
      <c r="G241" s="4" t="s">
        <v>321</v>
      </c>
      <c r="H241" s="26">
        <v>1</v>
      </c>
    </row>
    <row r="242" spans="1:8" x14ac:dyDescent="0.3">
      <c r="A242" s="7" t="s">
        <v>10</v>
      </c>
      <c r="B242" s="8">
        <v>60</v>
      </c>
      <c r="C242" s="8" t="s">
        <v>129</v>
      </c>
      <c r="D242" s="8" t="s">
        <v>274</v>
      </c>
      <c r="E242" s="8">
        <v>1</v>
      </c>
      <c r="F242" s="8" t="s">
        <v>306</v>
      </c>
      <c r="G242" s="8" t="s">
        <v>320</v>
      </c>
      <c r="H242" s="24">
        <v>1</v>
      </c>
    </row>
    <row r="243" spans="1:8" ht="15" thickBot="1" x14ac:dyDescent="0.35">
      <c r="A243" s="9" t="s">
        <v>10</v>
      </c>
      <c r="B243" s="10">
        <v>60</v>
      </c>
      <c r="C243" s="10" t="s">
        <v>129</v>
      </c>
      <c r="D243" s="10" t="s">
        <v>274</v>
      </c>
      <c r="E243" s="10">
        <v>2</v>
      </c>
      <c r="F243" s="10" t="s">
        <v>307</v>
      </c>
      <c r="G243" s="10" t="s">
        <v>321</v>
      </c>
      <c r="H243" s="25">
        <v>1</v>
      </c>
    </row>
    <row r="244" spans="1:8" x14ac:dyDescent="0.3">
      <c r="A244" s="11" t="s">
        <v>10</v>
      </c>
      <c r="B244" s="4">
        <v>61</v>
      </c>
      <c r="C244" s="4" t="s">
        <v>130</v>
      </c>
      <c r="D244" s="4" t="s">
        <v>275</v>
      </c>
      <c r="E244" s="4">
        <v>1</v>
      </c>
      <c r="F244" s="4" t="s">
        <v>306</v>
      </c>
      <c r="G244" s="4" t="s">
        <v>320</v>
      </c>
      <c r="H244" s="26">
        <v>1</v>
      </c>
    </row>
    <row r="245" spans="1:8" x14ac:dyDescent="0.3">
      <c r="A245" s="11" t="s">
        <v>10</v>
      </c>
      <c r="B245" s="4">
        <v>61</v>
      </c>
      <c r="C245" s="4" t="s">
        <v>130</v>
      </c>
      <c r="D245" s="4" t="s">
        <v>275</v>
      </c>
      <c r="E245" s="4">
        <v>2</v>
      </c>
      <c r="F245" s="4" t="s">
        <v>307</v>
      </c>
      <c r="G245" s="4" t="s">
        <v>321</v>
      </c>
      <c r="H245" s="26">
        <v>1</v>
      </c>
    </row>
    <row r="246" spans="1:8" x14ac:dyDescent="0.3">
      <c r="A246" s="7" t="s">
        <v>10</v>
      </c>
      <c r="B246" s="8">
        <v>62</v>
      </c>
      <c r="C246" s="8" t="s">
        <v>131</v>
      </c>
      <c r="D246" s="8" t="s">
        <v>276</v>
      </c>
      <c r="E246" s="8">
        <v>1</v>
      </c>
      <c r="F246" s="8" t="s">
        <v>306</v>
      </c>
      <c r="G246" s="8" t="s">
        <v>320</v>
      </c>
      <c r="H246" s="24">
        <v>1</v>
      </c>
    </row>
    <row r="247" spans="1:8" x14ac:dyDescent="0.3">
      <c r="A247" s="7" t="s">
        <v>10</v>
      </c>
      <c r="B247" s="8">
        <v>62</v>
      </c>
      <c r="C247" s="8" t="s">
        <v>131</v>
      </c>
      <c r="D247" s="8" t="s">
        <v>276</v>
      </c>
      <c r="E247" s="8">
        <v>2</v>
      </c>
      <c r="F247" s="8" t="s">
        <v>307</v>
      </c>
      <c r="G247" s="8" t="s">
        <v>321</v>
      </c>
      <c r="H247" s="24">
        <v>1</v>
      </c>
    </row>
    <row r="248" spans="1:8" x14ac:dyDescent="0.3">
      <c r="A248" s="11" t="s">
        <v>10</v>
      </c>
      <c r="B248" s="4">
        <v>63</v>
      </c>
      <c r="C248" s="4" t="s">
        <v>132</v>
      </c>
      <c r="D248" s="4" t="s">
        <v>277</v>
      </c>
      <c r="E248" s="4">
        <v>1</v>
      </c>
      <c r="F248" s="4" t="s">
        <v>306</v>
      </c>
      <c r="G248" s="4" t="s">
        <v>320</v>
      </c>
      <c r="H248" s="26">
        <v>1</v>
      </c>
    </row>
    <row r="249" spans="1:8" x14ac:dyDescent="0.3">
      <c r="A249" s="11" t="s">
        <v>10</v>
      </c>
      <c r="B249" s="4">
        <v>63</v>
      </c>
      <c r="C249" s="4" t="s">
        <v>132</v>
      </c>
      <c r="D249" s="4" t="s">
        <v>277</v>
      </c>
      <c r="E249" s="4">
        <v>2</v>
      </c>
      <c r="F249" s="4" t="s">
        <v>307</v>
      </c>
      <c r="G249" s="4" t="s">
        <v>321</v>
      </c>
      <c r="H249" s="26">
        <v>1</v>
      </c>
    </row>
    <row r="250" spans="1:8" x14ac:dyDescent="0.3">
      <c r="A250" s="7" t="s">
        <v>10</v>
      </c>
      <c r="B250" s="8">
        <v>64</v>
      </c>
      <c r="C250" s="8" t="s">
        <v>133</v>
      </c>
      <c r="D250" s="8" t="s">
        <v>278</v>
      </c>
      <c r="E250" s="8">
        <v>1</v>
      </c>
      <c r="F250" s="8" t="s">
        <v>306</v>
      </c>
      <c r="G250" s="8" t="s">
        <v>320</v>
      </c>
      <c r="H250" s="24">
        <v>1</v>
      </c>
    </row>
    <row r="251" spans="1:8" x14ac:dyDescent="0.3">
      <c r="A251" s="7" t="s">
        <v>10</v>
      </c>
      <c r="B251" s="8">
        <v>64</v>
      </c>
      <c r="C251" s="8" t="s">
        <v>133</v>
      </c>
      <c r="D251" s="8" t="s">
        <v>278</v>
      </c>
      <c r="E251" s="8">
        <v>2</v>
      </c>
      <c r="F251" s="8" t="s">
        <v>307</v>
      </c>
      <c r="G251" s="8" t="s">
        <v>321</v>
      </c>
      <c r="H251" s="24">
        <v>1</v>
      </c>
    </row>
    <row r="252" spans="1:8" x14ac:dyDescent="0.3">
      <c r="A252" s="11" t="s">
        <v>10</v>
      </c>
      <c r="B252" s="4">
        <v>65</v>
      </c>
      <c r="C252" s="4" t="s">
        <v>134</v>
      </c>
      <c r="D252" s="4" t="s">
        <v>279</v>
      </c>
      <c r="E252" s="4">
        <v>1</v>
      </c>
      <c r="F252" s="4" t="s">
        <v>306</v>
      </c>
      <c r="G252" s="4" t="s">
        <v>320</v>
      </c>
      <c r="H252" s="26">
        <v>1</v>
      </c>
    </row>
    <row r="253" spans="1:8" x14ac:dyDescent="0.3">
      <c r="A253" s="11" t="s">
        <v>10</v>
      </c>
      <c r="B253" s="4">
        <v>65</v>
      </c>
      <c r="C253" s="4" t="s">
        <v>134</v>
      </c>
      <c r="D253" s="4" t="s">
        <v>279</v>
      </c>
      <c r="E253" s="4">
        <v>2</v>
      </c>
      <c r="F253" s="4" t="s">
        <v>307</v>
      </c>
      <c r="G253" s="4" t="s">
        <v>321</v>
      </c>
      <c r="H253" s="26">
        <v>1</v>
      </c>
    </row>
    <row r="254" spans="1:8" x14ac:dyDescent="0.3">
      <c r="A254" s="7" t="s">
        <v>10</v>
      </c>
      <c r="B254" s="8">
        <v>66</v>
      </c>
      <c r="C254" s="8" t="s">
        <v>135</v>
      </c>
      <c r="D254" s="8" t="s">
        <v>280</v>
      </c>
      <c r="E254" s="8">
        <v>1</v>
      </c>
      <c r="F254" s="8" t="s">
        <v>306</v>
      </c>
      <c r="G254" s="8" t="s">
        <v>320</v>
      </c>
      <c r="H254" s="24">
        <v>1</v>
      </c>
    </row>
    <row r="255" spans="1:8" x14ac:dyDescent="0.3">
      <c r="A255" s="7" t="s">
        <v>10</v>
      </c>
      <c r="B255" s="8">
        <v>66</v>
      </c>
      <c r="C255" s="8" t="s">
        <v>135</v>
      </c>
      <c r="D255" s="8" t="s">
        <v>280</v>
      </c>
      <c r="E255" s="8">
        <v>2</v>
      </c>
      <c r="F255" s="8" t="s">
        <v>307</v>
      </c>
      <c r="G255" s="8" t="s">
        <v>321</v>
      </c>
      <c r="H255" s="24">
        <v>1</v>
      </c>
    </row>
    <row r="256" spans="1:8" x14ac:dyDescent="0.3">
      <c r="A256" s="11" t="s">
        <v>10</v>
      </c>
      <c r="B256" s="4">
        <v>67</v>
      </c>
      <c r="C256" s="4" t="s">
        <v>136</v>
      </c>
      <c r="D256" s="4" t="s">
        <v>281</v>
      </c>
      <c r="E256" s="4">
        <v>1</v>
      </c>
      <c r="F256" s="4" t="s">
        <v>306</v>
      </c>
      <c r="G256" s="4" t="s">
        <v>320</v>
      </c>
      <c r="H256" s="26">
        <v>1</v>
      </c>
    </row>
    <row r="257" spans="1:8" x14ac:dyDescent="0.3">
      <c r="A257" s="11" t="s">
        <v>10</v>
      </c>
      <c r="B257" s="4">
        <v>67</v>
      </c>
      <c r="C257" s="4" t="s">
        <v>136</v>
      </c>
      <c r="D257" s="4" t="s">
        <v>281</v>
      </c>
      <c r="E257" s="4">
        <v>2</v>
      </c>
      <c r="F257" s="4" t="s">
        <v>307</v>
      </c>
      <c r="G257" s="4" t="s">
        <v>321</v>
      </c>
      <c r="H257" s="26">
        <v>1</v>
      </c>
    </row>
    <row r="258" spans="1:8" x14ac:dyDescent="0.3">
      <c r="A258" s="7" t="s">
        <v>10</v>
      </c>
      <c r="B258" s="8">
        <v>68</v>
      </c>
      <c r="C258" s="8" t="s">
        <v>137</v>
      </c>
      <c r="D258" s="8" t="s">
        <v>282</v>
      </c>
      <c r="E258" s="8">
        <v>1</v>
      </c>
      <c r="F258" s="8" t="s">
        <v>306</v>
      </c>
      <c r="G258" s="8" t="s">
        <v>320</v>
      </c>
      <c r="H258" s="24">
        <v>1</v>
      </c>
    </row>
    <row r="259" spans="1:8" x14ac:dyDescent="0.3">
      <c r="A259" s="7" t="s">
        <v>10</v>
      </c>
      <c r="B259" s="8">
        <v>68</v>
      </c>
      <c r="C259" s="8" t="s">
        <v>137</v>
      </c>
      <c r="D259" s="8" t="s">
        <v>282</v>
      </c>
      <c r="E259" s="8">
        <v>2</v>
      </c>
      <c r="F259" s="8" t="s">
        <v>307</v>
      </c>
      <c r="G259" s="8" t="s">
        <v>321</v>
      </c>
      <c r="H259" s="24">
        <v>1</v>
      </c>
    </row>
    <row r="260" spans="1:8" x14ac:dyDescent="0.3">
      <c r="A260" s="11" t="s">
        <v>10</v>
      </c>
      <c r="B260" s="4">
        <v>69</v>
      </c>
      <c r="C260" s="4" t="s">
        <v>138</v>
      </c>
      <c r="D260" s="4" t="s">
        <v>283</v>
      </c>
      <c r="E260" s="4">
        <v>1</v>
      </c>
      <c r="F260" s="4" t="s">
        <v>306</v>
      </c>
      <c r="G260" s="4" t="s">
        <v>320</v>
      </c>
      <c r="H260" s="26">
        <v>1</v>
      </c>
    </row>
    <row r="261" spans="1:8" x14ac:dyDescent="0.3">
      <c r="A261" s="11" t="s">
        <v>10</v>
      </c>
      <c r="B261" s="4">
        <v>69</v>
      </c>
      <c r="C261" s="4" t="s">
        <v>138</v>
      </c>
      <c r="D261" s="4" t="s">
        <v>283</v>
      </c>
      <c r="E261" s="4">
        <v>2</v>
      </c>
      <c r="F261" s="4" t="s">
        <v>307</v>
      </c>
      <c r="G261" s="4" t="s">
        <v>321</v>
      </c>
      <c r="H261" s="26">
        <v>1</v>
      </c>
    </row>
    <row r="262" spans="1:8" x14ac:dyDescent="0.3">
      <c r="A262" s="7" t="s">
        <v>10</v>
      </c>
      <c r="B262" s="8">
        <v>70</v>
      </c>
      <c r="C262" s="8" t="s">
        <v>139</v>
      </c>
      <c r="D262" s="8" t="s">
        <v>284</v>
      </c>
      <c r="E262" s="8">
        <v>1</v>
      </c>
      <c r="F262" s="8" t="s">
        <v>306</v>
      </c>
      <c r="G262" s="8" t="s">
        <v>320</v>
      </c>
      <c r="H262" s="24">
        <v>1</v>
      </c>
    </row>
    <row r="263" spans="1:8" x14ac:dyDescent="0.3">
      <c r="A263" s="7" t="s">
        <v>10</v>
      </c>
      <c r="B263" s="8">
        <v>70</v>
      </c>
      <c r="C263" s="8" t="s">
        <v>139</v>
      </c>
      <c r="D263" s="8" t="s">
        <v>284</v>
      </c>
      <c r="E263" s="8">
        <v>2</v>
      </c>
      <c r="F263" s="8" t="s">
        <v>307</v>
      </c>
      <c r="G263" s="8" t="s">
        <v>321</v>
      </c>
      <c r="H263" s="24">
        <v>1</v>
      </c>
    </row>
    <row r="264" spans="1:8" x14ac:dyDescent="0.3">
      <c r="A264" s="11" t="s">
        <v>10</v>
      </c>
      <c r="B264" s="4">
        <v>71</v>
      </c>
      <c r="C264" s="4" t="s">
        <v>140</v>
      </c>
      <c r="D264" s="4" t="s">
        <v>285</v>
      </c>
      <c r="E264" s="4">
        <v>1</v>
      </c>
      <c r="F264" s="4" t="s">
        <v>306</v>
      </c>
      <c r="G264" s="4" t="s">
        <v>320</v>
      </c>
      <c r="H264" s="26">
        <v>1</v>
      </c>
    </row>
    <row r="265" spans="1:8" x14ac:dyDescent="0.3">
      <c r="A265" s="11" t="s">
        <v>10</v>
      </c>
      <c r="B265" s="4">
        <v>71</v>
      </c>
      <c r="C265" s="4" t="s">
        <v>140</v>
      </c>
      <c r="D265" s="4" t="s">
        <v>285</v>
      </c>
      <c r="E265" s="4">
        <v>2</v>
      </c>
      <c r="F265" s="4" t="s">
        <v>307</v>
      </c>
      <c r="G265" s="4" t="s">
        <v>321</v>
      </c>
      <c r="H265" s="26">
        <v>1</v>
      </c>
    </row>
    <row r="266" spans="1:8" x14ac:dyDescent="0.3">
      <c r="A266" s="7" t="s">
        <v>10</v>
      </c>
      <c r="B266" s="8">
        <v>72</v>
      </c>
      <c r="C266" s="8" t="s">
        <v>141</v>
      </c>
      <c r="D266" s="8" t="s">
        <v>286</v>
      </c>
      <c r="E266" s="8">
        <v>1</v>
      </c>
      <c r="F266" s="8" t="s">
        <v>306</v>
      </c>
      <c r="G266" s="8" t="s">
        <v>320</v>
      </c>
      <c r="H266" s="24">
        <v>1</v>
      </c>
    </row>
    <row r="267" spans="1:8" x14ac:dyDescent="0.3">
      <c r="A267" s="7" t="s">
        <v>10</v>
      </c>
      <c r="B267" s="8">
        <v>72</v>
      </c>
      <c r="C267" s="8" t="s">
        <v>141</v>
      </c>
      <c r="D267" s="8" t="s">
        <v>286</v>
      </c>
      <c r="E267" s="8">
        <v>2</v>
      </c>
      <c r="F267" s="8" t="s">
        <v>307</v>
      </c>
      <c r="G267" s="8" t="s">
        <v>321</v>
      </c>
      <c r="H267" s="24">
        <v>1</v>
      </c>
    </row>
    <row r="268" spans="1:8" x14ac:dyDescent="0.3">
      <c r="A268" s="11" t="s">
        <v>10</v>
      </c>
      <c r="B268" s="4">
        <v>73</v>
      </c>
      <c r="C268" s="4" t="s">
        <v>142</v>
      </c>
      <c r="D268" s="4" t="s">
        <v>287</v>
      </c>
      <c r="E268" s="4">
        <v>1</v>
      </c>
      <c r="F268" s="4" t="s">
        <v>306</v>
      </c>
      <c r="G268" s="4" t="s">
        <v>320</v>
      </c>
      <c r="H268" s="26">
        <v>1</v>
      </c>
    </row>
    <row r="269" spans="1:8" x14ac:dyDescent="0.3">
      <c r="A269" s="11" t="s">
        <v>10</v>
      </c>
      <c r="B269" s="4">
        <v>73</v>
      </c>
      <c r="C269" s="4" t="s">
        <v>142</v>
      </c>
      <c r="D269" s="4" t="s">
        <v>287</v>
      </c>
      <c r="E269" s="4">
        <v>2</v>
      </c>
      <c r="F269" s="4" t="s">
        <v>307</v>
      </c>
      <c r="G269" s="4" t="s">
        <v>321</v>
      </c>
      <c r="H269" s="26">
        <v>1</v>
      </c>
    </row>
    <row r="270" spans="1:8" x14ac:dyDescent="0.3">
      <c r="A270" s="7" t="s">
        <v>10</v>
      </c>
      <c r="B270" s="8">
        <v>74</v>
      </c>
      <c r="C270" s="8" t="s">
        <v>143</v>
      </c>
      <c r="D270" s="8" t="s">
        <v>288</v>
      </c>
      <c r="E270" s="8">
        <v>1</v>
      </c>
      <c r="F270" s="8" t="s">
        <v>306</v>
      </c>
      <c r="G270" s="8" t="s">
        <v>320</v>
      </c>
      <c r="H270" s="24">
        <v>1</v>
      </c>
    </row>
    <row r="271" spans="1:8" x14ac:dyDescent="0.3">
      <c r="A271" s="7" t="s">
        <v>10</v>
      </c>
      <c r="B271" s="8">
        <v>74</v>
      </c>
      <c r="C271" s="8" t="s">
        <v>143</v>
      </c>
      <c r="D271" s="8" t="s">
        <v>288</v>
      </c>
      <c r="E271" s="8">
        <v>2</v>
      </c>
      <c r="F271" s="8" t="s">
        <v>307</v>
      </c>
      <c r="G271" s="8" t="s">
        <v>321</v>
      </c>
      <c r="H271" s="24">
        <v>1</v>
      </c>
    </row>
    <row r="272" spans="1:8" x14ac:dyDescent="0.3">
      <c r="A272" s="11" t="s">
        <v>10</v>
      </c>
      <c r="B272" s="4">
        <v>75</v>
      </c>
      <c r="C272" s="4" t="s">
        <v>144</v>
      </c>
      <c r="D272" s="4" t="s">
        <v>289</v>
      </c>
      <c r="E272" s="4">
        <v>1</v>
      </c>
      <c r="F272" s="4" t="s">
        <v>306</v>
      </c>
      <c r="G272" s="4" t="s">
        <v>320</v>
      </c>
      <c r="H272" s="26">
        <v>1</v>
      </c>
    </row>
    <row r="273" spans="1:8" x14ac:dyDescent="0.3">
      <c r="A273" s="11" t="s">
        <v>10</v>
      </c>
      <c r="B273" s="4">
        <v>75</v>
      </c>
      <c r="C273" s="4" t="s">
        <v>144</v>
      </c>
      <c r="D273" s="4" t="s">
        <v>289</v>
      </c>
      <c r="E273" s="4">
        <v>2</v>
      </c>
      <c r="F273" s="4" t="s">
        <v>307</v>
      </c>
      <c r="G273" s="4" t="s">
        <v>321</v>
      </c>
      <c r="H273" s="26">
        <v>1</v>
      </c>
    </row>
    <row r="274" spans="1:8" x14ac:dyDescent="0.3">
      <c r="A274" s="7" t="s">
        <v>10</v>
      </c>
      <c r="B274" s="8">
        <v>76</v>
      </c>
      <c r="C274" s="8" t="s">
        <v>145</v>
      </c>
      <c r="D274" s="8" t="s">
        <v>290</v>
      </c>
      <c r="E274" s="8">
        <v>1</v>
      </c>
      <c r="F274" s="8" t="s">
        <v>306</v>
      </c>
      <c r="G274" s="8" t="s">
        <v>320</v>
      </c>
      <c r="H274" s="24">
        <v>1</v>
      </c>
    </row>
    <row r="275" spans="1:8" ht="15" thickBot="1" x14ac:dyDescent="0.35">
      <c r="A275" s="9" t="s">
        <v>10</v>
      </c>
      <c r="B275" s="10">
        <v>76</v>
      </c>
      <c r="C275" s="10" t="s">
        <v>145</v>
      </c>
      <c r="D275" s="10" t="s">
        <v>290</v>
      </c>
      <c r="E275" s="10">
        <v>2</v>
      </c>
      <c r="F275" s="10" t="s">
        <v>307</v>
      </c>
      <c r="G275" s="8" t="s">
        <v>321</v>
      </c>
      <c r="H275" s="24">
        <v>1</v>
      </c>
    </row>
    <row r="276" spans="1:8" x14ac:dyDescent="0.3">
      <c r="A276" s="14" t="s">
        <v>10</v>
      </c>
      <c r="B276" s="15">
        <v>77</v>
      </c>
      <c r="C276" s="15" t="s">
        <v>146</v>
      </c>
      <c r="D276" s="15" t="s">
        <v>291</v>
      </c>
      <c r="E276" s="15">
        <v>1</v>
      </c>
      <c r="F276" s="15" t="s">
        <v>306</v>
      </c>
      <c r="G276" s="15" t="s">
        <v>363</v>
      </c>
      <c r="H276" s="27">
        <v>1</v>
      </c>
    </row>
    <row r="277" spans="1:8" x14ac:dyDescent="0.3">
      <c r="A277" s="11" t="s">
        <v>10</v>
      </c>
      <c r="B277" s="4">
        <v>77</v>
      </c>
      <c r="C277" s="4" t="s">
        <v>146</v>
      </c>
      <c r="D277" s="4" t="s">
        <v>291</v>
      </c>
      <c r="E277" s="4">
        <v>2</v>
      </c>
      <c r="F277" s="4" t="s">
        <v>307</v>
      </c>
      <c r="G277" s="4" t="s">
        <v>321</v>
      </c>
      <c r="H277" s="26">
        <v>1</v>
      </c>
    </row>
    <row r="278" spans="1:8" x14ac:dyDescent="0.3">
      <c r="A278" s="7" t="s">
        <v>10</v>
      </c>
      <c r="B278" s="8">
        <v>78</v>
      </c>
      <c r="C278" s="8" t="s">
        <v>147</v>
      </c>
      <c r="D278" s="8" t="s">
        <v>292</v>
      </c>
      <c r="E278" s="8">
        <v>1</v>
      </c>
      <c r="F278" s="8" t="s">
        <v>306</v>
      </c>
      <c r="G278" s="8" t="s">
        <v>363</v>
      </c>
      <c r="H278" s="24">
        <v>1</v>
      </c>
    </row>
    <row r="279" spans="1:8" x14ac:dyDescent="0.3">
      <c r="A279" s="7" t="s">
        <v>10</v>
      </c>
      <c r="B279" s="8">
        <v>78</v>
      </c>
      <c r="C279" s="8" t="s">
        <v>147</v>
      </c>
      <c r="D279" s="8" t="s">
        <v>292</v>
      </c>
      <c r="E279" s="8">
        <v>2</v>
      </c>
      <c r="F279" s="8" t="s">
        <v>307</v>
      </c>
      <c r="G279" s="8" t="s">
        <v>321</v>
      </c>
      <c r="H279" s="24">
        <v>1</v>
      </c>
    </row>
    <row r="280" spans="1:8" x14ac:dyDescent="0.3">
      <c r="A280" s="11" t="s">
        <v>10</v>
      </c>
      <c r="B280" s="4">
        <v>79</v>
      </c>
      <c r="C280" s="4" t="s">
        <v>148</v>
      </c>
      <c r="D280" s="4" t="s">
        <v>293</v>
      </c>
      <c r="E280" s="4">
        <v>1</v>
      </c>
      <c r="F280" s="4" t="s">
        <v>306</v>
      </c>
      <c r="G280" s="4" t="s">
        <v>363</v>
      </c>
      <c r="H280" s="26">
        <v>1</v>
      </c>
    </row>
    <row r="281" spans="1:8" x14ac:dyDescent="0.3">
      <c r="A281" s="11" t="s">
        <v>10</v>
      </c>
      <c r="B281" s="4">
        <v>79</v>
      </c>
      <c r="C281" s="4" t="s">
        <v>148</v>
      </c>
      <c r="D281" s="4" t="s">
        <v>293</v>
      </c>
      <c r="E281" s="4">
        <v>2</v>
      </c>
      <c r="F281" s="4" t="s">
        <v>307</v>
      </c>
      <c r="G281" s="4" t="s">
        <v>321</v>
      </c>
      <c r="H281" s="26">
        <v>1</v>
      </c>
    </row>
    <row r="282" spans="1:8" x14ac:dyDescent="0.3">
      <c r="A282" s="7" t="s">
        <v>10</v>
      </c>
      <c r="B282" s="8">
        <v>80</v>
      </c>
      <c r="C282" s="8" t="s">
        <v>149</v>
      </c>
      <c r="D282" s="8" t="s">
        <v>294</v>
      </c>
      <c r="E282" s="8">
        <v>1</v>
      </c>
      <c r="F282" s="8" t="s">
        <v>306</v>
      </c>
      <c r="G282" s="8" t="s">
        <v>363</v>
      </c>
      <c r="H282" s="24">
        <v>1</v>
      </c>
    </row>
    <row r="283" spans="1:8" x14ac:dyDescent="0.3">
      <c r="A283" s="7" t="s">
        <v>10</v>
      </c>
      <c r="B283" s="8">
        <v>80</v>
      </c>
      <c r="C283" s="8" t="s">
        <v>149</v>
      </c>
      <c r="D283" s="8" t="s">
        <v>294</v>
      </c>
      <c r="E283" s="8">
        <v>2</v>
      </c>
      <c r="F283" s="8" t="s">
        <v>307</v>
      </c>
      <c r="G283" s="8" t="s">
        <v>321</v>
      </c>
      <c r="H283" s="24">
        <v>1</v>
      </c>
    </row>
    <row r="284" spans="1:8" x14ac:dyDescent="0.3">
      <c r="A284" s="11" t="s">
        <v>10</v>
      </c>
      <c r="B284" s="4">
        <v>81</v>
      </c>
      <c r="C284" s="4" t="s">
        <v>150</v>
      </c>
      <c r="D284" s="4" t="s">
        <v>295</v>
      </c>
      <c r="E284" s="4">
        <v>1</v>
      </c>
      <c r="F284" s="4" t="s">
        <v>306</v>
      </c>
      <c r="G284" s="4" t="s">
        <v>363</v>
      </c>
      <c r="H284" s="26">
        <v>1</v>
      </c>
    </row>
    <row r="285" spans="1:8" x14ac:dyDescent="0.3">
      <c r="A285" s="11" t="s">
        <v>10</v>
      </c>
      <c r="B285" s="4">
        <v>81</v>
      </c>
      <c r="C285" s="4" t="s">
        <v>150</v>
      </c>
      <c r="D285" s="4" t="s">
        <v>295</v>
      </c>
      <c r="E285" s="4">
        <v>2</v>
      </c>
      <c r="F285" s="4" t="s">
        <v>307</v>
      </c>
      <c r="G285" s="4" t="s">
        <v>321</v>
      </c>
      <c r="H285" s="26">
        <v>1</v>
      </c>
    </row>
    <row r="286" spans="1:8" x14ac:dyDescent="0.3">
      <c r="A286" s="7" t="s">
        <v>10</v>
      </c>
      <c r="B286" s="8">
        <v>82</v>
      </c>
      <c r="C286" s="8" t="s">
        <v>151</v>
      </c>
      <c r="D286" s="8" t="s">
        <v>296</v>
      </c>
      <c r="E286" s="8">
        <v>1</v>
      </c>
      <c r="F286" s="8" t="s">
        <v>306</v>
      </c>
      <c r="G286" s="8" t="s">
        <v>363</v>
      </c>
      <c r="H286" s="24">
        <v>1</v>
      </c>
    </row>
    <row r="287" spans="1:8" x14ac:dyDescent="0.3">
      <c r="A287" s="7" t="s">
        <v>10</v>
      </c>
      <c r="B287" s="8">
        <v>82</v>
      </c>
      <c r="C287" s="8" t="s">
        <v>151</v>
      </c>
      <c r="D287" s="8" t="s">
        <v>296</v>
      </c>
      <c r="E287" s="8">
        <v>2</v>
      </c>
      <c r="F287" s="8" t="s">
        <v>307</v>
      </c>
      <c r="G287" s="8" t="s">
        <v>321</v>
      </c>
      <c r="H287" s="24">
        <v>1</v>
      </c>
    </row>
    <row r="288" spans="1:8" x14ac:dyDescent="0.3">
      <c r="A288" s="11" t="s">
        <v>10</v>
      </c>
      <c r="B288" s="4">
        <v>83</v>
      </c>
      <c r="C288" s="4" t="s">
        <v>152</v>
      </c>
      <c r="D288" s="4" t="s">
        <v>297</v>
      </c>
      <c r="E288" s="4">
        <v>1</v>
      </c>
      <c r="F288" s="4" t="s">
        <v>306</v>
      </c>
      <c r="G288" s="4" t="s">
        <v>363</v>
      </c>
      <c r="H288" s="26">
        <v>1</v>
      </c>
    </row>
    <row r="289" spans="1:8" x14ac:dyDescent="0.3">
      <c r="A289" s="11" t="s">
        <v>10</v>
      </c>
      <c r="B289" s="4">
        <v>83</v>
      </c>
      <c r="C289" s="4" t="s">
        <v>152</v>
      </c>
      <c r="D289" s="4" t="s">
        <v>297</v>
      </c>
      <c r="E289" s="4">
        <v>2</v>
      </c>
      <c r="F289" s="4" t="s">
        <v>307</v>
      </c>
      <c r="G289" s="4" t="s">
        <v>321</v>
      </c>
      <c r="H289" s="26">
        <v>1</v>
      </c>
    </row>
    <row r="290" spans="1:8" x14ac:dyDescent="0.3">
      <c r="A290" s="7" t="s">
        <v>10</v>
      </c>
      <c r="B290" s="8">
        <v>84</v>
      </c>
      <c r="C290" s="8" t="s">
        <v>153</v>
      </c>
      <c r="D290" s="8" t="s">
        <v>298</v>
      </c>
      <c r="E290" s="8">
        <v>1</v>
      </c>
      <c r="F290" s="8" t="s">
        <v>306</v>
      </c>
      <c r="G290" s="8" t="s">
        <v>363</v>
      </c>
      <c r="H290" s="24">
        <v>1</v>
      </c>
    </row>
    <row r="291" spans="1:8" x14ac:dyDescent="0.3">
      <c r="A291" s="7" t="s">
        <v>10</v>
      </c>
      <c r="B291" s="8">
        <v>84</v>
      </c>
      <c r="C291" s="8" t="s">
        <v>153</v>
      </c>
      <c r="D291" s="8" t="s">
        <v>298</v>
      </c>
      <c r="E291" s="8">
        <v>2</v>
      </c>
      <c r="F291" s="8" t="s">
        <v>307</v>
      </c>
      <c r="G291" s="8" t="s">
        <v>321</v>
      </c>
      <c r="H291" s="24">
        <v>1</v>
      </c>
    </row>
    <row r="292" spans="1:8" x14ac:dyDescent="0.3">
      <c r="A292" s="11" t="s">
        <v>10</v>
      </c>
      <c r="B292" s="4">
        <v>85</v>
      </c>
      <c r="C292" s="4" t="s">
        <v>154</v>
      </c>
      <c r="D292" s="4" t="s">
        <v>299</v>
      </c>
      <c r="E292" s="4">
        <v>1</v>
      </c>
      <c r="F292" s="4" t="s">
        <v>306</v>
      </c>
      <c r="G292" s="4" t="s">
        <v>363</v>
      </c>
      <c r="H292" s="26">
        <v>1</v>
      </c>
    </row>
    <row r="293" spans="1:8" x14ac:dyDescent="0.3">
      <c r="A293" s="11" t="s">
        <v>10</v>
      </c>
      <c r="B293" s="4">
        <v>85</v>
      </c>
      <c r="C293" s="4" t="s">
        <v>154</v>
      </c>
      <c r="D293" s="4" t="s">
        <v>299</v>
      </c>
      <c r="E293" s="4">
        <v>2</v>
      </c>
      <c r="F293" s="4" t="s">
        <v>307</v>
      </c>
      <c r="G293" s="4" t="s">
        <v>321</v>
      </c>
      <c r="H293" s="26">
        <v>1</v>
      </c>
    </row>
    <row r="294" spans="1:8" x14ac:dyDescent="0.3">
      <c r="A294" s="7" t="s">
        <v>10</v>
      </c>
      <c r="B294" s="8">
        <v>86</v>
      </c>
      <c r="C294" s="8" t="s">
        <v>155</v>
      </c>
      <c r="D294" s="8" t="s">
        <v>300</v>
      </c>
      <c r="E294" s="8">
        <v>1</v>
      </c>
      <c r="F294" s="8" t="s">
        <v>306</v>
      </c>
      <c r="G294" s="8" t="s">
        <v>363</v>
      </c>
      <c r="H294" s="24">
        <v>1</v>
      </c>
    </row>
    <row r="295" spans="1:8" x14ac:dyDescent="0.3">
      <c r="A295" s="7" t="s">
        <v>10</v>
      </c>
      <c r="B295" s="8">
        <v>86</v>
      </c>
      <c r="C295" s="8" t="s">
        <v>155</v>
      </c>
      <c r="D295" s="8" t="s">
        <v>300</v>
      </c>
      <c r="E295" s="8">
        <v>2</v>
      </c>
      <c r="F295" s="8" t="s">
        <v>307</v>
      </c>
      <c r="G295" s="8" t="s">
        <v>321</v>
      </c>
      <c r="H295" s="24">
        <v>1</v>
      </c>
    </row>
    <row r="296" spans="1:8" x14ac:dyDescent="0.3">
      <c r="A296" s="11" t="s">
        <v>10</v>
      </c>
      <c r="B296" s="4">
        <v>87</v>
      </c>
      <c r="C296" s="4" t="s">
        <v>156</v>
      </c>
      <c r="D296" s="4" t="s">
        <v>301</v>
      </c>
      <c r="E296" s="4">
        <v>1</v>
      </c>
      <c r="F296" s="4" t="s">
        <v>306</v>
      </c>
      <c r="G296" s="4" t="s">
        <v>363</v>
      </c>
      <c r="H296" s="26">
        <v>1</v>
      </c>
    </row>
    <row r="297" spans="1:8" x14ac:dyDescent="0.3">
      <c r="A297" s="11" t="s">
        <v>10</v>
      </c>
      <c r="B297" s="4">
        <v>87</v>
      </c>
      <c r="C297" s="4" t="s">
        <v>156</v>
      </c>
      <c r="D297" s="4" t="s">
        <v>301</v>
      </c>
      <c r="E297" s="4">
        <v>2</v>
      </c>
      <c r="F297" s="4" t="s">
        <v>307</v>
      </c>
      <c r="G297" s="4" t="s">
        <v>321</v>
      </c>
      <c r="H297" s="26">
        <v>1</v>
      </c>
    </row>
    <row r="298" spans="1:8" x14ac:dyDescent="0.3">
      <c r="A298" s="7" t="s">
        <v>10</v>
      </c>
      <c r="B298" s="8">
        <v>88</v>
      </c>
      <c r="C298" s="8" t="s">
        <v>157</v>
      </c>
      <c r="D298" s="8" t="s">
        <v>302</v>
      </c>
      <c r="E298" s="8">
        <v>1</v>
      </c>
      <c r="F298" s="8" t="s">
        <v>306</v>
      </c>
      <c r="G298" s="8" t="s">
        <v>363</v>
      </c>
      <c r="H298" s="24">
        <v>1</v>
      </c>
    </row>
    <row r="299" spans="1:8" ht="15" thickBot="1" x14ac:dyDescent="0.35">
      <c r="A299" s="9" t="s">
        <v>10</v>
      </c>
      <c r="B299" s="10">
        <v>88</v>
      </c>
      <c r="C299" s="10" t="s">
        <v>157</v>
      </c>
      <c r="D299" s="10" t="s">
        <v>302</v>
      </c>
      <c r="E299" s="10">
        <v>2</v>
      </c>
      <c r="F299" s="10" t="s">
        <v>307</v>
      </c>
      <c r="G299" s="10" t="s">
        <v>321</v>
      </c>
      <c r="H299" s="25">
        <v>1</v>
      </c>
    </row>
    <row r="300" spans="1:8" x14ac:dyDescent="0.3">
      <c r="A300" s="14" t="s">
        <v>10</v>
      </c>
      <c r="B300" s="15">
        <v>89</v>
      </c>
      <c r="C300" s="15" t="s">
        <v>364</v>
      </c>
      <c r="D300" s="15" t="s">
        <v>365</v>
      </c>
      <c r="E300" s="15">
        <v>1</v>
      </c>
      <c r="F300" s="15" t="s">
        <v>306</v>
      </c>
      <c r="G300" s="15" t="s">
        <v>363</v>
      </c>
      <c r="H300" s="27">
        <v>1</v>
      </c>
    </row>
    <row r="301" spans="1:8" x14ac:dyDescent="0.3">
      <c r="A301" s="11" t="s">
        <v>10</v>
      </c>
      <c r="B301" s="4">
        <v>89</v>
      </c>
      <c r="C301" s="4" t="s">
        <v>364</v>
      </c>
      <c r="D301" s="4" t="s">
        <v>365</v>
      </c>
      <c r="E301" s="4">
        <v>2</v>
      </c>
      <c r="F301" s="4" t="s">
        <v>307</v>
      </c>
      <c r="G301" s="4" t="s">
        <v>321</v>
      </c>
      <c r="H301" s="26">
        <v>1</v>
      </c>
    </row>
    <row r="302" spans="1:8" x14ac:dyDescent="0.3">
      <c r="A302" s="7" t="s">
        <v>10</v>
      </c>
      <c r="B302" s="8">
        <v>90</v>
      </c>
      <c r="C302" s="8" t="s">
        <v>366</v>
      </c>
      <c r="D302" s="8" t="s">
        <v>367</v>
      </c>
      <c r="E302" s="8">
        <v>1</v>
      </c>
      <c r="F302" s="8" t="s">
        <v>306</v>
      </c>
      <c r="G302" s="8" t="s">
        <v>363</v>
      </c>
      <c r="H302" s="24">
        <v>1</v>
      </c>
    </row>
    <row r="303" spans="1:8" ht="15" thickBot="1" x14ac:dyDescent="0.35">
      <c r="A303" s="9" t="s">
        <v>10</v>
      </c>
      <c r="B303" s="10">
        <v>90</v>
      </c>
      <c r="C303" s="10" t="s">
        <v>366</v>
      </c>
      <c r="D303" s="10" t="s">
        <v>367</v>
      </c>
      <c r="E303" s="10">
        <v>2</v>
      </c>
      <c r="F303" s="10" t="s">
        <v>307</v>
      </c>
      <c r="G303" s="10" t="s">
        <v>321</v>
      </c>
      <c r="H303" s="25">
        <v>1</v>
      </c>
    </row>
    <row r="304" spans="1:8" x14ac:dyDescent="0.3">
      <c r="A304" s="14" t="s">
        <v>11</v>
      </c>
      <c r="B304" s="15">
        <v>1</v>
      </c>
      <c r="C304" s="15" t="s">
        <v>158</v>
      </c>
      <c r="D304" s="15" t="s">
        <v>303</v>
      </c>
      <c r="E304" s="15">
        <v>1</v>
      </c>
      <c r="F304" s="15" t="s">
        <v>306</v>
      </c>
      <c r="G304" s="16"/>
      <c r="H304" s="17">
        <v>1</v>
      </c>
    </row>
    <row r="305" spans="1:8" x14ac:dyDescent="0.3">
      <c r="A305" s="11" t="s">
        <v>11</v>
      </c>
      <c r="B305" s="4">
        <v>1</v>
      </c>
      <c r="C305" s="4" t="s">
        <v>158</v>
      </c>
      <c r="D305" s="4" t="s">
        <v>303</v>
      </c>
      <c r="E305" s="4">
        <v>2</v>
      </c>
      <c r="F305" s="4" t="s">
        <v>307</v>
      </c>
      <c r="G305" s="18"/>
      <c r="H305" s="19">
        <v>1</v>
      </c>
    </row>
    <row r="306" spans="1:8" x14ac:dyDescent="0.3">
      <c r="A306" s="7" t="s">
        <v>12</v>
      </c>
      <c r="B306" s="8">
        <v>1</v>
      </c>
      <c r="C306" s="8" t="s">
        <v>159</v>
      </c>
      <c r="D306" s="8" t="s">
        <v>304</v>
      </c>
      <c r="E306" s="8">
        <v>1</v>
      </c>
      <c r="F306" s="8" t="s">
        <v>306</v>
      </c>
      <c r="G306" s="18"/>
      <c r="H306" s="19">
        <v>1</v>
      </c>
    </row>
    <row r="307" spans="1:8" x14ac:dyDescent="0.3">
      <c r="A307" s="7" t="s">
        <v>12</v>
      </c>
      <c r="B307" s="8">
        <v>1</v>
      </c>
      <c r="C307" s="8" t="s">
        <v>159</v>
      </c>
      <c r="D307" s="8" t="s">
        <v>304</v>
      </c>
      <c r="E307" s="8">
        <v>2</v>
      </c>
      <c r="F307" s="8" t="s">
        <v>307</v>
      </c>
      <c r="G307" s="18"/>
      <c r="H307" s="19">
        <v>1</v>
      </c>
    </row>
    <row r="308" spans="1:8" x14ac:dyDescent="0.3">
      <c r="A308" s="11" t="s">
        <v>13</v>
      </c>
      <c r="B308" s="4">
        <v>1</v>
      </c>
      <c r="C308" s="4" t="s">
        <v>160</v>
      </c>
      <c r="D308" s="4" t="s">
        <v>305</v>
      </c>
      <c r="E308" s="4">
        <v>1</v>
      </c>
      <c r="F308" s="4" t="s">
        <v>306</v>
      </c>
      <c r="G308" s="18"/>
      <c r="H308" s="19">
        <v>1</v>
      </c>
    </row>
    <row r="309" spans="1:8" ht="15" thickBot="1" x14ac:dyDescent="0.35">
      <c r="A309" s="12" t="s">
        <v>13</v>
      </c>
      <c r="B309" s="13">
        <v>1</v>
      </c>
      <c r="C309" s="13" t="s">
        <v>160</v>
      </c>
      <c r="D309" s="13" t="s">
        <v>305</v>
      </c>
      <c r="E309" s="13">
        <v>2</v>
      </c>
      <c r="F309" s="13" t="s">
        <v>307</v>
      </c>
      <c r="G309" s="20"/>
      <c r="H309" s="21">
        <v>1</v>
      </c>
    </row>
  </sheetData>
  <autoFilter ref="A1:H309" xr:uid="{00000000-0001-0000-0000-000000000000}"/>
  <hyperlinks>
    <hyperlink ref="I145" r:id="rId1" display="https://documents1.worldbank.org/curated/en/920661600750772102/pdf/Cooking-with-Electricity-A-Cost-Perspective.pdf?_gl=1*2kyywl*_gcl_au*NTgyNDMxNTg4LjE3MjM1ODkwNzQ." xr:uid="{380456A5-C628-458F-B671-D51623B930D2}"/>
    <hyperlink ref="I147" r:id="rId2" display="https://documents1.worldbank.org/curated/en/920661600750772102/pdf/Cooking-with-Electricity-A-Cost-Perspective.pdf?_gl=1*2kyywl*_gcl_au*NTgyNDMxNTg4LjE3MjM1ODkwNzQ." xr:uid="{5F130BE5-A62C-4DF9-BC9A-44B7581E569E}"/>
    <hyperlink ref="I151" r:id="rId3" display="https://documents1.worldbank.org/curated/en/920661600750772102/pdf/Cooking-with-Electricity-A-Cost-Perspective.pdf?_gl=1*2kyywl*_gcl_au*NTgyNDMxNTg4LjE3MjM1ODkwNzQ." xr:uid="{B03DB1A7-6249-43B6-98CE-A142E75CA4F6}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431"/>
  <sheetViews>
    <sheetView workbookViewId="0">
      <pane ySplit="1" topLeftCell="A206" activePane="bottomLeft" state="frozen"/>
      <selection pane="bottomLeft" activeCell="I217" sqref="I217:AQ218"/>
    </sheetView>
  </sheetViews>
  <sheetFormatPr defaultRowHeight="14.4" x14ac:dyDescent="0.3"/>
  <cols>
    <col min="1" max="1" width="11.77734375" bestFit="1" customWidth="1"/>
    <col min="2" max="2" width="14.88671875" bestFit="1" customWidth="1"/>
    <col min="3" max="3" width="59.33203125" bestFit="1" customWidth="1"/>
    <col min="4" max="4" width="16.77734375" bestFit="1" customWidth="1"/>
    <col min="5" max="5" width="38.33203125" bestFit="1" customWidth="1"/>
    <col min="6" max="6" width="10" bestFit="1" customWidth="1"/>
    <col min="7" max="7" width="20.109375" bestFit="1" customWidth="1"/>
    <col min="8" max="8" width="24.109375" bestFit="1" customWidth="1"/>
    <col min="9" max="10" width="12" bestFit="1" customWidth="1"/>
    <col min="11" max="11" width="9.77734375" customWidth="1"/>
    <col min="12" max="12" width="9.88671875" customWidth="1"/>
    <col min="13" max="43" width="12" bestFit="1" customWidth="1"/>
  </cols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308</v>
      </c>
      <c r="H1" s="1" t="s">
        <v>309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  <row r="2" spans="1:43" x14ac:dyDescent="0.3">
      <c r="A2" s="8">
        <v>1</v>
      </c>
      <c r="B2" s="8" t="s">
        <v>14</v>
      </c>
      <c r="C2" s="8" t="s">
        <v>161</v>
      </c>
      <c r="D2" s="8">
        <v>1</v>
      </c>
      <c r="E2" s="8" t="s">
        <v>310</v>
      </c>
      <c r="F2" s="52"/>
      <c r="G2" s="52" t="s">
        <v>354</v>
      </c>
      <c r="H2" s="52">
        <v>0</v>
      </c>
      <c r="I2" s="4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3">
      <c r="A3" s="8">
        <v>1</v>
      </c>
      <c r="B3" s="8" t="s">
        <v>14</v>
      </c>
      <c r="C3" s="8" t="s">
        <v>161</v>
      </c>
      <c r="D3" s="8">
        <v>2</v>
      </c>
      <c r="E3" s="8" t="s">
        <v>311</v>
      </c>
      <c r="F3" s="52"/>
      <c r="G3" s="52" t="s">
        <v>354</v>
      </c>
      <c r="H3" s="52">
        <v>0</v>
      </c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</row>
    <row r="4" spans="1:43" x14ac:dyDescent="0.3">
      <c r="A4" s="8">
        <v>1</v>
      </c>
      <c r="B4" s="8" t="s">
        <v>14</v>
      </c>
      <c r="C4" s="8" t="s">
        <v>161</v>
      </c>
      <c r="D4" s="8">
        <v>3</v>
      </c>
      <c r="E4" s="8" t="s">
        <v>312</v>
      </c>
      <c r="F4" s="52" t="s">
        <v>355</v>
      </c>
      <c r="G4" s="52" t="s">
        <v>330</v>
      </c>
      <c r="H4" s="52">
        <v>0</v>
      </c>
      <c r="I4" s="62">
        <v>17.079356000000001</v>
      </c>
      <c r="J4" s="62">
        <v>17.477432</v>
      </c>
      <c r="K4" s="62">
        <v>17.733338</v>
      </c>
      <c r="L4" s="62">
        <v>17.894463999999999</v>
      </c>
      <c r="M4" s="62">
        <v>17.970288</v>
      </c>
      <c r="N4" s="62">
        <v>17.951332000000001</v>
      </c>
      <c r="O4" s="62">
        <v>18.084023999999999</v>
      </c>
      <c r="P4" s="62">
        <v>18.235671999999997</v>
      </c>
      <c r="Q4" s="62">
        <v>18.510534</v>
      </c>
      <c r="R4" s="62">
        <v>18.652704</v>
      </c>
      <c r="S4" s="62">
        <v>18.880176000000002</v>
      </c>
      <c r="T4" s="62">
        <v>19.060257999999997</v>
      </c>
      <c r="U4" s="62">
        <v>19.28773</v>
      </c>
      <c r="V4" s="62">
        <v>19.52468</v>
      </c>
      <c r="W4" s="62">
        <v>19.638415999999999</v>
      </c>
      <c r="X4" s="62">
        <v>19.76163</v>
      </c>
      <c r="Y4" s="62">
        <v>20.178661999999999</v>
      </c>
      <c r="Z4" s="62">
        <v>20.235530000000001</v>
      </c>
      <c r="AA4" s="62">
        <v>20.235530000000001</v>
      </c>
      <c r="AB4" s="62">
        <v>20.235530000000001</v>
      </c>
      <c r="AC4" s="62">
        <v>20.235530000000001</v>
      </c>
      <c r="AD4" s="62">
        <v>20.235530000000001</v>
      </c>
      <c r="AE4" s="62">
        <v>20.235530000000001</v>
      </c>
      <c r="AF4" s="62">
        <v>20.235530000000001</v>
      </c>
      <c r="AG4" s="62">
        <v>20.235530000000001</v>
      </c>
      <c r="AH4" s="62">
        <v>20.235530000000001</v>
      </c>
      <c r="AI4" s="62">
        <v>20.235530000000001</v>
      </c>
      <c r="AJ4" s="62">
        <v>20.235530000000001</v>
      </c>
      <c r="AK4" s="62">
        <v>20.235530000000001</v>
      </c>
      <c r="AL4" s="62">
        <v>20.235530000000001</v>
      </c>
      <c r="AM4" s="62">
        <v>20.235530000000001</v>
      </c>
      <c r="AN4" s="62">
        <v>20.235530000000001</v>
      </c>
      <c r="AO4" s="62">
        <v>20.235530000000001</v>
      </c>
      <c r="AP4" s="62">
        <v>20.235530000000001</v>
      </c>
      <c r="AQ4" s="62">
        <v>20.235530000000001</v>
      </c>
    </row>
    <row r="5" spans="1:43" x14ac:dyDescent="0.3">
      <c r="A5" s="8">
        <v>1</v>
      </c>
      <c r="B5" s="8" t="s">
        <v>14</v>
      </c>
      <c r="C5" s="8" t="s">
        <v>161</v>
      </c>
      <c r="D5" s="8">
        <v>4</v>
      </c>
      <c r="E5" s="8" t="s">
        <v>313</v>
      </c>
      <c r="F5" s="52"/>
      <c r="G5" s="52" t="s">
        <v>329</v>
      </c>
      <c r="H5" s="52">
        <v>0</v>
      </c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</row>
    <row r="6" spans="1:43" x14ac:dyDescent="0.3">
      <c r="A6" s="8">
        <v>1</v>
      </c>
      <c r="B6" s="8" t="s">
        <v>14</v>
      </c>
      <c r="C6" s="8" t="s">
        <v>161</v>
      </c>
      <c r="D6" s="8">
        <v>5</v>
      </c>
      <c r="E6" s="8" t="s">
        <v>314</v>
      </c>
      <c r="F6" s="52"/>
      <c r="G6" s="52" t="s">
        <v>329</v>
      </c>
      <c r="H6" s="52">
        <v>0</v>
      </c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</row>
    <row r="7" spans="1:43" x14ac:dyDescent="0.3">
      <c r="A7" s="8">
        <v>1</v>
      </c>
      <c r="B7" s="8" t="s">
        <v>14</v>
      </c>
      <c r="C7" s="8" t="s">
        <v>161</v>
      </c>
      <c r="D7" s="8">
        <v>6</v>
      </c>
      <c r="E7" s="8" t="s">
        <v>315</v>
      </c>
      <c r="F7" s="52"/>
      <c r="G7" s="52" t="s">
        <v>329</v>
      </c>
      <c r="H7" s="52">
        <v>0</v>
      </c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</row>
    <row r="8" spans="1:43" x14ac:dyDescent="0.3">
      <c r="A8" s="8">
        <v>1</v>
      </c>
      <c r="B8" s="8" t="s">
        <v>14</v>
      </c>
      <c r="C8" s="8" t="s">
        <v>161</v>
      </c>
      <c r="D8" s="8">
        <v>7</v>
      </c>
      <c r="E8" s="8" t="s">
        <v>316</v>
      </c>
      <c r="F8" s="52"/>
      <c r="G8" s="52" t="s">
        <v>329</v>
      </c>
      <c r="H8" s="52">
        <v>0</v>
      </c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</row>
    <row r="9" spans="1:43" x14ac:dyDescent="0.3">
      <c r="A9" s="8">
        <v>1</v>
      </c>
      <c r="B9" s="8" t="s">
        <v>14</v>
      </c>
      <c r="C9" s="8" t="s">
        <v>161</v>
      </c>
      <c r="D9" s="8">
        <v>8</v>
      </c>
      <c r="E9" s="8" t="s">
        <v>317</v>
      </c>
      <c r="F9" s="52"/>
      <c r="G9" s="52" t="s">
        <v>329</v>
      </c>
      <c r="H9" s="52">
        <v>0</v>
      </c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</row>
    <row r="10" spans="1:43" x14ac:dyDescent="0.3">
      <c r="A10" s="8">
        <v>1</v>
      </c>
      <c r="B10" s="8" t="s">
        <v>14</v>
      </c>
      <c r="C10" s="8" t="s">
        <v>161</v>
      </c>
      <c r="D10" s="8">
        <v>9</v>
      </c>
      <c r="E10" s="8" t="s">
        <v>318</v>
      </c>
      <c r="F10" s="52" t="s">
        <v>356</v>
      </c>
      <c r="G10" s="52" t="s">
        <v>342</v>
      </c>
      <c r="H10" s="52">
        <v>0</v>
      </c>
      <c r="I10" s="52">
        <v>1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</row>
    <row r="11" spans="1:43" x14ac:dyDescent="0.3">
      <c r="A11" s="8">
        <v>1</v>
      </c>
      <c r="B11" s="8" t="s">
        <v>14</v>
      </c>
      <c r="C11" s="8" t="s">
        <v>161</v>
      </c>
      <c r="D11" s="8">
        <v>10</v>
      </c>
      <c r="E11" s="8" t="s">
        <v>319</v>
      </c>
      <c r="F11" s="52" t="s">
        <v>356</v>
      </c>
      <c r="G11" s="52" t="s">
        <v>342</v>
      </c>
      <c r="H11" s="52">
        <v>0</v>
      </c>
      <c r="I11" s="52">
        <v>1</v>
      </c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</row>
    <row r="12" spans="1:43" x14ac:dyDescent="0.3">
      <c r="A12" s="22">
        <v>2</v>
      </c>
      <c r="B12" s="22" t="s">
        <v>15</v>
      </c>
      <c r="C12" s="22" t="s">
        <v>162</v>
      </c>
      <c r="D12" s="22">
        <v>1</v>
      </c>
      <c r="E12" s="22" t="s">
        <v>310</v>
      </c>
      <c r="F12" s="54"/>
      <c r="G12" s="54" t="s">
        <v>354</v>
      </c>
      <c r="H12" s="54">
        <v>0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</row>
    <row r="13" spans="1:43" x14ac:dyDescent="0.3">
      <c r="A13" s="22">
        <v>2</v>
      </c>
      <c r="B13" s="22" t="s">
        <v>15</v>
      </c>
      <c r="C13" s="22" t="s">
        <v>162</v>
      </c>
      <c r="D13" s="22">
        <v>2</v>
      </c>
      <c r="E13" s="22" t="s">
        <v>311</v>
      </c>
      <c r="F13" s="54"/>
      <c r="G13" s="54" t="s">
        <v>354</v>
      </c>
      <c r="H13" s="54">
        <v>0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</row>
    <row r="14" spans="1:43" x14ac:dyDescent="0.3">
      <c r="A14" s="22">
        <v>2</v>
      </c>
      <c r="B14" s="22" t="s">
        <v>15</v>
      </c>
      <c r="C14" s="22" t="s">
        <v>162</v>
      </c>
      <c r="D14" s="22">
        <v>3</v>
      </c>
      <c r="E14" s="22" t="s">
        <v>312</v>
      </c>
      <c r="F14" s="54" t="s">
        <v>355</v>
      </c>
      <c r="G14" s="54" t="s">
        <v>342</v>
      </c>
      <c r="H14" s="54">
        <v>0</v>
      </c>
      <c r="I14" s="63">
        <v>31.586745983347903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</row>
    <row r="15" spans="1:43" x14ac:dyDescent="0.3">
      <c r="A15" s="22">
        <v>2</v>
      </c>
      <c r="B15" s="22" t="s">
        <v>15</v>
      </c>
      <c r="C15" s="22" t="s">
        <v>162</v>
      </c>
      <c r="D15" s="22">
        <v>4</v>
      </c>
      <c r="E15" s="22" t="s">
        <v>313</v>
      </c>
      <c r="F15" s="54"/>
      <c r="G15" s="54" t="s">
        <v>329</v>
      </c>
      <c r="H15" s="54">
        <v>0</v>
      </c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</row>
    <row r="16" spans="1:43" x14ac:dyDescent="0.3">
      <c r="A16" s="22">
        <v>2</v>
      </c>
      <c r="B16" s="22" t="s">
        <v>15</v>
      </c>
      <c r="C16" s="22" t="s">
        <v>162</v>
      </c>
      <c r="D16" s="22">
        <v>5</v>
      </c>
      <c r="E16" s="22" t="s">
        <v>314</v>
      </c>
      <c r="F16" s="54"/>
      <c r="G16" s="54" t="s">
        <v>329</v>
      </c>
      <c r="H16" s="54">
        <v>0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</row>
    <row r="17" spans="1:43" x14ac:dyDescent="0.3">
      <c r="A17" s="22">
        <v>2</v>
      </c>
      <c r="B17" s="22" t="s">
        <v>15</v>
      </c>
      <c r="C17" s="22" t="s">
        <v>162</v>
      </c>
      <c r="D17" s="22">
        <v>6</v>
      </c>
      <c r="E17" s="22" t="s">
        <v>315</v>
      </c>
      <c r="F17" s="54"/>
      <c r="G17" s="54" t="s">
        <v>329</v>
      </c>
      <c r="H17" s="54">
        <v>0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</row>
    <row r="18" spans="1:43" x14ac:dyDescent="0.3">
      <c r="A18" s="22">
        <v>2</v>
      </c>
      <c r="B18" s="22" t="s">
        <v>15</v>
      </c>
      <c r="C18" s="22" t="s">
        <v>162</v>
      </c>
      <c r="D18" s="22">
        <v>7</v>
      </c>
      <c r="E18" s="22" t="s">
        <v>316</v>
      </c>
      <c r="F18" s="54"/>
      <c r="G18" s="54" t="s">
        <v>329</v>
      </c>
      <c r="H18" s="54">
        <v>0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</row>
    <row r="19" spans="1:43" x14ac:dyDescent="0.3">
      <c r="A19" s="22">
        <v>2</v>
      </c>
      <c r="B19" s="22" t="s">
        <v>15</v>
      </c>
      <c r="C19" s="22" t="s">
        <v>162</v>
      </c>
      <c r="D19" s="22">
        <v>8</v>
      </c>
      <c r="E19" s="22" t="s">
        <v>317</v>
      </c>
      <c r="F19" s="54"/>
      <c r="G19" s="54" t="s">
        <v>329</v>
      </c>
      <c r="H19" s="54">
        <v>0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</row>
    <row r="20" spans="1:43" x14ac:dyDescent="0.3">
      <c r="A20" s="22">
        <v>2</v>
      </c>
      <c r="B20" s="22" t="s">
        <v>15</v>
      </c>
      <c r="C20" s="22" t="s">
        <v>162</v>
      </c>
      <c r="D20" s="22">
        <v>9</v>
      </c>
      <c r="E20" s="22" t="s">
        <v>318</v>
      </c>
      <c r="F20" s="54" t="s">
        <v>356</v>
      </c>
      <c r="G20" s="54" t="s">
        <v>342</v>
      </c>
      <c r="H20" s="54">
        <v>0</v>
      </c>
      <c r="I20" s="54">
        <v>1</v>
      </c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</row>
    <row r="21" spans="1:43" x14ac:dyDescent="0.3">
      <c r="A21" s="22">
        <v>2</v>
      </c>
      <c r="B21" s="22" t="s">
        <v>15</v>
      </c>
      <c r="C21" s="22" t="s">
        <v>162</v>
      </c>
      <c r="D21" s="22">
        <v>10</v>
      </c>
      <c r="E21" s="22" t="s">
        <v>319</v>
      </c>
      <c r="F21" s="54" t="s">
        <v>356</v>
      </c>
      <c r="G21" s="54" t="s">
        <v>342</v>
      </c>
      <c r="H21" s="54">
        <v>0</v>
      </c>
      <c r="I21" s="54">
        <v>1</v>
      </c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</row>
    <row r="22" spans="1:43" x14ac:dyDescent="0.3">
      <c r="A22" s="8">
        <v>3</v>
      </c>
      <c r="B22" s="8" t="s">
        <v>16</v>
      </c>
      <c r="C22" s="8" t="s">
        <v>163</v>
      </c>
      <c r="D22" s="8">
        <v>1</v>
      </c>
      <c r="E22" s="8" t="s">
        <v>310</v>
      </c>
      <c r="F22" s="52"/>
      <c r="G22" s="52" t="s">
        <v>354</v>
      </c>
      <c r="H22" s="52">
        <v>0</v>
      </c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</row>
    <row r="23" spans="1:43" x14ac:dyDescent="0.3">
      <c r="A23" s="8">
        <v>3</v>
      </c>
      <c r="B23" s="8" t="s">
        <v>16</v>
      </c>
      <c r="C23" s="8" t="s">
        <v>163</v>
      </c>
      <c r="D23" s="8">
        <v>2</v>
      </c>
      <c r="E23" s="8" t="s">
        <v>311</v>
      </c>
      <c r="F23" s="52"/>
      <c r="G23" s="52" t="s">
        <v>354</v>
      </c>
      <c r="H23" s="52">
        <v>0</v>
      </c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</row>
    <row r="24" spans="1:43" x14ac:dyDescent="0.3">
      <c r="A24" s="8">
        <v>3</v>
      </c>
      <c r="B24" s="8" t="s">
        <v>16</v>
      </c>
      <c r="C24" s="8" t="s">
        <v>163</v>
      </c>
      <c r="D24" s="8">
        <v>3</v>
      </c>
      <c r="E24" s="8" t="s">
        <v>312</v>
      </c>
      <c r="F24" s="52" t="s">
        <v>355</v>
      </c>
      <c r="G24" s="52" t="s">
        <v>330</v>
      </c>
      <c r="H24" s="52">
        <v>0</v>
      </c>
      <c r="I24" s="52">
        <v>7.0563710000000004</v>
      </c>
      <c r="J24" s="52">
        <v>7.0682185000000013</v>
      </c>
      <c r="K24" s="52">
        <v>6.9852860000000003</v>
      </c>
      <c r="L24" s="52">
        <v>7.0800659999999986</v>
      </c>
      <c r="M24" s="52">
        <v>6.9971335000000003</v>
      </c>
      <c r="N24" s="52">
        <v>7.0919134999999995</v>
      </c>
      <c r="O24" s="52">
        <v>7.1866935000000014</v>
      </c>
      <c r="P24" s="52">
        <v>7.2814734999999997</v>
      </c>
      <c r="Q24" s="52">
        <v>7.3762534999999989</v>
      </c>
      <c r="R24" s="52">
        <v>7.4710334999999999</v>
      </c>
      <c r="S24" s="52">
        <v>7.5658135</v>
      </c>
      <c r="T24" s="52">
        <v>7.6605935000000009</v>
      </c>
      <c r="U24" s="52">
        <v>7.755373500000001</v>
      </c>
      <c r="V24" s="52">
        <v>7.8501534999999985</v>
      </c>
      <c r="W24" s="52">
        <v>7.9449335000000003</v>
      </c>
      <c r="X24" s="52">
        <v>8.0397134999999995</v>
      </c>
      <c r="Y24" s="52">
        <v>8.1344935000000014</v>
      </c>
      <c r="Z24" s="52">
        <v>8.2292735000000015</v>
      </c>
      <c r="AA24" s="52">
        <v>8.3240534999999998</v>
      </c>
      <c r="AB24" s="52">
        <v>8.4188334999999999</v>
      </c>
      <c r="AC24" s="52">
        <v>8.5136134999999999</v>
      </c>
      <c r="AD24" s="52">
        <v>8.5136134999999999</v>
      </c>
      <c r="AE24" s="52">
        <v>8.5136134999999999</v>
      </c>
      <c r="AF24" s="52">
        <v>8.5136134999999999</v>
      </c>
      <c r="AG24" s="52">
        <v>8.5136134999999999</v>
      </c>
      <c r="AH24" s="52">
        <v>8.5136134999999999</v>
      </c>
      <c r="AI24" s="52">
        <v>8.5136134999999999</v>
      </c>
      <c r="AJ24" s="52">
        <v>8.5136134999999999</v>
      </c>
      <c r="AK24" s="52">
        <v>8.5136134999999999</v>
      </c>
      <c r="AL24" s="52">
        <v>8.5136134999999999</v>
      </c>
      <c r="AM24" s="52">
        <v>8.5136134999999999</v>
      </c>
      <c r="AN24" s="52">
        <v>8.5136134999999999</v>
      </c>
      <c r="AO24" s="52">
        <v>8.5136134999999999</v>
      </c>
      <c r="AP24" s="52">
        <v>8.5136134999999999</v>
      </c>
      <c r="AQ24" s="52">
        <v>8.5136134999999999</v>
      </c>
    </row>
    <row r="25" spans="1:43" x14ac:dyDescent="0.3">
      <c r="A25" s="8">
        <v>3</v>
      </c>
      <c r="B25" s="8" t="s">
        <v>16</v>
      </c>
      <c r="C25" s="8" t="s">
        <v>163</v>
      </c>
      <c r="D25" s="8">
        <v>4</v>
      </c>
      <c r="E25" s="8" t="s">
        <v>313</v>
      </c>
      <c r="F25" s="52"/>
      <c r="G25" s="52" t="s">
        <v>329</v>
      </c>
      <c r="H25" s="52">
        <v>0</v>
      </c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</row>
    <row r="26" spans="1:43" x14ac:dyDescent="0.3">
      <c r="A26" s="8">
        <v>3</v>
      </c>
      <c r="B26" s="8" t="s">
        <v>16</v>
      </c>
      <c r="C26" s="8" t="s">
        <v>163</v>
      </c>
      <c r="D26" s="8">
        <v>5</v>
      </c>
      <c r="E26" s="8" t="s">
        <v>314</v>
      </c>
      <c r="F26" s="52"/>
      <c r="G26" s="52" t="s">
        <v>329</v>
      </c>
      <c r="H26" s="52">
        <v>0</v>
      </c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</row>
    <row r="27" spans="1:43" x14ac:dyDescent="0.3">
      <c r="A27" s="8">
        <v>3</v>
      </c>
      <c r="B27" s="8" t="s">
        <v>16</v>
      </c>
      <c r="C27" s="8" t="s">
        <v>163</v>
      </c>
      <c r="D27" s="8">
        <v>6</v>
      </c>
      <c r="E27" s="8" t="s">
        <v>315</v>
      </c>
      <c r="F27" s="52"/>
      <c r="G27" s="52" t="s">
        <v>329</v>
      </c>
      <c r="H27" s="52">
        <v>0</v>
      </c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</row>
    <row r="28" spans="1:43" x14ac:dyDescent="0.3">
      <c r="A28" s="8">
        <v>3</v>
      </c>
      <c r="B28" s="8" t="s">
        <v>16</v>
      </c>
      <c r="C28" s="8" t="s">
        <v>163</v>
      </c>
      <c r="D28" s="8">
        <v>7</v>
      </c>
      <c r="E28" s="8" t="s">
        <v>316</v>
      </c>
      <c r="F28" s="52"/>
      <c r="G28" s="52" t="s">
        <v>329</v>
      </c>
      <c r="H28" s="52">
        <v>0</v>
      </c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</row>
    <row r="29" spans="1:43" x14ac:dyDescent="0.3">
      <c r="A29" s="8">
        <v>3</v>
      </c>
      <c r="B29" s="8" t="s">
        <v>16</v>
      </c>
      <c r="C29" s="8" t="s">
        <v>163</v>
      </c>
      <c r="D29" s="8">
        <v>8</v>
      </c>
      <c r="E29" s="8" t="s">
        <v>317</v>
      </c>
      <c r="F29" s="52"/>
      <c r="G29" s="52" t="s">
        <v>329</v>
      </c>
      <c r="H29" s="52">
        <v>0</v>
      </c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</row>
    <row r="30" spans="1:43" x14ac:dyDescent="0.3">
      <c r="A30" s="8">
        <v>3</v>
      </c>
      <c r="B30" s="8" t="s">
        <v>16</v>
      </c>
      <c r="C30" s="8" t="s">
        <v>163</v>
      </c>
      <c r="D30" s="8">
        <v>9</v>
      </c>
      <c r="E30" s="8" t="s">
        <v>318</v>
      </c>
      <c r="F30" s="52" t="s">
        <v>356</v>
      </c>
      <c r="G30" s="52" t="s">
        <v>342</v>
      </c>
      <c r="H30" s="52">
        <v>0</v>
      </c>
      <c r="I30" s="52">
        <v>1</v>
      </c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</row>
    <row r="31" spans="1:43" x14ac:dyDescent="0.3">
      <c r="A31" s="8">
        <v>3</v>
      </c>
      <c r="B31" s="8" t="s">
        <v>16</v>
      </c>
      <c r="C31" s="8" t="s">
        <v>163</v>
      </c>
      <c r="D31" s="8">
        <v>10</v>
      </c>
      <c r="E31" s="8" t="s">
        <v>319</v>
      </c>
      <c r="F31" s="52" t="s">
        <v>356</v>
      </c>
      <c r="G31" s="52" t="s">
        <v>342</v>
      </c>
      <c r="H31" s="52">
        <v>0</v>
      </c>
      <c r="I31" s="52">
        <v>1</v>
      </c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</row>
    <row r="32" spans="1:43" x14ac:dyDescent="0.3">
      <c r="A32" s="22">
        <v>4</v>
      </c>
      <c r="B32" s="22" t="s">
        <v>17</v>
      </c>
      <c r="C32" s="22" t="s">
        <v>164</v>
      </c>
      <c r="D32" s="22">
        <v>1</v>
      </c>
      <c r="E32" s="22" t="s">
        <v>310</v>
      </c>
      <c r="F32" s="54"/>
      <c r="G32" s="54" t="s">
        <v>354</v>
      </c>
      <c r="H32" s="54">
        <v>0</v>
      </c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</row>
    <row r="33" spans="1:43" x14ac:dyDescent="0.3">
      <c r="A33" s="22">
        <v>4</v>
      </c>
      <c r="B33" s="22" t="s">
        <v>17</v>
      </c>
      <c r="C33" s="22" t="s">
        <v>164</v>
      </c>
      <c r="D33" s="22">
        <v>2</v>
      </c>
      <c r="E33" s="22" t="s">
        <v>311</v>
      </c>
      <c r="F33" s="54"/>
      <c r="G33" s="54" t="s">
        <v>354</v>
      </c>
      <c r="H33" s="54">
        <v>0</v>
      </c>
      <c r="I33" s="5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</row>
    <row r="34" spans="1:43" x14ac:dyDescent="0.3">
      <c r="A34" s="22">
        <v>4</v>
      </c>
      <c r="B34" s="22" t="s">
        <v>17</v>
      </c>
      <c r="C34" s="22" t="s">
        <v>164</v>
      </c>
      <c r="D34" s="22">
        <v>3</v>
      </c>
      <c r="E34" s="22" t="s">
        <v>312</v>
      </c>
      <c r="F34" s="54" t="s">
        <v>355</v>
      </c>
      <c r="G34" s="54" t="s">
        <v>342</v>
      </c>
      <c r="H34" s="54">
        <v>0</v>
      </c>
      <c r="I34" s="63">
        <v>22.832703974816081</v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</row>
    <row r="35" spans="1:43" x14ac:dyDescent="0.3">
      <c r="A35" s="22">
        <v>4</v>
      </c>
      <c r="B35" s="22" t="s">
        <v>17</v>
      </c>
      <c r="C35" s="22" t="s">
        <v>164</v>
      </c>
      <c r="D35" s="22">
        <v>4</v>
      </c>
      <c r="E35" s="22" t="s">
        <v>313</v>
      </c>
      <c r="F35" s="54"/>
      <c r="G35" s="54" t="s">
        <v>329</v>
      </c>
      <c r="H35" s="54">
        <v>0</v>
      </c>
      <c r="I35" s="5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</row>
    <row r="36" spans="1:43" x14ac:dyDescent="0.3">
      <c r="A36" s="22">
        <v>4</v>
      </c>
      <c r="B36" s="22" t="s">
        <v>17</v>
      </c>
      <c r="C36" s="22" t="s">
        <v>164</v>
      </c>
      <c r="D36" s="22">
        <v>5</v>
      </c>
      <c r="E36" s="22" t="s">
        <v>314</v>
      </c>
      <c r="F36" s="54"/>
      <c r="G36" s="54" t="s">
        <v>329</v>
      </c>
      <c r="H36" s="54">
        <v>0</v>
      </c>
      <c r="I36" s="54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</row>
    <row r="37" spans="1:43" x14ac:dyDescent="0.3">
      <c r="A37" s="22">
        <v>4</v>
      </c>
      <c r="B37" s="22" t="s">
        <v>17</v>
      </c>
      <c r="C37" s="22" t="s">
        <v>164</v>
      </c>
      <c r="D37" s="22">
        <v>6</v>
      </c>
      <c r="E37" s="22" t="s">
        <v>315</v>
      </c>
      <c r="F37" s="54"/>
      <c r="G37" s="54" t="s">
        <v>329</v>
      </c>
      <c r="H37" s="54">
        <v>0</v>
      </c>
      <c r="I37" s="54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</row>
    <row r="38" spans="1:43" x14ac:dyDescent="0.3">
      <c r="A38" s="22">
        <v>4</v>
      </c>
      <c r="B38" s="22" t="s">
        <v>17</v>
      </c>
      <c r="C38" s="22" t="s">
        <v>164</v>
      </c>
      <c r="D38" s="22">
        <v>7</v>
      </c>
      <c r="E38" s="22" t="s">
        <v>316</v>
      </c>
      <c r="F38" s="54"/>
      <c r="G38" s="54" t="s">
        <v>329</v>
      </c>
      <c r="H38" s="54">
        <v>0</v>
      </c>
      <c r="I38" s="54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</row>
    <row r="39" spans="1:43" x14ac:dyDescent="0.3">
      <c r="A39" s="22">
        <v>4</v>
      </c>
      <c r="B39" s="22" t="s">
        <v>17</v>
      </c>
      <c r="C39" s="22" t="s">
        <v>164</v>
      </c>
      <c r="D39" s="22">
        <v>8</v>
      </c>
      <c r="E39" s="22" t="s">
        <v>317</v>
      </c>
      <c r="F39" s="54"/>
      <c r="G39" s="54" t="s">
        <v>329</v>
      </c>
      <c r="H39" s="54">
        <v>0</v>
      </c>
      <c r="I39" s="54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</row>
    <row r="40" spans="1:43" x14ac:dyDescent="0.3">
      <c r="A40" s="22">
        <v>4</v>
      </c>
      <c r="B40" s="22" t="s">
        <v>17</v>
      </c>
      <c r="C40" s="22" t="s">
        <v>164</v>
      </c>
      <c r="D40" s="22">
        <v>9</v>
      </c>
      <c r="E40" s="22" t="s">
        <v>318</v>
      </c>
      <c r="F40" s="54" t="s">
        <v>356</v>
      </c>
      <c r="G40" s="54" t="s">
        <v>342</v>
      </c>
      <c r="H40" s="54">
        <v>0</v>
      </c>
      <c r="I40" s="54">
        <v>1</v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</row>
    <row r="41" spans="1:43" x14ac:dyDescent="0.3">
      <c r="A41" s="22">
        <v>4</v>
      </c>
      <c r="B41" s="22" t="s">
        <v>17</v>
      </c>
      <c r="C41" s="22" t="s">
        <v>164</v>
      </c>
      <c r="D41" s="22">
        <v>10</v>
      </c>
      <c r="E41" s="22" t="s">
        <v>319</v>
      </c>
      <c r="F41" s="54" t="s">
        <v>356</v>
      </c>
      <c r="G41" s="54" t="s">
        <v>342</v>
      </c>
      <c r="H41" s="54">
        <v>0</v>
      </c>
      <c r="I41" s="54">
        <v>1</v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</row>
    <row r="42" spans="1:43" x14ac:dyDescent="0.3">
      <c r="A42" s="8">
        <v>5</v>
      </c>
      <c r="B42" s="8" t="s">
        <v>18</v>
      </c>
      <c r="C42" s="8" t="s">
        <v>165</v>
      </c>
      <c r="D42" s="8">
        <v>1</v>
      </c>
      <c r="E42" s="8" t="s">
        <v>310</v>
      </c>
      <c r="F42" s="52"/>
      <c r="G42" s="52" t="s">
        <v>354</v>
      </c>
      <c r="H42" s="52">
        <v>0</v>
      </c>
      <c r="I42" s="52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</row>
    <row r="43" spans="1:43" x14ac:dyDescent="0.3">
      <c r="A43" s="8">
        <v>5</v>
      </c>
      <c r="B43" s="8" t="s">
        <v>18</v>
      </c>
      <c r="C43" s="8" t="s">
        <v>165</v>
      </c>
      <c r="D43" s="8">
        <v>2</v>
      </c>
      <c r="E43" s="8" t="s">
        <v>311</v>
      </c>
      <c r="F43" s="52"/>
      <c r="G43" s="52" t="s">
        <v>354</v>
      </c>
      <c r="H43" s="52">
        <v>0</v>
      </c>
      <c r="I43" s="52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</row>
    <row r="44" spans="1:43" x14ac:dyDescent="0.3">
      <c r="A44" s="8">
        <v>5</v>
      </c>
      <c r="B44" s="8" t="s">
        <v>18</v>
      </c>
      <c r="C44" s="8" t="s">
        <v>165</v>
      </c>
      <c r="D44" s="8">
        <v>3</v>
      </c>
      <c r="E44" s="8" t="s">
        <v>312</v>
      </c>
      <c r="F44" s="52" t="s">
        <v>355</v>
      </c>
      <c r="G44" s="52" t="s">
        <v>330</v>
      </c>
      <c r="H44" s="52">
        <v>0</v>
      </c>
      <c r="I44" s="62">
        <v>4.6238796174173151</v>
      </c>
      <c r="J44" s="59">
        <v>4.6929506010008648</v>
      </c>
      <c r="K44" s="59">
        <v>4.7620215845844145</v>
      </c>
      <c r="L44" s="59">
        <v>4.8717500685510142</v>
      </c>
      <c r="M44" s="59">
        <v>4.981478552517614</v>
      </c>
      <c r="N44" s="59">
        <v>5.0912070364842137</v>
      </c>
      <c r="O44" s="59">
        <v>5.2009355204508134</v>
      </c>
      <c r="P44" s="59">
        <v>5.3106640044174132</v>
      </c>
      <c r="Q44" s="59">
        <v>5.4203924883840129</v>
      </c>
      <c r="R44" s="59">
        <v>5.4326365055665633</v>
      </c>
      <c r="S44" s="59">
        <v>5.556794238225363</v>
      </c>
      <c r="T44" s="59">
        <v>5.6809519708841627</v>
      </c>
      <c r="U44" s="59">
        <v>5.8051097035429624</v>
      </c>
      <c r="V44" s="59">
        <v>5.9292674362017621</v>
      </c>
      <c r="W44" s="59">
        <v>6.0534251688605618</v>
      </c>
      <c r="X44" s="59">
        <v>6.1775829015193615</v>
      </c>
      <c r="Y44" s="59">
        <v>6.3017406341781612</v>
      </c>
      <c r="Z44" s="59">
        <v>6.4258983668369609</v>
      </c>
      <c r="AA44" s="59">
        <v>6.5500560994957606</v>
      </c>
      <c r="AB44" s="59">
        <v>6.6742138321545603</v>
      </c>
      <c r="AC44" s="59">
        <v>6.79837156481336</v>
      </c>
      <c r="AD44" s="59">
        <v>6.9225292974721597</v>
      </c>
      <c r="AE44" s="59">
        <v>7.0466870301309594</v>
      </c>
      <c r="AF44" s="59">
        <v>7.1708447627897591</v>
      </c>
      <c r="AG44" s="59">
        <v>7.2950024954485588</v>
      </c>
      <c r="AH44" s="59">
        <v>7.4191602281073585</v>
      </c>
      <c r="AI44" s="59">
        <v>7.5433179607661582</v>
      </c>
      <c r="AJ44" s="59">
        <v>7.6674756934249579</v>
      </c>
      <c r="AK44" s="59">
        <v>7.7916334260837576</v>
      </c>
      <c r="AL44" s="59">
        <v>7.91579115874256</v>
      </c>
      <c r="AM44" s="59">
        <v>7.91579115874256</v>
      </c>
      <c r="AN44" s="59">
        <v>7.91579115874256</v>
      </c>
      <c r="AO44" s="59">
        <v>7.91579115874256</v>
      </c>
      <c r="AP44" s="59">
        <v>7.91579115874256</v>
      </c>
      <c r="AQ44" s="59">
        <v>7.91579115874256</v>
      </c>
    </row>
    <row r="45" spans="1:43" x14ac:dyDescent="0.3">
      <c r="A45" s="8">
        <v>5</v>
      </c>
      <c r="B45" s="8" t="s">
        <v>18</v>
      </c>
      <c r="C45" s="8" t="s">
        <v>165</v>
      </c>
      <c r="D45" s="8">
        <v>4</v>
      </c>
      <c r="E45" s="8" t="s">
        <v>313</v>
      </c>
      <c r="F45" s="52"/>
      <c r="G45" s="52" t="s">
        <v>329</v>
      </c>
      <c r="H45" s="52">
        <v>0</v>
      </c>
      <c r="I45" s="52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</row>
    <row r="46" spans="1:43" x14ac:dyDescent="0.3">
      <c r="A46" s="8">
        <v>5</v>
      </c>
      <c r="B46" s="8" t="s">
        <v>18</v>
      </c>
      <c r="C46" s="8" t="s">
        <v>165</v>
      </c>
      <c r="D46" s="8">
        <v>5</v>
      </c>
      <c r="E46" s="8" t="s">
        <v>314</v>
      </c>
      <c r="F46" s="52"/>
      <c r="G46" s="52" t="s">
        <v>329</v>
      </c>
      <c r="H46" s="52">
        <v>0</v>
      </c>
      <c r="I46" s="52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</row>
    <row r="47" spans="1:43" x14ac:dyDescent="0.3">
      <c r="A47" s="8">
        <v>5</v>
      </c>
      <c r="B47" s="8" t="s">
        <v>18</v>
      </c>
      <c r="C47" s="8" t="s">
        <v>165</v>
      </c>
      <c r="D47" s="8">
        <v>6</v>
      </c>
      <c r="E47" s="8" t="s">
        <v>315</v>
      </c>
      <c r="F47" s="52"/>
      <c r="G47" s="52" t="s">
        <v>329</v>
      </c>
      <c r="H47" s="52">
        <v>0</v>
      </c>
      <c r="I47" s="52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</row>
    <row r="48" spans="1:43" x14ac:dyDescent="0.3">
      <c r="A48" s="8">
        <v>5</v>
      </c>
      <c r="B48" s="8" t="s">
        <v>18</v>
      </c>
      <c r="C48" s="8" t="s">
        <v>165</v>
      </c>
      <c r="D48" s="8">
        <v>7</v>
      </c>
      <c r="E48" s="8" t="s">
        <v>316</v>
      </c>
      <c r="F48" s="52"/>
      <c r="G48" s="52" t="s">
        <v>329</v>
      </c>
      <c r="H48" s="52">
        <v>0</v>
      </c>
      <c r="I48" s="52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</row>
    <row r="49" spans="1:43" x14ac:dyDescent="0.3">
      <c r="A49" s="8">
        <v>5</v>
      </c>
      <c r="B49" s="8" t="s">
        <v>18</v>
      </c>
      <c r="C49" s="8" t="s">
        <v>165</v>
      </c>
      <c r="D49" s="8">
        <v>8</v>
      </c>
      <c r="E49" s="8" t="s">
        <v>317</v>
      </c>
      <c r="F49" s="52"/>
      <c r="G49" s="52" t="s">
        <v>329</v>
      </c>
      <c r="H49" s="52">
        <v>0</v>
      </c>
      <c r="I49" s="52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</row>
    <row r="50" spans="1:43" x14ac:dyDescent="0.3">
      <c r="A50" s="8">
        <v>5</v>
      </c>
      <c r="B50" s="8" t="s">
        <v>18</v>
      </c>
      <c r="C50" s="8" t="s">
        <v>165</v>
      </c>
      <c r="D50" s="8">
        <v>9</v>
      </c>
      <c r="E50" s="8" t="s">
        <v>318</v>
      </c>
      <c r="F50" s="52" t="s">
        <v>356</v>
      </c>
      <c r="G50" s="52" t="s">
        <v>342</v>
      </c>
      <c r="H50" s="52">
        <v>0</v>
      </c>
      <c r="I50" s="52">
        <v>1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</row>
    <row r="51" spans="1:43" x14ac:dyDescent="0.3">
      <c r="A51" s="8">
        <v>5</v>
      </c>
      <c r="B51" s="8" t="s">
        <v>18</v>
      </c>
      <c r="C51" s="8" t="s">
        <v>165</v>
      </c>
      <c r="D51" s="8">
        <v>10</v>
      </c>
      <c r="E51" s="8" t="s">
        <v>319</v>
      </c>
      <c r="F51" s="52" t="s">
        <v>356</v>
      </c>
      <c r="G51" s="52" t="s">
        <v>342</v>
      </c>
      <c r="H51" s="52">
        <v>0</v>
      </c>
      <c r="I51" s="52">
        <v>1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</row>
    <row r="52" spans="1:43" x14ac:dyDescent="0.3">
      <c r="A52" s="22">
        <v>6</v>
      </c>
      <c r="B52" s="22" t="s">
        <v>19</v>
      </c>
      <c r="C52" s="22" t="s">
        <v>166</v>
      </c>
      <c r="D52" s="22">
        <v>1</v>
      </c>
      <c r="E52" s="22" t="s">
        <v>310</v>
      </c>
      <c r="F52" s="54"/>
      <c r="G52" s="54" t="s">
        <v>354</v>
      </c>
      <c r="H52" s="54">
        <v>0</v>
      </c>
      <c r="I52" s="54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</row>
    <row r="53" spans="1:43" x14ac:dyDescent="0.3">
      <c r="A53" s="22">
        <v>6</v>
      </c>
      <c r="B53" s="22" t="s">
        <v>19</v>
      </c>
      <c r="C53" s="22" t="s">
        <v>166</v>
      </c>
      <c r="D53" s="22">
        <v>2</v>
      </c>
      <c r="E53" s="22" t="s">
        <v>311</v>
      </c>
      <c r="F53" s="54"/>
      <c r="G53" s="54" t="s">
        <v>354</v>
      </c>
      <c r="H53" s="54">
        <v>0</v>
      </c>
      <c r="I53" s="54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</row>
    <row r="54" spans="1:43" x14ac:dyDescent="0.3">
      <c r="A54" s="22">
        <v>6</v>
      </c>
      <c r="B54" s="22" t="s">
        <v>19</v>
      </c>
      <c r="C54" s="22" t="s">
        <v>166</v>
      </c>
      <c r="D54" s="22">
        <v>3</v>
      </c>
      <c r="E54" s="22" t="s">
        <v>312</v>
      </c>
      <c r="F54" s="54" t="s">
        <v>355</v>
      </c>
      <c r="G54" s="54" t="s">
        <v>342</v>
      </c>
      <c r="H54" s="54">
        <v>0</v>
      </c>
      <c r="I54" s="63">
        <v>21.297457332671179</v>
      </c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</row>
    <row r="55" spans="1:43" x14ac:dyDescent="0.3">
      <c r="A55" s="22">
        <v>6</v>
      </c>
      <c r="B55" s="22" t="s">
        <v>19</v>
      </c>
      <c r="C55" s="22" t="s">
        <v>166</v>
      </c>
      <c r="D55" s="22">
        <v>4</v>
      </c>
      <c r="E55" s="22" t="s">
        <v>313</v>
      </c>
      <c r="F55" s="54"/>
      <c r="G55" s="54" t="s">
        <v>329</v>
      </c>
      <c r="H55" s="54">
        <v>0</v>
      </c>
      <c r="I55" s="54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</row>
    <row r="56" spans="1:43" x14ac:dyDescent="0.3">
      <c r="A56" s="22">
        <v>6</v>
      </c>
      <c r="B56" s="22" t="s">
        <v>19</v>
      </c>
      <c r="C56" s="22" t="s">
        <v>166</v>
      </c>
      <c r="D56" s="22">
        <v>5</v>
      </c>
      <c r="E56" s="22" t="s">
        <v>314</v>
      </c>
      <c r="F56" s="54"/>
      <c r="G56" s="54" t="s">
        <v>329</v>
      </c>
      <c r="H56" s="54">
        <v>0</v>
      </c>
      <c r="I56" s="54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</row>
    <row r="57" spans="1:43" x14ac:dyDescent="0.3">
      <c r="A57" s="22">
        <v>6</v>
      </c>
      <c r="B57" s="22" t="s">
        <v>19</v>
      </c>
      <c r="C57" s="22" t="s">
        <v>166</v>
      </c>
      <c r="D57" s="22">
        <v>6</v>
      </c>
      <c r="E57" s="22" t="s">
        <v>315</v>
      </c>
      <c r="F57" s="54"/>
      <c r="G57" s="54" t="s">
        <v>329</v>
      </c>
      <c r="H57" s="54">
        <v>0</v>
      </c>
      <c r="I57" s="54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</row>
    <row r="58" spans="1:43" x14ac:dyDescent="0.3">
      <c r="A58" s="22">
        <v>6</v>
      </c>
      <c r="B58" s="22" t="s">
        <v>19</v>
      </c>
      <c r="C58" s="22" t="s">
        <v>166</v>
      </c>
      <c r="D58" s="22">
        <v>7</v>
      </c>
      <c r="E58" s="22" t="s">
        <v>316</v>
      </c>
      <c r="F58" s="54"/>
      <c r="G58" s="54" t="s">
        <v>329</v>
      </c>
      <c r="H58" s="54">
        <v>0</v>
      </c>
      <c r="I58" s="54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</row>
    <row r="59" spans="1:43" x14ac:dyDescent="0.3">
      <c r="A59" s="22">
        <v>6</v>
      </c>
      <c r="B59" s="22" t="s">
        <v>19</v>
      </c>
      <c r="C59" s="22" t="s">
        <v>166</v>
      </c>
      <c r="D59" s="22">
        <v>8</v>
      </c>
      <c r="E59" s="22" t="s">
        <v>317</v>
      </c>
      <c r="F59" s="54"/>
      <c r="G59" s="54" t="s">
        <v>329</v>
      </c>
      <c r="H59" s="54">
        <v>0</v>
      </c>
      <c r="I59" s="54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</row>
    <row r="60" spans="1:43" x14ac:dyDescent="0.3">
      <c r="A60" s="22">
        <v>6</v>
      </c>
      <c r="B60" s="22" t="s">
        <v>19</v>
      </c>
      <c r="C60" s="22" t="s">
        <v>166</v>
      </c>
      <c r="D60" s="22">
        <v>9</v>
      </c>
      <c r="E60" s="22" t="s">
        <v>318</v>
      </c>
      <c r="F60" s="54" t="s">
        <v>356</v>
      </c>
      <c r="G60" s="54" t="s">
        <v>342</v>
      </c>
      <c r="H60" s="54">
        <v>0</v>
      </c>
      <c r="I60" s="54">
        <v>1</v>
      </c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</row>
    <row r="61" spans="1:43" x14ac:dyDescent="0.3">
      <c r="A61" s="22">
        <v>6</v>
      </c>
      <c r="B61" s="22" t="s">
        <v>19</v>
      </c>
      <c r="C61" s="22" t="s">
        <v>166</v>
      </c>
      <c r="D61" s="22">
        <v>10</v>
      </c>
      <c r="E61" s="22" t="s">
        <v>319</v>
      </c>
      <c r="F61" s="54" t="s">
        <v>356</v>
      </c>
      <c r="G61" s="54" t="s">
        <v>342</v>
      </c>
      <c r="H61" s="54">
        <v>0</v>
      </c>
      <c r="I61" s="54">
        <v>1</v>
      </c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</row>
    <row r="62" spans="1:43" x14ac:dyDescent="0.3">
      <c r="A62" s="8">
        <v>7</v>
      </c>
      <c r="B62" s="8" t="s">
        <v>20</v>
      </c>
      <c r="C62" s="8" t="s">
        <v>167</v>
      </c>
      <c r="D62" s="8">
        <v>1</v>
      </c>
      <c r="E62" s="8" t="s">
        <v>310</v>
      </c>
      <c r="F62" s="52"/>
      <c r="G62" s="52" t="s">
        <v>354</v>
      </c>
      <c r="H62" s="52">
        <v>0</v>
      </c>
      <c r="I62" s="5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</row>
    <row r="63" spans="1:43" x14ac:dyDescent="0.3">
      <c r="A63" s="8">
        <v>7</v>
      </c>
      <c r="B63" s="8" t="s">
        <v>20</v>
      </c>
      <c r="C63" s="8" t="s">
        <v>167</v>
      </c>
      <c r="D63" s="8">
        <v>2</v>
      </c>
      <c r="E63" s="8" t="s">
        <v>311</v>
      </c>
      <c r="F63" s="52"/>
      <c r="G63" s="52" t="s">
        <v>354</v>
      </c>
      <c r="H63" s="52">
        <v>0</v>
      </c>
      <c r="I63" s="4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</row>
    <row r="64" spans="1:43" x14ac:dyDescent="0.3">
      <c r="A64" s="8">
        <v>7</v>
      </c>
      <c r="B64" s="8" t="s">
        <v>20</v>
      </c>
      <c r="C64" s="8" t="s">
        <v>167</v>
      </c>
      <c r="D64" s="8">
        <v>3</v>
      </c>
      <c r="E64" s="8" t="s">
        <v>312</v>
      </c>
      <c r="F64" s="52" t="s">
        <v>355</v>
      </c>
      <c r="G64" s="52" t="s">
        <v>342</v>
      </c>
      <c r="H64" s="52">
        <v>0</v>
      </c>
      <c r="I64" s="52">
        <v>21.297457332671179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</row>
    <row r="65" spans="1:43" x14ac:dyDescent="0.3">
      <c r="A65" s="8">
        <v>7</v>
      </c>
      <c r="B65" s="8" t="s">
        <v>20</v>
      </c>
      <c r="C65" s="8" t="s">
        <v>167</v>
      </c>
      <c r="D65" s="8">
        <v>4</v>
      </c>
      <c r="E65" s="8" t="s">
        <v>313</v>
      </c>
      <c r="F65" s="52"/>
      <c r="G65" s="52" t="s">
        <v>329</v>
      </c>
      <c r="H65" s="52">
        <v>0</v>
      </c>
      <c r="I65" s="4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</row>
    <row r="66" spans="1:43" x14ac:dyDescent="0.3">
      <c r="A66" s="8">
        <v>7</v>
      </c>
      <c r="B66" s="8" t="s">
        <v>20</v>
      </c>
      <c r="C66" s="8" t="s">
        <v>167</v>
      </c>
      <c r="D66" s="8">
        <v>5</v>
      </c>
      <c r="E66" s="8" t="s">
        <v>314</v>
      </c>
      <c r="F66" s="52"/>
      <c r="G66" s="52" t="s">
        <v>329</v>
      </c>
      <c r="H66" s="52">
        <v>0</v>
      </c>
      <c r="I66" s="4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</row>
    <row r="67" spans="1:43" x14ac:dyDescent="0.3">
      <c r="A67" s="8">
        <v>7</v>
      </c>
      <c r="B67" s="8" t="s">
        <v>20</v>
      </c>
      <c r="C67" s="8" t="s">
        <v>167</v>
      </c>
      <c r="D67" s="8">
        <v>6</v>
      </c>
      <c r="E67" s="8" t="s">
        <v>315</v>
      </c>
      <c r="F67" s="52"/>
      <c r="G67" s="52" t="s">
        <v>329</v>
      </c>
      <c r="H67" s="52">
        <v>0</v>
      </c>
      <c r="I67" s="52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</row>
    <row r="68" spans="1:43" x14ac:dyDescent="0.3">
      <c r="A68" s="8">
        <v>7</v>
      </c>
      <c r="B68" s="8" t="s">
        <v>20</v>
      </c>
      <c r="C68" s="8" t="s">
        <v>167</v>
      </c>
      <c r="D68" s="8">
        <v>7</v>
      </c>
      <c r="E68" s="8" t="s">
        <v>316</v>
      </c>
      <c r="F68" s="52"/>
      <c r="G68" s="52" t="s">
        <v>329</v>
      </c>
      <c r="H68" s="52">
        <v>0</v>
      </c>
      <c r="I68" s="52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</row>
    <row r="69" spans="1:43" x14ac:dyDescent="0.3">
      <c r="A69" s="8">
        <v>7</v>
      </c>
      <c r="B69" s="8" t="s">
        <v>20</v>
      </c>
      <c r="C69" s="8" t="s">
        <v>167</v>
      </c>
      <c r="D69" s="8">
        <v>8</v>
      </c>
      <c r="E69" s="8" t="s">
        <v>317</v>
      </c>
      <c r="F69" s="52"/>
      <c r="G69" s="52" t="s">
        <v>329</v>
      </c>
      <c r="H69" s="52">
        <v>0</v>
      </c>
      <c r="I69" s="52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</row>
    <row r="70" spans="1:43" x14ac:dyDescent="0.3">
      <c r="A70" s="8">
        <v>7</v>
      </c>
      <c r="B70" s="8" t="s">
        <v>20</v>
      </c>
      <c r="C70" s="8" t="s">
        <v>167</v>
      </c>
      <c r="D70" s="8">
        <v>9</v>
      </c>
      <c r="E70" s="8" t="s">
        <v>318</v>
      </c>
      <c r="F70" s="52" t="s">
        <v>356</v>
      </c>
      <c r="G70" s="52" t="s">
        <v>342</v>
      </c>
      <c r="H70" s="52">
        <v>0</v>
      </c>
      <c r="I70" s="52">
        <v>1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</row>
    <row r="71" spans="1:43" x14ac:dyDescent="0.3">
      <c r="A71" s="8">
        <v>7</v>
      </c>
      <c r="B71" s="8" t="s">
        <v>20</v>
      </c>
      <c r="C71" s="8" t="s">
        <v>167</v>
      </c>
      <c r="D71" s="8">
        <v>10</v>
      </c>
      <c r="E71" s="8" t="s">
        <v>319</v>
      </c>
      <c r="F71" s="52" t="s">
        <v>356</v>
      </c>
      <c r="G71" s="52" t="s">
        <v>342</v>
      </c>
      <c r="H71" s="52">
        <v>0</v>
      </c>
      <c r="I71" s="52">
        <v>1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</row>
    <row r="72" spans="1:43" x14ac:dyDescent="0.3">
      <c r="A72" s="22">
        <v>8</v>
      </c>
      <c r="B72" s="22" t="s">
        <v>21</v>
      </c>
      <c r="C72" s="22" t="s">
        <v>168</v>
      </c>
      <c r="D72" s="22">
        <v>1</v>
      </c>
      <c r="E72" s="22" t="s">
        <v>310</v>
      </c>
      <c r="F72" s="54"/>
      <c r="G72" s="54" t="s">
        <v>354</v>
      </c>
      <c r="H72" s="54">
        <v>0</v>
      </c>
      <c r="I72" s="54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</row>
    <row r="73" spans="1:43" x14ac:dyDescent="0.3">
      <c r="A73" s="22">
        <v>8</v>
      </c>
      <c r="B73" s="22" t="s">
        <v>21</v>
      </c>
      <c r="C73" s="22" t="s">
        <v>168</v>
      </c>
      <c r="D73" s="22">
        <v>2</v>
      </c>
      <c r="E73" s="22" t="s">
        <v>311</v>
      </c>
      <c r="F73" s="54"/>
      <c r="G73" s="54" t="s">
        <v>354</v>
      </c>
      <c r="H73" s="54">
        <v>0</v>
      </c>
      <c r="I73" s="54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</row>
    <row r="74" spans="1:43" x14ac:dyDescent="0.3">
      <c r="A74" s="22">
        <v>8</v>
      </c>
      <c r="B74" s="22" t="s">
        <v>21</v>
      </c>
      <c r="C74" s="22" t="s">
        <v>168</v>
      </c>
      <c r="D74" s="22">
        <v>3</v>
      </c>
      <c r="E74" s="22" t="s">
        <v>312</v>
      </c>
      <c r="F74" s="54" t="s">
        <v>355</v>
      </c>
      <c r="G74" s="54" t="s">
        <v>342</v>
      </c>
      <c r="H74" s="54">
        <v>0</v>
      </c>
      <c r="I74" s="56">
        <v>0</v>
      </c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</row>
    <row r="75" spans="1:43" x14ac:dyDescent="0.3">
      <c r="A75" s="22">
        <v>8</v>
      </c>
      <c r="B75" s="22" t="s">
        <v>21</v>
      </c>
      <c r="C75" s="22" t="s">
        <v>168</v>
      </c>
      <c r="D75" s="22">
        <v>4</v>
      </c>
      <c r="E75" s="22" t="s">
        <v>313</v>
      </c>
      <c r="F75" s="54"/>
      <c r="G75" s="54" t="s">
        <v>329</v>
      </c>
      <c r="H75" s="54">
        <v>0</v>
      </c>
      <c r="I75" s="54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</row>
    <row r="76" spans="1:43" x14ac:dyDescent="0.3">
      <c r="A76" s="22">
        <v>8</v>
      </c>
      <c r="B76" s="22" t="s">
        <v>21</v>
      </c>
      <c r="C76" s="22" t="s">
        <v>168</v>
      </c>
      <c r="D76" s="22">
        <v>5</v>
      </c>
      <c r="E76" s="22" t="s">
        <v>314</v>
      </c>
      <c r="F76" s="54"/>
      <c r="G76" s="54" t="s">
        <v>329</v>
      </c>
      <c r="H76" s="54">
        <v>0</v>
      </c>
      <c r="I76" s="54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</row>
    <row r="77" spans="1:43" x14ac:dyDescent="0.3">
      <c r="A77" s="22">
        <v>8</v>
      </c>
      <c r="B77" s="22" t="s">
        <v>21</v>
      </c>
      <c r="C77" s="22" t="s">
        <v>168</v>
      </c>
      <c r="D77" s="22">
        <v>6</v>
      </c>
      <c r="E77" s="22" t="s">
        <v>315</v>
      </c>
      <c r="F77" s="54"/>
      <c r="G77" s="54" t="s">
        <v>329</v>
      </c>
      <c r="H77" s="54">
        <v>0</v>
      </c>
      <c r="I77" s="54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</row>
    <row r="78" spans="1:43" x14ac:dyDescent="0.3">
      <c r="A78" s="22">
        <v>8</v>
      </c>
      <c r="B78" s="22" t="s">
        <v>21</v>
      </c>
      <c r="C78" s="22" t="s">
        <v>168</v>
      </c>
      <c r="D78" s="22">
        <v>7</v>
      </c>
      <c r="E78" s="22" t="s">
        <v>316</v>
      </c>
      <c r="F78" s="54"/>
      <c r="G78" s="54" t="s">
        <v>329</v>
      </c>
      <c r="H78" s="54">
        <v>0</v>
      </c>
      <c r="I78" s="54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</row>
    <row r="79" spans="1:43" x14ac:dyDescent="0.3">
      <c r="A79" s="22">
        <v>8</v>
      </c>
      <c r="B79" s="22" t="s">
        <v>21</v>
      </c>
      <c r="C79" s="22" t="s">
        <v>168</v>
      </c>
      <c r="D79" s="22">
        <v>8</v>
      </c>
      <c r="E79" s="22" t="s">
        <v>317</v>
      </c>
      <c r="F79" s="54"/>
      <c r="G79" s="54" t="s">
        <v>329</v>
      </c>
      <c r="H79" s="54">
        <v>0</v>
      </c>
      <c r="I79" s="54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</row>
    <row r="80" spans="1:43" x14ac:dyDescent="0.3">
      <c r="A80" s="22">
        <v>8</v>
      </c>
      <c r="B80" s="22" t="s">
        <v>21</v>
      </c>
      <c r="C80" s="22" t="s">
        <v>168</v>
      </c>
      <c r="D80" s="22">
        <v>9</v>
      </c>
      <c r="E80" s="22" t="s">
        <v>318</v>
      </c>
      <c r="F80" s="54" t="s">
        <v>356</v>
      </c>
      <c r="G80" s="54" t="s">
        <v>342</v>
      </c>
      <c r="H80" s="54">
        <v>0</v>
      </c>
      <c r="I80" s="54">
        <v>1</v>
      </c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</row>
    <row r="81" spans="1:43" x14ac:dyDescent="0.3">
      <c r="A81" s="22">
        <v>8</v>
      </c>
      <c r="B81" s="22" t="s">
        <v>21</v>
      </c>
      <c r="C81" s="22" t="s">
        <v>168</v>
      </c>
      <c r="D81" s="22">
        <v>10</v>
      </c>
      <c r="E81" s="22" t="s">
        <v>319</v>
      </c>
      <c r="F81" s="54" t="s">
        <v>356</v>
      </c>
      <c r="G81" s="54" t="s">
        <v>342</v>
      </c>
      <c r="H81" s="54">
        <v>0</v>
      </c>
      <c r="I81" s="54">
        <v>1</v>
      </c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</row>
    <row r="82" spans="1:43" x14ac:dyDescent="0.3">
      <c r="A82" s="8">
        <v>9</v>
      </c>
      <c r="B82" s="8" t="s">
        <v>22</v>
      </c>
      <c r="C82" s="8" t="s">
        <v>169</v>
      </c>
      <c r="D82" s="8">
        <v>1</v>
      </c>
      <c r="E82" s="8" t="s">
        <v>310</v>
      </c>
      <c r="F82" s="52"/>
      <c r="G82" s="52" t="s">
        <v>354</v>
      </c>
      <c r="H82" s="52">
        <v>0</v>
      </c>
      <c r="I82" s="4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</row>
    <row r="83" spans="1:43" x14ac:dyDescent="0.3">
      <c r="A83" s="8">
        <v>9</v>
      </c>
      <c r="B83" s="8" t="s">
        <v>22</v>
      </c>
      <c r="C83" s="8" t="s">
        <v>169</v>
      </c>
      <c r="D83" s="8">
        <v>2</v>
      </c>
      <c r="E83" s="8" t="s">
        <v>311</v>
      </c>
      <c r="F83" s="52"/>
      <c r="G83" s="52" t="s">
        <v>354</v>
      </c>
      <c r="H83" s="52">
        <v>0</v>
      </c>
      <c r="I83" s="4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</row>
    <row r="84" spans="1:43" x14ac:dyDescent="0.3">
      <c r="A84" s="8">
        <v>9</v>
      </c>
      <c r="B84" s="8" t="s">
        <v>22</v>
      </c>
      <c r="C84" s="8" t="s">
        <v>169</v>
      </c>
      <c r="D84" s="8">
        <v>3</v>
      </c>
      <c r="E84" s="8" t="s">
        <v>312</v>
      </c>
      <c r="F84" s="52" t="s">
        <v>355</v>
      </c>
      <c r="G84" s="52" t="s">
        <v>342</v>
      </c>
      <c r="H84" s="52">
        <v>0</v>
      </c>
      <c r="I84" s="55">
        <v>0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</row>
    <row r="85" spans="1:43" x14ac:dyDescent="0.3">
      <c r="A85" s="8">
        <v>9</v>
      </c>
      <c r="B85" s="8" t="s">
        <v>22</v>
      </c>
      <c r="C85" s="8" t="s">
        <v>169</v>
      </c>
      <c r="D85" s="8">
        <v>4</v>
      </c>
      <c r="E85" s="8" t="s">
        <v>313</v>
      </c>
      <c r="F85" s="52"/>
      <c r="G85" s="52" t="s">
        <v>329</v>
      </c>
      <c r="H85" s="52">
        <v>0</v>
      </c>
      <c r="I85" s="4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</row>
    <row r="86" spans="1:43" x14ac:dyDescent="0.3">
      <c r="A86" s="8">
        <v>9</v>
      </c>
      <c r="B86" s="8" t="s">
        <v>22</v>
      </c>
      <c r="C86" s="8" t="s">
        <v>169</v>
      </c>
      <c r="D86" s="8">
        <v>5</v>
      </c>
      <c r="E86" s="8" t="s">
        <v>314</v>
      </c>
      <c r="F86" s="52"/>
      <c r="G86" s="52" t="s">
        <v>329</v>
      </c>
      <c r="H86" s="52">
        <v>0</v>
      </c>
      <c r="I86" s="4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</row>
    <row r="87" spans="1:43" x14ac:dyDescent="0.3">
      <c r="A87" s="8">
        <v>9</v>
      </c>
      <c r="B87" s="8" t="s">
        <v>22</v>
      </c>
      <c r="C87" s="8" t="s">
        <v>169</v>
      </c>
      <c r="D87" s="8">
        <v>6</v>
      </c>
      <c r="E87" s="8" t="s">
        <v>315</v>
      </c>
      <c r="F87" s="52"/>
      <c r="G87" s="52" t="s">
        <v>329</v>
      </c>
      <c r="H87" s="52">
        <v>0</v>
      </c>
      <c r="I87" s="4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</row>
    <row r="88" spans="1:43" x14ac:dyDescent="0.3">
      <c r="A88" s="8">
        <v>9</v>
      </c>
      <c r="B88" s="8" t="s">
        <v>22</v>
      </c>
      <c r="C88" s="8" t="s">
        <v>169</v>
      </c>
      <c r="D88" s="8">
        <v>7</v>
      </c>
      <c r="E88" s="8" t="s">
        <v>316</v>
      </c>
      <c r="F88" s="52"/>
      <c r="G88" s="52" t="s">
        <v>329</v>
      </c>
      <c r="H88" s="52">
        <v>0</v>
      </c>
      <c r="I88" s="5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</row>
    <row r="89" spans="1:43" x14ac:dyDescent="0.3">
      <c r="A89" s="8">
        <v>9</v>
      </c>
      <c r="B89" s="8" t="s">
        <v>22</v>
      </c>
      <c r="C89" s="8" t="s">
        <v>169</v>
      </c>
      <c r="D89" s="8">
        <v>8</v>
      </c>
      <c r="E89" s="8" t="s">
        <v>317</v>
      </c>
      <c r="F89" s="52"/>
      <c r="G89" s="52" t="s">
        <v>329</v>
      </c>
      <c r="H89" s="52">
        <v>0</v>
      </c>
      <c r="I89" s="5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</row>
    <row r="90" spans="1:43" x14ac:dyDescent="0.3">
      <c r="A90" s="8">
        <v>9</v>
      </c>
      <c r="B90" s="8" t="s">
        <v>22</v>
      </c>
      <c r="C90" s="8" t="s">
        <v>169</v>
      </c>
      <c r="D90" s="8">
        <v>9</v>
      </c>
      <c r="E90" s="8" t="s">
        <v>318</v>
      </c>
      <c r="F90" s="52" t="s">
        <v>356</v>
      </c>
      <c r="G90" s="52" t="s">
        <v>342</v>
      </c>
      <c r="H90" s="52">
        <v>0</v>
      </c>
      <c r="I90" s="52">
        <v>1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</row>
    <row r="91" spans="1:43" x14ac:dyDescent="0.3">
      <c r="A91" s="8">
        <v>9</v>
      </c>
      <c r="B91" s="8" t="s">
        <v>22</v>
      </c>
      <c r="C91" s="8" t="s">
        <v>169</v>
      </c>
      <c r="D91" s="8">
        <v>10</v>
      </c>
      <c r="E91" s="8" t="s">
        <v>319</v>
      </c>
      <c r="F91" s="52" t="s">
        <v>356</v>
      </c>
      <c r="G91" s="52" t="s">
        <v>342</v>
      </c>
      <c r="H91" s="52">
        <v>0</v>
      </c>
      <c r="I91" s="52">
        <v>1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</row>
    <row r="92" spans="1:43" x14ac:dyDescent="0.3">
      <c r="A92" s="22">
        <v>10</v>
      </c>
      <c r="B92" s="22" t="s">
        <v>23</v>
      </c>
      <c r="C92" s="22" t="s">
        <v>170</v>
      </c>
      <c r="D92" s="22">
        <v>1</v>
      </c>
      <c r="E92" s="22" t="s">
        <v>310</v>
      </c>
      <c r="F92" s="54"/>
      <c r="G92" s="54" t="s">
        <v>354</v>
      </c>
      <c r="H92" s="54">
        <v>0</v>
      </c>
      <c r="I92" s="54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</row>
    <row r="93" spans="1:43" x14ac:dyDescent="0.3">
      <c r="A93" s="22">
        <v>10</v>
      </c>
      <c r="B93" s="22" t="s">
        <v>23</v>
      </c>
      <c r="C93" s="22" t="s">
        <v>170</v>
      </c>
      <c r="D93" s="22">
        <v>2</v>
      </c>
      <c r="E93" s="22" t="s">
        <v>311</v>
      </c>
      <c r="F93" s="54"/>
      <c r="G93" s="54" t="s">
        <v>354</v>
      </c>
      <c r="H93" s="54">
        <v>0</v>
      </c>
      <c r="I93" s="54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</row>
    <row r="94" spans="1:43" x14ac:dyDescent="0.3">
      <c r="A94" s="22">
        <v>10</v>
      </c>
      <c r="B94" s="22" t="s">
        <v>23</v>
      </c>
      <c r="C94" s="22" t="s">
        <v>170</v>
      </c>
      <c r="D94" s="22">
        <v>3</v>
      </c>
      <c r="E94" s="22" t="s">
        <v>312</v>
      </c>
      <c r="F94" s="54" t="s">
        <v>355</v>
      </c>
      <c r="G94" s="54" t="s">
        <v>342</v>
      </c>
      <c r="H94" s="54">
        <v>0</v>
      </c>
      <c r="I94" s="54">
        <v>0</v>
      </c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</row>
    <row r="95" spans="1:43" x14ac:dyDescent="0.3">
      <c r="A95" s="22">
        <v>10</v>
      </c>
      <c r="B95" s="22" t="s">
        <v>23</v>
      </c>
      <c r="C95" s="22" t="s">
        <v>170</v>
      </c>
      <c r="D95" s="22">
        <v>4</v>
      </c>
      <c r="E95" s="22" t="s">
        <v>313</v>
      </c>
      <c r="F95" s="54"/>
      <c r="G95" s="54" t="s">
        <v>329</v>
      </c>
      <c r="H95" s="54">
        <v>0</v>
      </c>
      <c r="I95" s="54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</row>
    <row r="96" spans="1:43" x14ac:dyDescent="0.3">
      <c r="A96" s="22">
        <v>10</v>
      </c>
      <c r="B96" s="22" t="s">
        <v>23</v>
      </c>
      <c r="C96" s="22" t="s">
        <v>170</v>
      </c>
      <c r="D96" s="22">
        <v>5</v>
      </c>
      <c r="E96" s="22" t="s">
        <v>314</v>
      </c>
      <c r="F96" s="54"/>
      <c r="G96" s="54" t="s">
        <v>329</v>
      </c>
      <c r="H96" s="54">
        <v>0</v>
      </c>
      <c r="I96" s="54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</row>
    <row r="97" spans="1:43" x14ac:dyDescent="0.3">
      <c r="A97" s="22">
        <v>10</v>
      </c>
      <c r="B97" s="22" t="s">
        <v>23</v>
      </c>
      <c r="C97" s="22" t="s">
        <v>170</v>
      </c>
      <c r="D97" s="22">
        <v>6</v>
      </c>
      <c r="E97" s="22" t="s">
        <v>315</v>
      </c>
      <c r="F97" s="54"/>
      <c r="G97" s="54" t="s">
        <v>329</v>
      </c>
      <c r="H97" s="54">
        <v>0</v>
      </c>
      <c r="I97" s="54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</row>
    <row r="98" spans="1:43" x14ac:dyDescent="0.3">
      <c r="A98" s="22">
        <v>10</v>
      </c>
      <c r="B98" s="22" t="s">
        <v>23</v>
      </c>
      <c r="C98" s="22" t="s">
        <v>170</v>
      </c>
      <c r="D98" s="22">
        <v>7</v>
      </c>
      <c r="E98" s="22" t="s">
        <v>316</v>
      </c>
      <c r="F98" s="54"/>
      <c r="G98" s="54" t="s">
        <v>329</v>
      </c>
      <c r="H98" s="54">
        <v>0</v>
      </c>
      <c r="I98" s="54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</row>
    <row r="99" spans="1:43" x14ac:dyDescent="0.3">
      <c r="A99" s="22">
        <v>10</v>
      </c>
      <c r="B99" s="22" t="s">
        <v>23</v>
      </c>
      <c r="C99" s="22" t="s">
        <v>170</v>
      </c>
      <c r="D99" s="22">
        <v>8</v>
      </c>
      <c r="E99" s="22" t="s">
        <v>317</v>
      </c>
      <c r="F99" s="54"/>
      <c r="G99" s="54" t="s">
        <v>329</v>
      </c>
      <c r="H99" s="54">
        <v>0</v>
      </c>
      <c r="I99" s="54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</row>
    <row r="100" spans="1:43" x14ac:dyDescent="0.3">
      <c r="A100" s="22">
        <v>10</v>
      </c>
      <c r="B100" s="22" t="s">
        <v>23</v>
      </c>
      <c r="C100" s="22" t="s">
        <v>170</v>
      </c>
      <c r="D100" s="22">
        <v>9</v>
      </c>
      <c r="E100" s="22" t="s">
        <v>318</v>
      </c>
      <c r="F100" s="54" t="s">
        <v>356</v>
      </c>
      <c r="G100" s="54" t="s">
        <v>342</v>
      </c>
      <c r="H100" s="54">
        <v>0</v>
      </c>
      <c r="I100" s="54">
        <v>1</v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</row>
    <row r="101" spans="1:43" x14ac:dyDescent="0.3">
      <c r="A101" s="22">
        <v>10</v>
      </c>
      <c r="B101" s="22" t="s">
        <v>23</v>
      </c>
      <c r="C101" s="22" t="s">
        <v>170</v>
      </c>
      <c r="D101" s="22">
        <v>10</v>
      </c>
      <c r="E101" s="22" t="s">
        <v>319</v>
      </c>
      <c r="F101" s="54" t="s">
        <v>356</v>
      </c>
      <c r="G101" s="54" t="s">
        <v>342</v>
      </c>
      <c r="H101" s="54">
        <v>0</v>
      </c>
      <c r="I101" s="54">
        <v>1</v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</row>
    <row r="102" spans="1:43" x14ac:dyDescent="0.3">
      <c r="A102" s="8">
        <v>11</v>
      </c>
      <c r="B102" s="8" t="s">
        <v>24</v>
      </c>
      <c r="C102" s="8" t="s">
        <v>171</v>
      </c>
      <c r="D102" s="8">
        <v>1</v>
      </c>
      <c r="E102" s="8" t="s">
        <v>310</v>
      </c>
      <c r="F102" s="52"/>
      <c r="G102" s="52" t="s">
        <v>354</v>
      </c>
      <c r="H102" s="52">
        <v>0</v>
      </c>
      <c r="I102" s="52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</row>
    <row r="103" spans="1:43" x14ac:dyDescent="0.3">
      <c r="A103" s="8">
        <v>11</v>
      </c>
      <c r="B103" s="8" t="s">
        <v>24</v>
      </c>
      <c r="C103" s="8" t="s">
        <v>171</v>
      </c>
      <c r="D103" s="8">
        <v>2</v>
      </c>
      <c r="E103" s="8" t="s">
        <v>311</v>
      </c>
      <c r="F103" s="52"/>
      <c r="G103" s="52" t="s">
        <v>354</v>
      </c>
      <c r="H103" s="52">
        <v>0</v>
      </c>
      <c r="I103" s="52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</row>
    <row r="104" spans="1:43" x14ac:dyDescent="0.3">
      <c r="A104" s="8">
        <v>11</v>
      </c>
      <c r="B104" s="8" t="s">
        <v>24</v>
      </c>
      <c r="C104" s="8" t="s">
        <v>171</v>
      </c>
      <c r="D104" s="8">
        <v>3</v>
      </c>
      <c r="E104" s="8" t="s">
        <v>312</v>
      </c>
      <c r="F104" s="52" t="s">
        <v>355</v>
      </c>
      <c r="G104" s="52" t="s">
        <v>342</v>
      </c>
      <c r="H104" s="52">
        <v>0</v>
      </c>
      <c r="I104" s="52">
        <v>0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</row>
    <row r="105" spans="1:43" x14ac:dyDescent="0.3">
      <c r="A105" s="8">
        <v>11</v>
      </c>
      <c r="B105" s="8" t="s">
        <v>24</v>
      </c>
      <c r="C105" s="8" t="s">
        <v>171</v>
      </c>
      <c r="D105" s="8">
        <v>4</v>
      </c>
      <c r="E105" s="8" t="s">
        <v>313</v>
      </c>
      <c r="F105" s="52"/>
      <c r="G105" s="52" t="s">
        <v>329</v>
      </c>
      <c r="H105" s="52">
        <v>0</v>
      </c>
      <c r="I105" s="52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</row>
    <row r="106" spans="1:43" x14ac:dyDescent="0.3">
      <c r="A106" s="8">
        <v>11</v>
      </c>
      <c r="B106" s="8" t="s">
        <v>24</v>
      </c>
      <c r="C106" s="8" t="s">
        <v>171</v>
      </c>
      <c r="D106" s="8">
        <v>5</v>
      </c>
      <c r="E106" s="8" t="s">
        <v>314</v>
      </c>
      <c r="F106" s="52"/>
      <c r="G106" s="52" t="s">
        <v>329</v>
      </c>
      <c r="H106" s="52">
        <v>0</v>
      </c>
      <c r="I106" s="52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</row>
    <row r="107" spans="1:43" x14ac:dyDescent="0.3">
      <c r="A107" s="8">
        <v>11</v>
      </c>
      <c r="B107" s="8" t="s">
        <v>24</v>
      </c>
      <c r="C107" s="8" t="s">
        <v>171</v>
      </c>
      <c r="D107" s="8">
        <v>6</v>
      </c>
      <c r="E107" s="8" t="s">
        <v>315</v>
      </c>
      <c r="F107" s="52"/>
      <c r="G107" s="52" t="s">
        <v>329</v>
      </c>
      <c r="H107" s="52">
        <v>0</v>
      </c>
      <c r="I107" s="52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</row>
    <row r="108" spans="1:43" x14ac:dyDescent="0.3">
      <c r="A108" s="8">
        <v>11</v>
      </c>
      <c r="B108" s="8" t="s">
        <v>24</v>
      </c>
      <c r="C108" s="8" t="s">
        <v>171</v>
      </c>
      <c r="D108" s="8">
        <v>7</v>
      </c>
      <c r="E108" s="8" t="s">
        <v>316</v>
      </c>
      <c r="F108" s="52"/>
      <c r="G108" s="52" t="s">
        <v>329</v>
      </c>
      <c r="H108" s="52">
        <v>0</v>
      </c>
      <c r="I108" s="52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</row>
    <row r="109" spans="1:43" x14ac:dyDescent="0.3">
      <c r="A109" s="8">
        <v>11</v>
      </c>
      <c r="B109" s="8" t="s">
        <v>24</v>
      </c>
      <c r="C109" s="8" t="s">
        <v>171</v>
      </c>
      <c r="D109" s="8">
        <v>8</v>
      </c>
      <c r="E109" s="8" t="s">
        <v>317</v>
      </c>
      <c r="F109" s="52"/>
      <c r="G109" s="52" t="s">
        <v>329</v>
      </c>
      <c r="H109" s="52">
        <v>0</v>
      </c>
      <c r="I109" s="52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</row>
    <row r="110" spans="1:43" x14ac:dyDescent="0.3">
      <c r="A110" s="8">
        <v>11</v>
      </c>
      <c r="B110" s="8" t="s">
        <v>24</v>
      </c>
      <c r="C110" s="8" t="s">
        <v>171</v>
      </c>
      <c r="D110" s="8">
        <v>9</v>
      </c>
      <c r="E110" s="8" t="s">
        <v>318</v>
      </c>
      <c r="F110" s="52" t="s">
        <v>356</v>
      </c>
      <c r="G110" s="52" t="s">
        <v>342</v>
      </c>
      <c r="H110" s="52">
        <v>0</v>
      </c>
      <c r="I110" s="52">
        <v>1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</row>
    <row r="111" spans="1:43" x14ac:dyDescent="0.3">
      <c r="A111" s="8">
        <v>11</v>
      </c>
      <c r="B111" s="8" t="s">
        <v>24</v>
      </c>
      <c r="C111" s="8" t="s">
        <v>171</v>
      </c>
      <c r="D111" s="8">
        <v>10</v>
      </c>
      <c r="E111" s="8" t="s">
        <v>319</v>
      </c>
      <c r="F111" s="52" t="s">
        <v>356</v>
      </c>
      <c r="G111" s="52" t="s">
        <v>342</v>
      </c>
      <c r="H111" s="52">
        <v>0</v>
      </c>
      <c r="I111" s="52">
        <v>1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</row>
    <row r="112" spans="1:43" x14ac:dyDescent="0.3">
      <c r="A112" s="22">
        <v>12</v>
      </c>
      <c r="B112" s="22" t="s">
        <v>25</v>
      </c>
      <c r="C112" s="22" t="s">
        <v>172</v>
      </c>
      <c r="D112" s="22">
        <v>1</v>
      </c>
      <c r="E112" s="22" t="s">
        <v>310</v>
      </c>
      <c r="F112" s="54"/>
      <c r="G112" s="54" t="s">
        <v>354</v>
      </c>
      <c r="H112" s="54">
        <v>0</v>
      </c>
      <c r="I112" s="54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</row>
    <row r="113" spans="1:43" x14ac:dyDescent="0.3">
      <c r="A113" s="22">
        <v>12</v>
      </c>
      <c r="B113" s="22" t="s">
        <v>25</v>
      </c>
      <c r="C113" s="22" t="s">
        <v>172</v>
      </c>
      <c r="D113" s="22">
        <v>2</v>
      </c>
      <c r="E113" s="22" t="s">
        <v>311</v>
      </c>
      <c r="F113" s="54"/>
      <c r="G113" s="54" t="s">
        <v>354</v>
      </c>
      <c r="H113" s="54">
        <v>0</v>
      </c>
      <c r="I113" s="53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</row>
    <row r="114" spans="1:43" x14ac:dyDescent="0.3">
      <c r="A114" s="22">
        <v>12</v>
      </c>
      <c r="B114" s="22" t="s">
        <v>25</v>
      </c>
      <c r="C114" s="22" t="s">
        <v>172</v>
      </c>
      <c r="D114" s="22">
        <v>3</v>
      </c>
      <c r="E114" s="22" t="s">
        <v>312</v>
      </c>
      <c r="F114" s="54" t="s">
        <v>355</v>
      </c>
      <c r="G114" s="54" t="s">
        <v>342</v>
      </c>
      <c r="H114" s="54">
        <v>0</v>
      </c>
      <c r="I114" s="56">
        <v>0</v>
      </c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</row>
    <row r="115" spans="1:43" x14ac:dyDescent="0.3">
      <c r="A115" s="22">
        <v>12</v>
      </c>
      <c r="B115" s="22" t="s">
        <v>25</v>
      </c>
      <c r="C115" s="22" t="s">
        <v>172</v>
      </c>
      <c r="D115" s="22">
        <v>4</v>
      </c>
      <c r="E115" s="22" t="s">
        <v>313</v>
      </c>
      <c r="F115" s="54"/>
      <c r="G115" s="54" t="s">
        <v>329</v>
      </c>
      <c r="H115" s="54">
        <v>0</v>
      </c>
      <c r="I115" s="53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</row>
    <row r="116" spans="1:43" x14ac:dyDescent="0.3">
      <c r="A116" s="22">
        <v>12</v>
      </c>
      <c r="B116" s="22" t="s">
        <v>25</v>
      </c>
      <c r="C116" s="22" t="s">
        <v>172</v>
      </c>
      <c r="D116" s="22">
        <v>5</v>
      </c>
      <c r="E116" s="22" t="s">
        <v>314</v>
      </c>
      <c r="F116" s="54"/>
      <c r="G116" s="54" t="s">
        <v>329</v>
      </c>
      <c r="H116" s="54">
        <v>0</v>
      </c>
      <c r="I116" s="53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</row>
    <row r="117" spans="1:43" x14ac:dyDescent="0.3">
      <c r="A117" s="22">
        <v>12</v>
      </c>
      <c r="B117" s="22" t="s">
        <v>25</v>
      </c>
      <c r="C117" s="22" t="s">
        <v>172</v>
      </c>
      <c r="D117" s="22">
        <v>6</v>
      </c>
      <c r="E117" s="22" t="s">
        <v>315</v>
      </c>
      <c r="F117" s="54"/>
      <c r="G117" s="54" t="s">
        <v>329</v>
      </c>
      <c r="H117" s="54">
        <v>0</v>
      </c>
      <c r="I117" s="53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</row>
    <row r="118" spans="1:43" x14ac:dyDescent="0.3">
      <c r="A118" s="22">
        <v>12</v>
      </c>
      <c r="B118" s="22" t="s">
        <v>25</v>
      </c>
      <c r="C118" s="22" t="s">
        <v>172</v>
      </c>
      <c r="D118" s="22">
        <v>7</v>
      </c>
      <c r="E118" s="22" t="s">
        <v>316</v>
      </c>
      <c r="F118" s="54"/>
      <c r="G118" s="54" t="s">
        <v>329</v>
      </c>
      <c r="H118" s="54">
        <v>0</v>
      </c>
      <c r="I118" s="54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</row>
    <row r="119" spans="1:43" x14ac:dyDescent="0.3">
      <c r="A119" s="22">
        <v>12</v>
      </c>
      <c r="B119" s="22" t="s">
        <v>25</v>
      </c>
      <c r="C119" s="22" t="s">
        <v>172</v>
      </c>
      <c r="D119" s="22">
        <v>8</v>
      </c>
      <c r="E119" s="22" t="s">
        <v>317</v>
      </c>
      <c r="F119" s="54"/>
      <c r="G119" s="54" t="s">
        <v>329</v>
      </c>
      <c r="H119" s="54">
        <v>0</v>
      </c>
      <c r="I119" s="54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</row>
    <row r="120" spans="1:43" x14ac:dyDescent="0.3">
      <c r="A120" s="22">
        <v>12</v>
      </c>
      <c r="B120" s="22" t="s">
        <v>25</v>
      </c>
      <c r="C120" s="22" t="s">
        <v>172</v>
      </c>
      <c r="D120" s="22">
        <v>9</v>
      </c>
      <c r="E120" s="22" t="s">
        <v>318</v>
      </c>
      <c r="F120" s="54" t="s">
        <v>356</v>
      </c>
      <c r="G120" s="54" t="s">
        <v>342</v>
      </c>
      <c r="H120" s="54">
        <v>0</v>
      </c>
      <c r="I120" s="54">
        <v>1</v>
      </c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</row>
    <row r="121" spans="1:43" x14ac:dyDescent="0.3">
      <c r="A121" s="22">
        <v>12</v>
      </c>
      <c r="B121" s="22" t="s">
        <v>25</v>
      </c>
      <c r="C121" s="22" t="s">
        <v>172</v>
      </c>
      <c r="D121" s="22">
        <v>10</v>
      </c>
      <c r="E121" s="22" t="s">
        <v>319</v>
      </c>
      <c r="F121" s="54" t="s">
        <v>356</v>
      </c>
      <c r="G121" s="54" t="s">
        <v>342</v>
      </c>
      <c r="H121" s="54">
        <v>0</v>
      </c>
      <c r="I121" s="54">
        <v>1</v>
      </c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</row>
    <row r="122" spans="1:43" x14ac:dyDescent="0.3">
      <c r="A122" s="8">
        <v>13</v>
      </c>
      <c r="B122" s="8" t="s">
        <v>26</v>
      </c>
      <c r="C122" s="8" t="s">
        <v>173</v>
      </c>
      <c r="D122" s="8">
        <v>1</v>
      </c>
      <c r="E122" s="8" t="s">
        <v>310</v>
      </c>
      <c r="F122" s="52"/>
      <c r="G122" s="52" t="s">
        <v>354</v>
      </c>
      <c r="H122" s="52">
        <v>0</v>
      </c>
      <c r="I122" s="52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</row>
    <row r="123" spans="1:43" x14ac:dyDescent="0.3">
      <c r="A123" s="8">
        <v>13</v>
      </c>
      <c r="B123" s="8" t="s">
        <v>26</v>
      </c>
      <c r="C123" s="8" t="s">
        <v>173</v>
      </c>
      <c r="D123" s="8">
        <v>2</v>
      </c>
      <c r="E123" s="8" t="s">
        <v>311</v>
      </c>
      <c r="F123" s="52"/>
      <c r="G123" s="52" t="s">
        <v>354</v>
      </c>
      <c r="H123" s="52">
        <v>0</v>
      </c>
      <c r="I123" s="52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</row>
    <row r="124" spans="1:43" x14ac:dyDescent="0.3">
      <c r="A124" s="52">
        <v>13</v>
      </c>
      <c r="B124" s="52" t="s">
        <v>26</v>
      </c>
      <c r="C124" s="52" t="s">
        <v>173</v>
      </c>
      <c r="D124" s="52">
        <v>3</v>
      </c>
      <c r="E124" s="52" t="s">
        <v>312</v>
      </c>
      <c r="F124" s="52" t="s">
        <v>355</v>
      </c>
      <c r="G124" s="52" t="s">
        <v>342</v>
      </c>
      <c r="H124" s="52">
        <v>0</v>
      </c>
      <c r="I124" s="52">
        <v>15.06</v>
      </c>
      <c r="J124" s="52">
        <v>15.06</v>
      </c>
      <c r="K124" s="52">
        <v>15.06</v>
      </c>
      <c r="L124" s="52">
        <v>15.06</v>
      </c>
      <c r="M124" s="52">
        <v>15.06</v>
      </c>
      <c r="N124" s="52">
        <v>15.06</v>
      </c>
      <c r="O124" s="52">
        <v>14.940000000000001</v>
      </c>
      <c r="P124" s="52">
        <v>14.82</v>
      </c>
      <c r="Q124" s="52">
        <v>14.700000000000001</v>
      </c>
      <c r="R124" s="52">
        <v>14.58</v>
      </c>
      <c r="S124" s="52">
        <v>14.46</v>
      </c>
      <c r="T124" s="52">
        <v>14.34</v>
      </c>
      <c r="U124" s="52">
        <v>14.22</v>
      </c>
      <c r="V124" s="52">
        <v>14.207777777777778</v>
      </c>
      <c r="W124" s="52">
        <v>14.195555555555556</v>
      </c>
      <c r="X124" s="52">
        <v>14.183333333333334</v>
      </c>
      <c r="Y124" s="52">
        <v>14.171111111111111</v>
      </c>
      <c r="Z124" s="52">
        <v>14.158888888888889</v>
      </c>
      <c r="AA124" s="52">
        <v>14.146666666666667</v>
      </c>
      <c r="AB124" s="52">
        <v>14.134444444444446</v>
      </c>
      <c r="AC124" s="52">
        <v>14.122222222222224</v>
      </c>
      <c r="AD124" s="52">
        <v>14.110000000000001</v>
      </c>
      <c r="AE124" s="52">
        <v>14.097777777777779</v>
      </c>
      <c r="AF124" s="52">
        <v>14.085555555555556</v>
      </c>
      <c r="AG124" s="52">
        <v>14.073333333333334</v>
      </c>
      <c r="AH124" s="52">
        <v>14.061111111111112</v>
      </c>
      <c r="AI124" s="52">
        <v>14.048888888888889</v>
      </c>
      <c r="AJ124" s="52">
        <v>14.036666666666667</v>
      </c>
      <c r="AK124" s="52">
        <v>14.024444444444445</v>
      </c>
      <c r="AL124" s="52">
        <v>14.012222222222222</v>
      </c>
      <c r="AM124" s="52">
        <v>14</v>
      </c>
      <c r="AN124" s="52">
        <v>13.987777777777778</v>
      </c>
      <c r="AO124" s="52">
        <v>13.89</v>
      </c>
      <c r="AP124" s="52">
        <v>13.89</v>
      </c>
      <c r="AQ124" s="52">
        <v>13.89</v>
      </c>
    </row>
    <row r="125" spans="1:43" x14ac:dyDescent="0.3">
      <c r="A125" s="8">
        <v>13</v>
      </c>
      <c r="B125" s="8" t="s">
        <v>26</v>
      </c>
      <c r="C125" s="8" t="s">
        <v>173</v>
      </c>
      <c r="D125" s="8">
        <v>4</v>
      </c>
      <c r="E125" s="8" t="s">
        <v>313</v>
      </c>
      <c r="F125" s="52"/>
      <c r="G125" s="52" t="s">
        <v>329</v>
      </c>
      <c r="H125" s="52">
        <v>0</v>
      </c>
      <c r="I125" s="52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</row>
    <row r="126" spans="1:43" x14ac:dyDescent="0.3">
      <c r="A126" s="8">
        <v>13</v>
      </c>
      <c r="B126" s="8" t="s">
        <v>26</v>
      </c>
      <c r="C126" s="8" t="s">
        <v>173</v>
      </c>
      <c r="D126" s="8">
        <v>5</v>
      </c>
      <c r="E126" s="8" t="s">
        <v>314</v>
      </c>
      <c r="F126" s="52"/>
      <c r="G126" s="52" t="s">
        <v>329</v>
      </c>
      <c r="H126" s="52">
        <v>0</v>
      </c>
      <c r="I126" s="52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</row>
    <row r="127" spans="1:43" x14ac:dyDescent="0.3">
      <c r="A127" s="8">
        <v>13</v>
      </c>
      <c r="B127" s="8" t="s">
        <v>26</v>
      </c>
      <c r="C127" s="8" t="s">
        <v>173</v>
      </c>
      <c r="D127" s="8">
        <v>6</v>
      </c>
      <c r="E127" s="8" t="s">
        <v>315</v>
      </c>
      <c r="F127" s="52"/>
      <c r="G127" s="52" t="s">
        <v>329</v>
      </c>
      <c r="H127" s="52">
        <v>0</v>
      </c>
      <c r="I127" s="52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</row>
    <row r="128" spans="1:43" x14ac:dyDescent="0.3">
      <c r="A128" s="8">
        <v>13</v>
      </c>
      <c r="B128" s="8" t="s">
        <v>26</v>
      </c>
      <c r="C128" s="8" t="s">
        <v>173</v>
      </c>
      <c r="D128" s="8">
        <v>7</v>
      </c>
      <c r="E128" s="8" t="s">
        <v>316</v>
      </c>
      <c r="F128" s="52"/>
      <c r="G128" s="52" t="s">
        <v>329</v>
      </c>
      <c r="H128" s="52">
        <v>0</v>
      </c>
      <c r="I128" s="52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</row>
    <row r="129" spans="1:43" x14ac:dyDescent="0.3">
      <c r="A129" s="8">
        <v>13</v>
      </c>
      <c r="B129" s="8" t="s">
        <v>26</v>
      </c>
      <c r="C129" s="8" t="s">
        <v>173</v>
      </c>
      <c r="D129" s="8">
        <v>8</v>
      </c>
      <c r="E129" s="8" t="s">
        <v>317</v>
      </c>
      <c r="F129" s="52"/>
      <c r="G129" s="52" t="s">
        <v>329</v>
      </c>
      <c r="H129" s="52">
        <v>0</v>
      </c>
      <c r="I129" s="52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</row>
    <row r="130" spans="1:43" x14ac:dyDescent="0.3">
      <c r="A130" s="8">
        <v>13</v>
      </c>
      <c r="B130" s="8" t="s">
        <v>26</v>
      </c>
      <c r="C130" s="8" t="s">
        <v>173</v>
      </c>
      <c r="D130" s="8">
        <v>9</v>
      </c>
      <c r="E130" s="8" t="s">
        <v>318</v>
      </c>
      <c r="F130" s="52" t="s">
        <v>356</v>
      </c>
      <c r="G130" s="52" t="s">
        <v>342</v>
      </c>
      <c r="H130" s="52">
        <v>0</v>
      </c>
      <c r="I130" s="52">
        <v>1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</row>
    <row r="131" spans="1:43" x14ac:dyDescent="0.3">
      <c r="A131" s="8">
        <v>13</v>
      </c>
      <c r="B131" s="8" t="s">
        <v>26</v>
      </c>
      <c r="C131" s="8" t="s">
        <v>173</v>
      </c>
      <c r="D131" s="8">
        <v>10</v>
      </c>
      <c r="E131" s="8" t="s">
        <v>319</v>
      </c>
      <c r="F131" s="52" t="s">
        <v>356</v>
      </c>
      <c r="G131" s="52" t="s">
        <v>342</v>
      </c>
      <c r="H131" s="52">
        <v>0</v>
      </c>
      <c r="I131" s="52">
        <v>1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</row>
    <row r="132" spans="1:43" x14ac:dyDescent="0.3">
      <c r="A132" s="22">
        <v>14</v>
      </c>
      <c r="B132" s="22" t="s">
        <v>27</v>
      </c>
      <c r="C132" s="22" t="s">
        <v>174</v>
      </c>
      <c r="D132" s="22">
        <v>1</v>
      </c>
      <c r="E132" s="22" t="s">
        <v>310</v>
      </c>
      <c r="F132" s="54"/>
      <c r="G132" s="54" t="s">
        <v>354</v>
      </c>
      <c r="H132" s="54">
        <v>0</v>
      </c>
      <c r="I132" s="54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</row>
    <row r="133" spans="1:43" x14ac:dyDescent="0.3">
      <c r="A133" s="22">
        <v>14</v>
      </c>
      <c r="B133" s="22" t="s">
        <v>27</v>
      </c>
      <c r="C133" s="22" t="s">
        <v>174</v>
      </c>
      <c r="D133" s="22">
        <v>2</v>
      </c>
      <c r="E133" s="22" t="s">
        <v>311</v>
      </c>
      <c r="F133" s="54"/>
      <c r="G133" s="54" t="s">
        <v>354</v>
      </c>
      <c r="H133" s="54">
        <v>0</v>
      </c>
      <c r="I133" s="54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</row>
    <row r="134" spans="1:43" x14ac:dyDescent="0.3">
      <c r="A134" s="22">
        <v>14</v>
      </c>
      <c r="B134" s="22" t="s">
        <v>27</v>
      </c>
      <c r="C134" s="22" t="s">
        <v>174</v>
      </c>
      <c r="D134" s="22">
        <v>3</v>
      </c>
      <c r="E134" s="22" t="s">
        <v>312</v>
      </c>
      <c r="F134" s="54" t="s">
        <v>355</v>
      </c>
      <c r="G134" s="54" t="s">
        <v>342</v>
      </c>
      <c r="H134" s="54">
        <v>0</v>
      </c>
      <c r="I134" s="56">
        <f>53*1000000000/(1000000000*35)</f>
        <v>1.5142857142857142</v>
      </c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</row>
    <row r="135" spans="1:43" x14ac:dyDescent="0.3">
      <c r="A135" s="22">
        <v>14</v>
      </c>
      <c r="B135" s="22" t="s">
        <v>27</v>
      </c>
      <c r="C135" s="22" t="s">
        <v>174</v>
      </c>
      <c r="D135" s="22">
        <v>4</v>
      </c>
      <c r="E135" s="22" t="s">
        <v>313</v>
      </c>
      <c r="F135" s="54"/>
      <c r="G135" s="54" t="s">
        <v>329</v>
      </c>
      <c r="H135" s="54">
        <v>0</v>
      </c>
      <c r="I135" s="54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</row>
    <row r="136" spans="1:43" x14ac:dyDescent="0.3">
      <c r="A136" s="22">
        <v>14</v>
      </c>
      <c r="B136" s="22" t="s">
        <v>27</v>
      </c>
      <c r="C136" s="22" t="s">
        <v>174</v>
      </c>
      <c r="D136" s="22">
        <v>5</v>
      </c>
      <c r="E136" s="22" t="s">
        <v>314</v>
      </c>
      <c r="F136" s="54"/>
      <c r="G136" s="54" t="s">
        <v>329</v>
      </c>
      <c r="H136" s="54">
        <v>0</v>
      </c>
      <c r="I136" s="54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</row>
    <row r="137" spans="1:43" x14ac:dyDescent="0.3">
      <c r="A137" s="22">
        <v>14</v>
      </c>
      <c r="B137" s="22" t="s">
        <v>27</v>
      </c>
      <c r="C137" s="22" t="s">
        <v>174</v>
      </c>
      <c r="D137" s="22">
        <v>6</v>
      </c>
      <c r="E137" s="22" t="s">
        <v>315</v>
      </c>
      <c r="F137" s="54"/>
      <c r="G137" s="54" t="s">
        <v>329</v>
      </c>
      <c r="H137" s="54">
        <v>0</v>
      </c>
      <c r="I137" s="54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</row>
    <row r="138" spans="1:43" x14ac:dyDescent="0.3">
      <c r="A138" s="22">
        <v>14</v>
      </c>
      <c r="B138" s="22" t="s">
        <v>27</v>
      </c>
      <c r="C138" s="22" t="s">
        <v>174</v>
      </c>
      <c r="D138" s="22">
        <v>7</v>
      </c>
      <c r="E138" s="22" t="s">
        <v>316</v>
      </c>
      <c r="F138" s="54"/>
      <c r="G138" s="54" t="s">
        <v>329</v>
      </c>
      <c r="H138" s="54">
        <v>0</v>
      </c>
      <c r="I138" s="54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</row>
    <row r="139" spans="1:43" x14ac:dyDescent="0.3">
      <c r="A139" s="22">
        <v>14</v>
      </c>
      <c r="B139" s="22" t="s">
        <v>27</v>
      </c>
      <c r="C139" s="22" t="s">
        <v>174</v>
      </c>
      <c r="D139" s="22">
        <v>8</v>
      </c>
      <c r="E139" s="22" t="s">
        <v>317</v>
      </c>
      <c r="F139" s="54"/>
      <c r="G139" s="54" t="s">
        <v>329</v>
      </c>
      <c r="H139" s="54">
        <v>0</v>
      </c>
      <c r="I139" s="54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</row>
    <row r="140" spans="1:43" x14ac:dyDescent="0.3">
      <c r="A140" s="22">
        <v>14</v>
      </c>
      <c r="B140" s="22" t="s">
        <v>27</v>
      </c>
      <c r="C140" s="22" t="s">
        <v>174</v>
      </c>
      <c r="D140" s="22">
        <v>9</v>
      </c>
      <c r="E140" s="22" t="s">
        <v>318</v>
      </c>
      <c r="F140" s="54" t="s">
        <v>356</v>
      </c>
      <c r="G140" s="54" t="s">
        <v>342</v>
      </c>
      <c r="H140" s="54">
        <v>0</v>
      </c>
      <c r="I140" s="54">
        <v>1</v>
      </c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</row>
    <row r="141" spans="1:43" x14ac:dyDescent="0.3">
      <c r="A141" s="22">
        <v>14</v>
      </c>
      <c r="B141" s="22" t="s">
        <v>27</v>
      </c>
      <c r="C141" s="22" t="s">
        <v>174</v>
      </c>
      <c r="D141" s="22">
        <v>10</v>
      </c>
      <c r="E141" s="22" t="s">
        <v>319</v>
      </c>
      <c r="F141" s="54" t="s">
        <v>356</v>
      </c>
      <c r="G141" s="54" t="s">
        <v>342</v>
      </c>
      <c r="H141" s="54">
        <v>0</v>
      </c>
      <c r="I141" s="54">
        <v>1</v>
      </c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</row>
    <row r="142" spans="1:43" x14ac:dyDescent="0.3">
      <c r="A142" s="8">
        <v>15</v>
      </c>
      <c r="B142" s="8" t="s">
        <v>28</v>
      </c>
      <c r="C142" s="8" t="s">
        <v>175</v>
      </c>
      <c r="D142" s="8">
        <v>1</v>
      </c>
      <c r="E142" s="8" t="s">
        <v>310</v>
      </c>
      <c r="F142" s="52"/>
      <c r="G142" s="52" t="s">
        <v>354</v>
      </c>
      <c r="H142" s="52">
        <v>0</v>
      </c>
      <c r="I142" s="5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</row>
    <row r="143" spans="1:43" x14ac:dyDescent="0.3">
      <c r="A143" s="8">
        <v>15</v>
      </c>
      <c r="B143" s="8" t="s">
        <v>28</v>
      </c>
      <c r="C143" s="8" t="s">
        <v>175</v>
      </c>
      <c r="D143" s="8">
        <v>2</v>
      </c>
      <c r="E143" s="8" t="s">
        <v>311</v>
      </c>
      <c r="F143" s="52"/>
      <c r="G143" s="52" t="s">
        <v>354</v>
      </c>
      <c r="H143" s="52">
        <v>0</v>
      </c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</row>
    <row r="144" spans="1:43" x14ac:dyDescent="0.3">
      <c r="A144" s="8">
        <v>15</v>
      </c>
      <c r="B144" s="8" t="s">
        <v>28</v>
      </c>
      <c r="C144" s="8" t="s">
        <v>175</v>
      </c>
      <c r="D144" s="8">
        <v>3</v>
      </c>
      <c r="E144" s="8" t="s">
        <v>312</v>
      </c>
      <c r="F144" s="52" t="s">
        <v>355</v>
      </c>
      <c r="G144" s="52" t="s">
        <v>330</v>
      </c>
      <c r="H144" s="52">
        <v>0</v>
      </c>
      <c r="I144" s="62">
        <v>12.419339333333333</v>
      </c>
      <c r="J144" s="62">
        <v>12.552031333333334</v>
      </c>
      <c r="K144" s="62">
        <v>12.580465333333333</v>
      </c>
      <c r="L144" s="62">
        <v>12.637333333333334</v>
      </c>
      <c r="M144" s="62">
        <v>12.713157333333333</v>
      </c>
      <c r="N144" s="62">
        <v>12.921673333333333</v>
      </c>
      <c r="O144" s="62">
        <v>13.073321333333331</v>
      </c>
      <c r="P144" s="62">
        <v>13.130189333333334</v>
      </c>
      <c r="Q144" s="62">
        <v>13.357661333333333</v>
      </c>
      <c r="R144" s="62">
        <v>13.518787333333336</v>
      </c>
      <c r="S144" s="62">
        <v>13.793649333333333</v>
      </c>
      <c r="T144" s="62">
        <v>13.888429333333335</v>
      </c>
      <c r="U144" s="62">
        <v>14.021121333333332</v>
      </c>
      <c r="V144" s="62">
        <v>14.134857333333333</v>
      </c>
      <c r="W144" s="62">
        <v>14.267549333333333</v>
      </c>
      <c r="X144" s="62">
        <v>14.286505333333333</v>
      </c>
      <c r="Y144" s="62">
        <v>14.561367333333331</v>
      </c>
      <c r="Z144" s="62">
        <v>14.637191333333332</v>
      </c>
      <c r="AA144" s="62">
        <v>14.637191333333332</v>
      </c>
      <c r="AB144" s="62">
        <v>14.637191333333332</v>
      </c>
      <c r="AC144" s="62">
        <v>14.637191333333332</v>
      </c>
      <c r="AD144" s="62">
        <v>14.637191333333332</v>
      </c>
      <c r="AE144" s="62">
        <v>14.637191333333332</v>
      </c>
      <c r="AF144" s="62">
        <v>14.637191333333332</v>
      </c>
      <c r="AG144" s="62">
        <v>14.637191333333332</v>
      </c>
      <c r="AH144" s="62">
        <v>14.637191333333332</v>
      </c>
      <c r="AI144" s="62">
        <v>14.637191333333332</v>
      </c>
      <c r="AJ144" s="62">
        <v>14.637191333333332</v>
      </c>
      <c r="AK144" s="62">
        <v>14.637191333333332</v>
      </c>
      <c r="AL144" s="62">
        <v>14.637191333333332</v>
      </c>
      <c r="AM144" s="62">
        <v>14.637191333333332</v>
      </c>
      <c r="AN144" s="62">
        <v>14.637191333333332</v>
      </c>
      <c r="AO144" s="62">
        <v>14.637191333333332</v>
      </c>
      <c r="AP144" s="62">
        <v>14.637191333333332</v>
      </c>
      <c r="AQ144" s="62">
        <v>14.637191333333332</v>
      </c>
    </row>
    <row r="145" spans="1:43" x14ac:dyDescent="0.3">
      <c r="A145" s="8">
        <v>15</v>
      </c>
      <c r="B145" s="8" t="s">
        <v>28</v>
      </c>
      <c r="C145" s="8" t="s">
        <v>175</v>
      </c>
      <c r="D145" s="8">
        <v>4</v>
      </c>
      <c r="E145" s="8" t="s">
        <v>313</v>
      </c>
      <c r="F145" s="52"/>
      <c r="G145" s="52" t="s">
        <v>329</v>
      </c>
      <c r="H145" s="52">
        <v>0</v>
      </c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</row>
    <row r="146" spans="1:43" x14ac:dyDescent="0.3">
      <c r="A146" s="8">
        <v>15</v>
      </c>
      <c r="B146" s="8" t="s">
        <v>28</v>
      </c>
      <c r="C146" s="8" t="s">
        <v>175</v>
      </c>
      <c r="D146" s="8">
        <v>5</v>
      </c>
      <c r="E146" s="8" t="s">
        <v>314</v>
      </c>
      <c r="F146" s="52"/>
      <c r="G146" s="52" t="s">
        <v>329</v>
      </c>
      <c r="H146" s="52">
        <v>0</v>
      </c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</row>
    <row r="147" spans="1:43" x14ac:dyDescent="0.3">
      <c r="A147" s="8">
        <v>15</v>
      </c>
      <c r="B147" s="8" t="s">
        <v>28</v>
      </c>
      <c r="C147" s="8" t="s">
        <v>175</v>
      </c>
      <c r="D147" s="8">
        <v>6</v>
      </c>
      <c r="E147" s="8" t="s">
        <v>315</v>
      </c>
      <c r="F147" s="52"/>
      <c r="G147" s="52" t="s">
        <v>329</v>
      </c>
      <c r="H147" s="52">
        <v>0</v>
      </c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</row>
    <row r="148" spans="1:43" x14ac:dyDescent="0.3">
      <c r="A148" s="8">
        <v>15</v>
      </c>
      <c r="B148" s="8" t="s">
        <v>28</v>
      </c>
      <c r="C148" s="8" t="s">
        <v>175</v>
      </c>
      <c r="D148" s="8">
        <v>7</v>
      </c>
      <c r="E148" s="8" t="s">
        <v>316</v>
      </c>
      <c r="F148" s="52"/>
      <c r="G148" s="52" t="s">
        <v>329</v>
      </c>
      <c r="H148" s="52">
        <v>0</v>
      </c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</row>
    <row r="149" spans="1:43" x14ac:dyDescent="0.3">
      <c r="A149" s="8">
        <v>15</v>
      </c>
      <c r="B149" s="8" t="s">
        <v>28</v>
      </c>
      <c r="C149" s="8" t="s">
        <v>175</v>
      </c>
      <c r="D149" s="8">
        <v>8</v>
      </c>
      <c r="E149" s="8" t="s">
        <v>317</v>
      </c>
      <c r="F149" s="52"/>
      <c r="G149" s="52" t="s">
        <v>329</v>
      </c>
      <c r="H149" s="52">
        <v>0</v>
      </c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</row>
    <row r="150" spans="1:43" x14ac:dyDescent="0.3">
      <c r="A150" s="8">
        <v>15</v>
      </c>
      <c r="B150" s="8" t="s">
        <v>28</v>
      </c>
      <c r="C150" s="8" t="s">
        <v>175</v>
      </c>
      <c r="D150" s="8">
        <v>9</v>
      </c>
      <c r="E150" s="8" t="s">
        <v>318</v>
      </c>
      <c r="F150" s="52" t="s">
        <v>356</v>
      </c>
      <c r="G150" s="52" t="s">
        <v>342</v>
      </c>
      <c r="H150" s="52">
        <v>0</v>
      </c>
      <c r="I150" s="52">
        <v>1</v>
      </c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</row>
    <row r="151" spans="1:43" x14ac:dyDescent="0.3">
      <c r="A151" s="8">
        <v>15</v>
      </c>
      <c r="B151" s="8" t="s">
        <v>28</v>
      </c>
      <c r="C151" s="8" t="s">
        <v>175</v>
      </c>
      <c r="D151" s="8">
        <v>10</v>
      </c>
      <c r="E151" s="8" t="s">
        <v>319</v>
      </c>
      <c r="F151" s="52" t="s">
        <v>356</v>
      </c>
      <c r="G151" s="52" t="s">
        <v>342</v>
      </c>
      <c r="H151" s="52">
        <v>0</v>
      </c>
      <c r="I151" s="52">
        <v>1</v>
      </c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</row>
    <row r="152" spans="1:43" x14ac:dyDescent="0.3">
      <c r="A152" s="22">
        <v>16</v>
      </c>
      <c r="B152" s="22" t="s">
        <v>29</v>
      </c>
      <c r="C152" s="22" t="s">
        <v>176</v>
      </c>
      <c r="D152" s="22">
        <v>1</v>
      </c>
      <c r="E152" s="22" t="s">
        <v>310</v>
      </c>
      <c r="F152" s="54" t="s">
        <v>357</v>
      </c>
      <c r="G152" s="54" t="s">
        <v>330</v>
      </c>
      <c r="H152" s="54">
        <v>0</v>
      </c>
      <c r="I152" s="54">
        <v>3007.7096526690621</v>
      </c>
      <c r="J152" s="54">
        <v>3007.7096526690621</v>
      </c>
      <c r="K152" s="54">
        <v>3007.7096526690621</v>
      </c>
      <c r="L152" s="54">
        <v>3007.7096526690621</v>
      </c>
      <c r="M152" s="54">
        <v>3007.7096526690621</v>
      </c>
      <c r="N152" s="54">
        <v>3007.7096526690621</v>
      </c>
      <c r="O152" s="54">
        <v>3007.7096526690621</v>
      </c>
      <c r="P152" s="54">
        <v>3007.7096526690621</v>
      </c>
      <c r="Q152" s="54">
        <v>3007.7096526690621</v>
      </c>
      <c r="R152" s="54">
        <v>3007.7096526690621</v>
      </c>
      <c r="S152" s="54">
        <v>3007.7096526690621</v>
      </c>
      <c r="T152" s="54">
        <v>3007.7096526690621</v>
      </c>
      <c r="U152" s="54">
        <v>3007.7096526690621</v>
      </c>
      <c r="V152" s="54">
        <v>3007.7096526690621</v>
      </c>
      <c r="W152" s="54">
        <v>3007.7096526690621</v>
      </c>
      <c r="X152" s="54">
        <v>3007.7096526690621</v>
      </c>
      <c r="Y152" s="54">
        <v>3007.7096526690621</v>
      </c>
      <c r="Z152" s="54">
        <v>3007.7096526690621</v>
      </c>
      <c r="AA152" s="54">
        <v>3007.7096526690621</v>
      </c>
      <c r="AB152" s="54">
        <v>3007.7096526690621</v>
      </c>
      <c r="AC152" s="54">
        <v>3007.7096526690621</v>
      </c>
      <c r="AD152" s="54">
        <v>3007.7096526690621</v>
      </c>
      <c r="AE152" s="54">
        <v>2887.1879538209755</v>
      </c>
      <c r="AF152" s="54">
        <v>2887.1879538209755</v>
      </c>
      <c r="AG152" s="54">
        <v>2887.1879538209755</v>
      </c>
      <c r="AH152" s="54">
        <v>2887.1879538209755</v>
      </c>
      <c r="AI152" s="54">
        <v>2887.1879538209755</v>
      </c>
      <c r="AJ152" s="54">
        <v>2887.1879538209755</v>
      </c>
      <c r="AK152" s="54">
        <v>2887.1879538209755</v>
      </c>
      <c r="AL152" s="54">
        <v>2887.1879538209755</v>
      </c>
      <c r="AM152" s="54">
        <v>2887.1879538209755</v>
      </c>
      <c r="AN152" s="54">
        <v>2887.1879538209755</v>
      </c>
      <c r="AO152" s="54">
        <v>2887.1879538209755</v>
      </c>
      <c r="AP152" s="54">
        <v>2887.1879538209755</v>
      </c>
      <c r="AQ152" s="54">
        <v>2887.1879538209755</v>
      </c>
    </row>
    <row r="153" spans="1:43" x14ac:dyDescent="0.3">
      <c r="A153" s="22">
        <v>16</v>
      </c>
      <c r="B153" s="22" t="s">
        <v>29</v>
      </c>
      <c r="C153" s="22" t="s">
        <v>176</v>
      </c>
      <c r="D153" s="22">
        <v>2</v>
      </c>
      <c r="E153" s="22" t="s">
        <v>311</v>
      </c>
      <c r="F153" s="54" t="s">
        <v>357</v>
      </c>
      <c r="G153" s="54" t="s">
        <v>330</v>
      </c>
      <c r="H153" s="54">
        <v>0</v>
      </c>
      <c r="I153" s="54">
        <v>85</v>
      </c>
      <c r="J153" s="54">
        <v>85</v>
      </c>
      <c r="K153" s="54">
        <v>85</v>
      </c>
      <c r="L153" s="54">
        <v>85</v>
      </c>
      <c r="M153" s="54">
        <v>85</v>
      </c>
      <c r="N153" s="54">
        <v>85</v>
      </c>
      <c r="O153" s="54">
        <v>85</v>
      </c>
      <c r="P153" s="54">
        <v>85</v>
      </c>
      <c r="Q153" s="54">
        <v>85</v>
      </c>
      <c r="R153" s="54">
        <v>85</v>
      </c>
      <c r="S153" s="54">
        <v>85</v>
      </c>
      <c r="T153" s="54">
        <v>85</v>
      </c>
      <c r="U153" s="54">
        <v>85</v>
      </c>
      <c r="V153" s="54">
        <v>85</v>
      </c>
      <c r="W153" s="54">
        <v>85</v>
      </c>
      <c r="X153" s="54">
        <v>85</v>
      </c>
      <c r="Y153" s="54">
        <v>85</v>
      </c>
      <c r="Z153" s="54">
        <v>85</v>
      </c>
      <c r="AA153" s="54">
        <v>85</v>
      </c>
      <c r="AB153" s="54">
        <v>85</v>
      </c>
      <c r="AC153" s="54">
        <v>85</v>
      </c>
      <c r="AD153" s="54">
        <v>85</v>
      </c>
      <c r="AE153" s="54">
        <v>82</v>
      </c>
      <c r="AF153" s="54">
        <v>82</v>
      </c>
      <c r="AG153" s="54">
        <v>82</v>
      </c>
      <c r="AH153" s="54">
        <v>82</v>
      </c>
      <c r="AI153" s="54">
        <v>82</v>
      </c>
      <c r="AJ153" s="54">
        <v>82</v>
      </c>
      <c r="AK153" s="54">
        <v>82</v>
      </c>
      <c r="AL153" s="54">
        <v>82</v>
      </c>
      <c r="AM153" s="54">
        <v>82</v>
      </c>
      <c r="AN153" s="54">
        <v>82</v>
      </c>
      <c r="AO153" s="54">
        <v>82</v>
      </c>
      <c r="AP153" s="54">
        <v>82</v>
      </c>
      <c r="AQ153" s="54">
        <v>82</v>
      </c>
    </row>
    <row r="154" spans="1:43" x14ac:dyDescent="0.3">
      <c r="A154" s="22">
        <v>16</v>
      </c>
      <c r="B154" s="22" t="s">
        <v>29</v>
      </c>
      <c r="C154" s="22" t="s">
        <v>176</v>
      </c>
      <c r="D154" s="22">
        <v>3</v>
      </c>
      <c r="E154" s="22" t="s">
        <v>312</v>
      </c>
      <c r="F154" s="54"/>
      <c r="G154" s="54" t="s">
        <v>329</v>
      </c>
      <c r="H154" s="54">
        <v>0</v>
      </c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</row>
    <row r="155" spans="1:43" x14ac:dyDescent="0.3">
      <c r="A155" s="22">
        <v>16</v>
      </c>
      <c r="B155" s="22" t="s">
        <v>29</v>
      </c>
      <c r="C155" s="22" t="s">
        <v>176</v>
      </c>
      <c r="D155" s="22">
        <v>4</v>
      </c>
      <c r="E155" s="22" t="s">
        <v>313</v>
      </c>
      <c r="F155" s="54" t="s">
        <v>344</v>
      </c>
      <c r="G155" s="54" t="s">
        <v>342</v>
      </c>
      <c r="H155" s="54">
        <v>0</v>
      </c>
      <c r="I155" s="54">
        <v>2.9100000000000001E-2</v>
      </c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</row>
    <row r="156" spans="1:43" x14ac:dyDescent="0.3">
      <c r="A156" s="22">
        <v>16</v>
      </c>
      <c r="B156" s="22" t="s">
        <v>29</v>
      </c>
      <c r="C156" s="22" t="s">
        <v>176</v>
      </c>
      <c r="D156" s="22">
        <v>5</v>
      </c>
      <c r="E156" s="22" t="s">
        <v>314</v>
      </c>
      <c r="F156" s="54"/>
      <c r="G156" s="54" t="s">
        <v>329</v>
      </c>
      <c r="H156" s="54">
        <v>0</v>
      </c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</row>
    <row r="157" spans="1:43" x14ac:dyDescent="0.3">
      <c r="A157" s="22">
        <v>16</v>
      </c>
      <c r="B157" s="22" t="s">
        <v>29</v>
      </c>
      <c r="C157" s="22" t="s">
        <v>176</v>
      </c>
      <c r="D157" s="22">
        <v>6</v>
      </c>
      <c r="E157" s="22" t="s">
        <v>315</v>
      </c>
      <c r="F157" s="54"/>
      <c r="G157" s="54" t="s">
        <v>329</v>
      </c>
      <c r="H157" s="54">
        <v>0</v>
      </c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</row>
    <row r="158" spans="1:43" x14ac:dyDescent="0.3">
      <c r="A158" s="22">
        <v>16</v>
      </c>
      <c r="B158" s="22" t="s">
        <v>29</v>
      </c>
      <c r="C158" s="22" t="s">
        <v>176</v>
      </c>
      <c r="D158" s="22">
        <v>7</v>
      </c>
      <c r="E158" s="54" t="s">
        <v>316</v>
      </c>
      <c r="F158" s="54"/>
      <c r="G158" s="54" t="s">
        <v>342</v>
      </c>
      <c r="H158" s="54">
        <v>0</v>
      </c>
      <c r="I158" s="77">
        <f>($I$155)*$I$160*8760*0.0036*0.98</f>
        <v>0.48838809600000005</v>
      </c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</row>
    <row r="159" spans="1:43" x14ac:dyDescent="0.3">
      <c r="A159" s="22">
        <v>16</v>
      </c>
      <c r="B159" s="22" t="s">
        <v>29</v>
      </c>
      <c r="C159" s="22" t="s">
        <v>176</v>
      </c>
      <c r="D159" s="22">
        <v>8</v>
      </c>
      <c r="E159" s="54" t="s">
        <v>317</v>
      </c>
      <c r="F159" s="54"/>
      <c r="G159" s="54" t="s">
        <v>329</v>
      </c>
      <c r="H159" s="54">
        <v>0</v>
      </c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</row>
    <row r="160" spans="1:43" x14ac:dyDescent="0.3">
      <c r="A160" s="22">
        <v>16</v>
      </c>
      <c r="B160" s="22" t="s">
        <v>29</v>
      </c>
      <c r="C160" s="22" t="s">
        <v>176</v>
      </c>
      <c r="D160" s="22">
        <v>9</v>
      </c>
      <c r="E160" s="54" t="s">
        <v>318</v>
      </c>
      <c r="F160" s="54" t="s">
        <v>356</v>
      </c>
      <c r="G160" s="54" t="s">
        <v>330</v>
      </c>
      <c r="H160" s="54">
        <v>0</v>
      </c>
      <c r="I160" s="54">
        <v>0.54304947512121637</v>
      </c>
      <c r="J160" s="54">
        <v>0.46855434731440943</v>
      </c>
      <c r="K160" s="54">
        <v>0.46855434731440943</v>
      </c>
      <c r="L160" s="54">
        <v>0.46855434731440943</v>
      </c>
      <c r="M160" s="54">
        <v>0.46855434731440943</v>
      </c>
      <c r="N160" s="54">
        <v>0.46855434731440943</v>
      </c>
      <c r="O160" s="54">
        <v>0.46855434731440943</v>
      </c>
      <c r="P160" s="54">
        <v>0.46855434731440943</v>
      </c>
      <c r="Q160" s="54">
        <v>0.46855434731440943</v>
      </c>
      <c r="R160" s="54">
        <v>0.46855434731440943</v>
      </c>
      <c r="S160" s="54">
        <v>0.46855434731440943</v>
      </c>
      <c r="T160" s="54">
        <v>0.46855434731440943</v>
      </c>
      <c r="U160" s="54">
        <v>0.46855434731440943</v>
      </c>
      <c r="V160" s="54">
        <v>0.46855434731440943</v>
      </c>
      <c r="W160" s="54">
        <v>0.46855434731440943</v>
      </c>
      <c r="X160" s="54">
        <v>0.46855434731440943</v>
      </c>
      <c r="Y160" s="54">
        <v>0.46855434731440943</v>
      </c>
      <c r="Z160" s="54">
        <v>0.46855434731440943</v>
      </c>
      <c r="AA160" s="54">
        <v>0.46855434731440943</v>
      </c>
      <c r="AB160" s="54">
        <v>0.46855434731440943</v>
      </c>
      <c r="AC160" s="54">
        <v>0.46855434731440943</v>
      </c>
      <c r="AD160" s="54">
        <v>0.46855434731440943</v>
      </c>
      <c r="AE160" s="54">
        <v>0.46855434731440943</v>
      </c>
      <c r="AF160" s="54">
        <v>0.46855434731440943</v>
      </c>
      <c r="AG160" s="54">
        <v>0.46855434731440943</v>
      </c>
      <c r="AH160" s="54">
        <v>0.46855434731440943</v>
      </c>
      <c r="AI160" s="54">
        <v>0.46855434731440943</v>
      </c>
      <c r="AJ160" s="54">
        <v>0.46855434731440943</v>
      </c>
      <c r="AK160" s="54">
        <v>0.46855434731440943</v>
      </c>
      <c r="AL160" s="54">
        <v>0.46855434731440943</v>
      </c>
      <c r="AM160" s="54">
        <v>0.46855434731440943</v>
      </c>
      <c r="AN160" s="54">
        <v>0.46855434731440943</v>
      </c>
      <c r="AO160" s="54">
        <v>0.46855434731440943</v>
      </c>
      <c r="AP160" s="54">
        <v>0.46855434731440943</v>
      </c>
      <c r="AQ160" s="54">
        <v>0.46855434731440943</v>
      </c>
    </row>
    <row r="161" spans="1:45" x14ac:dyDescent="0.3">
      <c r="A161" s="22">
        <v>16</v>
      </c>
      <c r="B161" s="22" t="s">
        <v>29</v>
      </c>
      <c r="C161" s="22" t="s">
        <v>176</v>
      </c>
      <c r="D161" s="22">
        <v>10</v>
      </c>
      <c r="E161" s="22" t="s">
        <v>319</v>
      </c>
      <c r="F161" s="54" t="s">
        <v>356</v>
      </c>
      <c r="G161" s="54" t="s">
        <v>342</v>
      </c>
      <c r="H161" s="54">
        <v>0</v>
      </c>
      <c r="I161" s="54">
        <v>1</v>
      </c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</row>
    <row r="162" spans="1:45" x14ac:dyDescent="0.3">
      <c r="A162" s="8">
        <v>17</v>
      </c>
      <c r="B162" s="8" t="s">
        <v>30</v>
      </c>
      <c r="C162" s="8" t="s">
        <v>177</v>
      </c>
      <c r="D162" s="8">
        <v>1</v>
      </c>
      <c r="E162" s="8" t="s">
        <v>310</v>
      </c>
      <c r="F162" s="52" t="s">
        <v>357</v>
      </c>
      <c r="G162" s="52" t="s">
        <v>330</v>
      </c>
      <c r="H162" s="52">
        <v>0</v>
      </c>
      <c r="I162" s="52">
        <v>7436.0821625562767</v>
      </c>
      <c r="J162" s="52">
        <v>7436.0821625562767</v>
      </c>
      <c r="K162" s="52">
        <v>7436.0821625562767</v>
      </c>
      <c r="L162" s="52">
        <v>7436.0821625562767</v>
      </c>
      <c r="M162" s="52">
        <v>7436.0821625562767</v>
      </c>
      <c r="N162" s="52">
        <v>7436.0821625562767</v>
      </c>
      <c r="O162" s="52">
        <v>7436.0821625562767</v>
      </c>
      <c r="P162" s="52">
        <v>7436.0821625562767</v>
      </c>
      <c r="Q162" s="52">
        <v>7436.0821625562767</v>
      </c>
      <c r="R162" s="52">
        <v>7436.0821625562767</v>
      </c>
      <c r="S162" s="52">
        <v>7436.0821625562767</v>
      </c>
      <c r="T162" s="52">
        <v>7436.0821625562767</v>
      </c>
      <c r="U162" s="52">
        <v>7436.0821625562767</v>
      </c>
      <c r="V162" s="52">
        <v>7436.0821625562767</v>
      </c>
      <c r="W162" s="52">
        <v>7436.0821625562767</v>
      </c>
      <c r="X162" s="52">
        <v>7436.0821625562767</v>
      </c>
      <c r="Y162" s="52">
        <v>7436.0821625562767</v>
      </c>
      <c r="Z162" s="52">
        <v>7436.0821625562767</v>
      </c>
      <c r="AA162" s="52">
        <v>7436.0821625562767</v>
      </c>
      <c r="AB162" s="52">
        <v>7436.0821625562767</v>
      </c>
      <c r="AC162" s="52">
        <v>7436.0821625562767</v>
      </c>
      <c r="AD162" s="52">
        <v>7436.0821625562767</v>
      </c>
      <c r="AE162" s="52">
        <v>7436.0821625562767</v>
      </c>
      <c r="AF162" s="52">
        <v>7436.0821625562767</v>
      </c>
      <c r="AG162" s="52">
        <v>7436.0821625562767</v>
      </c>
      <c r="AH162" s="52">
        <v>7436.0821625562767</v>
      </c>
      <c r="AI162" s="52">
        <v>7436.0821625562767</v>
      </c>
      <c r="AJ162" s="52">
        <v>7436.0821625562767</v>
      </c>
      <c r="AK162" s="52">
        <v>7436.0821625562767</v>
      </c>
      <c r="AL162" s="52">
        <v>7436.0821625562767</v>
      </c>
      <c r="AM162" s="52">
        <v>7436.0821625562767</v>
      </c>
      <c r="AN162" s="52">
        <v>7436.0821625562767</v>
      </c>
      <c r="AO162" s="52">
        <v>7436.0821625562767</v>
      </c>
      <c r="AP162" s="52">
        <v>7436.0821625562767</v>
      </c>
      <c r="AQ162" s="52">
        <v>7436.0821625562767</v>
      </c>
    </row>
    <row r="163" spans="1:45" x14ac:dyDescent="0.3">
      <c r="A163" s="8">
        <v>17</v>
      </c>
      <c r="B163" s="8" t="s">
        <v>30</v>
      </c>
      <c r="C163" s="8" t="s">
        <v>177</v>
      </c>
      <c r="D163" s="8">
        <v>2</v>
      </c>
      <c r="E163" s="8" t="s">
        <v>311</v>
      </c>
      <c r="F163" s="52" t="s">
        <v>357</v>
      </c>
      <c r="G163" s="52" t="s">
        <v>342</v>
      </c>
      <c r="H163" s="52">
        <v>0</v>
      </c>
      <c r="I163" s="52">
        <v>120</v>
      </c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</row>
    <row r="164" spans="1:45" x14ac:dyDescent="0.3">
      <c r="A164" s="8">
        <v>17</v>
      </c>
      <c r="B164" s="8" t="s">
        <v>30</v>
      </c>
      <c r="C164" s="8" t="s">
        <v>177</v>
      </c>
      <c r="D164" s="8">
        <v>3</v>
      </c>
      <c r="E164" s="8" t="s">
        <v>312</v>
      </c>
      <c r="F164" s="52"/>
      <c r="G164" s="52" t="s">
        <v>329</v>
      </c>
      <c r="H164" s="52">
        <v>0</v>
      </c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</row>
    <row r="165" spans="1:45" x14ac:dyDescent="0.3">
      <c r="A165" s="8">
        <v>17</v>
      </c>
      <c r="B165" s="8" t="s">
        <v>30</v>
      </c>
      <c r="C165" s="8" t="s">
        <v>177</v>
      </c>
      <c r="D165" s="8">
        <v>4</v>
      </c>
      <c r="E165" s="8" t="s">
        <v>313</v>
      </c>
      <c r="F165" s="52" t="s">
        <v>344</v>
      </c>
      <c r="G165" s="52" t="s">
        <v>342</v>
      </c>
      <c r="H165" s="52">
        <v>0</v>
      </c>
      <c r="I165" s="52">
        <v>0</v>
      </c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</row>
    <row r="166" spans="1:45" x14ac:dyDescent="0.3">
      <c r="A166" s="8">
        <v>17</v>
      </c>
      <c r="B166" s="8" t="s">
        <v>30</v>
      </c>
      <c r="C166" s="8" t="s">
        <v>177</v>
      </c>
      <c r="D166" s="8">
        <v>5</v>
      </c>
      <c r="E166" s="8" t="s">
        <v>314</v>
      </c>
      <c r="F166" s="52"/>
      <c r="G166" s="52" t="s">
        <v>329</v>
      </c>
      <c r="H166" s="52">
        <v>0</v>
      </c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</row>
    <row r="167" spans="1:45" x14ac:dyDescent="0.3">
      <c r="A167" s="8">
        <v>17</v>
      </c>
      <c r="B167" s="8" t="s">
        <v>30</v>
      </c>
      <c r="C167" s="8" t="s">
        <v>177</v>
      </c>
      <c r="D167" s="8">
        <v>6</v>
      </c>
      <c r="E167" s="8" t="s">
        <v>315</v>
      </c>
      <c r="F167" s="52"/>
      <c r="G167" s="52" t="s">
        <v>329</v>
      </c>
      <c r="H167" s="52">
        <v>0</v>
      </c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</row>
    <row r="168" spans="1:45" x14ac:dyDescent="0.3">
      <c r="A168" s="8">
        <v>17</v>
      </c>
      <c r="B168" s="8" t="s">
        <v>30</v>
      </c>
      <c r="C168" s="8" t="s">
        <v>177</v>
      </c>
      <c r="D168" s="8">
        <v>7</v>
      </c>
      <c r="E168" s="8" t="s">
        <v>316</v>
      </c>
      <c r="F168" s="52"/>
      <c r="G168" s="52" t="s">
        <v>330</v>
      </c>
      <c r="H168" s="52">
        <v>0</v>
      </c>
      <c r="I168" s="52">
        <f>($I$165)*$I$170*8760*0.0036*0.98</f>
        <v>0</v>
      </c>
      <c r="J168" s="52">
        <f t="shared" ref="J168" si="0">($I$165)*$I$170*8760*0.0036*0.98</f>
        <v>0</v>
      </c>
      <c r="K168" s="64">
        <f>($I$165+$K$169)*$I$170*8760*0.0036*0.98</f>
        <v>0.38116512000000002</v>
      </c>
      <c r="L168" s="64">
        <f>K168</f>
        <v>0.38116512000000002</v>
      </c>
      <c r="M168" s="64">
        <f t="shared" ref="M168:AQ168" si="1">L168</f>
        <v>0.38116512000000002</v>
      </c>
      <c r="N168" s="64">
        <f t="shared" si="1"/>
        <v>0.38116512000000002</v>
      </c>
      <c r="O168" s="64">
        <f t="shared" si="1"/>
        <v>0.38116512000000002</v>
      </c>
      <c r="P168" s="64">
        <f t="shared" si="1"/>
        <v>0.38116512000000002</v>
      </c>
      <c r="Q168" s="64">
        <f t="shared" si="1"/>
        <v>0.38116512000000002</v>
      </c>
      <c r="R168" s="64">
        <f t="shared" si="1"/>
        <v>0.38116512000000002</v>
      </c>
      <c r="S168" s="64">
        <f t="shared" si="1"/>
        <v>0.38116512000000002</v>
      </c>
      <c r="T168" s="64">
        <f t="shared" si="1"/>
        <v>0.38116512000000002</v>
      </c>
      <c r="U168" s="64">
        <f t="shared" si="1"/>
        <v>0.38116512000000002</v>
      </c>
      <c r="V168" s="64">
        <f t="shared" si="1"/>
        <v>0.38116512000000002</v>
      </c>
      <c r="W168" s="64">
        <f t="shared" si="1"/>
        <v>0.38116512000000002</v>
      </c>
      <c r="X168" s="64">
        <f t="shared" si="1"/>
        <v>0.38116512000000002</v>
      </c>
      <c r="Y168" s="64">
        <f t="shared" si="1"/>
        <v>0.38116512000000002</v>
      </c>
      <c r="Z168" s="64">
        <f t="shared" si="1"/>
        <v>0.38116512000000002</v>
      </c>
      <c r="AA168" s="64">
        <f t="shared" si="1"/>
        <v>0.38116512000000002</v>
      </c>
      <c r="AB168" s="64">
        <f t="shared" si="1"/>
        <v>0.38116512000000002</v>
      </c>
      <c r="AC168" s="64">
        <f t="shared" si="1"/>
        <v>0.38116512000000002</v>
      </c>
      <c r="AD168" s="64">
        <f t="shared" si="1"/>
        <v>0.38116512000000002</v>
      </c>
      <c r="AE168" s="64">
        <f t="shared" si="1"/>
        <v>0.38116512000000002</v>
      </c>
      <c r="AF168" s="64">
        <f t="shared" si="1"/>
        <v>0.38116512000000002</v>
      </c>
      <c r="AG168" s="64">
        <f t="shared" si="1"/>
        <v>0.38116512000000002</v>
      </c>
      <c r="AH168" s="64">
        <f t="shared" si="1"/>
        <v>0.38116512000000002</v>
      </c>
      <c r="AI168" s="64">
        <f t="shared" si="1"/>
        <v>0.38116512000000002</v>
      </c>
      <c r="AJ168" s="64">
        <f t="shared" si="1"/>
        <v>0.38116512000000002</v>
      </c>
      <c r="AK168" s="64">
        <f t="shared" si="1"/>
        <v>0.38116512000000002</v>
      </c>
      <c r="AL168" s="64">
        <f t="shared" si="1"/>
        <v>0.38116512000000002</v>
      </c>
      <c r="AM168" s="64">
        <f t="shared" si="1"/>
        <v>0.38116512000000002</v>
      </c>
      <c r="AN168" s="64">
        <f t="shared" si="1"/>
        <v>0.38116512000000002</v>
      </c>
      <c r="AO168" s="64">
        <f t="shared" si="1"/>
        <v>0.38116512000000002</v>
      </c>
      <c r="AP168" s="64">
        <f t="shared" si="1"/>
        <v>0.38116512000000002</v>
      </c>
      <c r="AQ168" s="64">
        <f t="shared" si="1"/>
        <v>0.38116512000000002</v>
      </c>
    </row>
    <row r="169" spans="1:45" x14ac:dyDescent="0.3">
      <c r="A169" s="8">
        <v>17</v>
      </c>
      <c r="B169" s="8" t="s">
        <v>30</v>
      </c>
      <c r="C169" s="8" t="s">
        <v>177</v>
      </c>
      <c r="D169" s="8">
        <v>8</v>
      </c>
      <c r="E169" s="8" t="s">
        <v>317</v>
      </c>
      <c r="F169" s="52" t="s">
        <v>344</v>
      </c>
      <c r="G169" s="52" t="s">
        <v>330</v>
      </c>
      <c r="H169" s="52">
        <v>0</v>
      </c>
      <c r="I169" s="52">
        <v>0</v>
      </c>
      <c r="J169" s="52">
        <v>0</v>
      </c>
      <c r="K169" s="64">
        <v>2.4666666666666667E-2</v>
      </c>
      <c r="L169" s="52">
        <v>0</v>
      </c>
      <c r="M169" s="52">
        <v>0</v>
      </c>
      <c r="N169" s="52">
        <v>0</v>
      </c>
      <c r="O169" s="52">
        <v>0</v>
      </c>
      <c r="P169" s="52">
        <v>0</v>
      </c>
      <c r="Q169" s="52">
        <v>0</v>
      </c>
      <c r="R169" s="52">
        <v>0</v>
      </c>
      <c r="S169" s="52">
        <v>0</v>
      </c>
      <c r="T169" s="52">
        <v>0</v>
      </c>
      <c r="U169" s="52">
        <v>0</v>
      </c>
      <c r="V169" s="52">
        <v>0</v>
      </c>
      <c r="W169" s="52">
        <v>0</v>
      </c>
      <c r="X169" s="52">
        <v>0</v>
      </c>
      <c r="Y169" s="52">
        <v>0</v>
      </c>
      <c r="Z169" s="52">
        <v>0</v>
      </c>
      <c r="AA169" s="52">
        <v>0</v>
      </c>
      <c r="AB169" s="52">
        <v>0</v>
      </c>
      <c r="AC169" s="52">
        <v>0</v>
      </c>
      <c r="AD169" s="52">
        <v>0</v>
      </c>
      <c r="AE169" s="52">
        <v>0</v>
      </c>
      <c r="AF169" s="52">
        <v>0</v>
      </c>
      <c r="AG169" s="52">
        <v>0</v>
      </c>
      <c r="AH169" s="52">
        <v>0</v>
      </c>
      <c r="AI169" s="52">
        <v>0</v>
      </c>
      <c r="AJ169" s="52">
        <v>0</v>
      </c>
      <c r="AK169" s="52">
        <v>0</v>
      </c>
      <c r="AL169" s="52">
        <v>0</v>
      </c>
      <c r="AM169" s="52">
        <v>0</v>
      </c>
      <c r="AN169" s="52">
        <v>0</v>
      </c>
      <c r="AO169" s="52">
        <v>0</v>
      </c>
      <c r="AP169" s="52">
        <v>0</v>
      </c>
      <c r="AQ169" s="52">
        <v>0</v>
      </c>
    </row>
    <row r="170" spans="1:45" x14ac:dyDescent="0.3">
      <c r="A170" s="8">
        <v>17</v>
      </c>
      <c r="B170" s="8" t="s">
        <v>30</v>
      </c>
      <c r="C170" s="8" t="s">
        <v>177</v>
      </c>
      <c r="D170" s="8">
        <v>9</v>
      </c>
      <c r="E170" s="8" t="s">
        <v>318</v>
      </c>
      <c r="F170" s="52" t="s">
        <v>356</v>
      </c>
      <c r="G170" s="52" t="s">
        <v>342</v>
      </c>
      <c r="H170" s="52">
        <v>0</v>
      </c>
      <c r="I170" s="55">
        <v>0.5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</row>
    <row r="171" spans="1:45" x14ac:dyDescent="0.3">
      <c r="A171" s="8">
        <v>17</v>
      </c>
      <c r="B171" s="8" t="s">
        <v>30</v>
      </c>
      <c r="C171" s="8" t="s">
        <v>177</v>
      </c>
      <c r="D171" s="8">
        <v>10</v>
      </c>
      <c r="E171" s="8" t="s">
        <v>319</v>
      </c>
      <c r="F171" s="52" t="s">
        <v>356</v>
      </c>
      <c r="G171" s="52" t="s">
        <v>342</v>
      </c>
      <c r="H171" s="52">
        <v>0</v>
      </c>
      <c r="I171" s="52">
        <v>1</v>
      </c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65"/>
      <c r="AS171" s="65"/>
    </row>
    <row r="172" spans="1:45" x14ac:dyDescent="0.3">
      <c r="A172" s="22">
        <v>18</v>
      </c>
      <c r="B172" s="22" t="s">
        <v>31</v>
      </c>
      <c r="C172" s="22" t="s">
        <v>178</v>
      </c>
      <c r="D172" s="22">
        <v>1</v>
      </c>
      <c r="E172" s="22" t="s">
        <v>310</v>
      </c>
      <c r="F172" s="54" t="s">
        <v>357</v>
      </c>
      <c r="G172" s="54" t="s">
        <v>330</v>
      </c>
      <c r="H172" s="54">
        <v>0</v>
      </c>
      <c r="I172" s="54">
        <v>6750.0728400714524</v>
      </c>
      <c r="J172" s="54">
        <v>6750.0728400714524</v>
      </c>
      <c r="K172" s="54">
        <v>6750.0728400714524</v>
      </c>
      <c r="L172" s="54">
        <v>6750.0728400714524</v>
      </c>
      <c r="M172" s="54">
        <v>6978.1203914810494</v>
      </c>
      <c r="N172" s="54">
        <v>6784.0230522286956</v>
      </c>
      <c r="O172" s="54">
        <v>6616.5181703318103</v>
      </c>
      <c r="P172" s="54">
        <v>6469.4726714390736</v>
      </c>
      <c r="Q172" s="54">
        <v>6338.6191730198188</v>
      </c>
      <c r="R172" s="54">
        <v>6220.8751812068476</v>
      </c>
      <c r="S172" s="54">
        <v>6113.9454350154738</v>
      </c>
      <c r="T172" s="54">
        <v>6016.0773337797509</v>
      </c>
      <c r="U172" s="54">
        <v>5925.9040013767326</v>
      </c>
      <c r="V172" s="54">
        <v>5842.3399469063315</v>
      </c>
      <c r="W172" s="54">
        <v>5764.5095703074658</v>
      </c>
      <c r="X172" s="54">
        <v>5691.6968852498903</v>
      </c>
      <c r="Y172" s="54">
        <v>5623.3093548921051</v>
      </c>
      <c r="Z172" s="54">
        <v>5558.8513578834218</v>
      </c>
      <c r="AA172" s="54">
        <v>5531.0571010940048</v>
      </c>
      <c r="AB172" s="54">
        <v>5503.4018155885351</v>
      </c>
      <c r="AC172" s="54">
        <v>5475.8848065105922</v>
      </c>
      <c r="AD172" s="54">
        <v>5448.5053824780398</v>
      </c>
      <c r="AE172" s="54">
        <v>5421.2628555656493</v>
      </c>
      <c r="AF172" s="54">
        <v>5394.1565412878208</v>
      </c>
      <c r="AG172" s="54">
        <v>5367.1857585813814</v>
      </c>
      <c r="AH172" s="54">
        <v>5340.3498297884744</v>
      </c>
      <c r="AI172" s="54">
        <v>5313.6480806395321</v>
      </c>
      <c r="AJ172" s="54">
        <v>5287.0798402363343</v>
      </c>
      <c r="AK172" s="54">
        <v>5260.6444410351523</v>
      </c>
      <c r="AL172" s="54">
        <v>5234.3412188299772</v>
      </c>
      <c r="AM172" s="54">
        <v>5208.1695127358271</v>
      </c>
      <c r="AN172" s="54">
        <v>5182.1286651721475</v>
      </c>
      <c r="AO172" s="54">
        <v>5156.2180218462872</v>
      </c>
      <c r="AP172" s="54">
        <v>5156.2180218462872</v>
      </c>
      <c r="AQ172" s="54">
        <v>5156.2180218462872</v>
      </c>
      <c r="AR172" s="65"/>
      <c r="AS172" s="65"/>
    </row>
    <row r="173" spans="1:45" x14ac:dyDescent="0.3">
      <c r="A173" s="22">
        <v>18</v>
      </c>
      <c r="B173" s="22" t="s">
        <v>31</v>
      </c>
      <c r="C173" s="22" t="s">
        <v>178</v>
      </c>
      <c r="D173" s="22">
        <v>2</v>
      </c>
      <c r="E173" s="22" t="s">
        <v>311</v>
      </c>
      <c r="F173" s="54" t="s">
        <v>357</v>
      </c>
      <c r="G173" s="54" t="s">
        <v>330</v>
      </c>
      <c r="H173" s="54">
        <v>0</v>
      </c>
      <c r="I173" s="54">
        <v>113.621797592322</v>
      </c>
      <c r="J173" s="54">
        <v>113.621797592322</v>
      </c>
      <c r="K173" s="54">
        <v>113.621797592322</v>
      </c>
      <c r="L173" s="54">
        <v>113.621797592322</v>
      </c>
      <c r="M173" s="54">
        <v>112.90338218252722</v>
      </c>
      <c r="N173" s="54">
        <v>112.18496677273245</v>
      </c>
      <c r="O173" s="54">
        <v>111.46655136293768</v>
      </c>
      <c r="P173" s="54">
        <v>110.74813595314291</v>
      </c>
      <c r="Q173" s="54">
        <v>110.02972054334813</v>
      </c>
      <c r="R173" s="54">
        <v>109.31130513355336</v>
      </c>
      <c r="S173" s="54">
        <v>108.59288972375859</v>
      </c>
      <c r="T173" s="54">
        <v>107.87447431396382</v>
      </c>
      <c r="U173" s="54">
        <v>107.15605890416904</v>
      </c>
      <c r="V173" s="54">
        <v>106.43764349437427</v>
      </c>
      <c r="W173" s="54">
        <v>105.7192280845795</v>
      </c>
      <c r="X173" s="54">
        <v>105.00081267478473</v>
      </c>
      <c r="Y173" s="54">
        <v>104.28239726498995</v>
      </c>
      <c r="Z173" s="54">
        <v>103.56398185519517</v>
      </c>
      <c r="AA173" s="54">
        <v>103.56398185519517</v>
      </c>
      <c r="AB173" s="54">
        <v>103.56398185519517</v>
      </c>
      <c r="AC173" s="54">
        <v>103.56398185519517</v>
      </c>
      <c r="AD173" s="54">
        <v>103.56398185519517</v>
      </c>
      <c r="AE173" s="54">
        <v>103.56398185519517</v>
      </c>
      <c r="AF173" s="54">
        <v>103.56398185519517</v>
      </c>
      <c r="AG173" s="54">
        <v>103.56398185519517</v>
      </c>
      <c r="AH173" s="54">
        <v>103.56398185519517</v>
      </c>
      <c r="AI173" s="54">
        <v>103.56398185519517</v>
      </c>
      <c r="AJ173" s="54">
        <v>103.56398185519517</v>
      </c>
      <c r="AK173" s="54">
        <v>103.56398185519517</v>
      </c>
      <c r="AL173" s="54">
        <v>103.56398185519517</v>
      </c>
      <c r="AM173" s="54">
        <v>103.56398185519517</v>
      </c>
      <c r="AN173" s="54">
        <v>103.56398185519517</v>
      </c>
      <c r="AO173" s="54">
        <v>103.56398185519517</v>
      </c>
      <c r="AP173" s="54">
        <v>103.56398185519517</v>
      </c>
      <c r="AQ173" s="54">
        <v>103.56398185519517</v>
      </c>
      <c r="AR173" s="65"/>
      <c r="AS173" s="65"/>
    </row>
    <row r="174" spans="1:45" x14ac:dyDescent="0.3">
      <c r="A174" s="22">
        <v>18</v>
      </c>
      <c r="B174" s="22" t="s">
        <v>31</v>
      </c>
      <c r="C174" s="22" t="s">
        <v>178</v>
      </c>
      <c r="D174" s="22">
        <v>3</v>
      </c>
      <c r="E174" s="22" t="s">
        <v>312</v>
      </c>
      <c r="F174" s="54"/>
      <c r="G174" s="54" t="s">
        <v>329</v>
      </c>
      <c r="H174" s="54">
        <v>0</v>
      </c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65"/>
      <c r="AS174" s="65"/>
    </row>
    <row r="175" spans="1:45" x14ac:dyDescent="0.3">
      <c r="A175" s="22">
        <v>18</v>
      </c>
      <c r="B175" s="22" t="s">
        <v>31</v>
      </c>
      <c r="C175" s="22" t="s">
        <v>178</v>
      </c>
      <c r="D175" s="22">
        <v>4</v>
      </c>
      <c r="E175" s="22" t="s">
        <v>313</v>
      </c>
      <c r="F175" s="54" t="s">
        <v>344</v>
      </c>
      <c r="G175" s="54" t="s">
        <v>342</v>
      </c>
      <c r="H175" s="54">
        <v>0</v>
      </c>
      <c r="I175" s="54">
        <v>0</v>
      </c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65"/>
      <c r="AS175" s="65"/>
    </row>
    <row r="176" spans="1:45" x14ac:dyDescent="0.3">
      <c r="A176" s="22">
        <v>18</v>
      </c>
      <c r="B176" s="22" t="s">
        <v>31</v>
      </c>
      <c r="C176" s="22" t="s">
        <v>178</v>
      </c>
      <c r="D176" s="22">
        <v>5</v>
      </c>
      <c r="E176" s="22" t="s">
        <v>314</v>
      </c>
      <c r="F176" s="54"/>
      <c r="G176" s="54" t="s">
        <v>329</v>
      </c>
      <c r="H176" s="54">
        <v>0</v>
      </c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65"/>
      <c r="AS176" s="65"/>
    </row>
    <row r="177" spans="1:45" x14ac:dyDescent="0.3">
      <c r="A177" s="22">
        <v>18</v>
      </c>
      <c r="B177" s="22" t="s">
        <v>31</v>
      </c>
      <c r="C177" s="22" t="s">
        <v>178</v>
      </c>
      <c r="D177" s="22">
        <v>6</v>
      </c>
      <c r="E177" s="22" t="s">
        <v>315</v>
      </c>
      <c r="F177" s="54"/>
      <c r="G177" s="54" t="s">
        <v>329</v>
      </c>
      <c r="H177" s="54">
        <v>0</v>
      </c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65"/>
      <c r="AS177" s="65"/>
    </row>
    <row r="178" spans="1:45" x14ac:dyDescent="0.3">
      <c r="A178" s="22">
        <v>18</v>
      </c>
      <c r="B178" s="22" t="s">
        <v>31</v>
      </c>
      <c r="C178" s="22" t="s">
        <v>178</v>
      </c>
      <c r="D178" s="22">
        <v>7</v>
      </c>
      <c r="E178" s="22" t="s">
        <v>316</v>
      </c>
      <c r="F178" s="54"/>
      <c r="G178" s="54" t="s">
        <v>329</v>
      </c>
      <c r="H178" s="54">
        <v>0</v>
      </c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65"/>
      <c r="AS178" s="65"/>
    </row>
    <row r="179" spans="1:45" x14ac:dyDescent="0.3">
      <c r="A179" s="22">
        <v>18</v>
      </c>
      <c r="B179" s="22" t="s">
        <v>31</v>
      </c>
      <c r="C179" s="22" t="s">
        <v>178</v>
      </c>
      <c r="D179" s="22">
        <v>8</v>
      </c>
      <c r="E179" s="22" t="s">
        <v>317</v>
      </c>
      <c r="F179" s="54"/>
      <c r="G179" s="54" t="s">
        <v>329</v>
      </c>
      <c r="H179" s="54">
        <v>0</v>
      </c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65"/>
      <c r="AS179" s="65"/>
    </row>
    <row r="180" spans="1:45" x14ac:dyDescent="0.3">
      <c r="A180" s="22">
        <v>18</v>
      </c>
      <c r="B180" s="22" t="s">
        <v>31</v>
      </c>
      <c r="C180" s="22" t="s">
        <v>178</v>
      </c>
      <c r="D180" s="22">
        <v>9</v>
      </c>
      <c r="E180" s="22" t="s">
        <v>318</v>
      </c>
      <c r="F180" s="54" t="s">
        <v>356</v>
      </c>
      <c r="G180" s="54" t="s">
        <v>342</v>
      </c>
      <c r="H180" s="54">
        <v>0</v>
      </c>
      <c r="I180" s="54">
        <v>0.8</v>
      </c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65"/>
      <c r="AS180" s="65"/>
    </row>
    <row r="181" spans="1:45" x14ac:dyDescent="0.3">
      <c r="A181" s="22">
        <v>18</v>
      </c>
      <c r="B181" s="22" t="s">
        <v>31</v>
      </c>
      <c r="C181" s="22" t="s">
        <v>178</v>
      </c>
      <c r="D181" s="22">
        <v>10</v>
      </c>
      <c r="E181" s="22" t="s">
        <v>319</v>
      </c>
      <c r="F181" s="54" t="s">
        <v>356</v>
      </c>
      <c r="G181" s="54" t="s">
        <v>342</v>
      </c>
      <c r="H181" s="54">
        <v>0</v>
      </c>
      <c r="I181" s="54">
        <v>1</v>
      </c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65"/>
      <c r="AS181" s="65"/>
    </row>
    <row r="182" spans="1:45" x14ac:dyDescent="0.3">
      <c r="A182" s="8">
        <v>19</v>
      </c>
      <c r="B182" s="8" t="s">
        <v>32</v>
      </c>
      <c r="C182" s="8" t="s">
        <v>179</v>
      </c>
      <c r="D182" s="8">
        <v>1</v>
      </c>
      <c r="E182" s="8" t="s">
        <v>310</v>
      </c>
      <c r="F182" s="52" t="s">
        <v>357</v>
      </c>
      <c r="G182" s="52" t="s">
        <v>330</v>
      </c>
      <c r="H182" s="52">
        <v>0</v>
      </c>
      <c r="I182" s="52">
        <v>1870</v>
      </c>
      <c r="J182" s="52">
        <v>2113.1594521887896</v>
      </c>
      <c r="K182" s="52">
        <v>1985.5659085350949</v>
      </c>
      <c r="L182" s="52">
        <v>1772.589875275115</v>
      </c>
      <c r="M182" s="52">
        <v>1740.1198337001579</v>
      </c>
      <c r="N182" s="52">
        <v>1707.6497921252012</v>
      </c>
      <c r="O182" s="52">
        <v>1675.1797505502441</v>
      </c>
      <c r="P182" s="52">
        <v>1642.7097089752874</v>
      </c>
      <c r="Q182" s="52">
        <v>1610.2396674003303</v>
      </c>
      <c r="R182" s="52">
        <v>1577.7696258253736</v>
      </c>
      <c r="S182" s="52">
        <v>1562.2342289638095</v>
      </c>
      <c r="T182" s="52">
        <v>1546.6988321022307</v>
      </c>
      <c r="U182" s="52">
        <v>1531.1634352406666</v>
      </c>
      <c r="V182" s="52">
        <v>1515.6280383790877</v>
      </c>
      <c r="W182" s="52">
        <v>1500.092641517509</v>
      </c>
      <c r="X182" s="52">
        <v>1484.5572446559445</v>
      </c>
      <c r="Y182" s="52">
        <v>1469.0218477943661</v>
      </c>
      <c r="Z182" s="52">
        <v>1453.4864509328045</v>
      </c>
      <c r="AA182" s="52">
        <v>1437.9510540712331</v>
      </c>
      <c r="AB182" s="52">
        <v>1422.4156572096599</v>
      </c>
      <c r="AC182" s="52">
        <v>1406.8802603480869</v>
      </c>
      <c r="AD182" s="52">
        <v>1391.3448634865142</v>
      </c>
      <c r="AE182" s="52">
        <v>1375.8094666249426</v>
      </c>
      <c r="AF182" s="52">
        <v>1360.2740697633697</v>
      </c>
      <c r="AG182" s="52">
        <v>1344.7386729017969</v>
      </c>
      <c r="AH182" s="52">
        <v>1329.2032760402253</v>
      </c>
      <c r="AI182" s="52">
        <v>1313.6678791786526</v>
      </c>
      <c r="AJ182" s="52">
        <v>1298.1324823170794</v>
      </c>
      <c r="AK182" s="52">
        <v>1282.5970854555067</v>
      </c>
      <c r="AL182" s="52">
        <v>1267.0616885939351</v>
      </c>
      <c r="AM182" s="52">
        <v>1267.0616885939351</v>
      </c>
      <c r="AN182" s="52">
        <v>1267.0616885939351</v>
      </c>
      <c r="AO182" s="52">
        <v>1267.0616885939351</v>
      </c>
      <c r="AP182" s="52">
        <v>1267.0616885939351</v>
      </c>
      <c r="AQ182" s="52">
        <v>1267.0616885939351</v>
      </c>
      <c r="AR182" s="65"/>
      <c r="AS182" s="65"/>
    </row>
    <row r="183" spans="1:45" x14ac:dyDescent="0.3">
      <c r="A183" s="8">
        <v>19</v>
      </c>
      <c r="B183" s="8" t="s">
        <v>32</v>
      </c>
      <c r="C183" s="8" t="s">
        <v>179</v>
      </c>
      <c r="D183" s="8">
        <v>2</v>
      </c>
      <c r="E183" s="8" t="s">
        <v>311</v>
      </c>
      <c r="F183" s="52" t="s">
        <v>357</v>
      </c>
      <c r="G183" s="52" t="s">
        <v>342</v>
      </c>
      <c r="H183" s="52">
        <v>0</v>
      </c>
      <c r="I183" s="52">
        <v>36</v>
      </c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65"/>
      <c r="AS183" s="65"/>
    </row>
    <row r="184" spans="1:45" x14ac:dyDescent="0.3">
      <c r="A184" s="8">
        <v>19</v>
      </c>
      <c r="B184" s="8" t="s">
        <v>32</v>
      </c>
      <c r="C184" s="8" t="s">
        <v>179</v>
      </c>
      <c r="D184" s="8">
        <v>3</v>
      </c>
      <c r="E184" s="8" t="s">
        <v>312</v>
      </c>
      <c r="F184" s="52" t="s">
        <v>358</v>
      </c>
      <c r="G184" s="52" t="s">
        <v>342</v>
      </c>
      <c r="H184" s="52">
        <v>0</v>
      </c>
      <c r="I184" s="66">
        <v>0.69443999999999995</v>
      </c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65"/>
      <c r="AS184" s="65"/>
    </row>
    <row r="185" spans="1:45" x14ac:dyDescent="0.3">
      <c r="A185" s="8">
        <v>19</v>
      </c>
      <c r="B185" s="8" t="s">
        <v>32</v>
      </c>
      <c r="C185" s="8" t="s">
        <v>179</v>
      </c>
      <c r="D185" s="8">
        <v>4</v>
      </c>
      <c r="E185" s="8" t="s">
        <v>313</v>
      </c>
      <c r="F185" s="52" t="s">
        <v>344</v>
      </c>
      <c r="G185" s="52" t="s">
        <v>342</v>
      </c>
      <c r="H185" s="52">
        <v>0</v>
      </c>
      <c r="I185" s="52">
        <v>0.10199999999999999</v>
      </c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65"/>
      <c r="AS185" s="65"/>
    </row>
    <row r="186" spans="1:45" x14ac:dyDescent="0.3">
      <c r="A186" s="8">
        <v>19</v>
      </c>
      <c r="B186" s="8" t="s">
        <v>32</v>
      </c>
      <c r="C186" s="8" t="s">
        <v>179</v>
      </c>
      <c r="D186" s="8">
        <v>5</v>
      </c>
      <c r="E186" s="8" t="s">
        <v>314</v>
      </c>
      <c r="F186" s="52"/>
      <c r="G186" s="52" t="s">
        <v>329</v>
      </c>
      <c r="H186" s="52">
        <v>0</v>
      </c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65"/>
      <c r="AS186" s="65"/>
    </row>
    <row r="187" spans="1:45" x14ac:dyDescent="0.3">
      <c r="A187" s="8">
        <v>19</v>
      </c>
      <c r="B187" s="8" t="s">
        <v>32</v>
      </c>
      <c r="C187" s="8" t="s">
        <v>179</v>
      </c>
      <c r="D187" s="8">
        <v>6</v>
      </c>
      <c r="E187" s="8" t="s">
        <v>315</v>
      </c>
      <c r="F187" s="52"/>
      <c r="G187" s="52" t="s">
        <v>330</v>
      </c>
      <c r="H187" s="52">
        <v>0</v>
      </c>
      <c r="I187" s="66">
        <v>1.04467968</v>
      </c>
      <c r="J187" s="66">
        <v>1.0764072</v>
      </c>
      <c r="K187" s="66">
        <v>1.0764072</v>
      </c>
      <c r="L187" s="66">
        <v>1.0764072</v>
      </c>
      <c r="M187" s="66">
        <v>1.0764072</v>
      </c>
      <c r="N187" s="66">
        <v>1.0764072</v>
      </c>
      <c r="O187" s="66">
        <v>1.0764072</v>
      </c>
      <c r="P187" s="66">
        <v>1.0764072</v>
      </c>
      <c r="Q187" s="66">
        <v>1.0764072</v>
      </c>
      <c r="R187" s="66">
        <v>1.0848191680316743</v>
      </c>
      <c r="S187" s="66">
        <v>1.0932311360633484</v>
      </c>
      <c r="T187" s="66">
        <v>1.1016431040950225</v>
      </c>
      <c r="U187" s="66">
        <v>1.1100550721266969</v>
      </c>
      <c r="V187" s="66">
        <v>1.1184670401583712</v>
      </c>
      <c r="W187" s="66">
        <v>1.1268790081900455</v>
      </c>
      <c r="X187" s="66">
        <v>1.1352909762217198</v>
      </c>
      <c r="Y187" s="66">
        <v>1.1437029442533941</v>
      </c>
      <c r="Z187" s="66">
        <v>1.1521149122850685</v>
      </c>
      <c r="AA187" s="66">
        <v>1.1605268803167428</v>
      </c>
      <c r="AB187" s="66">
        <v>1.1689388483484171</v>
      </c>
      <c r="AC187" s="66">
        <v>1.1773508163800912</v>
      </c>
      <c r="AD187" s="66">
        <v>1.1857627844117655</v>
      </c>
      <c r="AE187" s="66">
        <v>1.1941747524434398</v>
      </c>
      <c r="AF187" s="66">
        <v>1.2025867204751142</v>
      </c>
      <c r="AG187" s="66">
        <v>1.2109986885067885</v>
      </c>
      <c r="AH187" s="66">
        <v>1.2194106565384628</v>
      </c>
      <c r="AI187" s="66">
        <v>1.2278226245701371</v>
      </c>
      <c r="AJ187" s="66">
        <v>1.2362345926018115</v>
      </c>
      <c r="AK187" s="66">
        <v>1.2446465606334858</v>
      </c>
      <c r="AL187" s="66">
        <v>1.2530585286651601</v>
      </c>
      <c r="AM187" s="66">
        <v>1.2614704966968342</v>
      </c>
      <c r="AN187" s="66">
        <v>1.2698824647285085</v>
      </c>
      <c r="AO187" s="66">
        <v>1.2782944327601828</v>
      </c>
      <c r="AP187" s="66">
        <v>1.2867064007918572</v>
      </c>
      <c r="AQ187" s="66">
        <v>1.295118368823529</v>
      </c>
      <c r="AR187" s="65"/>
      <c r="AS187" s="65"/>
    </row>
    <row r="188" spans="1:45" x14ac:dyDescent="0.3">
      <c r="A188" s="8">
        <v>19</v>
      </c>
      <c r="B188" s="8" t="s">
        <v>32</v>
      </c>
      <c r="C188" s="8" t="s">
        <v>179</v>
      </c>
      <c r="D188" s="8">
        <v>7</v>
      </c>
      <c r="E188" s="8" t="s">
        <v>316</v>
      </c>
      <c r="F188" s="52"/>
      <c r="G188" s="52" t="s">
        <v>330</v>
      </c>
      <c r="H188" s="52">
        <v>0</v>
      </c>
      <c r="I188" s="62">
        <v>0.94970879999999991</v>
      </c>
      <c r="J188" s="62">
        <v>0.97855199999999998</v>
      </c>
      <c r="K188" s="62">
        <v>0.97855199999999998</v>
      </c>
      <c r="L188" s="62">
        <v>0.97855199999999998</v>
      </c>
      <c r="M188" s="62">
        <v>0.97855199999999998</v>
      </c>
      <c r="N188" s="62">
        <v>0.97855199999999998</v>
      </c>
      <c r="O188" s="62">
        <v>0.97855199999999998</v>
      </c>
      <c r="P188" s="62">
        <v>0.97855199999999998</v>
      </c>
      <c r="Q188" s="62">
        <v>0.97855199999999998</v>
      </c>
      <c r="R188" s="62">
        <v>0.98619924366515832</v>
      </c>
      <c r="S188" s="62">
        <v>0.99384648733031666</v>
      </c>
      <c r="T188" s="62">
        <v>1.001493730995475</v>
      </c>
      <c r="U188" s="62">
        <v>1.0091409746606335</v>
      </c>
      <c r="V188" s="62">
        <v>1.0167882183257919</v>
      </c>
      <c r="W188" s="62">
        <v>1.0244354619909504</v>
      </c>
      <c r="X188" s="62">
        <v>1.0320827056561088</v>
      </c>
      <c r="Y188" s="62">
        <v>1.0397299493212673</v>
      </c>
      <c r="Z188" s="62">
        <v>1.0473771929864257</v>
      </c>
      <c r="AA188" s="62">
        <v>1.0550244366515842</v>
      </c>
      <c r="AB188" s="62">
        <v>1.0626716803167426</v>
      </c>
      <c r="AC188" s="62">
        <v>1.0703189239819011</v>
      </c>
      <c r="AD188" s="62">
        <v>1.0779661676470595</v>
      </c>
      <c r="AE188" s="62">
        <v>1.085613411312218</v>
      </c>
      <c r="AF188" s="62">
        <v>1.0932606549773765</v>
      </c>
      <c r="AG188" s="62">
        <v>1.1009078986425349</v>
      </c>
      <c r="AH188" s="62">
        <v>1.1085551423076934</v>
      </c>
      <c r="AI188" s="62">
        <v>1.1162023859728518</v>
      </c>
      <c r="AJ188" s="62">
        <v>1.1238496296380103</v>
      </c>
      <c r="AK188" s="62">
        <v>1.1314968733031687</v>
      </c>
      <c r="AL188" s="62">
        <v>1.1391441169683272</v>
      </c>
      <c r="AM188" s="62">
        <v>1.1467913606334856</v>
      </c>
      <c r="AN188" s="62">
        <v>1.1544386042986441</v>
      </c>
      <c r="AO188" s="62">
        <v>1.1620858479638025</v>
      </c>
      <c r="AP188" s="62">
        <v>1.169733091628961</v>
      </c>
      <c r="AQ188" s="62">
        <v>1.1773803352941172</v>
      </c>
      <c r="AR188" s="65"/>
      <c r="AS188" s="65"/>
    </row>
    <row r="189" spans="1:45" x14ac:dyDescent="0.3">
      <c r="A189" s="8">
        <v>19</v>
      </c>
      <c r="B189" s="8" t="s">
        <v>32</v>
      </c>
      <c r="C189" s="8" t="s">
        <v>179</v>
      </c>
      <c r="D189" s="8">
        <v>8</v>
      </c>
      <c r="E189" s="8" t="s">
        <v>317</v>
      </c>
      <c r="F189" s="52" t="s">
        <v>344</v>
      </c>
      <c r="G189" s="52" t="s">
        <v>330</v>
      </c>
      <c r="H189" s="52">
        <v>0</v>
      </c>
      <c r="I189" s="52">
        <v>0</v>
      </c>
      <c r="J189" s="52">
        <v>0</v>
      </c>
      <c r="K189" s="52">
        <v>0</v>
      </c>
      <c r="L189" s="62">
        <v>5.1900000000000002E-2</v>
      </c>
      <c r="M189" s="67">
        <v>0</v>
      </c>
      <c r="N189" s="67">
        <v>0</v>
      </c>
      <c r="O189" s="62">
        <v>7.7700000000000005E-2</v>
      </c>
      <c r="P189" s="67">
        <v>0</v>
      </c>
      <c r="Q189" s="67">
        <v>0</v>
      </c>
      <c r="R189" s="67">
        <v>0</v>
      </c>
      <c r="S189" s="67">
        <v>0</v>
      </c>
      <c r="T189" s="62">
        <v>8.5750000000000007E-2</v>
      </c>
      <c r="U189" s="62">
        <v>4.2000000000000003E-2</v>
      </c>
      <c r="V189" s="62">
        <v>2.5899999999999999E-2</v>
      </c>
      <c r="W189" s="62">
        <v>2.205E-2</v>
      </c>
      <c r="X189" s="62">
        <v>0.20632499999999998</v>
      </c>
      <c r="Y189" s="67">
        <v>0</v>
      </c>
      <c r="Z189" s="67">
        <v>0</v>
      </c>
      <c r="AA189" s="67">
        <v>0</v>
      </c>
      <c r="AB189" s="67">
        <v>0</v>
      </c>
      <c r="AC189" s="67">
        <v>0</v>
      </c>
      <c r="AD189" s="67">
        <v>0</v>
      </c>
      <c r="AE189" s="67">
        <v>0</v>
      </c>
      <c r="AF189" s="67">
        <v>0</v>
      </c>
      <c r="AG189" s="67">
        <v>0</v>
      </c>
      <c r="AH189" s="67">
        <v>0</v>
      </c>
      <c r="AI189" s="67">
        <v>0</v>
      </c>
      <c r="AJ189" s="67">
        <v>0</v>
      </c>
      <c r="AK189" s="67">
        <v>0</v>
      </c>
      <c r="AL189" s="67">
        <v>0</v>
      </c>
      <c r="AM189" s="67">
        <v>0</v>
      </c>
      <c r="AN189" s="67">
        <v>0</v>
      </c>
      <c r="AO189" s="67">
        <v>0</v>
      </c>
      <c r="AP189" s="67">
        <v>0</v>
      </c>
      <c r="AQ189" s="67">
        <v>0</v>
      </c>
      <c r="AR189" s="65"/>
      <c r="AS189" s="65"/>
    </row>
    <row r="190" spans="1:45" x14ac:dyDescent="0.3">
      <c r="A190" s="8">
        <v>19</v>
      </c>
      <c r="B190" s="8" t="s">
        <v>32</v>
      </c>
      <c r="C190" s="8" t="s">
        <v>179</v>
      </c>
      <c r="D190" s="8">
        <v>9</v>
      </c>
      <c r="E190" s="8" t="s">
        <v>318</v>
      </c>
      <c r="F190" s="52" t="s">
        <v>356</v>
      </c>
      <c r="G190" s="52" t="s">
        <v>330</v>
      </c>
      <c r="H190" s="52">
        <v>0</v>
      </c>
      <c r="I190" s="52">
        <v>0.29524576954069298</v>
      </c>
      <c r="J190" s="52">
        <v>0.30421255260094904</v>
      </c>
      <c r="K190" s="52">
        <f t="shared" ref="K190:AQ190" si="2">J190</f>
        <v>0.30421255260094904</v>
      </c>
      <c r="L190" s="52">
        <f t="shared" si="2"/>
        <v>0.30421255260094904</v>
      </c>
      <c r="M190" s="52">
        <f t="shared" si="2"/>
        <v>0.30421255260094904</v>
      </c>
      <c r="N190" s="52">
        <f t="shared" si="2"/>
        <v>0.30421255260094904</v>
      </c>
      <c r="O190" s="52">
        <f t="shared" si="2"/>
        <v>0.30421255260094904</v>
      </c>
      <c r="P190" s="52">
        <f t="shared" si="2"/>
        <v>0.30421255260094904</v>
      </c>
      <c r="Q190" s="52">
        <f t="shared" si="2"/>
        <v>0.30421255260094904</v>
      </c>
      <c r="R190" s="52">
        <f t="shared" si="2"/>
        <v>0.30421255260094904</v>
      </c>
      <c r="S190" s="52">
        <f t="shared" si="2"/>
        <v>0.30421255260094904</v>
      </c>
      <c r="T190" s="52">
        <f t="shared" si="2"/>
        <v>0.30421255260094904</v>
      </c>
      <c r="U190" s="52">
        <f t="shared" si="2"/>
        <v>0.30421255260094904</v>
      </c>
      <c r="V190" s="52">
        <f t="shared" si="2"/>
        <v>0.30421255260094904</v>
      </c>
      <c r="W190" s="52">
        <f t="shared" si="2"/>
        <v>0.30421255260094904</v>
      </c>
      <c r="X190" s="52">
        <f t="shared" si="2"/>
        <v>0.30421255260094904</v>
      </c>
      <c r="Y190" s="52">
        <f t="shared" si="2"/>
        <v>0.30421255260094904</v>
      </c>
      <c r="Z190" s="52">
        <f t="shared" si="2"/>
        <v>0.30421255260094904</v>
      </c>
      <c r="AA190" s="52">
        <f t="shared" si="2"/>
        <v>0.30421255260094904</v>
      </c>
      <c r="AB190" s="52">
        <f t="shared" si="2"/>
        <v>0.30421255260094904</v>
      </c>
      <c r="AC190" s="52">
        <f t="shared" si="2"/>
        <v>0.30421255260094904</v>
      </c>
      <c r="AD190" s="52">
        <f t="shared" si="2"/>
        <v>0.30421255260094904</v>
      </c>
      <c r="AE190" s="52">
        <f t="shared" si="2"/>
        <v>0.30421255260094904</v>
      </c>
      <c r="AF190" s="52">
        <f t="shared" si="2"/>
        <v>0.30421255260094904</v>
      </c>
      <c r="AG190" s="52">
        <f t="shared" si="2"/>
        <v>0.30421255260094904</v>
      </c>
      <c r="AH190" s="52">
        <f t="shared" si="2"/>
        <v>0.30421255260094904</v>
      </c>
      <c r="AI190" s="52">
        <f t="shared" si="2"/>
        <v>0.30421255260094904</v>
      </c>
      <c r="AJ190" s="52">
        <f t="shared" si="2"/>
        <v>0.30421255260094904</v>
      </c>
      <c r="AK190" s="52">
        <f t="shared" si="2"/>
        <v>0.30421255260094904</v>
      </c>
      <c r="AL190" s="52">
        <f t="shared" si="2"/>
        <v>0.30421255260094904</v>
      </c>
      <c r="AM190" s="52">
        <f t="shared" si="2"/>
        <v>0.30421255260094904</v>
      </c>
      <c r="AN190" s="52">
        <f t="shared" si="2"/>
        <v>0.30421255260094904</v>
      </c>
      <c r="AO190" s="52">
        <f t="shared" si="2"/>
        <v>0.30421255260094904</v>
      </c>
      <c r="AP190" s="52">
        <f t="shared" si="2"/>
        <v>0.30421255260094904</v>
      </c>
      <c r="AQ190" s="52">
        <f t="shared" si="2"/>
        <v>0.30421255260094904</v>
      </c>
      <c r="AR190" s="65"/>
      <c r="AS190" s="65"/>
    </row>
    <row r="191" spans="1:45" x14ac:dyDescent="0.3">
      <c r="A191" s="8">
        <v>19</v>
      </c>
      <c r="B191" s="8" t="s">
        <v>32</v>
      </c>
      <c r="C191" s="8" t="s">
        <v>179</v>
      </c>
      <c r="D191" s="8">
        <v>10</v>
      </c>
      <c r="E191" s="8" t="s">
        <v>319</v>
      </c>
      <c r="F191" s="52" t="s">
        <v>356</v>
      </c>
      <c r="G191" s="52" t="s">
        <v>342</v>
      </c>
      <c r="H191" s="52">
        <v>0</v>
      </c>
      <c r="I191" s="52">
        <v>1</v>
      </c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65"/>
      <c r="AS191" s="65"/>
    </row>
    <row r="192" spans="1:45" x14ac:dyDescent="0.3">
      <c r="A192" s="22">
        <v>20</v>
      </c>
      <c r="B192" s="22" t="s">
        <v>33</v>
      </c>
      <c r="C192" s="22" t="s">
        <v>180</v>
      </c>
      <c r="D192" s="22">
        <v>1</v>
      </c>
      <c r="E192" s="22" t="s">
        <v>310</v>
      </c>
      <c r="F192" s="54"/>
      <c r="G192" s="54" t="s">
        <v>330</v>
      </c>
      <c r="H192" s="54">
        <v>0</v>
      </c>
      <c r="I192" s="54">
        <v>3457.252</v>
      </c>
      <c r="J192" s="54">
        <v>3654</v>
      </c>
      <c r="K192" s="54">
        <v>3720.0798577759501</v>
      </c>
      <c r="L192" s="54">
        <v>3733.2877081129668</v>
      </c>
      <c r="M192" s="54">
        <v>3706.8507326771451</v>
      </c>
      <c r="N192" s="54">
        <v>3638.060821973952</v>
      </c>
      <c r="O192" s="54">
        <v>3569.2718165359402</v>
      </c>
      <c r="P192" s="54">
        <v>3500.483811953824</v>
      </c>
      <c r="Q192" s="54">
        <v>3431.6969177677388</v>
      </c>
      <c r="R192" s="54">
        <v>3362.9112601081106</v>
      </c>
      <c r="S192" s="54">
        <v>3352.6896213285263</v>
      </c>
      <c r="T192" s="54">
        <v>3342.4679825489429</v>
      </c>
      <c r="U192" s="54">
        <v>3332.2463437693596</v>
      </c>
      <c r="V192" s="54">
        <v>3322.0247049897753</v>
      </c>
      <c r="W192" s="54">
        <v>3311.8030662101919</v>
      </c>
      <c r="X192" s="54">
        <v>3301.5814274306081</v>
      </c>
      <c r="Y192" s="54">
        <v>3291.3597886510247</v>
      </c>
      <c r="Z192" s="54">
        <v>3281.1381498714409</v>
      </c>
      <c r="AA192" s="54">
        <v>3270.916511091857</v>
      </c>
      <c r="AB192" s="54">
        <v>3260.6948723122732</v>
      </c>
      <c r="AC192" s="54">
        <v>3250.4732335326898</v>
      </c>
      <c r="AD192" s="54">
        <v>3240.251594753106</v>
      </c>
      <c r="AE192" s="54">
        <v>3230.0299559735222</v>
      </c>
      <c r="AF192" s="54">
        <v>3219.8083171939388</v>
      </c>
      <c r="AG192" s="54">
        <v>3209.5866784143554</v>
      </c>
      <c r="AH192" s="54">
        <v>3199.3650396347716</v>
      </c>
      <c r="AI192" s="54">
        <v>3189.1434008551878</v>
      </c>
      <c r="AJ192" s="54">
        <v>3178.921762075604</v>
      </c>
      <c r="AK192" s="54">
        <v>3168.7001232960201</v>
      </c>
      <c r="AL192" s="54">
        <v>3158.4784845164372</v>
      </c>
      <c r="AM192" s="54">
        <f>AL192</f>
        <v>3158.4784845164372</v>
      </c>
      <c r="AN192" s="54">
        <f t="shared" ref="AN192:AQ192" si="3">AM192</f>
        <v>3158.4784845164372</v>
      </c>
      <c r="AO192" s="54">
        <f t="shared" si="3"/>
        <v>3158.4784845164372</v>
      </c>
      <c r="AP192" s="54">
        <f t="shared" si="3"/>
        <v>3158.4784845164372</v>
      </c>
      <c r="AQ192" s="54">
        <f t="shared" si="3"/>
        <v>3158.4784845164372</v>
      </c>
      <c r="AR192" s="65"/>
      <c r="AS192" s="65"/>
    </row>
    <row r="193" spans="1:46" x14ac:dyDescent="0.3">
      <c r="A193" s="22">
        <v>20</v>
      </c>
      <c r="B193" s="22" t="s">
        <v>33</v>
      </c>
      <c r="C193" s="22" t="s">
        <v>180</v>
      </c>
      <c r="D193" s="22">
        <v>2</v>
      </c>
      <c r="E193" s="22" t="s">
        <v>311</v>
      </c>
      <c r="F193" s="54"/>
      <c r="G193" s="54" t="s">
        <v>330</v>
      </c>
      <c r="H193" s="54">
        <v>0</v>
      </c>
      <c r="I193" s="54">
        <v>75.681299999999993</v>
      </c>
      <c r="J193" s="54">
        <v>80.599999999999994</v>
      </c>
      <c r="K193" s="54">
        <v>82.251996444398756</v>
      </c>
      <c r="L193" s="54">
        <v>82.582192702824173</v>
      </c>
      <c r="M193" s="54">
        <v>81.921268316928632</v>
      </c>
      <c r="N193" s="54">
        <v>80.2015205493488</v>
      </c>
      <c r="O193" s="54">
        <v>78.481795413398515</v>
      </c>
      <c r="P193" s="54">
        <v>76.762095298845594</v>
      </c>
      <c r="Q193" s="54">
        <v>75.042422944193476</v>
      </c>
      <c r="R193" s="54">
        <v>73.322781502702753</v>
      </c>
      <c r="S193" s="54">
        <v>73.067240533213166</v>
      </c>
      <c r="T193" s="54">
        <v>72.811699563723579</v>
      </c>
      <c r="U193" s="54">
        <v>72.556158594233978</v>
      </c>
      <c r="V193" s="54">
        <v>72.30061762474439</v>
      </c>
      <c r="W193" s="54">
        <v>72.045076655254803</v>
      </c>
      <c r="X193" s="54">
        <v>71.789535685765202</v>
      </c>
      <c r="Y193" s="54">
        <v>71.533994716275629</v>
      </c>
      <c r="Z193" s="54">
        <v>71.278453746786028</v>
      </c>
      <c r="AA193" s="54">
        <v>71.022912777296426</v>
      </c>
      <c r="AB193" s="54">
        <v>70.767371807806839</v>
      </c>
      <c r="AC193" s="54">
        <v>70.511830838317252</v>
      </c>
      <c r="AD193" s="54">
        <v>70.25628986882765</v>
      </c>
      <c r="AE193" s="54">
        <v>70.000748899338063</v>
      </c>
      <c r="AF193" s="54">
        <v>69.745207929848476</v>
      </c>
      <c r="AG193" s="54">
        <v>69.489666960358875</v>
      </c>
      <c r="AH193" s="54">
        <v>69.234125990869302</v>
      </c>
      <c r="AI193" s="54">
        <v>68.9785850213797</v>
      </c>
      <c r="AJ193" s="54">
        <v>68.723044051890099</v>
      </c>
      <c r="AK193" s="54">
        <v>68.467503082400512</v>
      </c>
      <c r="AL193" s="54">
        <v>68.211962112910925</v>
      </c>
      <c r="AM193" s="54">
        <f>AL193</f>
        <v>68.211962112910925</v>
      </c>
      <c r="AN193" s="54">
        <f t="shared" ref="AN193:AQ193" si="4">AM193</f>
        <v>68.211962112910925</v>
      </c>
      <c r="AO193" s="54">
        <f t="shared" si="4"/>
        <v>68.211962112910925</v>
      </c>
      <c r="AP193" s="54">
        <f t="shared" si="4"/>
        <v>68.211962112910925</v>
      </c>
      <c r="AQ193" s="54">
        <f t="shared" si="4"/>
        <v>68.211962112910925</v>
      </c>
      <c r="AR193" s="65"/>
      <c r="AS193" s="65"/>
    </row>
    <row r="194" spans="1:46" x14ac:dyDescent="0.3">
      <c r="A194" s="22">
        <v>20</v>
      </c>
      <c r="B194" s="22" t="s">
        <v>33</v>
      </c>
      <c r="C194" s="22" t="s">
        <v>180</v>
      </c>
      <c r="D194" s="22">
        <v>3</v>
      </c>
      <c r="E194" s="22" t="s">
        <v>312</v>
      </c>
      <c r="F194" s="54"/>
      <c r="G194" s="54" t="s">
        <v>329</v>
      </c>
      <c r="H194" s="54">
        <v>0</v>
      </c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65"/>
      <c r="AS194" s="65"/>
    </row>
    <row r="195" spans="1:46" x14ac:dyDescent="0.3">
      <c r="A195" s="22">
        <v>20</v>
      </c>
      <c r="B195" s="22" t="s">
        <v>33</v>
      </c>
      <c r="C195" s="22" t="s">
        <v>180</v>
      </c>
      <c r="D195" s="22">
        <v>4</v>
      </c>
      <c r="E195" s="22" t="s">
        <v>313</v>
      </c>
      <c r="F195" s="54" t="s">
        <v>344</v>
      </c>
      <c r="G195" s="54" t="s">
        <v>342</v>
      </c>
      <c r="H195" s="54">
        <v>0</v>
      </c>
      <c r="I195" s="54">
        <v>0</v>
      </c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65"/>
      <c r="AS195" s="65"/>
    </row>
    <row r="196" spans="1:46" x14ac:dyDescent="0.3">
      <c r="A196" s="22">
        <v>20</v>
      </c>
      <c r="B196" s="22" t="s">
        <v>33</v>
      </c>
      <c r="C196" s="22" t="s">
        <v>180</v>
      </c>
      <c r="D196" s="22">
        <v>5</v>
      </c>
      <c r="E196" s="22" t="s">
        <v>314</v>
      </c>
      <c r="F196" s="54"/>
      <c r="G196" s="54" t="s">
        <v>329</v>
      </c>
      <c r="H196" s="54">
        <v>0</v>
      </c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</row>
    <row r="197" spans="1:46" x14ac:dyDescent="0.3">
      <c r="A197" s="22">
        <v>20</v>
      </c>
      <c r="B197" s="22" t="s">
        <v>33</v>
      </c>
      <c r="C197" s="22" t="s">
        <v>180</v>
      </c>
      <c r="D197" s="22">
        <v>6</v>
      </c>
      <c r="E197" s="22" t="s">
        <v>315</v>
      </c>
      <c r="F197" s="54"/>
      <c r="G197" s="54" t="s">
        <v>329</v>
      </c>
      <c r="H197" s="54">
        <v>0</v>
      </c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</row>
    <row r="198" spans="1:46" x14ac:dyDescent="0.3">
      <c r="A198" s="22">
        <v>20</v>
      </c>
      <c r="B198" s="22" t="s">
        <v>33</v>
      </c>
      <c r="C198" s="22" t="s">
        <v>180</v>
      </c>
      <c r="D198" s="22">
        <v>7</v>
      </c>
      <c r="E198" s="22" t="s">
        <v>316</v>
      </c>
      <c r="F198" s="54"/>
      <c r="G198" s="54" t="s">
        <v>329</v>
      </c>
      <c r="H198" s="54">
        <v>0</v>
      </c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</row>
    <row r="199" spans="1:46" x14ac:dyDescent="0.3">
      <c r="A199" s="22">
        <v>20</v>
      </c>
      <c r="B199" s="22" t="s">
        <v>33</v>
      </c>
      <c r="C199" s="22" t="s">
        <v>180</v>
      </c>
      <c r="D199" s="22">
        <v>8</v>
      </c>
      <c r="E199" s="22" t="s">
        <v>317</v>
      </c>
      <c r="F199" s="54"/>
      <c r="G199" s="54" t="s">
        <v>329</v>
      </c>
      <c r="H199" s="54">
        <v>0</v>
      </c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</row>
    <row r="200" spans="1:46" x14ac:dyDescent="0.3">
      <c r="A200" s="22">
        <v>20</v>
      </c>
      <c r="B200" s="22" t="s">
        <v>33</v>
      </c>
      <c r="C200" s="22" t="s">
        <v>180</v>
      </c>
      <c r="D200" s="22">
        <v>9</v>
      </c>
      <c r="E200" s="22" t="s">
        <v>318</v>
      </c>
      <c r="F200" s="54" t="s">
        <v>356</v>
      </c>
      <c r="G200" s="54" t="s">
        <v>342</v>
      </c>
      <c r="H200" s="54">
        <v>0</v>
      </c>
      <c r="I200" s="56">
        <v>0.3</v>
      </c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</row>
    <row r="201" spans="1:46" x14ac:dyDescent="0.3">
      <c r="A201" s="22">
        <v>20</v>
      </c>
      <c r="B201" s="22" t="s">
        <v>33</v>
      </c>
      <c r="C201" s="22" t="s">
        <v>180</v>
      </c>
      <c r="D201" s="22">
        <v>10</v>
      </c>
      <c r="E201" s="22" t="s">
        <v>319</v>
      </c>
      <c r="F201" s="54" t="s">
        <v>356</v>
      </c>
      <c r="G201" s="54" t="s">
        <v>342</v>
      </c>
      <c r="H201" s="54">
        <v>0</v>
      </c>
      <c r="I201" s="54">
        <v>1</v>
      </c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</row>
    <row r="202" spans="1:46" x14ac:dyDescent="0.3">
      <c r="A202" s="8">
        <v>21</v>
      </c>
      <c r="B202" s="8" t="s">
        <v>34</v>
      </c>
      <c r="C202" s="8" t="s">
        <v>181</v>
      </c>
      <c r="D202" s="8">
        <v>1</v>
      </c>
      <c r="E202" s="8" t="s">
        <v>310</v>
      </c>
      <c r="F202" s="52" t="s">
        <v>357</v>
      </c>
      <c r="G202" s="52" t="s">
        <v>330</v>
      </c>
      <c r="H202" s="52">
        <v>0</v>
      </c>
      <c r="I202" s="52">
        <v>3396.2021091379788</v>
      </c>
      <c r="J202" s="52">
        <v>3613.2632930095092</v>
      </c>
      <c r="K202" s="52">
        <v>3351.3293425835445</v>
      </c>
      <c r="L202" s="52">
        <v>3034.3653473246327</v>
      </c>
      <c r="M202" s="52">
        <v>2962.367847596398</v>
      </c>
      <c r="N202" s="52">
        <v>2901.4948289356771</v>
      </c>
      <c r="O202" s="52">
        <v>2848.7642216874096</v>
      </c>
      <c r="P202" s="52">
        <v>2802.2525297801026</v>
      </c>
      <c r="Q202" s="52">
        <v>2760.6464035993472</v>
      </c>
      <c r="R202" s="52">
        <v>2723.0090843200105</v>
      </c>
      <c r="S202" s="52">
        <v>2688.6489038711134</v>
      </c>
      <c r="T202" s="52">
        <v>2657.0406018945937</v>
      </c>
      <c r="U202" s="52">
        <v>2627.7758852103925</v>
      </c>
      <c r="V202" s="52">
        <v>2600.5310857830518</v>
      </c>
      <c r="W202" s="52">
        <v>2575.0452779621241</v>
      </c>
      <c r="X202" s="52">
        <v>2551.1050414398692</v>
      </c>
      <c r="Y202" s="52">
        <v>2528.533586054818</v>
      </c>
      <c r="Z202" s="52">
        <v>2507.1828208619104</v>
      </c>
      <c r="AA202" s="52">
        <v>2486.9274598740631</v>
      </c>
      <c r="AB202" s="52">
        <v>2467.6605673940962</v>
      </c>
      <c r="AC202" s="52">
        <v>2449.2901405947259</v>
      </c>
      <c r="AD202" s="52">
        <v>2431.736452375455</v>
      </c>
      <c r="AE202" s="52">
        <v>2414.9299601458288</v>
      </c>
      <c r="AF202" s="52">
        <v>2398.8096417860011</v>
      </c>
      <c r="AG202" s="52">
        <v>2383.3216581693086</v>
      </c>
      <c r="AH202" s="52">
        <v>2368.4182682385217</v>
      </c>
      <c r="AI202" s="52">
        <v>2354.0569414851079</v>
      </c>
      <c r="AJ202" s="52">
        <v>2340.1996262394373</v>
      </c>
      <c r="AK202" s="52">
        <v>2326.8121420577668</v>
      </c>
      <c r="AL202" s="52">
        <v>2313.8636717764653</v>
      </c>
      <c r="AM202" s="52">
        <v>2313.8636717764653</v>
      </c>
      <c r="AN202" s="52">
        <v>2313.8636717764653</v>
      </c>
      <c r="AO202" s="52">
        <v>2313.8636717764653</v>
      </c>
      <c r="AP202" s="52">
        <v>2313.8636717764653</v>
      </c>
      <c r="AQ202" s="52">
        <v>2313.8636717764653</v>
      </c>
      <c r="AR202" s="65"/>
      <c r="AS202" s="65"/>
      <c r="AT202" s="65"/>
    </row>
    <row r="203" spans="1:46" x14ac:dyDescent="0.3">
      <c r="A203" s="8">
        <v>21</v>
      </c>
      <c r="B203" s="8" t="s">
        <v>34</v>
      </c>
      <c r="C203" s="8" t="s">
        <v>181</v>
      </c>
      <c r="D203" s="8">
        <v>2</v>
      </c>
      <c r="E203" s="8" t="s">
        <v>311</v>
      </c>
      <c r="F203" s="52" t="s">
        <v>357</v>
      </c>
      <c r="G203" s="52" t="s">
        <v>330</v>
      </c>
      <c r="H203" s="52">
        <v>0</v>
      </c>
      <c r="I203" s="52">
        <v>107.29677148520121</v>
      </c>
      <c r="J203" s="52">
        <v>103.43710582890473</v>
      </c>
      <c r="K203" s="52">
        <v>100.28352936650788</v>
      </c>
      <c r="L203" s="52">
        <v>97.617218458933209</v>
      </c>
      <c r="M203" s="52">
        <v>95.307554894313355</v>
      </c>
      <c r="N203" s="52">
        <v>93.270287247814522</v>
      </c>
      <c r="O203" s="52">
        <v>91.447889238016856</v>
      </c>
      <c r="P203" s="52">
        <v>89.799329709768585</v>
      </c>
      <c r="Q203" s="52">
        <v>88.294312775620014</v>
      </c>
      <c r="R203" s="52">
        <v>86.909831404659343</v>
      </c>
      <c r="S203" s="52">
        <v>85.628001868045331</v>
      </c>
      <c r="T203" s="52">
        <v>84.434647119323515</v>
      </c>
      <c r="U203" s="52">
        <v>83.318338303425492</v>
      </c>
      <c r="V203" s="52">
        <v>82.269727356020724</v>
      </c>
      <c r="W203" s="52">
        <v>81.281070656926673</v>
      </c>
      <c r="X203" s="52">
        <v>80.345881645910083</v>
      </c>
      <c r="Y203" s="52">
        <v>79.458672647129006</v>
      </c>
      <c r="Z203" s="52">
        <v>78.61475974935199</v>
      </c>
      <c r="AA203" s="52">
        <v>77.810113118880707</v>
      </c>
      <c r="AB203" s="52">
        <v>77.041240613509046</v>
      </c>
      <c r="AC203" s="52">
        <v>76.30509618473215</v>
      </c>
      <c r="AD203" s="52">
        <v>75.599006990832493</v>
      </c>
      <c r="AE203" s="52">
        <v>74.920614813771479</v>
      </c>
      <c r="AF203" s="52">
        <v>74.267828538233331</v>
      </c>
      <c r="AG203" s="52">
        <v>73.638785277157467</v>
      </c>
      <c r="AH203" s="52">
        <v>73.031818321975521</v>
      </c>
      <c r="AI203" s="52">
        <v>72.445430528435651</v>
      </c>
      <c r="AJ203" s="52">
        <v>71.878272067971182</v>
      </c>
      <c r="AK203" s="52">
        <v>71.329121712537614</v>
      </c>
      <c r="AL203" s="52">
        <v>70.79687100018738</v>
      </c>
      <c r="AM203" s="52">
        <v>70.79687100018738</v>
      </c>
      <c r="AN203" s="52">
        <v>70.79687100018738</v>
      </c>
      <c r="AO203" s="52">
        <v>70.79687100018738</v>
      </c>
      <c r="AP203" s="52">
        <v>70.79687100018738</v>
      </c>
      <c r="AQ203" s="52">
        <v>70.79687100018738</v>
      </c>
      <c r="AR203" s="65"/>
      <c r="AS203" s="65"/>
      <c r="AT203" s="65"/>
    </row>
    <row r="204" spans="1:46" x14ac:dyDescent="0.3">
      <c r="A204" s="8">
        <v>21</v>
      </c>
      <c r="B204" s="8" t="s">
        <v>34</v>
      </c>
      <c r="C204" s="8" t="s">
        <v>181</v>
      </c>
      <c r="D204" s="8">
        <v>3</v>
      </c>
      <c r="E204" s="8" t="s">
        <v>312</v>
      </c>
      <c r="F204" s="52"/>
      <c r="G204" s="52" t="s">
        <v>329</v>
      </c>
      <c r="H204" s="52">
        <v>0</v>
      </c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65"/>
      <c r="AS204" s="65"/>
      <c r="AT204" s="65"/>
    </row>
    <row r="205" spans="1:46" x14ac:dyDescent="0.3">
      <c r="A205" s="8">
        <v>21</v>
      </c>
      <c r="B205" s="8" t="s">
        <v>34</v>
      </c>
      <c r="C205" s="8" t="s">
        <v>181</v>
      </c>
      <c r="D205" s="8">
        <v>4</v>
      </c>
      <c r="E205" s="8" t="s">
        <v>313</v>
      </c>
      <c r="F205" s="52" t="s">
        <v>344</v>
      </c>
      <c r="G205" s="52" t="s">
        <v>342</v>
      </c>
      <c r="H205" s="52">
        <v>0</v>
      </c>
      <c r="I205" s="52">
        <v>0</v>
      </c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65"/>
      <c r="AS205" s="65"/>
      <c r="AT205" s="65"/>
    </row>
    <row r="206" spans="1:46" x14ac:dyDescent="0.3">
      <c r="A206" s="8">
        <v>21</v>
      </c>
      <c r="B206" s="8" t="s">
        <v>34</v>
      </c>
      <c r="C206" s="8" t="s">
        <v>181</v>
      </c>
      <c r="D206" s="8">
        <v>5</v>
      </c>
      <c r="E206" s="8" t="s">
        <v>314</v>
      </c>
      <c r="F206" s="52"/>
      <c r="G206" s="52" t="s">
        <v>329</v>
      </c>
      <c r="H206" s="52">
        <v>0</v>
      </c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65"/>
      <c r="AS206" s="65"/>
      <c r="AT206" s="65"/>
    </row>
    <row r="207" spans="1:46" x14ac:dyDescent="0.3">
      <c r="A207" s="8">
        <v>21</v>
      </c>
      <c r="B207" s="8" t="s">
        <v>34</v>
      </c>
      <c r="C207" s="8" t="s">
        <v>181</v>
      </c>
      <c r="D207" s="8">
        <v>6</v>
      </c>
      <c r="E207" s="8" t="s">
        <v>315</v>
      </c>
      <c r="F207" s="52"/>
      <c r="G207" s="52" t="s">
        <v>329</v>
      </c>
      <c r="H207" s="52">
        <v>0</v>
      </c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65"/>
      <c r="AS207" s="65"/>
      <c r="AT207" s="65"/>
    </row>
    <row r="208" spans="1:46" x14ac:dyDescent="0.3">
      <c r="A208" s="8">
        <v>21</v>
      </c>
      <c r="B208" s="8" t="s">
        <v>34</v>
      </c>
      <c r="C208" s="8" t="s">
        <v>181</v>
      </c>
      <c r="D208" s="8">
        <v>7</v>
      </c>
      <c r="E208" s="8" t="s">
        <v>316</v>
      </c>
      <c r="F208" s="52"/>
      <c r="G208" s="52" t="s">
        <v>329</v>
      </c>
      <c r="H208" s="52">
        <v>0</v>
      </c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65"/>
      <c r="AS208" s="65"/>
      <c r="AT208" s="65"/>
    </row>
    <row r="209" spans="1:46" x14ac:dyDescent="0.3">
      <c r="A209" s="8">
        <v>21</v>
      </c>
      <c r="B209" s="8" t="s">
        <v>34</v>
      </c>
      <c r="C209" s="8" t="s">
        <v>181</v>
      </c>
      <c r="D209" s="8">
        <v>8</v>
      </c>
      <c r="E209" s="8" t="s">
        <v>317</v>
      </c>
      <c r="F209" s="52"/>
      <c r="G209" s="52" t="s">
        <v>329</v>
      </c>
      <c r="H209" s="52">
        <v>0</v>
      </c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65"/>
      <c r="AS209" s="65"/>
      <c r="AT209" s="65"/>
    </row>
    <row r="210" spans="1:46" x14ac:dyDescent="0.3">
      <c r="A210" s="8">
        <v>21</v>
      </c>
      <c r="B210" s="8" t="s">
        <v>34</v>
      </c>
      <c r="C210" s="8" t="s">
        <v>181</v>
      </c>
      <c r="D210" s="8">
        <v>9</v>
      </c>
      <c r="E210" s="8" t="s">
        <v>318</v>
      </c>
      <c r="F210" s="52" t="s">
        <v>356</v>
      </c>
      <c r="G210" s="52" t="s">
        <v>330</v>
      </c>
      <c r="H210" s="52">
        <v>0</v>
      </c>
      <c r="I210" s="52">
        <v>0.46351979389887282</v>
      </c>
      <c r="J210" s="52">
        <v>0.47000373845004256</v>
      </c>
      <c r="K210" s="52">
        <v>0.47585032841695879</v>
      </c>
      <c r="L210" s="52">
        <v>0.48125708594089484</v>
      </c>
      <c r="M210" s="52">
        <v>0.48634191413783096</v>
      </c>
      <c r="N210" s="52">
        <v>0.49118086293504476</v>
      </c>
      <c r="O210" s="52">
        <v>0.49582585868900081</v>
      </c>
      <c r="P210" s="52">
        <v>0.50031393835630311</v>
      </c>
      <c r="Q210" s="52">
        <v>0.50467244865591621</v>
      </c>
      <c r="R210" s="52">
        <v>0.50892215698769572</v>
      </c>
      <c r="S210" s="52">
        <v>0.51107920617985303</v>
      </c>
      <c r="T210" s="52">
        <v>0.5131563932070865</v>
      </c>
      <c r="U210" s="52">
        <v>0.51516403437678882</v>
      </c>
      <c r="V210" s="52">
        <v>0.51711056776124109</v>
      </c>
      <c r="W210" s="52">
        <v>0.51900298317400284</v>
      </c>
      <c r="X210" s="52">
        <v>0.52084713573782127</v>
      </c>
      <c r="Y210" s="52">
        <v>0.52264797892795833</v>
      </c>
      <c r="Z210" s="52">
        <v>0.52440974069793889</v>
      </c>
      <c r="AA210" s="52">
        <v>0.5261360585952608</v>
      </c>
      <c r="AB210" s="52">
        <v>0.52783008481778171</v>
      </c>
      <c r="AC210" s="52">
        <v>0.52949456889487445</v>
      </c>
      <c r="AD210" s="52">
        <v>0.5311319234791283</v>
      </c>
      <c r="AE210" s="52">
        <v>0.53274427722665352</v>
      </c>
      <c r="AF210" s="52">
        <v>0.53433351769208837</v>
      </c>
      <c r="AG210" s="52">
        <v>0.53590132641881039</v>
      </c>
      <c r="AH210" s="52">
        <v>0.53744920786880024</v>
      </c>
      <c r="AI210" s="52">
        <v>0.53897851344604431</v>
      </c>
      <c r="AJ210" s="52">
        <v>0.54049046157936542</v>
      </c>
      <c r="AK210" s="52">
        <v>0.54198615461574651</v>
      </c>
      <c r="AL210" s="52">
        <v>0.54346659311334644</v>
      </c>
      <c r="AM210" s="52">
        <v>0.54346659311334644</v>
      </c>
      <c r="AN210" s="52">
        <v>0.54346659311334644</v>
      </c>
      <c r="AO210" s="52">
        <v>0.54346659311334644</v>
      </c>
      <c r="AP210" s="52">
        <v>0.54346659311334644</v>
      </c>
      <c r="AQ210" s="52">
        <v>0.54346659311334644</v>
      </c>
      <c r="AR210" s="65"/>
      <c r="AS210" s="65"/>
      <c r="AT210" s="65"/>
    </row>
    <row r="211" spans="1:46" x14ac:dyDescent="0.3">
      <c r="A211" s="8">
        <v>21</v>
      </c>
      <c r="B211" s="8" t="s">
        <v>34</v>
      </c>
      <c r="C211" s="8" t="s">
        <v>181</v>
      </c>
      <c r="D211" s="8">
        <v>10</v>
      </c>
      <c r="E211" s="8" t="s">
        <v>319</v>
      </c>
      <c r="F211" s="52" t="s">
        <v>356</v>
      </c>
      <c r="G211" s="52" t="s">
        <v>342</v>
      </c>
      <c r="H211" s="52">
        <v>0</v>
      </c>
      <c r="I211" s="52">
        <v>1</v>
      </c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65"/>
      <c r="AS211" s="65"/>
      <c r="AT211" s="65"/>
    </row>
    <row r="212" spans="1:46" x14ac:dyDescent="0.3">
      <c r="A212" s="22">
        <v>22</v>
      </c>
      <c r="B212" s="22" t="s">
        <v>35</v>
      </c>
      <c r="C212" s="22" t="s">
        <v>182</v>
      </c>
      <c r="D212" s="22">
        <v>1</v>
      </c>
      <c r="E212" s="22" t="s">
        <v>310</v>
      </c>
      <c r="F212" s="54" t="s">
        <v>357</v>
      </c>
      <c r="G212" s="54" t="s">
        <v>330</v>
      </c>
      <c r="H212" s="54">
        <v>0</v>
      </c>
      <c r="I212" s="54">
        <v>1350</v>
      </c>
      <c r="J212" s="54">
        <v>1436.1702127659571</v>
      </c>
      <c r="K212" s="54">
        <v>1392.4058993642068</v>
      </c>
      <c r="L212" s="54">
        <v>1348.6415859624569</v>
      </c>
      <c r="M212" s="54">
        <v>1304.8772725607064</v>
      </c>
      <c r="N212" s="54">
        <v>1261.1129591589561</v>
      </c>
      <c r="O212" s="54">
        <v>1217.3486457572058</v>
      </c>
      <c r="P212" s="54">
        <v>1173.5843323554554</v>
      </c>
      <c r="Q212" s="54">
        <v>1129.8200189537051</v>
      </c>
      <c r="R212" s="54">
        <v>1086.0557055519546</v>
      </c>
      <c r="S212" s="54">
        <v>1042.2913921502045</v>
      </c>
      <c r="T212" s="54">
        <v>998.5270787484543</v>
      </c>
      <c r="U212" s="54">
        <v>954.76276534670376</v>
      </c>
      <c r="V212" s="54">
        <v>910.99845194495356</v>
      </c>
      <c r="W212" s="54">
        <v>867.23413854320245</v>
      </c>
      <c r="X212" s="54">
        <v>853.51674940476641</v>
      </c>
      <c r="Y212" s="54">
        <v>839.7993602663305</v>
      </c>
      <c r="Z212" s="54">
        <v>826.08197112789458</v>
      </c>
      <c r="AA212" s="54">
        <v>812.36458198945854</v>
      </c>
      <c r="AB212" s="54">
        <v>798.64719285102251</v>
      </c>
      <c r="AC212" s="54">
        <v>784.92980371258659</v>
      </c>
      <c r="AD212" s="54">
        <v>771.21241457415067</v>
      </c>
      <c r="AE212" s="54">
        <v>757.49502543571464</v>
      </c>
      <c r="AF212" s="54">
        <v>743.77763629727872</v>
      </c>
      <c r="AG212" s="54">
        <v>730.06024715884269</v>
      </c>
      <c r="AH212" s="54">
        <v>716.34285802040677</v>
      </c>
      <c r="AI212" s="54">
        <v>702.62546888197085</v>
      </c>
      <c r="AJ212" s="54">
        <v>688.90807974353481</v>
      </c>
      <c r="AK212" s="54">
        <v>675.19069060509901</v>
      </c>
      <c r="AL212" s="54">
        <v>661.47330146666275</v>
      </c>
      <c r="AM212" s="54">
        <v>662.51915941853895</v>
      </c>
      <c r="AN212" s="54">
        <v>663.56501737041481</v>
      </c>
      <c r="AO212" s="54">
        <v>664.61087532229067</v>
      </c>
      <c r="AP212" s="54">
        <v>664.61087532229067</v>
      </c>
      <c r="AQ212" s="54">
        <v>664.61087532229067</v>
      </c>
      <c r="AR212" s="65"/>
      <c r="AS212" s="65"/>
      <c r="AT212" s="65"/>
    </row>
    <row r="213" spans="1:46" x14ac:dyDescent="0.3">
      <c r="A213" s="22">
        <v>22</v>
      </c>
      <c r="B213" s="22" t="s">
        <v>35</v>
      </c>
      <c r="C213" s="22" t="s">
        <v>182</v>
      </c>
      <c r="D213" s="22">
        <v>2</v>
      </c>
      <c r="E213" s="22" t="s">
        <v>311</v>
      </c>
      <c r="F213" s="54" t="s">
        <v>357</v>
      </c>
      <c r="G213" s="54" t="s">
        <v>342</v>
      </c>
      <c r="H213" s="54">
        <v>0</v>
      </c>
      <c r="I213" s="54">
        <v>31.200000000000003</v>
      </c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65"/>
      <c r="AS213" s="65"/>
      <c r="AT213" s="65"/>
    </row>
    <row r="214" spans="1:46" x14ac:dyDescent="0.3">
      <c r="A214" s="22">
        <v>22</v>
      </c>
      <c r="B214" s="22" t="s">
        <v>35</v>
      </c>
      <c r="C214" s="22" t="s">
        <v>182</v>
      </c>
      <c r="D214" s="22">
        <v>3</v>
      </c>
      <c r="E214" s="22" t="s">
        <v>312</v>
      </c>
      <c r="F214" s="54"/>
      <c r="G214" s="54" t="s">
        <v>329</v>
      </c>
      <c r="H214" s="54">
        <v>0</v>
      </c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65"/>
      <c r="AS214" s="65"/>
      <c r="AT214" s="65"/>
    </row>
    <row r="215" spans="1:46" x14ac:dyDescent="0.3">
      <c r="A215" s="22">
        <v>22</v>
      </c>
      <c r="B215" s="22" t="s">
        <v>35</v>
      </c>
      <c r="C215" s="22" t="s">
        <v>182</v>
      </c>
      <c r="D215" s="22">
        <v>4</v>
      </c>
      <c r="E215" s="22" t="s">
        <v>313</v>
      </c>
      <c r="F215" s="54" t="s">
        <v>344</v>
      </c>
      <c r="G215" s="54" t="s">
        <v>342</v>
      </c>
      <c r="H215" s="54">
        <v>0</v>
      </c>
      <c r="I215" s="54">
        <v>5.7000000000000002E-2</v>
      </c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65"/>
      <c r="AS215" s="65"/>
      <c r="AT215" s="65"/>
    </row>
    <row r="216" spans="1:46" x14ac:dyDescent="0.3">
      <c r="A216" s="22">
        <v>22</v>
      </c>
      <c r="B216" s="22" t="s">
        <v>35</v>
      </c>
      <c r="C216" s="22" t="s">
        <v>182</v>
      </c>
      <c r="D216" s="22">
        <v>5</v>
      </c>
      <c r="E216" s="22" t="s">
        <v>314</v>
      </c>
      <c r="F216" s="54"/>
      <c r="G216" s="54" t="s">
        <v>329</v>
      </c>
      <c r="H216" s="54">
        <v>0</v>
      </c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65"/>
      <c r="AS216" s="65"/>
      <c r="AT216" s="65"/>
    </row>
    <row r="217" spans="1:46" x14ac:dyDescent="0.3">
      <c r="A217" s="22">
        <v>22</v>
      </c>
      <c r="B217" s="22" t="s">
        <v>35</v>
      </c>
      <c r="C217" s="22" t="s">
        <v>182</v>
      </c>
      <c r="D217" s="22">
        <v>6</v>
      </c>
      <c r="E217" s="22" t="s">
        <v>315</v>
      </c>
      <c r="F217" s="54"/>
      <c r="G217" s="54" t="s">
        <v>330</v>
      </c>
      <c r="H217" s="54">
        <v>0</v>
      </c>
      <c r="I217" s="54">
        <f>I218*1.1</f>
        <v>0.60152167058823536</v>
      </c>
      <c r="J217" s="54">
        <f t="shared" ref="J217:AQ217" si="5">J218*1.1</f>
        <v>0.60152167058823536</v>
      </c>
      <c r="K217" s="54">
        <f t="shared" si="5"/>
        <v>0.60152167058823536</v>
      </c>
      <c r="L217" s="54">
        <f t="shared" si="5"/>
        <v>0.60152167058823536</v>
      </c>
      <c r="M217" s="54">
        <f t="shared" si="5"/>
        <v>0.60152167058823536</v>
      </c>
      <c r="N217" s="54">
        <f t="shared" si="5"/>
        <v>0.60152167058823536</v>
      </c>
      <c r="O217" s="54">
        <f t="shared" si="5"/>
        <v>0.60152167058823536</v>
      </c>
      <c r="P217" s="54">
        <f t="shared" si="5"/>
        <v>0.60152167058823536</v>
      </c>
      <c r="Q217" s="54">
        <f t="shared" si="5"/>
        <v>0.60152167058823536</v>
      </c>
      <c r="R217" s="54">
        <f t="shared" si="5"/>
        <v>0.60152167058823536</v>
      </c>
      <c r="S217" s="54">
        <f t="shared" si="5"/>
        <v>0.60152167058823536</v>
      </c>
      <c r="T217" s="54">
        <f t="shared" si="5"/>
        <v>0.60152167058823536</v>
      </c>
      <c r="U217" s="54">
        <f t="shared" si="5"/>
        <v>0.60152167058823536</v>
      </c>
      <c r="V217" s="54">
        <f t="shared" si="5"/>
        <v>0.60152167058823536</v>
      </c>
      <c r="W217" s="54">
        <f t="shared" si="5"/>
        <v>0.60152167058823536</v>
      </c>
      <c r="X217" s="54">
        <f t="shared" si="5"/>
        <v>0.60152167058823536</v>
      </c>
      <c r="Y217" s="54">
        <f t="shared" si="5"/>
        <v>0.60152167058823536</v>
      </c>
      <c r="Z217" s="54">
        <f t="shared" si="5"/>
        <v>0.60152167058823536</v>
      </c>
      <c r="AA217" s="54">
        <f t="shared" si="5"/>
        <v>0.60152167058823536</v>
      </c>
      <c r="AB217" s="54">
        <f t="shared" si="5"/>
        <v>0.60152167058823536</v>
      </c>
      <c r="AC217" s="54">
        <f t="shared" si="5"/>
        <v>0.60152167058823536</v>
      </c>
      <c r="AD217" s="54">
        <f t="shared" si="5"/>
        <v>0.60152167058823536</v>
      </c>
      <c r="AE217" s="54">
        <f t="shared" si="5"/>
        <v>0.60152167058823536</v>
      </c>
      <c r="AF217" s="54">
        <f t="shared" si="5"/>
        <v>0.60152167058823536</v>
      </c>
      <c r="AG217" s="54">
        <f t="shared" si="5"/>
        <v>0.60152167058823536</v>
      </c>
      <c r="AH217" s="54">
        <f t="shared" si="5"/>
        <v>0.60152167058823536</v>
      </c>
      <c r="AI217" s="54">
        <f t="shared" si="5"/>
        <v>0.60152167058823536</v>
      </c>
      <c r="AJ217" s="54">
        <f t="shared" si="5"/>
        <v>0.60152167058823536</v>
      </c>
      <c r="AK217" s="54">
        <f t="shared" si="5"/>
        <v>0.60152167058823536</v>
      </c>
      <c r="AL217" s="54">
        <f t="shared" si="5"/>
        <v>0.60152167058823536</v>
      </c>
      <c r="AM217" s="54">
        <f t="shared" si="5"/>
        <v>0.60152167058823536</v>
      </c>
      <c r="AN217" s="54">
        <f t="shared" si="5"/>
        <v>0.60152167058823536</v>
      </c>
      <c r="AO217" s="54">
        <f t="shared" si="5"/>
        <v>0.60152167058823536</v>
      </c>
      <c r="AP217" s="54">
        <f t="shared" si="5"/>
        <v>0.60152167058823536</v>
      </c>
      <c r="AQ217" s="54">
        <f t="shared" si="5"/>
        <v>0.60152167058823536</v>
      </c>
      <c r="AR217" s="65"/>
      <c r="AS217" s="65"/>
      <c r="AT217" s="65"/>
    </row>
    <row r="218" spans="1:46" x14ac:dyDescent="0.3">
      <c r="A218" s="22">
        <v>22</v>
      </c>
      <c r="B218" s="22" t="s">
        <v>35</v>
      </c>
      <c r="C218" s="22" t="s">
        <v>182</v>
      </c>
      <c r="D218" s="22">
        <v>7</v>
      </c>
      <c r="E218" s="22" t="s">
        <v>316</v>
      </c>
      <c r="F218" s="54"/>
      <c r="G218" s="54" t="s">
        <v>330</v>
      </c>
      <c r="H218" s="54">
        <v>0</v>
      </c>
      <c r="I218" s="63">
        <f>I215*I220*8760*0.0036</f>
        <v>0.54683788235294117</v>
      </c>
      <c r="J218" s="63">
        <f>I218</f>
        <v>0.54683788235294117</v>
      </c>
      <c r="K218" s="63">
        <f t="shared" ref="K218:AQ218" si="6">J218</f>
        <v>0.54683788235294117</v>
      </c>
      <c r="L218" s="63">
        <f t="shared" si="6"/>
        <v>0.54683788235294117</v>
      </c>
      <c r="M218" s="63">
        <f t="shared" si="6"/>
        <v>0.54683788235294117</v>
      </c>
      <c r="N218" s="63">
        <f t="shared" si="6"/>
        <v>0.54683788235294117</v>
      </c>
      <c r="O218" s="63">
        <f t="shared" si="6"/>
        <v>0.54683788235294117</v>
      </c>
      <c r="P218" s="63">
        <f t="shared" si="6"/>
        <v>0.54683788235294117</v>
      </c>
      <c r="Q218" s="63">
        <f t="shared" si="6"/>
        <v>0.54683788235294117</v>
      </c>
      <c r="R218" s="63">
        <f t="shared" si="6"/>
        <v>0.54683788235294117</v>
      </c>
      <c r="S218" s="63">
        <f t="shared" si="6"/>
        <v>0.54683788235294117</v>
      </c>
      <c r="T218" s="63">
        <f t="shared" si="6"/>
        <v>0.54683788235294117</v>
      </c>
      <c r="U218" s="63">
        <f t="shared" si="6"/>
        <v>0.54683788235294117</v>
      </c>
      <c r="V218" s="63">
        <f t="shared" si="6"/>
        <v>0.54683788235294117</v>
      </c>
      <c r="W218" s="63">
        <f t="shared" si="6"/>
        <v>0.54683788235294117</v>
      </c>
      <c r="X218" s="63">
        <f t="shared" si="6"/>
        <v>0.54683788235294117</v>
      </c>
      <c r="Y218" s="63">
        <f t="shared" si="6"/>
        <v>0.54683788235294117</v>
      </c>
      <c r="Z218" s="63">
        <f t="shared" si="6"/>
        <v>0.54683788235294117</v>
      </c>
      <c r="AA218" s="63">
        <f t="shared" si="6"/>
        <v>0.54683788235294117</v>
      </c>
      <c r="AB218" s="63">
        <f t="shared" si="6"/>
        <v>0.54683788235294117</v>
      </c>
      <c r="AC218" s="63">
        <f t="shared" si="6"/>
        <v>0.54683788235294117</v>
      </c>
      <c r="AD218" s="63">
        <f t="shared" si="6"/>
        <v>0.54683788235294117</v>
      </c>
      <c r="AE218" s="63">
        <f t="shared" si="6"/>
        <v>0.54683788235294117</v>
      </c>
      <c r="AF218" s="63">
        <f t="shared" si="6"/>
        <v>0.54683788235294117</v>
      </c>
      <c r="AG218" s="63">
        <f t="shared" si="6"/>
        <v>0.54683788235294117</v>
      </c>
      <c r="AH218" s="63">
        <f t="shared" si="6"/>
        <v>0.54683788235294117</v>
      </c>
      <c r="AI218" s="63">
        <f t="shared" si="6"/>
        <v>0.54683788235294117</v>
      </c>
      <c r="AJ218" s="63">
        <f t="shared" si="6"/>
        <v>0.54683788235294117</v>
      </c>
      <c r="AK218" s="63">
        <f t="shared" si="6"/>
        <v>0.54683788235294117</v>
      </c>
      <c r="AL218" s="63">
        <f t="shared" si="6"/>
        <v>0.54683788235294117</v>
      </c>
      <c r="AM218" s="63">
        <f t="shared" si="6"/>
        <v>0.54683788235294117</v>
      </c>
      <c r="AN218" s="63">
        <f t="shared" si="6"/>
        <v>0.54683788235294117</v>
      </c>
      <c r="AO218" s="63">
        <f t="shared" si="6"/>
        <v>0.54683788235294117</v>
      </c>
      <c r="AP218" s="63">
        <f t="shared" si="6"/>
        <v>0.54683788235294117</v>
      </c>
      <c r="AQ218" s="63">
        <f t="shared" si="6"/>
        <v>0.54683788235294117</v>
      </c>
      <c r="AR218" s="65"/>
      <c r="AS218" s="65"/>
      <c r="AT218" s="65"/>
    </row>
    <row r="219" spans="1:46" x14ac:dyDescent="0.3">
      <c r="A219" s="22">
        <v>22</v>
      </c>
      <c r="B219" s="22" t="s">
        <v>35</v>
      </c>
      <c r="C219" s="22" t="s">
        <v>182</v>
      </c>
      <c r="D219" s="22">
        <v>8</v>
      </c>
      <c r="E219" s="22" t="s">
        <v>317</v>
      </c>
      <c r="F219" s="54" t="s">
        <v>344</v>
      </c>
      <c r="G219" s="54" t="s">
        <v>330</v>
      </c>
      <c r="H219" s="54">
        <v>0</v>
      </c>
      <c r="I219" s="54">
        <v>0</v>
      </c>
      <c r="J219" s="54">
        <v>0</v>
      </c>
      <c r="K219" s="54">
        <v>0</v>
      </c>
      <c r="L219" s="54">
        <v>0.1211</v>
      </c>
      <c r="M219" s="54">
        <v>0</v>
      </c>
      <c r="N219" s="54">
        <v>0</v>
      </c>
      <c r="O219" s="54">
        <v>3.3299999999999996E-2</v>
      </c>
      <c r="P219" s="54">
        <v>0</v>
      </c>
      <c r="Q219" s="54">
        <v>0</v>
      </c>
      <c r="R219" s="54">
        <v>0</v>
      </c>
      <c r="S219" s="54">
        <v>0</v>
      </c>
      <c r="T219" s="54">
        <v>3.6749999999999998E-2</v>
      </c>
      <c r="U219" s="54">
        <v>1.7999999999999999E-2</v>
      </c>
      <c r="V219" s="54">
        <v>1.11E-2</v>
      </c>
      <c r="W219" s="54">
        <v>9.4500000000000001E-3</v>
      </c>
      <c r="X219" s="54">
        <v>8.8425000000000004E-2</v>
      </c>
      <c r="Y219" s="54">
        <v>0</v>
      </c>
      <c r="Z219" s="54">
        <v>0</v>
      </c>
      <c r="AA219" s="54">
        <v>0</v>
      </c>
      <c r="AB219" s="54">
        <v>0</v>
      </c>
      <c r="AC219" s="54">
        <v>0</v>
      </c>
      <c r="AD219" s="54">
        <v>0</v>
      </c>
      <c r="AE219" s="54">
        <v>0</v>
      </c>
      <c r="AF219" s="54">
        <v>0</v>
      </c>
      <c r="AG219" s="54">
        <v>0</v>
      </c>
      <c r="AH219" s="54">
        <v>0</v>
      </c>
      <c r="AI219" s="54">
        <v>0</v>
      </c>
      <c r="AJ219" s="54">
        <v>0</v>
      </c>
      <c r="AK219" s="54">
        <v>0</v>
      </c>
      <c r="AL219" s="54">
        <v>0</v>
      </c>
      <c r="AM219" s="54">
        <v>0</v>
      </c>
      <c r="AN219" s="54">
        <v>0</v>
      </c>
      <c r="AO219" s="54">
        <v>0</v>
      </c>
      <c r="AP219" s="54">
        <v>0</v>
      </c>
      <c r="AQ219" s="54">
        <v>0</v>
      </c>
      <c r="AR219" s="65"/>
      <c r="AS219" s="65"/>
      <c r="AT219" s="65"/>
    </row>
    <row r="220" spans="1:46" x14ac:dyDescent="0.3">
      <c r="A220" s="22">
        <v>22</v>
      </c>
      <c r="B220" s="22" t="s">
        <v>35</v>
      </c>
      <c r="C220" s="22" t="s">
        <v>182</v>
      </c>
      <c r="D220" s="22">
        <v>9</v>
      </c>
      <c r="E220" s="22" t="s">
        <v>318</v>
      </c>
      <c r="F220" s="54" t="s">
        <v>356</v>
      </c>
      <c r="G220" s="54" t="s">
        <v>342</v>
      </c>
      <c r="H220" s="54">
        <v>0</v>
      </c>
      <c r="I220" s="54">
        <v>0.30421255260094904</v>
      </c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65"/>
      <c r="AS220" s="65"/>
      <c r="AT220" s="65"/>
    </row>
    <row r="221" spans="1:46" x14ac:dyDescent="0.3">
      <c r="A221" s="22">
        <v>22</v>
      </c>
      <c r="B221" s="22" t="s">
        <v>35</v>
      </c>
      <c r="C221" s="22" t="s">
        <v>182</v>
      </c>
      <c r="D221" s="22">
        <v>10</v>
      </c>
      <c r="E221" s="22" t="s">
        <v>319</v>
      </c>
      <c r="F221" s="54" t="s">
        <v>356</v>
      </c>
      <c r="G221" s="54" t="s">
        <v>342</v>
      </c>
      <c r="H221" s="54">
        <v>0</v>
      </c>
      <c r="I221" s="54">
        <v>1</v>
      </c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65"/>
      <c r="AS221" s="65"/>
      <c r="AT221" s="65"/>
    </row>
    <row r="222" spans="1:46" x14ac:dyDescent="0.3">
      <c r="A222" s="8">
        <v>23</v>
      </c>
      <c r="B222" s="8" t="s">
        <v>36</v>
      </c>
      <c r="C222" s="8" t="s">
        <v>183</v>
      </c>
      <c r="D222" s="8">
        <v>1</v>
      </c>
      <c r="E222" s="8" t="s">
        <v>310</v>
      </c>
      <c r="F222" s="52" t="s">
        <v>357</v>
      </c>
      <c r="G222" s="52" t="s">
        <v>330</v>
      </c>
      <c r="H222" s="52">
        <v>0</v>
      </c>
      <c r="I222" s="52">
        <v>2101.7236400506763</v>
      </c>
      <c r="J222" s="52">
        <v>2290.6243867604526</v>
      </c>
      <c r="K222" s="52">
        <v>2212.714042300513</v>
      </c>
      <c r="L222" s="52">
        <v>2130.0823531056162</v>
      </c>
      <c r="M222" s="52">
        <v>1975.2421964792441</v>
      </c>
      <c r="N222" s="52">
        <v>1909.9750767698692</v>
      </c>
      <c r="O222" s="52">
        <v>1844.706002051782</v>
      </c>
      <c r="P222" s="52">
        <v>1779.434735995211</v>
      </c>
      <c r="Q222" s="52">
        <v>1714.1610025796606</v>
      </c>
      <c r="R222" s="52">
        <v>1648.8844773963367</v>
      </c>
      <c r="S222" s="52">
        <v>1599.6180858370515</v>
      </c>
      <c r="T222" s="52">
        <v>1550.3520260693883</v>
      </c>
      <c r="U222" s="52">
        <v>1501.0863110195694</v>
      </c>
      <c r="V222" s="52">
        <v>1451.8209542941061</v>
      </c>
      <c r="W222" s="52">
        <v>1402.555970225148</v>
      </c>
      <c r="X222" s="52">
        <v>1379.8029108452051</v>
      </c>
      <c r="Y222" s="52">
        <v>1357.0502551631209</v>
      </c>
      <c r="Z222" s="52">
        <v>1334.2980199986323</v>
      </c>
      <c r="AA222" s="52">
        <v>1311.546223119009</v>
      </c>
      <c r="AB222" s="52">
        <v>1288.7948833067308</v>
      </c>
      <c r="AC222" s="52">
        <v>1266.0440204330494</v>
      </c>
      <c r="AD222" s="52">
        <v>1243.2936555380379</v>
      </c>
      <c r="AE222" s="52">
        <v>1220.5438109178142</v>
      </c>
      <c r="AF222" s="52">
        <v>1197.7945102196873</v>
      </c>
      <c r="AG222" s="52">
        <v>1175.0457785460874</v>
      </c>
      <c r="AH222" s="52">
        <v>1152.297642568243</v>
      </c>
      <c r="AI222" s="52">
        <v>1129.5501306506758</v>
      </c>
      <c r="AJ222" s="52">
        <v>1106.8032729877511</v>
      </c>
      <c r="AK222" s="52">
        <v>1106.8032729877511</v>
      </c>
      <c r="AL222" s="52">
        <v>1106.8032729877511</v>
      </c>
      <c r="AM222" s="52">
        <v>1106.8032729877511</v>
      </c>
      <c r="AN222" s="52">
        <v>1106.8032729877511</v>
      </c>
      <c r="AO222" s="52">
        <v>1106.8032729877511</v>
      </c>
      <c r="AP222" s="52">
        <v>1106.8032729877511</v>
      </c>
      <c r="AQ222" s="52">
        <v>1106.8032729877511</v>
      </c>
      <c r="AR222" s="65"/>
      <c r="AS222" s="65"/>
      <c r="AT222" s="65"/>
    </row>
    <row r="223" spans="1:46" x14ac:dyDescent="0.3">
      <c r="A223" s="8">
        <v>23</v>
      </c>
      <c r="B223" s="8" t="s">
        <v>36</v>
      </c>
      <c r="C223" s="8" t="s">
        <v>183</v>
      </c>
      <c r="D223" s="8">
        <v>2</v>
      </c>
      <c r="E223" s="8" t="s">
        <v>311</v>
      </c>
      <c r="F223" s="52" t="s">
        <v>357</v>
      </c>
      <c r="G223" s="52" t="s">
        <v>330</v>
      </c>
      <c r="H223" s="52">
        <v>0</v>
      </c>
      <c r="I223" s="52">
        <v>61.660955517892447</v>
      </c>
      <c r="J223" s="52">
        <v>60.641658428247318</v>
      </c>
      <c r="K223" s="52">
        <v>59.637533590195112</v>
      </c>
      <c r="L223" s="52">
        <v>58.635381263889371</v>
      </c>
      <c r="M223" s="52">
        <v>57.635123527001625</v>
      </c>
      <c r="N223" s="52">
        <v>56.636686692141254</v>
      </c>
      <c r="O223" s="52">
        <v>55.640001036461662</v>
      </c>
      <c r="P223" s="52">
        <v>54.645000552869703</v>
      </c>
      <c r="Q223" s="52">
        <v>53.65162272097264</v>
      </c>
      <c r="R223" s="52">
        <v>52.659808296093331</v>
      </c>
      <c r="S223" s="52">
        <v>51.669501114859003</v>
      </c>
      <c r="T223" s="52">
        <v>50.68064791602653</v>
      </c>
      <c r="U223" s="52">
        <v>49.693198175348286</v>
      </c>
      <c r="V223" s="52">
        <v>48.707103953410098</v>
      </c>
      <c r="W223" s="52">
        <v>47.722319755489366</v>
      </c>
      <c r="X223" s="52">
        <v>47.587513646128485</v>
      </c>
      <c r="Y223" s="52">
        <v>47.452710039488963</v>
      </c>
      <c r="Z223" s="52">
        <v>47.31790893958798</v>
      </c>
      <c r="AA223" s="52">
        <v>47.183110350451372</v>
      </c>
      <c r="AB223" s="52">
        <v>47.048314276113572</v>
      </c>
      <c r="AC223" s="52">
        <v>46.913520720617655</v>
      </c>
      <c r="AD223" s="52">
        <v>46.778729688015375</v>
      </c>
      <c r="AE223" s="52">
        <v>46.643941182367186</v>
      </c>
      <c r="AF223" s="52">
        <v>46.509155207742282</v>
      </c>
      <c r="AG223" s="52">
        <v>46.374371768218538</v>
      </c>
      <c r="AH223" s="52">
        <v>46.23959086788264</v>
      </c>
      <c r="AI223" s="52">
        <v>46.104812510830072</v>
      </c>
      <c r="AJ223" s="52">
        <v>45.970036701165085</v>
      </c>
      <c r="AK223" s="52">
        <v>45.835263443000798</v>
      </c>
      <c r="AL223" s="52">
        <v>45.700492740459197</v>
      </c>
      <c r="AM223" s="52">
        <v>45.700492740459197</v>
      </c>
      <c r="AN223" s="52">
        <v>45.700492740459197</v>
      </c>
      <c r="AO223" s="52">
        <v>45.700492740459197</v>
      </c>
      <c r="AP223" s="52">
        <v>45.700492740459197</v>
      </c>
      <c r="AQ223" s="52">
        <v>45.700492740459197</v>
      </c>
      <c r="AR223" s="65"/>
      <c r="AS223" s="65"/>
      <c r="AT223" s="65"/>
    </row>
    <row r="224" spans="1:46" x14ac:dyDescent="0.3">
      <c r="A224" s="8">
        <v>23</v>
      </c>
      <c r="B224" s="8" t="s">
        <v>36</v>
      </c>
      <c r="C224" s="8" t="s">
        <v>183</v>
      </c>
      <c r="D224" s="8">
        <v>3</v>
      </c>
      <c r="E224" s="8" t="s">
        <v>312</v>
      </c>
      <c r="F224" s="52"/>
      <c r="G224" s="52" t="s">
        <v>342</v>
      </c>
      <c r="H224" s="52">
        <v>0</v>
      </c>
      <c r="I224" s="52">
        <v>0</v>
      </c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65"/>
      <c r="AS224" s="65"/>
      <c r="AT224" s="65"/>
    </row>
    <row r="225" spans="1:46" x14ac:dyDescent="0.3">
      <c r="A225" s="8">
        <v>23</v>
      </c>
      <c r="B225" s="8" t="s">
        <v>36</v>
      </c>
      <c r="C225" s="8" t="s">
        <v>183</v>
      </c>
      <c r="D225" s="8">
        <v>4</v>
      </c>
      <c r="E225" s="8" t="s">
        <v>313</v>
      </c>
      <c r="F225" s="52" t="s">
        <v>344</v>
      </c>
      <c r="G225" s="52" t="s">
        <v>342</v>
      </c>
      <c r="H225" s="52">
        <v>0</v>
      </c>
      <c r="I225" s="52">
        <v>0</v>
      </c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65"/>
      <c r="AS225" s="65"/>
      <c r="AT225" s="65"/>
    </row>
    <row r="226" spans="1:46" x14ac:dyDescent="0.3">
      <c r="A226" s="8">
        <v>23</v>
      </c>
      <c r="B226" s="8" t="s">
        <v>36</v>
      </c>
      <c r="C226" s="8" t="s">
        <v>183</v>
      </c>
      <c r="D226" s="8">
        <v>5</v>
      </c>
      <c r="E226" s="8" t="s">
        <v>314</v>
      </c>
      <c r="F226" s="52"/>
      <c r="G226" s="52" t="s">
        <v>329</v>
      </c>
      <c r="H226" s="52">
        <v>0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</row>
    <row r="227" spans="1:46" x14ac:dyDescent="0.3">
      <c r="A227" s="8">
        <v>23</v>
      </c>
      <c r="B227" s="8" t="s">
        <v>36</v>
      </c>
      <c r="C227" s="8" t="s">
        <v>183</v>
      </c>
      <c r="D227" s="8">
        <v>6</v>
      </c>
      <c r="E227" s="8" t="s">
        <v>315</v>
      </c>
      <c r="F227" s="52"/>
      <c r="G227" s="52" t="s">
        <v>329</v>
      </c>
      <c r="H227" s="52">
        <v>0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</row>
    <row r="228" spans="1:46" x14ac:dyDescent="0.3">
      <c r="A228" s="8">
        <v>23</v>
      </c>
      <c r="B228" s="8" t="s">
        <v>36</v>
      </c>
      <c r="C228" s="8" t="s">
        <v>183</v>
      </c>
      <c r="D228" s="8">
        <v>7</v>
      </c>
      <c r="E228" s="8" t="s">
        <v>316</v>
      </c>
      <c r="F228" s="52"/>
      <c r="G228" s="52" t="s">
        <v>329</v>
      </c>
      <c r="H228" s="52">
        <v>0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</row>
    <row r="229" spans="1:46" x14ac:dyDescent="0.3">
      <c r="A229" s="8">
        <v>23</v>
      </c>
      <c r="B229" s="8" t="s">
        <v>36</v>
      </c>
      <c r="C229" s="8" t="s">
        <v>183</v>
      </c>
      <c r="D229" s="8">
        <v>8</v>
      </c>
      <c r="E229" s="52" t="s">
        <v>317</v>
      </c>
      <c r="F229" s="52"/>
      <c r="G229" s="52" t="s">
        <v>329</v>
      </c>
      <c r="H229" s="52">
        <v>0</v>
      </c>
      <c r="I229" s="8"/>
      <c r="J229" s="8"/>
      <c r="K229" s="8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</row>
    <row r="230" spans="1:46" x14ac:dyDescent="0.3">
      <c r="A230" s="8">
        <v>23</v>
      </c>
      <c r="B230" s="8" t="s">
        <v>36</v>
      </c>
      <c r="C230" s="8" t="s">
        <v>183</v>
      </c>
      <c r="D230" s="8">
        <v>9</v>
      </c>
      <c r="E230" s="52" t="s">
        <v>318</v>
      </c>
      <c r="F230" s="52" t="s">
        <v>356</v>
      </c>
      <c r="G230" s="52" t="s">
        <v>342</v>
      </c>
      <c r="H230" s="52">
        <v>0</v>
      </c>
      <c r="I230" s="55">
        <v>0.33</v>
      </c>
      <c r="J230" s="8"/>
      <c r="K230" s="8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</row>
    <row r="231" spans="1:46" x14ac:dyDescent="0.3">
      <c r="A231" s="8">
        <v>23</v>
      </c>
      <c r="B231" s="8" t="s">
        <v>36</v>
      </c>
      <c r="C231" s="8" t="s">
        <v>183</v>
      </c>
      <c r="D231" s="8">
        <v>10</v>
      </c>
      <c r="E231" s="52" t="s">
        <v>319</v>
      </c>
      <c r="F231" s="52" t="s">
        <v>356</v>
      </c>
      <c r="G231" s="52" t="s">
        <v>342</v>
      </c>
      <c r="H231" s="52">
        <v>0</v>
      </c>
      <c r="I231" s="52">
        <v>1</v>
      </c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</row>
    <row r="232" spans="1:46" x14ac:dyDescent="0.3">
      <c r="A232" s="22">
        <v>24</v>
      </c>
      <c r="B232" s="54" t="s">
        <v>37</v>
      </c>
      <c r="C232" s="54" t="s">
        <v>184</v>
      </c>
      <c r="D232" s="54">
        <v>1</v>
      </c>
      <c r="E232" s="54" t="s">
        <v>310</v>
      </c>
      <c r="F232" s="54" t="s">
        <v>357</v>
      </c>
      <c r="G232" s="54" t="s">
        <v>330</v>
      </c>
      <c r="H232" s="54">
        <v>0</v>
      </c>
      <c r="I232" s="54">
        <v>2858.7294348498822</v>
      </c>
      <c r="J232" s="54">
        <v>2947.1437472679199</v>
      </c>
      <c r="K232" s="54">
        <v>2841.7254331186673</v>
      </c>
      <c r="L232" s="54">
        <v>2736.3071189694147</v>
      </c>
      <c r="M232" s="54">
        <v>2630.888804820162</v>
      </c>
      <c r="N232" s="54">
        <v>2525.4704906709094</v>
      </c>
      <c r="O232" s="54">
        <v>2420.0521765216567</v>
      </c>
      <c r="P232" s="54">
        <v>2314.6338623724041</v>
      </c>
      <c r="Q232" s="54">
        <v>2209.2155482231515</v>
      </c>
      <c r="R232" s="54">
        <v>2103.7972340738993</v>
      </c>
      <c r="S232" s="54">
        <v>1998.3789199246467</v>
      </c>
      <c r="T232" s="54">
        <v>1892.9606057753942</v>
      </c>
      <c r="U232" s="54">
        <v>1787.5422916261418</v>
      </c>
      <c r="V232" s="54">
        <v>1682.1239774768894</v>
      </c>
      <c r="W232" s="54">
        <v>1576.7056633276379</v>
      </c>
      <c r="X232" s="54">
        <v>1546.1625003924976</v>
      </c>
      <c r="Y232" s="54">
        <v>1515.619337457357</v>
      </c>
      <c r="Z232" s="54">
        <v>1485.0761745222164</v>
      </c>
      <c r="AA232" s="54">
        <v>1454.5330115870761</v>
      </c>
      <c r="AB232" s="54">
        <v>1423.9898486519355</v>
      </c>
      <c r="AC232" s="54">
        <v>1393.4466857167952</v>
      </c>
      <c r="AD232" s="54">
        <v>1362.9035227816546</v>
      </c>
      <c r="AE232" s="54">
        <v>1332.360359846514</v>
      </c>
      <c r="AF232" s="54">
        <v>1301.8171969113737</v>
      </c>
      <c r="AG232" s="54">
        <v>1271.2740339762331</v>
      </c>
      <c r="AH232" s="54">
        <v>1240.7308710410928</v>
      </c>
      <c r="AI232" s="54">
        <v>1210.1877081059522</v>
      </c>
      <c r="AJ232" s="54">
        <v>1179.6445451708119</v>
      </c>
      <c r="AK232" s="54">
        <v>1149.1013822356713</v>
      </c>
      <c r="AL232" s="54">
        <v>1118.55821930053</v>
      </c>
      <c r="AM232" s="54">
        <v>1118.55821930053</v>
      </c>
      <c r="AN232" s="54">
        <v>1118.55821930053</v>
      </c>
      <c r="AO232" s="54">
        <v>1118.55821930053</v>
      </c>
      <c r="AP232" s="54">
        <v>1118.55821930053</v>
      </c>
      <c r="AQ232" s="54">
        <v>1118.55821930053</v>
      </c>
    </row>
    <row r="233" spans="1:46" x14ac:dyDescent="0.3">
      <c r="A233" s="53">
        <v>24</v>
      </c>
      <c r="B233" s="54" t="s">
        <v>37</v>
      </c>
      <c r="C233" s="54" t="s">
        <v>184</v>
      </c>
      <c r="D233" s="54">
        <v>2</v>
      </c>
      <c r="E233" s="54" t="s">
        <v>311</v>
      </c>
      <c r="F233" s="54" t="s">
        <v>357</v>
      </c>
      <c r="G233" s="54" t="s">
        <v>330</v>
      </c>
      <c r="H233" s="54">
        <v>0</v>
      </c>
      <c r="I233" s="54">
        <v>30.327618992427759</v>
      </c>
      <c r="J233" s="54">
        <v>31.120784727390102</v>
      </c>
      <c r="K233" s="54">
        <v>30.116798282403671</v>
      </c>
      <c r="L233" s="54">
        <v>29.112811837417244</v>
      </c>
      <c r="M233" s="54">
        <v>28.108825392430816</v>
      </c>
      <c r="N233" s="54">
        <v>27.104838947444385</v>
      </c>
      <c r="O233" s="54">
        <v>26.100852502457958</v>
      </c>
      <c r="P233" s="54">
        <v>25.09686605747153</v>
      </c>
      <c r="Q233" s="54">
        <v>24.092879612485099</v>
      </c>
      <c r="R233" s="54">
        <v>23.088893167498668</v>
      </c>
      <c r="S233" s="54">
        <v>22.08490672251224</v>
      </c>
      <c r="T233" s="54">
        <v>21.080920277525813</v>
      </c>
      <c r="U233" s="54">
        <v>20.076933832539389</v>
      </c>
      <c r="V233" s="54">
        <v>19.072947387552961</v>
      </c>
      <c r="W233" s="54">
        <v>18.068960942566541</v>
      </c>
      <c r="X233" s="54">
        <v>17.778072951980036</v>
      </c>
      <c r="Y233" s="54">
        <v>17.487184961393531</v>
      </c>
      <c r="Z233" s="54">
        <v>17.19629697080703</v>
      </c>
      <c r="AA233" s="54">
        <v>16.905408980220521</v>
      </c>
      <c r="AB233" s="54">
        <v>16.61452098963402</v>
      </c>
      <c r="AC233" s="54">
        <v>16.323632999047515</v>
      </c>
      <c r="AD233" s="54">
        <v>16.03274500846101</v>
      </c>
      <c r="AE233" s="54">
        <v>15.741857017874505</v>
      </c>
      <c r="AF233" s="54">
        <v>15.450969027288</v>
      </c>
      <c r="AG233" s="54">
        <v>15.160081036701495</v>
      </c>
      <c r="AH233" s="54">
        <v>14.869193046114994</v>
      </c>
      <c r="AI233" s="54">
        <v>14.578305055528489</v>
      </c>
      <c r="AJ233" s="54">
        <v>14.287417064941984</v>
      </c>
      <c r="AK233" s="54">
        <v>13.996529074355479</v>
      </c>
      <c r="AL233" s="54">
        <v>13.705641083768967</v>
      </c>
      <c r="AM233" s="54">
        <v>13.705641083768967</v>
      </c>
      <c r="AN233" s="54">
        <v>13.705641083768967</v>
      </c>
      <c r="AO233" s="54">
        <v>13.705641083768967</v>
      </c>
      <c r="AP233" s="54">
        <v>13.705641083768967</v>
      </c>
      <c r="AQ233" s="54">
        <v>13.705641083768967</v>
      </c>
    </row>
    <row r="234" spans="1:46" x14ac:dyDescent="0.3">
      <c r="A234" s="22">
        <v>24</v>
      </c>
      <c r="B234" s="54" t="s">
        <v>37</v>
      </c>
      <c r="C234" s="54" t="s">
        <v>184</v>
      </c>
      <c r="D234" s="54">
        <v>3</v>
      </c>
      <c r="E234" s="54" t="s">
        <v>312</v>
      </c>
      <c r="F234" s="54"/>
      <c r="G234" s="54" t="s">
        <v>329</v>
      </c>
      <c r="H234" s="54">
        <v>0</v>
      </c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</row>
    <row r="235" spans="1:46" x14ac:dyDescent="0.3">
      <c r="A235" s="22">
        <v>24</v>
      </c>
      <c r="B235" s="54" t="s">
        <v>37</v>
      </c>
      <c r="C235" s="54" t="s">
        <v>184</v>
      </c>
      <c r="D235" s="54">
        <v>4</v>
      </c>
      <c r="E235" s="54" t="s">
        <v>313</v>
      </c>
      <c r="F235" s="54" t="s">
        <v>344</v>
      </c>
      <c r="G235" s="54" t="s">
        <v>342</v>
      </c>
      <c r="H235" s="54">
        <v>0</v>
      </c>
      <c r="I235" s="54">
        <v>0</v>
      </c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</row>
    <row r="236" spans="1:46" x14ac:dyDescent="0.3">
      <c r="A236" s="22">
        <v>24</v>
      </c>
      <c r="B236" s="54" t="s">
        <v>37</v>
      </c>
      <c r="C236" s="54" t="s">
        <v>184</v>
      </c>
      <c r="D236" s="54">
        <v>5</v>
      </c>
      <c r="E236" s="54" t="s">
        <v>314</v>
      </c>
      <c r="F236" s="54"/>
      <c r="G236" s="54" t="s">
        <v>329</v>
      </c>
      <c r="H236" s="54">
        <v>0</v>
      </c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</row>
    <row r="237" spans="1:46" x14ac:dyDescent="0.3">
      <c r="A237" s="22">
        <v>24</v>
      </c>
      <c r="B237" s="54" t="s">
        <v>37</v>
      </c>
      <c r="C237" s="54" t="s">
        <v>184</v>
      </c>
      <c r="D237" s="54">
        <v>6</v>
      </c>
      <c r="E237" s="54" t="s">
        <v>315</v>
      </c>
      <c r="F237" s="54"/>
      <c r="G237" s="54" t="s">
        <v>342</v>
      </c>
      <c r="H237" s="54">
        <v>0</v>
      </c>
      <c r="I237" s="54">
        <v>0.05</v>
      </c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</row>
    <row r="238" spans="1:46" x14ac:dyDescent="0.3">
      <c r="A238" s="22">
        <v>24</v>
      </c>
      <c r="B238" s="54" t="s">
        <v>37</v>
      </c>
      <c r="C238" s="54" t="s">
        <v>184</v>
      </c>
      <c r="D238" s="54">
        <v>7</v>
      </c>
      <c r="E238" s="54" t="s">
        <v>316</v>
      </c>
      <c r="F238" s="54"/>
      <c r="G238" s="54" t="s">
        <v>329</v>
      </c>
      <c r="H238" s="54">
        <v>0</v>
      </c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</row>
    <row r="239" spans="1:46" x14ac:dyDescent="0.3">
      <c r="A239" s="22">
        <v>24</v>
      </c>
      <c r="B239" s="54" t="s">
        <v>37</v>
      </c>
      <c r="C239" s="54" t="s">
        <v>184</v>
      </c>
      <c r="D239" s="54">
        <v>8</v>
      </c>
      <c r="E239" s="54" t="s">
        <v>317</v>
      </c>
      <c r="F239" s="54"/>
      <c r="G239" s="54" t="s">
        <v>329</v>
      </c>
      <c r="H239" s="54">
        <v>0</v>
      </c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</row>
    <row r="240" spans="1:46" x14ac:dyDescent="0.3">
      <c r="A240" s="22">
        <v>24</v>
      </c>
      <c r="B240" s="54" t="s">
        <v>37</v>
      </c>
      <c r="C240" s="54" t="s">
        <v>184</v>
      </c>
      <c r="D240" s="54">
        <v>9</v>
      </c>
      <c r="E240" s="54" t="s">
        <v>318</v>
      </c>
      <c r="F240" s="54" t="s">
        <v>356</v>
      </c>
      <c r="G240" s="54" t="s">
        <v>342</v>
      </c>
      <c r="H240" s="54">
        <v>0</v>
      </c>
      <c r="I240" s="54">
        <v>0.186</v>
      </c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</row>
    <row r="241" spans="1:43" x14ac:dyDescent="0.3">
      <c r="A241" s="22">
        <v>24</v>
      </c>
      <c r="B241" s="54" t="s">
        <v>37</v>
      </c>
      <c r="C241" s="54" t="s">
        <v>184</v>
      </c>
      <c r="D241" s="54">
        <v>10</v>
      </c>
      <c r="E241" s="54" t="s">
        <v>319</v>
      </c>
      <c r="F241" s="54" t="s">
        <v>356</v>
      </c>
      <c r="G241" s="54" t="s">
        <v>342</v>
      </c>
      <c r="H241" s="54">
        <v>0</v>
      </c>
      <c r="I241" s="54">
        <v>1</v>
      </c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</row>
    <row r="242" spans="1:43" x14ac:dyDescent="0.3">
      <c r="A242" s="8">
        <v>25</v>
      </c>
      <c r="B242" s="52" t="s">
        <v>38</v>
      </c>
      <c r="C242" s="52" t="s">
        <v>185</v>
      </c>
      <c r="D242" s="52">
        <v>1</v>
      </c>
      <c r="E242" s="52" t="s">
        <v>310</v>
      </c>
      <c r="F242" s="52"/>
      <c r="G242" s="52" t="s">
        <v>330</v>
      </c>
      <c r="H242" s="52">
        <v>0</v>
      </c>
      <c r="I242" s="52">
        <v>3682.887150811498</v>
      </c>
      <c r="J242" s="52">
        <v>4281.3261570697941</v>
      </c>
      <c r="K242" s="52">
        <v>4044.5128403450926</v>
      </c>
      <c r="L242" s="52">
        <v>3824.2171540971076</v>
      </c>
      <c r="M242" s="52">
        <v>3677.0064701810898</v>
      </c>
      <c r="N242" s="52">
        <v>3541.9126377678513</v>
      </c>
      <c r="O242" s="52">
        <v>3410.9281427762589</v>
      </c>
      <c r="P242" s="52">
        <v>3285.1678201275527</v>
      </c>
      <c r="Q242" s="52">
        <v>3165.7587575169146</v>
      </c>
      <c r="R242" s="52">
        <v>3049.4731052532597</v>
      </c>
      <c r="S242" s="52">
        <v>2971.0058788162314</v>
      </c>
      <c r="T242" s="52">
        <v>2892.5386523792031</v>
      </c>
      <c r="U242" s="52">
        <v>2814.0714259421757</v>
      </c>
      <c r="V242" s="52">
        <v>2735.6041995051478</v>
      </c>
      <c r="W242" s="52">
        <v>2657.1369730681199</v>
      </c>
      <c r="X242" s="52">
        <v>2617.8633677404696</v>
      </c>
      <c r="Y242" s="52">
        <v>2578.5897624128193</v>
      </c>
      <c r="Z242" s="52">
        <v>2539.316157085168</v>
      </c>
      <c r="AA242" s="52">
        <v>2500.0425517575172</v>
      </c>
      <c r="AB242" s="52">
        <v>2460.7689464298664</v>
      </c>
      <c r="AC242" s="52">
        <v>2421.4953411022152</v>
      </c>
      <c r="AD242" s="52">
        <v>2382.2217357745644</v>
      </c>
      <c r="AE242" s="52">
        <v>2342.9481304469145</v>
      </c>
      <c r="AF242" s="52">
        <v>2303.6745251192633</v>
      </c>
      <c r="AG242" s="52">
        <v>2264.4009197916134</v>
      </c>
      <c r="AH242" s="52">
        <v>2225.1273144639622</v>
      </c>
      <c r="AI242" s="52">
        <v>2185.8537091363114</v>
      </c>
      <c r="AJ242" s="52">
        <v>2146.5801038086606</v>
      </c>
      <c r="AK242" s="52">
        <v>2107.3064984810094</v>
      </c>
      <c r="AL242" s="52">
        <v>2068.0328931533581</v>
      </c>
      <c r="AM242" s="52">
        <f>AL242</f>
        <v>2068.0328931533581</v>
      </c>
      <c r="AN242" s="52">
        <f t="shared" ref="AN242:AQ242" si="7">AM242</f>
        <v>2068.0328931533581</v>
      </c>
      <c r="AO242" s="52">
        <f t="shared" si="7"/>
        <v>2068.0328931533581</v>
      </c>
      <c r="AP242" s="52">
        <f t="shared" si="7"/>
        <v>2068.0328931533581</v>
      </c>
      <c r="AQ242" s="52">
        <f t="shared" si="7"/>
        <v>2068.0328931533581</v>
      </c>
    </row>
    <row r="243" spans="1:43" x14ac:dyDescent="0.3">
      <c r="A243" s="8">
        <v>25</v>
      </c>
      <c r="B243" s="52" t="s">
        <v>38</v>
      </c>
      <c r="C243" s="52" t="s">
        <v>185</v>
      </c>
      <c r="D243" s="52">
        <v>2</v>
      </c>
      <c r="E243" s="52" t="s">
        <v>311</v>
      </c>
      <c r="F243" s="52"/>
      <c r="G243" s="52" t="s">
        <v>330</v>
      </c>
      <c r="H243" s="52">
        <v>0</v>
      </c>
      <c r="I243" s="52">
        <v>66.128570138770044</v>
      </c>
      <c r="J243" s="52">
        <v>78.434205957776726</v>
      </c>
      <c r="K243" s="52">
        <v>73.48342934185257</v>
      </c>
      <c r="L243" s="52">
        <v>68.945593487846338</v>
      </c>
      <c r="M243" s="52">
        <v>66.23488269213928</v>
      </c>
      <c r="N243" s="52">
        <v>63.827093184001683</v>
      </c>
      <c r="O243" s="52">
        <v>61.522037111405254</v>
      </c>
      <c r="P243" s="52">
        <v>59.347585347380985</v>
      </c>
      <c r="Q243" s="52">
        <v>57.331915084308413</v>
      </c>
      <c r="R243" s="52">
        <v>55.394330079910411</v>
      </c>
      <c r="S243" s="52">
        <v>54.402205721178106</v>
      </c>
      <c r="T243" s="52">
        <v>53.410081362445766</v>
      </c>
      <c r="U243" s="52">
        <v>52.417957003713461</v>
      </c>
      <c r="V243" s="52">
        <v>51.425832644981156</v>
      </c>
      <c r="W243" s="52">
        <v>50.433708286248816</v>
      </c>
      <c r="X243" s="52">
        <v>49.770099599893257</v>
      </c>
      <c r="Y243" s="52">
        <v>49.106490913537691</v>
      </c>
      <c r="Z243" s="52">
        <v>48.442882227182103</v>
      </c>
      <c r="AA243" s="52">
        <v>47.779273540826544</v>
      </c>
      <c r="AB243" s="52">
        <v>47.115664854470978</v>
      </c>
      <c r="AC243" s="52">
        <v>46.452056168115391</v>
      </c>
      <c r="AD243" s="52">
        <v>45.788447481759817</v>
      </c>
      <c r="AE243" s="52">
        <v>45.124838795404251</v>
      </c>
      <c r="AF243" s="52">
        <v>44.461230109048685</v>
      </c>
      <c r="AG243" s="52">
        <v>43.797621422693126</v>
      </c>
      <c r="AH243" s="52">
        <v>43.134012736337539</v>
      </c>
      <c r="AI243" s="52">
        <v>42.470404049981965</v>
      </c>
      <c r="AJ243" s="52">
        <v>41.806795363626399</v>
      </c>
      <c r="AK243" s="52">
        <v>41.143186677270805</v>
      </c>
      <c r="AL243" s="52">
        <v>40.479577990915224</v>
      </c>
      <c r="AM243" s="52">
        <f>AL243</f>
        <v>40.479577990915224</v>
      </c>
      <c r="AN243" s="52">
        <f t="shared" ref="AN243:AQ243" si="8">AM243</f>
        <v>40.479577990915224</v>
      </c>
      <c r="AO243" s="52">
        <f t="shared" si="8"/>
        <v>40.479577990915224</v>
      </c>
      <c r="AP243" s="52">
        <f t="shared" si="8"/>
        <v>40.479577990915224</v>
      </c>
      <c r="AQ243" s="52">
        <f t="shared" si="8"/>
        <v>40.479577990915224</v>
      </c>
    </row>
    <row r="244" spans="1:43" x14ac:dyDescent="0.3">
      <c r="A244" s="8">
        <v>25</v>
      </c>
      <c r="B244" s="52" t="s">
        <v>38</v>
      </c>
      <c r="C244" s="52" t="s">
        <v>185</v>
      </c>
      <c r="D244" s="52">
        <v>3</v>
      </c>
      <c r="E244" s="52" t="s">
        <v>312</v>
      </c>
      <c r="F244" s="52"/>
      <c r="G244" s="52" t="s">
        <v>329</v>
      </c>
      <c r="H244" s="52">
        <v>0</v>
      </c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</row>
    <row r="245" spans="1:43" x14ac:dyDescent="0.3">
      <c r="A245" s="8">
        <v>25</v>
      </c>
      <c r="B245" s="8" t="s">
        <v>38</v>
      </c>
      <c r="C245" s="8" t="s">
        <v>185</v>
      </c>
      <c r="D245" s="8">
        <v>4</v>
      </c>
      <c r="E245" s="8" t="s">
        <v>313</v>
      </c>
      <c r="F245" s="52"/>
      <c r="G245" s="52" t="s">
        <v>342</v>
      </c>
      <c r="H245" s="52">
        <v>0</v>
      </c>
      <c r="I245" s="52">
        <v>0</v>
      </c>
      <c r="J245" s="52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</row>
    <row r="246" spans="1:43" x14ac:dyDescent="0.3">
      <c r="A246" s="8">
        <v>25</v>
      </c>
      <c r="B246" s="8" t="s">
        <v>38</v>
      </c>
      <c r="C246" s="8" t="s">
        <v>185</v>
      </c>
      <c r="D246" s="8">
        <v>5</v>
      </c>
      <c r="E246" s="8" t="s">
        <v>314</v>
      </c>
      <c r="F246" s="52" t="s">
        <v>344</v>
      </c>
      <c r="G246" s="52" t="s">
        <v>329</v>
      </c>
      <c r="H246" s="52">
        <v>0</v>
      </c>
      <c r="I246" s="52"/>
      <c r="J246" s="52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</row>
    <row r="247" spans="1:43" x14ac:dyDescent="0.3">
      <c r="A247" s="8">
        <v>25</v>
      </c>
      <c r="B247" s="8" t="s">
        <v>38</v>
      </c>
      <c r="C247" s="8" t="s">
        <v>185</v>
      </c>
      <c r="D247" s="8">
        <v>6</v>
      </c>
      <c r="E247" s="8" t="s">
        <v>315</v>
      </c>
      <c r="F247" s="52"/>
      <c r="G247" s="52" t="s">
        <v>342</v>
      </c>
      <c r="H247" s="52">
        <v>0</v>
      </c>
      <c r="I247" s="52">
        <v>0.05</v>
      </c>
      <c r="J247" s="52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</row>
    <row r="248" spans="1:43" x14ac:dyDescent="0.3">
      <c r="A248" s="8">
        <v>25</v>
      </c>
      <c r="B248" s="8" t="s">
        <v>38</v>
      </c>
      <c r="C248" s="8" t="s">
        <v>185</v>
      </c>
      <c r="D248" s="8">
        <v>7</v>
      </c>
      <c r="E248" s="8" t="s">
        <v>316</v>
      </c>
      <c r="F248" s="52"/>
      <c r="G248" s="52" t="s">
        <v>329</v>
      </c>
      <c r="H248" s="52">
        <v>0</v>
      </c>
      <c r="I248" s="52"/>
      <c r="J248" s="52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</row>
    <row r="249" spans="1:43" x14ac:dyDescent="0.3">
      <c r="A249" s="8">
        <v>25</v>
      </c>
      <c r="B249" s="8" t="s">
        <v>38</v>
      </c>
      <c r="C249" s="8" t="s">
        <v>185</v>
      </c>
      <c r="D249" s="8">
        <v>8</v>
      </c>
      <c r="E249" s="52" t="s">
        <v>317</v>
      </c>
      <c r="F249" s="52"/>
      <c r="G249" s="52" t="s">
        <v>329</v>
      </c>
      <c r="H249" s="52">
        <v>0</v>
      </c>
      <c r="I249" s="47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</row>
    <row r="250" spans="1:43" x14ac:dyDescent="0.3">
      <c r="A250" s="8">
        <v>25</v>
      </c>
      <c r="B250" s="8" t="s">
        <v>38</v>
      </c>
      <c r="C250" s="8" t="s">
        <v>185</v>
      </c>
      <c r="D250" s="8">
        <v>9</v>
      </c>
      <c r="E250" s="52" t="s">
        <v>318</v>
      </c>
      <c r="F250" s="52" t="s">
        <v>356</v>
      </c>
      <c r="G250" s="52" t="s">
        <v>342</v>
      </c>
      <c r="H250" s="52">
        <v>0</v>
      </c>
      <c r="I250" s="55">
        <v>0.186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</row>
    <row r="251" spans="1:43" ht="15" thickBot="1" x14ac:dyDescent="0.35">
      <c r="A251" s="8">
        <v>25</v>
      </c>
      <c r="B251" s="8" t="s">
        <v>38</v>
      </c>
      <c r="C251" s="8" t="s">
        <v>185</v>
      </c>
      <c r="D251" s="8">
        <v>10</v>
      </c>
      <c r="E251" s="52" t="s">
        <v>319</v>
      </c>
      <c r="F251" s="52" t="s">
        <v>356</v>
      </c>
      <c r="G251" s="52" t="s">
        <v>342</v>
      </c>
      <c r="H251" s="52">
        <v>0</v>
      </c>
      <c r="I251" s="47">
        <v>1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</row>
    <row r="252" spans="1:43" x14ac:dyDescent="0.3">
      <c r="A252" s="30">
        <v>26</v>
      </c>
      <c r="B252" s="31" t="s">
        <v>39</v>
      </c>
      <c r="C252" s="31" t="s">
        <v>186</v>
      </c>
      <c r="D252" s="31">
        <v>1</v>
      </c>
      <c r="E252" s="31" t="s">
        <v>310</v>
      </c>
      <c r="F252" s="31"/>
      <c r="G252" s="31" t="s">
        <v>329</v>
      </c>
      <c r="H252" s="31">
        <v>0</v>
      </c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6"/>
    </row>
    <row r="253" spans="1:43" x14ac:dyDescent="0.3">
      <c r="A253" s="32">
        <v>26</v>
      </c>
      <c r="B253" s="22" t="s">
        <v>39</v>
      </c>
      <c r="C253" s="22" t="s">
        <v>186</v>
      </c>
      <c r="D253" s="22">
        <v>2</v>
      </c>
      <c r="E253" s="22" t="s">
        <v>311</v>
      </c>
      <c r="F253" s="22"/>
      <c r="G253" s="22" t="s">
        <v>329</v>
      </c>
      <c r="H253" s="22">
        <v>0</v>
      </c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35"/>
    </row>
    <row r="254" spans="1:43" x14ac:dyDescent="0.3">
      <c r="A254" s="32">
        <v>26</v>
      </c>
      <c r="B254" s="22" t="s">
        <v>39</v>
      </c>
      <c r="C254" s="22" t="s">
        <v>186</v>
      </c>
      <c r="D254" s="22">
        <v>3</v>
      </c>
      <c r="E254" s="22" t="s">
        <v>312</v>
      </c>
      <c r="F254" s="22"/>
      <c r="G254" s="22" t="s">
        <v>329</v>
      </c>
      <c r="H254" s="22">
        <v>0</v>
      </c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35"/>
    </row>
    <row r="255" spans="1:43" x14ac:dyDescent="0.3">
      <c r="A255" s="32">
        <v>26</v>
      </c>
      <c r="B255" s="22" t="s">
        <v>39</v>
      </c>
      <c r="C255" s="22" t="s">
        <v>186</v>
      </c>
      <c r="D255" s="22">
        <v>4</v>
      </c>
      <c r="E255" s="22" t="s">
        <v>313</v>
      </c>
      <c r="F255" s="22"/>
      <c r="G255" s="22" t="s">
        <v>329</v>
      </c>
      <c r="H255" s="22">
        <v>0</v>
      </c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35"/>
    </row>
    <row r="256" spans="1:43" x14ac:dyDescent="0.3">
      <c r="A256" s="32">
        <v>26</v>
      </c>
      <c r="B256" s="22" t="s">
        <v>39</v>
      </c>
      <c r="C256" s="22" t="s">
        <v>186</v>
      </c>
      <c r="D256" s="22">
        <v>5</v>
      </c>
      <c r="E256" s="22" t="s">
        <v>314</v>
      </c>
      <c r="F256" s="22"/>
      <c r="G256" s="22" t="s">
        <v>329</v>
      </c>
      <c r="H256" s="22">
        <v>0</v>
      </c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35"/>
    </row>
    <row r="257" spans="1:43" x14ac:dyDescent="0.3">
      <c r="A257" s="32">
        <v>26</v>
      </c>
      <c r="B257" s="22" t="s">
        <v>39</v>
      </c>
      <c r="C257" s="22" t="s">
        <v>186</v>
      </c>
      <c r="D257" s="22">
        <v>6</v>
      </c>
      <c r="E257" s="22" t="s">
        <v>315</v>
      </c>
      <c r="F257" s="22"/>
      <c r="G257" s="22" t="s">
        <v>329</v>
      </c>
      <c r="H257" s="22">
        <v>0</v>
      </c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35"/>
    </row>
    <row r="258" spans="1:43" x14ac:dyDescent="0.3">
      <c r="A258" s="32">
        <v>26</v>
      </c>
      <c r="B258" s="22" t="s">
        <v>39</v>
      </c>
      <c r="C258" s="22" t="s">
        <v>186</v>
      </c>
      <c r="D258" s="22">
        <v>7</v>
      </c>
      <c r="E258" s="22" t="s">
        <v>316</v>
      </c>
      <c r="F258" s="22"/>
      <c r="G258" s="22" t="s">
        <v>329</v>
      </c>
      <c r="H258" s="22">
        <v>0</v>
      </c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35"/>
    </row>
    <row r="259" spans="1:43" x14ac:dyDescent="0.3">
      <c r="A259" s="32">
        <v>26</v>
      </c>
      <c r="B259" s="22" t="s">
        <v>39</v>
      </c>
      <c r="C259" s="22" t="s">
        <v>186</v>
      </c>
      <c r="D259" s="22">
        <v>8</v>
      </c>
      <c r="E259" s="22" t="s">
        <v>317</v>
      </c>
      <c r="F259" s="22"/>
      <c r="G259" s="22" t="s">
        <v>329</v>
      </c>
      <c r="H259" s="22">
        <v>0</v>
      </c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35"/>
    </row>
    <row r="260" spans="1:43" x14ac:dyDescent="0.3">
      <c r="A260" s="32">
        <v>26</v>
      </c>
      <c r="B260" s="22" t="s">
        <v>39</v>
      </c>
      <c r="C260" s="22" t="s">
        <v>186</v>
      </c>
      <c r="D260" s="22">
        <v>9</v>
      </c>
      <c r="E260" s="22" t="s">
        <v>318</v>
      </c>
      <c r="F260" s="22"/>
      <c r="G260" s="22" t="s">
        <v>329</v>
      </c>
      <c r="H260" s="22">
        <v>0</v>
      </c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35"/>
    </row>
    <row r="261" spans="1:43" ht="15" thickBot="1" x14ac:dyDescent="0.35">
      <c r="A261" s="33">
        <v>26</v>
      </c>
      <c r="B261" s="34" t="s">
        <v>39</v>
      </c>
      <c r="C261" s="34" t="s">
        <v>186</v>
      </c>
      <c r="D261" s="34">
        <v>10</v>
      </c>
      <c r="E261" s="34" t="s">
        <v>319</v>
      </c>
      <c r="F261" s="34"/>
      <c r="G261" s="34" t="s">
        <v>329</v>
      </c>
      <c r="H261" s="34">
        <v>0</v>
      </c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51"/>
    </row>
    <row r="262" spans="1:43" x14ac:dyDescent="0.3">
      <c r="A262" s="5">
        <v>27</v>
      </c>
      <c r="B262" s="6" t="s">
        <v>40</v>
      </c>
      <c r="C262" s="6" t="s">
        <v>187</v>
      </c>
      <c r="D262" s="6">
        <v>1</v>
      </c>
      <c r="E262" s="6" t="s">
        <v>310</v>
      </c>
      <c r="F262" s="6"/>
      <c r="G262" s="6" t="s">
        <v>329</v>
      </c>
      <c r="H262" s="6">
        <v>0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23"/>
    </row>
    <row r="263" spans="1:43" x14ac:dyDescent="0.3">
      <c r="A263" s="7">
        <v>27</v>
      </c>
      <c r="B263" s="8" t="s">
        <v>40</v>
      </c>
      <c r="C263" s="8" t="s">
        <v>187</v>
      </c>
      <c r="D263" s="8">
        <v>2</v>
      </c>
      <c r="E263" s="8" t="s">
        <v>311</v>
      </c>
      <c r="F263" s="8"/>
      <c r="G263" s="8" t="s">
        <v>329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24"/>
    </row>
    <row r="264" spans="1:43" x14ac:dyDescent="0.3">
      <c r="A264" s="7">
        <v>27</v>
      </c>
      <c r="B264" s="8" t="s">
        <v>40</v>
      </c>
      <c r="C264" s="8" t="s">
        <v>187</v>
      </c>
      <c r="D264" s="8">
        <v>3</v>
      </c>
      <c r="E264" s="8" t="s">
        <v>312</v>
      </c>
      <c r="F264" s="8"/>
      <c r="G264" s="8" t="s">
        <v>329</v>
      </c>
      <c r="H264" s="8">
        <v>0</v>
      </c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24"/>
    </row>
    <row r="265" spans="1:43" x14ac:dyDescent="0.3">
      <c r="A265" s="7">
        <v>27</v>
      </c>
      <c r="B265" s="8" t="s">
        <v>40</v>
      </c>
      <c r="C265" s="8" t="s">
        <v>187</v>
      </c>
      <c r="D265" s="8">
        <v>4</v>
      </c>
      <c r="E265" s="8" t="s">
        <v>313</v>
      </c>
      <c r="F265" s="8"/>
      <c r="G265" s="8" t="s">
        <v>329</v>
      </c>
      <c r="H265" s="8">
        <v>0</v>
      </c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24"/>
    </row>
    <row r="266" spans="1:43" x14ac:dyDescent="0.3">
      <c r="A266" s="7">
        <v>27</v>
      </c>
      <c r="B266" s="8" t="s">
        <v>40</v>
      </c>
      <c r="C266" s="8" t="s">
        <v>187</v>
      </c>
      <c r="D266" s="8">
        <v>5</v>
      </c>
      <c r="E266" s="8" t="s">
        <v>314</v>
      </c>
      <c r="F266" s="8"/>
      <c r="G266" s="8" t="s">
        <v>329</v>
      </c>
      <c r="H266" s="8">
        <v>0</v>
      </c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24"/>
    </row>
    <row r="267" spans="1:43" x14ac:dyDescent="0.3">
      <c r="A267" s="7">
        <v>27</v>
      </c>
      <c r="B267" s="8" t="s">
        <v>40</v>
      </c>
      <c r="C267" s="8" t="s">
        <v>187</v>
      </c>
      <c r="D267" s="8">
        <v>6</v>
      </c>
      <c r="E267" s="8" t="s">
        <v>315</v>
      </c>
      <c r="F267" s="8"/>
      <c r="G267" s="8" t="s">
        <v>329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24"/>
    </row>
    <row r="268" spans="1:43" x14ac:dyDescent="0.3">
      <c r="A268" s="7">
        <v>27</v>
      </c>
      <c r="B268" s="8" t="s">
        <v>40</v>
      </c>
      <c r="C268" s="8" t="s">
        <v>187</v>
      </c>
      <c r="D268" s="8">
        <v>7</v>
      </c>
      <c r="E268" s="8" t="s">
        <v>316</v>
      </c>
      <c r="F268" s="8"/>
      <c r="G268" s="8" t="s">
        <v>329</v>
      </c>
      <c r="H268" s="8">
        <v>0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24"/>
    </row>
    <row r="269" spans="1:43" x14ac:dyDescent="0.3">
      <c r="A269" s="7">
        <v>27</v>
      </c>
      <c r="B269" s="8" t="s">
        <v>40</v>
      </c>
      <c r="C269" s="8" t="s">
        <v>187</v>
      </c>
      <c r="D269" s="8">
        <v>8</v>
      </c>
      <c r="E269" s="8" t="s">
        <v>317</v>
      </c>
      <c r="F269" s="8"/>
      <c r="G269" s="8" t="s">
        <v>329</v>
      </c>
      <c r="H269" s="8">
        <v>0</v>
      </c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24"/>
    </row>
    <row r="270" spans="1:43" x14ac:dyDescent="0.3">
      <c r="A270" s="7">
        <v>27</v>
      </c>
      <c r="B270" s="8" t="s">
        <v>40</v>
      </c>
      <c r="C270" s="8" t="s">
        <v>187</v>
      </c>
      <c r="D270" s="8">
        <v>9</v>
      </c>
      <c r="E270" s="8" t="s">
        <v>318</v>
      </c>
      <c r="F270" s="8"/>
      <c r="G270" s="8" t="s">
        <v>329</v>
      </c>
      <c r="H270" s="8">
        <v>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24"/>
    </row>
    <row r="271" spans="1:43" x14ac:dyDescent="0.3">
      <c r="A271" s="7">
        <v>27</v>
      </c>
      <c r="B271" s="8" t="s">
        <v>40</v>
      </c>
      <c r="C271" s="8" t="s">
        <v>187</v>
      </c>
      <c r="D271" s="8">
        <v>10</v>
      </c>
      <c r="E271" s="8" t="s">
        <v>319</v>
      </c>
      <c r="F271" s="8"/>
      <c r="G271" s="8" t="s">
        <v>329</v>
      </c>
      <c r="H271" s="8">
        <v>0</v>
      </c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24"/>
    </row>
    <row r="272" spans="1:43" x14ac:dyDescent="0.3">
      <c r="A272" s="32">
        <v>28</v>
      </c>
      <c r="B272" s="22" t="s">
        <v>41</v>
      </c>
      <c r="C272" s="22" t="s">
        <v>188</v>
      </c>
      <c r="D272" s="22">
        <v>1</v>
      </c>
      <c r="E272" s="22" t="s">
        <v>310</v>
      </c>
      <c r="F272" s="22"/>
      <c r="G272" s="22" t="s">
        <v>329</v>
      </c>
      <c r="H272" s="22">
        <v>0</v>
      </c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35"/>
    </row>
    <row r="273" spans="1:43" x14ac:dyDescent="0.3">
      <c r="A273" s="32">
        <v>28</v>
      </c>
      <c r="B273" s="22" t="s">
        <v>41</v>
      </c>
      <c r="C273" s="22" t="s">
        <v>188</v>
      </c>
      <c r="D273" s="22">
        <v>2</v>
      </c>
      <c r="E273" s="22" t="s">
        <v>311</v>
      </c>
      <c r="F273" s="22"/>
      <c r="G273" s="22" t="s">
        <v>329</v>
      </c>
      <c r="H273" s="22">
        <v>0</v>
      </c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35"/>
    </row>
    <row r="274" spans="1:43" x14ac:dyDescent="0.3">
      <c r="A274" s="32">
        <v>28</v>
      </c>
      <c r="B274" s="22" t="s">
        <v>41</v>
      </c>
      <c r="C274" s="22" t="s">
        <v>188</v>
      </c>
      <c r="D274" s="22">
        <v>3</v>
      </c>
      <c r="E274" s="22" t="s">
        <v>312</v>
      </c>
      <c r="F274" s="22"/>
      <c r="G274" s="22" t="s">
        <v>329</v>
      </c>
      <c r="H274" s="22">
        <v>0</v>
      </c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35"/>
    </row>
    <row r="275" spans="1:43" x14ac:dyDescent="0.3">
      <c r="A275" s="32">
        <v>28</v>
      </c>
      <c r="B275" s="22" t="s">
        <v>41</v>
      </c>
      <c r="C275" s="22" t="s">
        <v>188</v>
      </c>
      <c r="D275" s="22">
        <v>4</v>
      </c>
      <c r="E275" s="22" t="s">
        <v>313</v>
      </c>
      <c r="F275" s="22"/>
      <c r="G275" s="22" t="s">
        <v>329</v>
      </c>
      <c r="H275" s="22">
        <v>0</v>
      </c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35"/>
    </row>
    <row r="276" spans="1:43" x14ac:dyDescent="0.3">
      <c r="A276" s="32">
        <v>28</v>
      </c>
      <c r="B276" s="22" t="s">
        <v>41</v>
      </c>
      <c r="C276" s="22" t="s">
        <v>188</v>
      </c>
      <c r="D276" s="22">
        <v>5</v>
      </c>
      <c r="E276" s="22" t="s">
        <v>314</v>
      </c>
      <c r="F276" s="22"/>
      <c r="G276" s="22" t="s">
        <v>329</v>
      </c>
      <c r="H276" s="22">
        <v>0</v>
      </c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35"/>
    </row>
    <row r="277" spans="1:43" x14ac:dyDescent="0.3">
      <c r="A277" s="32">
        <v>28</v>
      </c>
      <c r="B277" s="22" t="s">
        <v>41</v>
      </c>
      <c r="C277" s="22" t="s">
        <v>188</v>
      </c>
      <c r="D277" s="22">
        <v>6</v>
      </c>
      <c r="E277" s="22" t="s">
        <v>315</v>
      </c>
      <c r="F277" s="22"/>
      <c r="G277" s="22" t="s">
        <v>329</v>
      </c>
      <c r="H277" s="22">
        <v>0</v>
      </c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35"/>
    </row>
    <row r="278" spans="1:43" x14ac:dyDescent="0.3">
      <c r="A278" s="32">
        <v>28</v>
      </c>
      <c r="B278" s="22" t="s">
        <v>41</v>
      </c>
      <c r="C278" s="22" t="s">
        <v>188</v>
      </c>
      <c r="D278" s="22">
        <v>7</v>
      </c>
      <c r="E278" s="22" t="s">
        <v>316</v>
      </c>
      <c r="F278" s="22"/>
      <c r="G278" s="22" t="s">
        <v>329</v>
      </c>
      <c r="H278" s="22">
        <v>0</v>
      </c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35"/>
    </row>
    <row r="279" spans="1:43" x14ac:dyDescent="0.3">
      <c r="A279" s="32">
        <v>28</v>
      </c>
      <c r="B279" s="22" t="s">
        <v>41</v>
      </c>
      <c r="C279" s="22" t="s">
        <v>188</v>
      </c>
      <c r="D279" s="22">
        <v>8</v>
      </c>
      <c r="E279" s="22" t="s">
        <v>317</v>
      </c>
      <c r="F279" s="22"/>
      <c r="G279" s="22" t="s">
        <v>329</v>
      </c>
      <c r="H279" s="22">
        <v>0</v>
      </c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35"/>
    </row>
    <row r="280" spans="1:43" x14ac:dyDescent="0.3">
      <c r="A280" s="32">
        <v>28</v>
      </c>
      <c r="B280" s="22" t="s">
        <v>41</v>
      </c>
      <c r="C280" s="22" t="s">
        <v>188</v>
      </c>
      <c r="D280" s="22">
        <v>9</v>
      </c>
      <c r="E280" s="22" t="s">
        <v>318</v>
      </c>
      <c r="F280" s="22"/>
      <c r="G280" s="22" t="s">
        <v>329</v>
      </c>
      <c r="H280" s="22">
        <v>0</v>
      </c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35"/>
    </row>
    <row r="281" spans="1:43" x14ac:dyDescent="0.3">
      <c r="A281" s="32">
        <v>28</v>
      </c>
      <c r="B281" s="22" t="s">
        <v>41</v>
      </c>
      <c r="C281" s="22" t="s">
        <v>188</v>
      </c>
      <c r="D281" s="22">
        <v>10</v>
      </c>
      <c r="E281" s="22" t="s">
        <v>319</v>
      </c>
      <c r="F281" s="22"/>
      <c r="G281" s="22" t="s">
        <v>329</v>
      </c>
      <c r="H281" s="22">
        <v>0</v>
      </c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35"/>
    </row>
    <row r="282" spans="1:43" x14ac:dyDescent="0.3">
      <c r="A282" s="7">
        <v>29</v>
      </c>
      <c r="B282" s="8" t="s">
        <v>323</v>
      </c>
      <c r="C282" s="8" t="s">
        <v>324</v>
      </c>
      <c r="D282" s="8">
        <v>1</v>
      </c>
      <c r="E282" s="8" t="s">
        <v>310</v>
      </c>
      <c r="F282" s="8"/>
      <c r="G282" s="8" t="s">
        <v>329</v>
      </c>
      <c r="H282" s="8">
        <v>0</v>
      </c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24"/>
    </row>
    <row r="283" spans="1:43" x14ac:dyDescent="0.3">
      <c r="A283" s="7">
        <v>29</v>
      </c>
      <c r="B283" s="8" t="s">
        <v>323</v>
      </c>
      <c r="C283" s="8" t="s">
        <v>324</v>
      </c>
      <c r="D283" s="8">
        <v>2</v>
      </c>
      <c r="E283" s="8" t="s">
        <v>311</v>
      </c>
      <c r="F283" s="8"/>
      <c r="G283" s="8" t="s">
        <v>329</v>
      </c>
      <c r="H283" s="8">
        <v>0</v>
      </c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24"/>
    </row>
    <row r="284" spans="1:43" x14ac:dyDescent="0.3">
      <c r="A284" s="7">
        <v>29</v>
      </c>
      <c r="B284" s="8" t="s">
        <v>323</v>
      </c>
      <c r="C284" s="8" t="s">
        <v>324</v>
      </c>
      <c r="D284" s="8">
        <v>3</v>
      </c>
      <c r="E284" s="8" t="s">
        <v>312</v>
      </c>
      <c r="F284" s="8"/>
      <c r="G284" s="8" t="s">
        <v>329</v>
      </c>
      <c r="H284" s="8">
        <v>0</v>
      </c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24"/>
    </row>
    <row r="285" spans="1:43" x14ac:dyDescent="0.3">
      <c r="A285" s="7">
        <v>29</v>
      </c>
      <c r="B285" s="8" t="s">
        <v>323</v>
      </c>
      <c r="C285" s="8" t="s">
        <v>324</v>
      </c>
      <c r="D285" s="8">
        <v>4</v>
      </c>
      <c r="E285" s="8" t="s">
        <v>313</v>
      </c>
      <c r="F285" s="8"/>
      <c r="G285" s="8" t="s">
        <v>329</v>
      </c>
      <c r="H285" s="8">
        <v>0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24"/>
    </row>
    <row r="286" spans="1:43" x14ac:dyDescent="0.3">
      <c r="A286" s="7">
        <v>29</v>
      </c>
      <c r="B286" s="8" t="s">
        <v>323</v>
      </c>
      <c r="C286" s="8" t="s">
        <v>324</v>
      </c>
      <c r="D286" s="8">
        <v>5</v>
      </c>
      <c r="E286" s="8" t="s">
        <v>314</v>
      </c>
      <c r="F286" s="8"/>
      <c r="G286" s="8" t="s">
        <v>329</v>
      </c>
      <c r="H286" s="8">
        <v>0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24"/>
    </row>
    <row r="287" spans="1:43" x14ac:dyDescent="0.3">
      <c r="A287" s="7">
        <v>29</v>
      </c>
      <c r="B287" s="8" t="s">
        <v>323</v>
      </c>
      <c r="C287" s="8" t="s">
        <v>324</v>
      </c>
      <c r="D287" s="8">
        <v>6</v>
      </c>
      <c r="E287" s="8" t="s">
        <v>315</v>
      </c>
      <c r="F287" s="8" t="s">
        <v>332</v>
      </c>
      <c r="G287" s="8" t="s">
        <v>330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8">
        <v>0</v>
      </c>
      <c r="AD287" s="8">
        <v>0</v>
      </c>
      <c r="AE287" s="8">
        <v>0</v>
      </c>
      <c r="AF287" s="8">
        <v>0</v>
      </c>
      <c r="AG287" s="8">
        <v>0</v>
      </c>
      <c r="AH287" s="8">
        <v>0</v>
      </c>
      <c r="AI287" s="8">
        <v>0</v>
      </c>
      <c r="AJ287" s="8">
        <v>0</v>
      </c>
      <c r="AK287" s="8">
        <v>0</v>
      </c>
      <c r="AL287" s="8">
        <v>0</v>
      </c>
      <c r="AM287" s="8">
        <v>0</v>
      </c>
      <c r="AN287" s="8">
        <v>0</v>
      </c>
      <c r="AO287" s="8">
        <v>0</v>
      </c>
      <c r="AP287" s="8">
        <v>0</v>
      </c>
      <c r="AQ287" s="24">
        <v>0</v>
      </c>
    </row>
    <row r="288" spans="1:43" x14ac:dyDescent="0.3">
      <c r="A288" s="7">
        <v>29</v>
      </c>
      <c r="B288" s="8" t="s">
        <v>323</v>
      </c>
      <c r="C288" s="8" t="s">
        <v>324</v>
      </c>
      <c r="D288" s="8">
        <v>7</v>
      </c>
      <c r="E288" s="8" t="s">
        <v>316</v>
      </c>
      <c r="F288" s="8"/>
      <c r="G288" s="8" t="s">
        <v>329</v>
      </c>
      <c r="H288" s="8">
        <v>0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24"/>
    </row>
    <row r="289" spans="1:43" x14ac:dyDescent="0.3">
      <c r="A289" s="7">
        <v>29</v>
      </c>
      <c r="B289" s="8" t="s">
        <v>323</v>
      </c>
      <c r="C289" s="8" t="s">
        <v>324</v>
      </c>
      <c r="D289" s="8">
        <v>8</v>
      </c>
      <c r="E289" s="8" t="s">
        <v>317</v>
      </c>
      <c r="F289" s="8"/>
      <c r="G289" s="8" t="s">
        <v>329</v>
      </c>
      <c r="H289" s="8">
        <v>0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24"/>
    </row>
    <row r="290" spans="1:43" x14ac:dyDescent="0.3">
      <c r="A290" s="7">
        <v>29</v>
      </c>
      <c r="B290" s="8" t="s">
        <v>323</v>
      </c>
      <c r="C290" s="8" t="s">
        <v>324</v>
      </c>
      <c r="D290" s="8">
        <v>9</v>
      </c>
      <c r="E290" s="8" t="s">
        <v>318</v>
      </c>
      <c r="F290" s="8"/>
      <c r="G290" s="8" t="s">
        <v>329</v>
      </c>
      <c r="H290" s="8">
        <v>0</v>
      </c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24"/>
    </row>
    <row r="291" spans="1:43" ht="15" thickBot="1" x14ac:dyDescent="0.35">
      <c r="A291" s="7">
        <v>29</v>
      </c>
      <c r="B291" s="8" t="s">
        <v>323</v>
      </c>
      <c r="C291" s="8" t="s">
        <v>324</v>
      </c>
      <c r="D291" s="8">
        <v>10</v>
      </c>
      <c r="E291" s="8" t="s">
        <v>319</v>
      </c>
      <c r="F291" s="8"/>
      <c r="G291" s="8" t="s">
        <v>329</v>
      </c>
      <c r="H291" s="8">
        <v>0</v>
      </c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24"/>
    </row>
    <row r="292" spans="1:43" x14ac:dyDescent="0.3">
      <c r="A292" s="30">
        <v>30</v>
      </c>
      <c r="B292" s="31" t="s">
        <v>42</v>
      </c>
      <c r="C292" s="31" t="s">
        <v>189</v>
      </c>
      <c r="D292" s="31">
        <v>1</v>
      </c>
      <c r="E292" s="31" t="s">
        <v>310</v>
      </c>
      <c r="F292" s="31"/>
      <c r="G292" s="31" t="s">
        <v>329</v>
      </c>
      <c r="H292" s="31">
        <v>0</v>
      </c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6"/>
    </row>
    <row r="293" spans="1:43" x14ac:dyDescent="0.3">
      <c r="A293" s="32">
        <v>30</v>
      </c>
      <c r="B293" s="22" t="s">
        <v>42</v>
      </c>
      <c r="C293" s="22" t="s">
        <v>189</v>
      </c>
      <c r="D293" s="22">
        <v>2</v>
      </c>
      <c r="E293" s="22" t="s">
        <v>311</v>
      </c>
      <c r="F293" s="22"/>
      <c r="G293" s="22" t="s">
        <v>329</v>
      </c>
      <c r="H293" s="22">
        <v>0</v>
      </c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35"/>
    </row>
    <row r="294" spans="1:43" x14ac:dyDescent="0.3">
      <c r="A294" s="32">
        <v>30</v>
      </c>
      <c r="B294" s="22" t="s">
        <v>42</v>
      </c>
      <c r="C294" s="22" t="s">
        <v>189</v>
      </c>
      <c r="D294" s="22">
        <v>3</v>
      </c>
      <c r="E294" s="22" t="s">
        <v>312</v>
      </c>
      <c r="F294" s="22"/>
      <c r="G294" s="22" t="s">
        <v>329</v>
      </c>
      <c r="H294" s="22">
        <v>0</v>
      </c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35"/>
    </row>
    <row r="295" spans="1:43" x14ac:dyDescent="0.3">
      <c r="A295" s="32">
        <v>30</v>
      </c>
      <c r="B295" s="22" t="s">
        <v>42</v>
      </c>
      <c r="C295" s="22" t="s">
        <v>189</v>
      </c>
      <c r="D295" s="22">
        <v>4</v>
      </c>
      <c r="E295" s="22" t="s">
        <v>313</v>
      </c>
      <c r="F295" s="22"/>
      <c r="G295" s="22" t="s">
        <v>329</v>
      </c>
      <c r="H295" s="22">
        <v>0</v>
      </c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35"/>
    </row>
    <row r="296" spans="1:43" x14ac:dyDescent="0.3">
      <c r="A296" s="32">
        <v>30</v>
      </c>
      <c r="B296" s="22" t="s">
        <v>42</v>
      </c>
      <c r="C296" s="22" t="s">
        <v>189</v>
      </c>
      <c r="D296" s="22">
        <v>5</v>
      </c>
      <c r="E296" s="22" t="s">
        <v>314</v>
      </c>
      <c r="F296" s="22"/>
      <c r="G296" s="22" t="s">
        <v>329</v>
      </c>
      <c r="H296" s="22">
        <v>0</v>
      </c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35"/>
    </row>
    <row r="297" spans="1:43" x14ac:dyDescent="0.3">
      <c r="A297" s="32">
        <v>30</v>
      </c>
      <c r="B297" s="22" t="s">
        <v>42</v>
      </c>
      <c r="C297" s="22" t="s">
        <v>189</v>
      </c>
      <c r="D297" s="22">
        <v>6</v>
      </c>
      <c r="E297" s="22" t="s">
        <v>315</v>
      </c>
      <c r="F297" s="22" t="s">
        <v>322</v>
      </c>
      <c r="G297" s="22" t="s">
        <v>330</v>
      </c>
      <c r="H297" s="22">
        <v>0</v>
      </c>
      <c r="I297" s="22">
        <v>7.0800000000000002E-2</v>
      </c>
      <c r="J297" s="22">
        <v>6.9500000000000006E-2</v>
      </c>
      <c r="K297" s="22">
        <v>6.83E-2</v>
      </c>
      <c r="L297" s="22">
        <v>6.7100000000000007E-2</v>
      </c>
      <c r="M297" s="22">
        <v>6.5799999999999997E-2</v>
      </c>
      <c r="N297" s="22">
        <v>6.4799999999999996E-2</v>
      </c>
      <c r="O297" s="22">
        <v>6.3800000000000009E-2</v>
      </c>
      <c r="P297" s="22">
        <v>6.2800000000000009E-2</v>
      </c>
      <c r="Q297" s="22">
        <v>6.1800000000000001E-2</v>
      </c>
      <c r="R297" s="22">
        <v>6.08E-2</v>
      </c>
      <c r="S297" s="22">
        <v>5.9900000000000002E-2</v>
      </c>
      <c r="T297" s="22">
        <v>5.91E-2</v>
      </c>
      <c r="U297" s="22">
        <v>5.8200000000000002E-2</v>
      </c>
      <c r="V297" s="22">
        <v>5.74E-2</v>
      </c>
      <c r="W297" s="22">
        <v>5.6500000000000002E-2</v>
      </c>
      <c r="X297" s="22">
        <v>5.5800000000000002E-2</v>
      </c>
      <c r="Y297" s="22">
        <v>5.5100000000000003E-2</v>
      </c>
      <c r="Z297" s="22">
        <v>5.4400000000000004E-2</v>
      </c>
      <c r="AA297" s="22">
        <v>5.3700000000000005E-2</v>
      </c>
      <c r="AB297" s="22">
        <v>5.2900000000000003E-2</v>
      </c>
      <c r="AC297" s="22">
        <v>5.2300000000000006E-2</v>
      </c>
      <c r="AD297" s="22">
        <v>5.1700000000000003E-2</v>
      </c>
      <c r="AE297" s="22">
        <v>5.11E-2</v>
      </c>
      <c r="AF297" s="22">
        <v>5.0500000000000003E-2</v>
      </c>
      <c r="AG297" s="22">
        <v>4.99E-2</v>
      </c>
      <c r="AH297" s="22">
        <v>4.9399999999999999E-2</v>
      </c>
      <c r="AI297" s="22">
        <v>4.8900000000000006E-2</v>
      </c>
      <c r="AJ297" s="22">
        <v>4.8400000000000006E-2</v>
      </c>
      <c r="AK297" s="22">
        <v>4.7800000000000002E-2</v>
      </c>
      <c r="AL297" s="22">
        <v>4.7300000000000002E-2</v>
      </c>
      <c r="AM297" s="22">
        <v>4.6800000000000001E-2</v>
      </c>
      <c r="AN297" s="22">
        <v>4.6300000000000001E-2</v>
      </c>
      <c r="AO297" s="22">
        <v>4.58E-2</v>
      </c>
      <c r="AP297" s="22">
        <v>4.53E-2</v>
      </c>
      <c r="AQ297" s="35">
        <v>4.4700000000000004E-2</v>
      </c>
    </row>
    <row r="298" spans="1:43" x14ac:dyDescent="0.3">
      <c r="A298" s="32">
        <v>30</v>
      </c>
      <c r="B298" s="22" t="s">
        <v>42</v>
      </c>
      <c r="C298" s="22" t="s">
        <v>189</v>
      </c>
      <c r="D298" s="22">
        <v>7</v>
      </c>
      <c r="E298" s="22" t="s">
        <v>316</v>
      </c>
      <c r="F298" s="22" t="s">
        <v>322</v>
      </c>
      <c r="G298" s="22" t="s">
        <v>330</v>
      </c>
      <c r="H298" s="22">
        <v>0</v>
      </c>
      <c r="I298" s="22">
        <v>7.0699999999999999E-2</v>
      </c>
      <c r="J298" s="22">
        <v>6.9400000000000003E-2</v>
      </c>
      <c r="K298" s="22">
        <v>6.8199999999999997E-2</v>
      </c>
      <c r="L298" s="22">
        <v>6.7000000000000004E-2</v>
      </c>
      <c r="M298" s="22">
        <v>6.5699999999999995E-2</v>
      </c>
      <c r="N298" s="22">
        <v>6.4699999999999994E-2</v>
      </c>
      <c r="O298" s="22">
        <v>6.3700000000000007E-2</v>
      </c>
      <c r="P298" s="22">
        <v>6.2700000000000006E-2</v>
      </c>
      <c r="Q298" s="22">
        <v>6.1699999999999998E-2</v>
      </c>
      <c r="R298" s="22">
        <v>6.0699999999999997E-2</v>
      </c>
      <c r="S298" s="22">
        <v>5.9799999999999999E-2</v>
      </c>
      <c r="T298" s="22">
        <v>5.8999999999999997E-2</v>
      </c>
      <c r="U298" s="22">
        <v>5.8099999999999999E-2</v>
      </c>
      <c r="V298" s="22">
        <v>5.7299999999999997E-2</v>
      </c>
      <c r="W298" s="22">
        <v>5.6399999999999999E-2</v>
      </c>
      <c r="X298" s="22">
        <v>5.57E-2</v>
      </c>
      <c r="Y298" s="22">
        <v>5.5E-2</v>
      </c>
      <c r="Z298" s="22">
        <v>5.4300000000000001E-2</v>
      </c>
      <c r="AA298" s="22">
        <v>5.3600000000000002E-2</v>
      </c>
      <c r="AB298" s="22">
        <v>5.28E-2</v>
      </c>
      <c r="AC298" s="22">
        <v>5.2200000000000003E-2</v>
      </c>
      <c r="AD298" s="22">
        <v>5.16E-2</v>
      </c>
      <c r="AE298" s="22">
        <v>5.0999999999999997E-2</v>
      </c>
      <c r="AF298" s="22">
        <v>5.04E-2</v>
      </c>
      <c r="AG298" s="22">
        <v>4.9799999999999997E-2</v>
      </c>
      <c r="AH298" s="22">
        <v>4.9299999999999997E-2</v>
      </c>
      <c r="AI298" s="22">
        <v>4.8800000000000003E-2</v>
      </c>
      <c r="AJ298" s="22">
        <v>4.8300000000000003E-2</v>
      </c>
      <c r="AK298" s="22">
        <v>4.7699999999999999E-2</v>
      </c>
      <c r="AL298" s="22">
        <v>4.7199999999999999E-2</v>
      </c>
      <c r="AM298" s="22">
        <v>4.6699999999999998E-2</v>
      </c>
      <c r="AN298" s="22">
        <v>4.6199999999999998E-2</v>
      </c>
      <c r="AO298" s="22">
        <v>4.5699999999999998E-2</v>
      </c>
      <c r="AP298" s="22">
        <v>4.5199999999999997E-2</v>
      </c>
      <c r="AQ298" s="35">
        <v>4.4600000000000001E-2</v>
      </c>
    </row>
    <row r="299" spans="1:43" x14ac:dyDescent="0.3">
      <c r="A299" s="32">
        <v>30</v>
      </c>
      <c r="B299" s="22" t="s">
        <v>42</v>
      </c>
      <c r="C299" s="22" t="s">
        <v>189</v>
      </c>
      <c r="D299" s="22">
        <v>8</v>
      </c>
      <c r="E299" s="22" t="s">
        <v>317</v>
      </c>
      <c r="F299" s="22"/>
      <c r="G299" s="22" t="s">
        <v>329</v>
      </c>
      <c r="H299" s="22">
        <v>0</v>
      </c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35"/>
    </row>
    <row r="300" spans="1:43" x14ac:dyDescent="0.3">
      <c r="A300" s="32">
        <v>30</v>
      </c>
      <c r="B300" s="22" t="s">
        <v>42</v>
      </c>
      <c r="C300" s="22" t="s">
        <v>189</v>
      </c>
      <c r="D300" s="22">
        <v>9</v>
      </c>
      <c r="E300" s="22" t="s">
        <v>318</v>
      </c>
      <c r="F300" s="22"/>
      <c r="G300" s="22" t="s">
        <v>329</v>
      </c>
      <c r="H300" s="22">
        <v>0</v>
      </c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35"/>
    </row>
    <row r="301" spans="1:43" x14ac:dyDescent="0.3">
      <c r="A301" s="32">
        <v>30</v>
      </c>
      <c r="B301" s="22" t="s">
        <v>42</v>
      </c>
      <c r="C301" s="22" t="s">
        <v>189</v>
      </c>
      <c r="D301" s="22">
        <v>10</v>
      </c>
      <c r="E301" s="22" t="s">
        <v>319</v>
      </c>
      <c r="F301" s="22"/>
      <c r="G301" s="22" t="s">
        <v>329</v>
      </c>
      <c r="H301" s="22">
        <v>0</v>
      </c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35"/>
    </row>
    <row r="302" spans="1:43" x14ac:dyDescent="0.3">
      <c r="A302" s="7">
        <v>31</v>
      </c>
      <c r="B302" s="8" t="s">
        <v>43</v>
      </c>
      <c r="C302" s="8" t="s">
        <v>190</v>
      </c>
      <c r="D302" s="8">
        <v>1</v>
      </c>
      <c r="E302" s="8" t="s">
        <v>310</v>
      </c>
      <c r="F302" s="8"/>
      <c r="G302" s="8" t="s">
        <v>329</v>
      </c>
      <c r="H302" s="8">
        <v>0</v>
      </c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24"/>
    </row>
    <row r="303" spans="1:43" x14ac:dyDescent="0.3">
      <c r="A303" s="7">
        <v>31</v>
      </c>
      <c r="B303" s="8" t="s">
        <v>43</v>
      </c>
      <c r="C303" s="8" t="s">
        <v>190</v>
      </c>
      <c r="D303" s="8">
        <v>2</v>
      </c>
      <c r="E303" s="8" t="s">
        <v>311</v>
      </c>
      <c r="F303" s="8"/>
      <c r="G303" s="8" t="s">
        <v>329</v>
      </c>
      <c r="H303" s="8">
        <v>0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24"/>
    </row>
    <row r="304" spans="1:43" x14ac:dyDescent="0.3">
      <c r="A304" s="7">
        <v>31</v>
      </c>
      <c r="B304" s="8" t="s">
        <v>43</v>
      </c>
      <c r="C304" s="8" t="s">
        <v>190</v>
      </c>
      <c r="D304" s="8">
        <v>3</v>
      </c>
      <c r="E304" s="8" t="s">
        <v>312</v>
      </c>
      <c r="F304" s="8"/>
      <c r="G304" s="8" t="s">
        <v>329</v>
      </c>
      <c r="H304" s="8">
        <v>0</v>
      </c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24"/>
    </row>
    <row r="305" spans="1:43" x14ac:dyDescent="0.3">
      <c r="A305" s="7">
        <v>31</v>
      </c>
      <c r="B305" s="8" t="s">
        <v>43</v>
      </c>
      <c r="C305" s="8" t="s">
        <v>190</v>
      </c>
      <c r="D305" s="8">
        <v>4</v>
      </c>
      <c r="E305" s="8" t="s">
        <v>313</v>
      </c>
      <c r="F305" s="8"/>
      <c r="G305" s="8" t="s">
        <v>329</v>
      </c>
      <c r="H305" s="8">
        <v>0</v>
      </c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24"/>
    </row>
    <row r="306" spans="1:43" x14ac:dyDescent="0.3">
      <c r="A306" s="7">
        <v>31</v>
      </c>
      <c r="B306" s="8" t="s">
        <v>43</v>
      </c>
      <c r="C306" s="8" t="s">
        <v>190</v>
      </c>
      <c r="D306" s="8">
        <v>5</v>
      </c>
      <c r="E306" s="8" t="s">
        <v>314</v>
      </c>
      <c r="F306" s="8"/>
      <c r="G306" s="8" t="s">
        <v>329</v>
      </c>
      <c r="H306" s="8">
        <v>0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24"/>
    </row>
    <row r="307" spans="1:43" x14ac:dyDescent="0.3">
      <c r="A307" s="7">
        <v>31</v>
      </c>
      <c r="B307" s="8" t="s">
        <v>43</v>
      </c>
      <c r="C307" s="8" t="s">
        <v>190</v>
      </c>
      <c r="D307" s="8">
        <v>6</v>
      </c>
      <c r="E307" s="8" t="s">
        <v>315</v>
      </c>
      <c r="F307" s="8" t="s">
        <v>322</v>
      </c>
      <c r="G307" s="8" t="s">
        <v>330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  <c r="AD307" s="8">
        <v>0</v>
      </c>
      <c r="AE307" s="8">
        <v>0</v>
      </c>
      <c r="AF307" s="8">
        <v>0</v>
      </c>
      <c r="AG307" s="8">
        <v>0</v>
      </c>
      <c r="AH307" s="8">
        <v>0</v>
      </c>
      <c r="AI307" s="8">
        <v>0</v>
      </c>
      <c r="AJ307" s="8">
        <v>0</v>
      </c>
      <c r="AK307" s="8">
        <v>0</v>
      </c>
      <c r="AL307" s="8">
        <v>0</v>
      </c>
      <c r="AM307" s="8">
        <v>0</v>
      </c>
      <c r="AN307" s="8">
        <v>0</v>
      </c>
      <c r="AO307" s="8">
        <v>0</v>
      </c>
      <c r="AP307" s="8">
        <v>0</v>
      </c>
      <c r="AQ307" s="24">
        <v>0</v>
      </c>
    </row>
    <row r="308" spans="1:43" x14ac:dyDescent="0.3">
      <c r="A308" s="7">
        <v>31</v>
      </c>
      <c r="B308" s="8" t="s">
        <v>43</v>
      </c>
      <c r="C308" s="8" t="s">
        <v>190</v>
      </c>
      <c r="D308" s="8">
        <v>7</v>
      </c>
      <c r="E308" s="8" t="s">
        <v>316</v>
      </c>
      <c r="F308" s="8" t="s">
        <v>322</v>
      </c>
      <c r="G308" s="8" t="s">
        <v>330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>
        <v>0</v>
      </c>
      <c r="AA308" s="8">
        <v>0</v>
      </c>
      <c r="AB308" s="8">
        <v>0</v>
      </c>
      <c r="AC308" s="8">
        <v>0</v>
      </c>
      <c r="AD308" s="8">
        <v>0</v>
      </c>
      <c r="AE308" s="8">
        <v>0</v>
      </c>
      <c r="AF308" s="8">
        <v>0</v>
      </c>
      <c r="AG308" s="8">
        <v>0</v>
      </c>
      <c r="AH308" s="8">
        <v>0</v>
      </c>
      <c r="AI308" s="8">
        <v>0</v>
      </c>
      <c r="AJ308" s="8">
        <v>0</v>
      </c>
      <c r="AK308" s="8">
        <v>0</v>
      </c>
      <c r="AL308" s="8">
        <v>0</v>
      </c>
      <c r="AM308" s="8">
        <v>0</v>
      </c>
      <c r="AN308" s="8">
        <v>0</v>
      </c>
      <c r="AO308" s="8">
        <v>0</v>
      </c>
      <c r="AP308" s="8">
        <v>0</v>
      </c>
      <c r="AQ308" s="24">
        <v>0</v>
      </c>
    </row>
    <row r="309" spans="1:43" x14ac:dyDescent="0.3">
      <c r="A309" s="7">
        <v>31</v>
      </c>
      <c r="B309" s="8" t="s">
        <v>43</v>
      </c>
      <c r="C309" s="8" t="s">
        <v>190</v>
      </c>
      <c r="D309" s="8">
        <v>8</v>
      </c>
      <c r="E309" s="8" t="s">
        <v>317</v>
      </c>
      <c r="F309" s="8"/>
      <c r="G309" s="8" t="s">
        <v>329</v>
      </c>
      <c r="H309" s="8">
        <v>0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24"/>
    </row>
    <row r="310" spans="1:43" x14ac:dyDescent="0.3">
      <c r="A310" s="7">
        <v>31</v>
      </c>
      <c r="B310" s="8" t="s">
        <v>43</v>
      </c>
      <c r="C310" s="8" t="s">
        <v>190</v>
      </c>
      <c r="D310" s="8">
        <v>9</v>
      </c>
      <c r="E310" s="8" t="s">
        <v>318</v>
      </c>
      <c r="F310" s="8"/>
      <c r="G310" s="8" t="s">
        <v>329</v>
      </c>
      <c r="H310" s="8">
        <v>0</v>
      </c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24"/>
    </row>
    <row r="311" spans="1:43" x14ac:dyDescent="0.3">
      <c r="A311" s="7">
        <v>31</v>
      </c>
      <c r="B311" s="8" t="s">
        <v>43</v>
      </c>
      <c r="C311" s="8" t="s">
        <v>190</v>
      </c>
      <c r="D311" s="8">
        <v>10</v>
      </c>
      <c r="E311" s="8" t="s">
        <v>319</v>
      </c>
      <c r="F311" s="8"/>
      <c r="G311" s="8" t="s">
        <v>329</v>
      </c>
      <c r="H311" s="8">
        <v>0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24"/>
    </row>
    <row r="312" spans="1:43" x14ac:dyDescent="0.3">
      <c r="A312" s="32">
        <v>32</v>
      </c>
      <c r="B312" s="22" t="s">
        <v>44</v>
      </c>
      <c r="C312" s="22" t="s">
        <v>191</v>
      </c>
      <c r="D312" s="22">
        <v>1</v>
      </c>
      <c r="E312" s="22" t="s">
        <v>310</v>
      </c>
      <c r="F312" s="22"/>
      <c r="G312" s="22" t="s">
        <v>329</v>
      </c>
      <c r="H312" s="22">
        <v>0</v>
      </c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35"/>
    </row>
    <row r="313" spans="1:43" x14ac:dyDescent="0.3">
      <c r="A313" s="32">
        <v>32</v>
      </c>
      <c r="B313" s="22" t="s">
        <v>44</v>
      </c>
      <c r="C313" s="22" t="s">
        <v>191</v>
      </c>
      <c r="D313" s="22">
        <v>2</v>
      </c>
      <c r="E313" s="22" t="s">
        <v>311</v>
      </c>
      <c r="F313" s="22"/>
      <c r="G313" s="22" t="s">
        <v>329</v>
      </c>
      <c r="H313" s="22">
        <v>0</v>
      </c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35"/>
    </row>
    <row r="314" spans="1:43" x14ac:dyDescent="0.3">
      <c r="A314" s="32">
        <v>32</v>
      </c>
      <c r="B314" s="22" t="s">
        <v>44</v>
      </c>
      <c r="C314" s="22" t="s">
        <v>191</v>
      </c>
      <c r="D314" s="22">
        <v>3</v>
      </c>
      <c r="E314" s="22" t="s">
        <v>312</v>
      </c>
      <c r="F314" s="22"/>
      <c r="G314" s="22" t="s">
        <v>329</v>
      </c>
      <c r="H314" s="22">
        <v>0</v>
      </c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35"/>
    </row>
    <row r="315" spans="1:43" x14ac:dyDescent="0.3">
      <c r="A315" s="32">
        <v>32</v>
      </c>
      <c r="B315" s="22" t="s">
        <v>44</v>
      </c>
      <c r="C315" s="22" t="s">
        <v>191</v>
      </c>
      <c r="D315" s="22">
        <v>4</v>
      </c>
      <c r="E315" s="22" t="s">
        <v>313</v>
      </c>
      <c r="F315" s="22"/>
      <c r="G315" s="22" t="s">
        <v>329</v>
      </c>
      <c r="H315" s="22">
        <v>0</v>
      </c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35"/>
    </row>
    <row r="316" spans="1:43" x14ac:dyDescent="0.3">
      <c r="A316" s="32">
        <v>32</v>
      </c>
      <c r="B316" s="22" t="s">
        <v>44</v>
      </c>
      <c r="C316" s="22" t="s">
        <v>191</v>
      </c>
      <c r="D316" s="22">
        <v>5</v>
      </c>
      <c r="E316" s="22" t="s">
        <v>314</v>
      </c>
      <c r="F316" s="22"/>
      <c r="G316" s="22" t="s">
        <v>329</v>
      </c>
      <c r="H316" s="22">
        <v>0</v>
      </c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35"/>
    </row>
    <row r="317" spans="1:43" x14ac:dyDescent="0.3">
      <c r="A317" s="32">
        <v>32</v>
      </c>
      <c r="B317" s="22" t="s">
        <v>44</v>
      </c>
      <c r="C317" s="22" t="s">
        <v>191</v>
      </c>
      <c r="D317" s="22">
        <v>6</v>
      </c>
      <c r="E317" s="22" t="s">
        <v>315</v>
      </c>
      <c r="F317" s="22" t="s">
        <v>322</v>
      </c>
      <c r="G317" s="22" t="s">
        <v>330</v>
      </c>
      <c r="H317" s="22">
        <v>0</v>
      </c>
      <c r="I317" s="22">
        <v>0</v>
      </c>
      <c r="J317" s="22">
        <v>0</v>
      </c>
      <c r="K317" s="22">
        <v>0</v>
      </c>
      <c r="L317" s="22">
        <v>0</v>
      </c>
      <c r="M317" s="22">
        <v>0</v>
      </c>
      <c r="N317" s="22">
        <v>0</v>
      </c>
      <c r="O317" s="22">
        <v>0</v>
      </c>
      <c r="P317" s="22">
        <v>0</v>
      </c>
      <c r="Q317" s="22">
        <v>0</v>
      </c>
      <c r="R317" s="22">
        <v>0</v>
      </c>
      <c r="S317" s="22">
        <v>0</v>
      </c>
      <c r="T317" s="22">
        <v>0</v>
      </c>
      <c r="U317" s="22">
        <v>0</v>
      </c>
      <c r="V317" s="22">
        <v>0</v>
      </c>
      <c r="W317" s="22">
        <v>0</v>
      </c>
      <c r="X317" s="22">
        <v>0</v>
      </c>
      <c r="Y317" s="22">
        <v>0</v>
      </c>
      <c r="Z317" s="22">
        <v>0</v>
      </c>
      <c r="AA317" s="22">
        <v>0</v>
      </c>
      <c r="AB317" s="22">
        <v>0</v>
      </c>
      <c r="AC317" s="22">
        <v>0</v>
      </c>
      <c r="AD317" s="22">
        <v>0</v>
      </c>
      <c r="AE317" s="22">
        <v>0</v>
      </c>
      <c r="AF317" s="22">
        <v>0</v>
      </c>
      <c r="AG317" s="22">
        <v>0</v>
      </c>
      <c r="AH317" s="22">
        <v>0</v>
      </c>
      <c r="AI317" s="22">
        <v>0</v>
      </c>
      <c r="AJ317" s="22">
        <v>0</v>
      </c>
      <c r="AK317" s="22">
        <v>0</v>
      </c>
      <c r="AL317" s="22">
        <v>0</v>
      </c>
      <c r="AM317" s="22">
        <v>0</v>
      </c>
      <c r="AN317" s="22">
        <v>0</v>
      </c>
      <c r="AO317" s="22">
        <v>0</v>
      </c>
      <c r="AP317" s="22">
        <v>0</v>
      </c>
      <c r="AQ317" s="35">
        <v>0</v>
      </c>
    </row>
    <row r="318" spans="1:43" x14ac:dyDescent="0.3">
      <c r="A318" s="32">
        <v>32</v>
      </c>
      <c r="B318" s="22" t="s">
        <v>44</v>
      </c>
      <c r="C318" s="22" t="s">
        <v>191</v>
      </c>
      <c r="D318" s="22">
        <v>7</v>
      </c>
      <c r="E318" s="22" t="s">
        <v>316</v>
      </c>
      <c r="F318" s="22" t="s">
        <v>322</v>
      </c>
      <c r="G318" s="22" t="s">
        <v>330</v>
      </c>
      <c r="H318" s="22">
        <v>0</v>
      </c>
      <c r="I318" s="22">
        <v>0</v>
      </c>
      <c r="J318" s="22">
        <v>0</v>
      </c>
      <c r="K318" s="22">
        <v>0</v>
      </c>
      <c r="L318" s="22">
        <v>0</v>
      </c>
      <c r="M318" s="22">
        <v>0</v>
      </c>
      <c r="N318" s="22">
        <v>0</v>
      </c>
      <c r="O318" s="22">
        <v>0</v>
      </c>
      <c r="P318" s="22">
        <v>0</v>
      </c>
      <c r="Q318" s="22">
        <v>0</v>
      </c>
      <c r="R318" s="22">
        <v>0</v>
      </c>
      <c r="S318" s="22">
        <v>0</v>
      </c>
      <c r="T318" s="22">
        <v>0</v>
      </c>
      <c r="U318" s="22">
        <v>0</v>
      </c>
      <c r="V318" s="22">
        <v>0</v>
      </c>
      <c r="W318" s="22">
        <v>0</v>
      </c>
      <c r="X318" s="22">
        <v>0</v>
      </c>
      <c r="Y318" s="22">
        <v>0</v>
      </c>
      <c r="Z318" s="22">
        <v>0</v>
      </c>
      <c r="AA318" s="22">
        <v>0</v>
      </c>
      <c r="AB318" s="22">
        <v>0</v>
      </c>
      <c r="AC318" s="22">
        <v>0</v>
      </c>
      <c r="AD318" s="22">
        <v>0</v>
      </c>
      <c r="AE318" s="22">
        <v>0</v>
      </c>
      <c r="AF318" s="22">
        <v>0</v>
      </c>
      <c r="AG318" s="22">
        <v>0</v>
      </c>
      <c r="AH318" s="22">
        <v>0</v>
      </c>
      <c r="AI318" s="22">
        <v>0</v>
      </c>
      <c r="AJ318" s="22">
        <v>0</v>
      </c>
      <c r="AK318" s="22">
        <v>0</v>
      </c>
      <c r="AL318" s="22">
        <v>0</v>
      </c>
      <c r="AM318" s="22">
        <v>0</v>
      </c>
      <c r="AN318" s="22">
        <v>0</v>
      </c>
      <c r="AO318" s="22">
        <v>0</v>
      </c>
      <c r="AP318" s="22">
        <v>0</v>
      </c>
      <c r="AQ318" s="35">
        <v>0</v>
      </c>
    </row>
    <row r="319" spans="1:43" x14ac:dyDescent="0.3">
      <c r="A319" s="32">
        <v>32</v>
      </c>
      <c r="B319" s="22" t="s">
        <v>44</v>
      </c>
      <c r="C319" s="22" t="s">
        <v>191</v>
      </c>
      <c r="D319" s="22">
        <v>8</v>
      </c>
      <c r="E319" s="22" t="s">
        <v>317</v>
      </c>
      <c r="F319" s="22"/>
      <c r="G319" s="22" t="s">
        <v>329</v>
      </c>
      <c r="H319" s="22">
        <v>0</v>
      </c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35"/>
    </row>
    <row r="320" spans="1:43" x14ac:dyDescent="0.3">
      <c r="A320" s="32">
        <v>32</v>
      </c>
      <c r="B320" s="22" t="s">
        <v>44</v>
      </c>
      <c r="C320" s="22" t="s">
        <v>191</v>
      </c>
      <c r="D320" s="22">
        <v>9</v>
      </c>
      <c r="E320" s="22" t="s">
        <v>318</v>
      </c>
      <c r="F320" s="22"/>
      <c r="G320" s="22" t="s">
        <v>329</v>
      </c>
      <c r="H320" s="22">
        <v>0</v>
      </c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35"/>
    </row>
    <row r="321" spans="1:43" x14ac:dyDescent="0.3">
      <c r="A321" s="32">
        <v>32</v>
      </c>
      <c r="B321" s="22" t="s">
        <v>44</v>
      </c>
      <c r="C321" s="22" t="s">
        <v>191</v>
      </c>
      <c r="D321" s="22">
        <v>10</v>
      </c>
      <c r="E321" s="22" t="s">
        <v>319</v>
      </c>
      <c r="F321" s="22"/>
      <c r="G321" s="22" t="s">
        <v>329</v>
      </c>
      <c r="H321" s="22">
        <v>0</v>
      </c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35"/>
    </row>
    <row r="322" spans="1:43" x14ac:dyDescent="0.3">
      <c r="A322" s="7">
        <v>33</v>
      </c>
      <c r="B322" s="8" t="s">
        <v>45</v>
      </c>
      <c r="C322" s="8" t="s">
        <v>192</v>
      </c>
      <c r="D322" s="8">
        <v>1</v>
      </c>
      <c r="E322" s="8" t="s">
        <v>310</v>
      </c>
      <c r="F322" s="8"/>
      <c r="G322" s="8" t="s">
        <v>329</v>
      </c>
      <c r="H322" s="8">
        <v>0</v>
      </c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24"/>
    </row>
    <row r="323" spans="1:43" x14ac:dyDescent="0.3">
      <c r="A323" s="7">
        <v>33</v>
      </c>
      <c r="B323" s="8" t="s">
        <v>45</v>
      </c>
      <c r="C323" s="8" t="s">
        <v>192</v>
      </c>
      <c r="D323" s="8">
        <v>2</v>
      </c>
      <c r="E323" s="8" t="s">
        <v>311</v>
      </c>
      <c r="F323" s="8"/>
      <c r="G323" s="8" t="s">
        <v>329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24"/>
    </row>
    <row r="324" spans="1:43" x14ac:dyDescent="0.3">
      <c r="A324" s="7">
        <v>33</v>
      </c>
      <c r="B324" s="8" t="s">
        <v>45</v>
      </c>
      <c r="C324" s="8" t="s">
        <v>192</v>
      </c>
      <c r="D324" s="8">
        <v>3</v>
      </c>
      <c r="E324" s="8" t="s">
        <v>312</v>
      </c>
      <c r="F324" s="8"/>
      <c r="G324" s="8" t="s">
        <v>329</v>
      </c>
      <c r="H324" s="8">
        <v>0</v>
      </c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24"/>
    </row>
    <row r="325" spans="1:43" x14ac:dyDescent="0.3">
      <c r="A325" s="7">
        <v>33</v>
      </c>
      <c r="B325" s="8" t="s">
        <v>45</v>
      </c>
      <c r="C325" s="8" t="s">
        <v>192</v>
      </c>
      <c r="D325" s="8">
        <v>4</v>
      </c>
      <c r="E325" s="8" t="s">
        <v>313</v>
      </c>
      <c r="F325" s="8"/>
      <c r="G325" s="8" t="s">
        <v>329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24"/>
    </row>
    <row r="326" spans="1:43" x14ac:dyDescent="0.3">
      <c r="A326" s="7">
        <v>33</v>
      </c>
      <c r="B326" s="8" t="s">
        <v>45</v>
      </c>
      <c r="C326" s="8" t="s">
        <v>192</v>
      </c>
      <c r="D326" s="8">
        <v>5</v>
      </c>
      <c r="E326" s="8" t="s">
        <v>314</v>
      </c>
      <c r="F326" s="8"/>
      <c r="G326" s="8" t="s">
        <v>329</v>
      </c>
      <c r="H326" s="8">
        <v>0</v>
      </c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24"/>
    </row>
    <row r="327" spans="1:43" x14ac:dyDescent="0.3">
      <c r="A327" s="7">
        <v>33</v>
      </c>
      <c r="B327" s="8" t="s">
        <v>45</v>
      </c>
      <c r="C327" s="8" t="s">
        <v>192</v>
      </c>
      <c r="D327" s="8">
        <v>6</v>
      </c>
      <c r="E327" s="8" t="s">
        <v>315</v>
      </c>
      <c r="F327" s="8" t="s">
        <v>322</v>
      </c>
      <c r="G327" s="8" t="s">
        <v>330</v>
      </c>
      <c r="H327" s="8">
        <v>0</v>
      </c>
      <c r="I327" s="8">
        <v>0</v>
      </c>
      <c r="J327" s="8">
        <v>0</v>
      </c>
      <c r="K327" s="8">
        <v>0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8">
        <v>0</v>
      </c>
      <c r="AD327" s="8">
        <v>0</v>
      </c>
      <c r="AE327" s="8">
        <v>0</v>
      </c>
      <c r="AF327" s="8">
        <v>0</v>
      </c>
      <c r="AG327" s="8">
        <v>0</v>
      </c>
      <c r="AH327" s="8">
        <v>0</v>
      </c>
      <c r="AI327" s="8">
        <v>0</v>
      </c>
      <c r="AJ327" s="8">
        <v>0</v>
      </c>
      <c r="AK327" s="8">
        <v>0</v>
      </c>
      <c r="AL327" s="8">
        <v>0</v>
      </c>
      <c r="AM327" s="8">
        <v>0</v>
      </c>
      <c r="AN327" s="8">
        <v>0</v>
      </c>
      <c r="AO327" s="8">
        <v>0</v>
      </c>
      <c r="AP327" s="8">
        <v>0</v>
      </c>
      <c r="AQ327" s="24">
        <v>0</v>
      </c>
    </row>
    <row r="328" spans="1:43" x14ac:dyDescent="0.3">
      <c r="A328" s="7">
        <v>33</v>
      </c>
      <c r="B328" s="8" t="s">
        <v>45</v>
      </c>
      <c r="C328" s="8" t="s">
        <v>192</v>
      </c>
      <c r="D328" s="8">
        <v>7</v>
      </c>
      <c r="E328" s="8" t="s">
        <v>316</v>
      </c>
      <c r="F328" s="8" t="s">
        <v>322</v>
      </c>
      <c r="G328" s="8" t="s">
        <v>330</v>
      </c>
      <c r="H328" s="8">
        <v>0</v>
      </c>
      <c r="I328" s="8">
        <v>0</v>
      </c>
      <c r="J328" s="8">
        <v>0</v>
      </c>
      <c r="K328" s="8">
        <v>0</v>
      </c>
      <c r="L328" s="8">
        <v>0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  <c r="AD328" s="8">
        <v>0</v>
      </c>
      <c r="AE328" s="8">
        <v>0</v>
      </c>
      <c r="AF328" s="8">
        <v>0</v>
      </c>
      <c r="AG328" s="8">
        <v>0</v>
      </c>
      <c r="AH328" s="8">
        <v>0</v>
      </c>
      <c r="AI328" s="8">
        <v>0</v>
      </c>
      <c r="AJ328" s="8">
        <v>0</v>
      </c>
      <c r="AK328" s="8">
        <v>0</v>
      </c>
      <c r="AL328" s="8">
        <v>0</v>
      </c>
      <c r="AM328" s="8">
        <v>0</v>
      </c>
      <c r="AN328" s="8">
        <v>0</v>
      </c>
      <c r="AO328" s="8">
        <v>0</v>
      </c>
      <c r="AP328" s="8">
        <v>0</v>
      </c>
      <c r="AQ328" s="24">
        <v>0</v>
      </c>
    </row>
    <row r="329" spans="1:43" x14ac:dyDescent="0.3">
      <c r="A329" s="7">
        <v>33</v>
      </c>
      <c r="B329" s="8" t="s">
        <v>45</v>
      </c>
      <c r="C329" s="8" t="s">
        <v>192</v>
      </c>
      <c r="D329" s="8">
        <v>8</v>
      </c>
      <c r="E329" s="8" t="s">
        <v>317</v>
      </c>
      <c r="F329" s="8"/>
      <c r="G329" s="8" t="s">
        <v>329</v>
      </c>
      <c r="H329" s="8">
        <v>0</v>
      </c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24"/>
    </row>
    <row r="330" spans="1:43" x14ac:dyDescent="0.3">
      <c r="A330" s="7">
        <v>33</v>
      </c>
      <c r="B330" s="8" t="s">
        <v>45</v>
      </c>
      <c r="C330" s="8" t="s">
        <v>192</v>
      </c>
      <c r="D330" s="8">
        <v>9</v>
      </c>
      <c r="E330" s="8" t="s">
        <v>318</v>
      </c>
      <c r="F330" s="8"/>
      <c r="G330" s="8" t="s">
        <v>329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24"/>
    </row>
    <row r="331" spans="1:43" x14ac:dyDescent="0.3">
      <c r="A331" s="7">
        <v>33</v>
      </c>
      <c r="B331" s="8" t="s">
        <v>45</v>
      </c>
      <c r="C331" s="8" t="s">
        <v>192</v>
      </c>
      <c r="D331" s="8">
        <v>10</v>
      </c>
      <c r="E331" s="8" t="s">
        <v>319</v>
      </c>
      <c r="F331" s="8"/>
      <c r="G331" s="8" t="s">
        <v>329</v>
      </c>
      <c r="H331" s="8">
        <v>0</v>
      </c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24"/>
    </row>
    <row r="332" spans="1:43" x14ac:dyDescent="0.3">
      <c r="A332" s="32">
        <v>34</v>
      </c>
      <c r="B332" s="22" t="s">
        <v>46</v>
      </c>
      <c r="C332" s="22" t="s">
        <v>193</v>
      </c>
      <c r="D332" s="22">
        <v>1</v>
      </c>
      <c r="E332" s="22" t="s">
        <v>310</v>
      </c>
      <c r="F332" s="22"/>
      <c r="G332" s="22" t="s">
        <v>329</v>
      </c>
      <c r="H332" s="22">
        <v>0</v>
      </c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35"/>
    </row>
    <row r="333" spans="1:43" x14ac:dyDescent="0.3">
      <c r="A333" s="32">
        <v>34</v>
      </c>
      <c r="B333" s="22" t="s">
        <v>46</v>
      </c>
      <c r="C333" s="22" t="s">
        <v>193</v>
      </c>
      <c r="D333" s="22">
        <v>2</v>
      </c>
      <c r="E333" s="22" t="s">
        <v>311</v>
      </c>
      <c r="F333" s="22"/>
      <c r="G333" s="22" t="s">
        <v>329</v>
      </c>
      <c r="H333" s="22">
        <v>0</v>
      </c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35"/>
    </row>
    <row r="334" spans="1:43" x14ac:dyDescent="0.3">
      <c r="A334" s="32">
        <v>34</v>
      </c>
      <c r="B334" s="22" t="s">
        <v>46</v>
      </c>
      <c r="C334" s="22" t="s">
        <v>193</v>
      </c>
      <c r="D334" s="22">
        <v>3</v>
      </c>
      <c r="E334" s="22" t="s">
        <v>312</v>
      </c>
      <c r="F334" s="22"/>
      <c r="G334" s="22" t="s">
        <v>329</v>
      </c>
      <c r="H334" s="22">
        <v>0</v>
      </c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35"/>
    </row>
    <row r="335" spans="1:43" x14ac:dyDescent="0.3">
      <c r="A335" s="32">
        <v>34</v>
      </c>
      <c r="B335" s="22" t="s">
        <v>46</v>
      </c>
      <c r="C335" s="22" t="s">
        <v>193</v>
      </c>
      <c r="D335" s="22">
        <v>4</v>
      </c>
      <c r="E335" s="22" t="s">
        <v>313</v>
      </c>
      <c r="F335" s="22"/>
      <c r="G335" s="22" t="s">
        <v>329</v>
      </c>
      <c r="H335" s="22">
        <v>0</v>
      </c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35"/>
    </row>
    <row r="336" spans="1:43" x14ac:dyDescent="0.3">
      <c r="A336" s="32">
        <v>34</v>
      </c>
      <c r="B336" s="22" t="s">
        <v>46</v>
      </c>
      <c r="C336" s="22" t="s">
        <v>193</v>
      </c>
      <c r="D336" s="22">
        <v>5</v>
      </c>
      <c r="E336" s="22" t="s">
        <v>314</v>
      </c>
      <c r="F336" s="22"/>
      <c r="G336" s="22" t="s">
        <v>329</v>
      </c>
      <c r="H336" s="22">
        <v>0</v>
      </c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35"/>
    </row>
    <row r="337" spans="1:43" x14ac:dyDescent="0.3">
      <c r="A337" s="32">
        <v>34</v>
      </c>
      <c r="B337" s="22" t="s">
        <v>46</v>
      </c>
      <c r="C337" s="22" t="s">
        <v>193</v>
      </c>
      <c r="D337" s="22">
        <v>6</v>
      </c>
      <c r="E337" s="22" t="s">
        <v>315</v>
      </c>
      <c r="F337" s="22" t="s">
        <v>322</v>
      </c>
      <c r="G337" s="22" t="s">
        <v>330</v>
      </c>
      <c r="H337" s="22">
        <v>0</v>
      </c>
      <c r="I337" s="22">
        <v>0</v>
      </c>
      <c r="J337" s="22">
        <v>0</v>
      </c>
      <c r="K337" s="22">
        <v>0</v>
      </c>
      <c r="L337" s="22">
        <v>0</v>
      </c>
      <c r="M337" s="22">
        <v>0</v>
      </c>
      <c r="N337" s="22">
        <v>0</v>
      </c>
      <c r="O337" s="22">
        <v>0</v>
      </c>
      <c r="P337" s="22">
        <v>0</v>
      </c>
      <c r="Q337" s="22">
        <v>0</v>
      </c>
      <c r="R337" s="22">
        <v>0</v>
      </c>
      <c r="S337" s="22">
        <v>0</v>
      </c>
      <c r="T337" s="22">
        <v>0</v>
      </c>
      <c r="U337" s="22">
        <v>0</v>
      </c>
      <c r="V337" s="22">
        <v>0</v>
      </c>
      <c r="W337" s="22">
        <v>0</v>
      </c>
      <c r="X337" s="22">
        <v>0</v>
      </c>
      <c r="Y337" s="22">
        <v>0</v>
      </c>
      <c r="Z337" s="22">
        <v>0</v>
      </c>
      <c r="AA337" s="22">
        <v>0</v>
      </c>
      <c r="AB337" s="22">
        <v>0</v>
      </c>
      <c r="AC337" s="22">
        <v>0</v>
      </c>
      <c r="AD337" s="22">
        <v>0</v>
      </c>
      <c r="AE337" s="22">
        <v>0</v>
      </c>
      <c r="AF337" s="22">
        <v>0</v>
      </c>
      <c r="AG337" s="22">
        <v>0</v>
      </c>
      <c r="AH337" s="22">
        <v>0</v>
      </c>
      <c r="AI337" s="22">
        <v>0</v>
      </c>
      <c r="AJ337" s="22">
        <v>0</v>
      </c>
      <c r="AK337" s="22">
        <v>0</v>
      </c>
      <c r="AL337" s="22">
        <v>0</v>
      </c>
      <c r="AM337" s="22">
        <v>0</v>
      </c>
      <c r="AN337" s="22">
        <v>0</v>
      </c>
      <c r="AO337" s="22">
        <v>0</v>
      </c>
      <c r="AP337" s="22">
        <v>0</v>
      </c>
      <c r="AQ337" s="35">
        <v>0</v>
      </c>
    </row>
    <row r="338" spans="1:43" x14ac:dyDescent="0.3">
      <c r="A338" s="32">
        <v>34</v>
      </c>
      <c r="B338" s="22" t="s">
        <v>46</v>
      </c>
      <c r="C338" s="22" t="s">
        <v>193</v>
      </c>
      <c r="D338" s="22">
        <v>7</v>
      </c>
      <c r="E338" s="22" t="s">
        <v>316</v>
      </c>
      <c r="F338" s="22" t="s">
        <v>322</v>
      </c>
      <c r="G338" s="22" t="s">
        <v>330</v>
      </c>
      <c r="H338" s="22">
        <v>0</v>
      </c>
      <c r="I338" s="22">
        <v>0</v>
      </c>
      <c r="J338" s="22">
        <v>0</v>
      </c>
      <c r="K338" s="22">
        <v>0</v>
      </c>
      <c r="L338" s="22">
        <v>0</v>
      </c>
      <c r="M338" s="22">
        <v>0</v>
      </c>
      <c r="N338" s="22">
        <v>0</v>
      </c>
      <c r="O338" s="22">
        <v>0</v>
      </c>
      <c r="P338" s="22">
        <v>0</v>
      </c>
      <c r="Q338" s="22">
        <v>0</v>
      </c>
      <c r="R338" s="22">
        <v>0</v>
      </c>
      <c r="S338" s="22">
        <v>0</v>
      </c>
      <c r="T338" s="22">
        <v>0</v>
      </c>
      <c r="U338" s="22">
        <v>0</v>
      </c>
      <c r="V338" s="22">
        <v>0</v>
      </c>
      <c r="W338" s="22">
        <v>0</v>
      </c>
      <c r="X338" s="22">
        <v>0</v>
      </c>
      <c r="Y338" s="22">
        <v>0</v>
      </c>
      <c r="Z338" s="22">
        <v>0</v>
      </c>
      <c r="AA338" s="22">
        <v>0</v>
      </c>
      <c r="AB338" s="22">
        <v>0</v>
      </c>
      <c r="AC338" s="22">
        <v>0</v>
      </c>
      <c r="AD338" s="22">
        <v>0</v>
      </c>
      <c r="AE338" s="22">
        <v>0</v>
      </c>
      <c r="AF338" s="22">
        <v>0</v>
      </c>
      <c r="AG338" s="22">
        <v>0</v>
      </c>
      <c r="AH338" s="22">
        <v>0</v>
      </c>
      <c r="AI338" s="22">
        <v>0</v>
      </c>
      <c r="AJ338" s="22">
        <v>0</v>
      </c>
      <c r="AK338" s="22">
        <v>0</v>
      </c>
      <c r="AL338" s="22">
        <v>0</v>
      </c>
      <c r="AM338" s="22">
        <v>0</v>
      </c>
      <c r="AN338" s="22">
        <v>0</v>
      </c>
      <c r="AO338" s="22">
        <v>0</v>
      </c>
      <c r="AP338" s="22">
        <v>0</v>
      </c>
      <c r="AQ338" s="35">
        <v>0</v>
      </c>
    </row>
    <row r="339" spans="1:43" x14ac:dyDescent="0.3">
      <c r="A339" s="32">
        <v>34</v>
      </c>
      <c r="B339" s="22" t="s">
        <v>46</v>
      </c>
      <c r="C339" s="22" t="s">
        <v>193</v>
      </c>
      <c r="D339" s="22">
        <v>8</v>
      </c>
      <c r="E339" s="22" t="s">
        <v>317</v>
      </c>
      <c r="F339" s="22"/>
      <c r="G339" s="22" t="s">
        <v>329</v>
      </c>
      <c r="H339" s="22">
        <v>0</v>
      </c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35"/>
    </row>
    <row r="340" spans="1:43" x14ac:dyDescent="0.3">
      <c r="A340" s="32">
        <v>34</v>
      </c>
      <c r="B340" s="22" t="s">
        <v>46</v>
      </c>
      <c r="C340" s="22" t="s">
        <v>193</v>
      </c>
      <c r="D340" s="22">
        <v>9</v>
      </c>
      <c r="E340" s="22" t="s">
        <v>318</v>
      </c>
      <c r="F340" s="22"/>
      <c r="G340" s="22" t="s">
        <v>329</v>
      </c>
      <c r="H340" s="22">
        <v>0</v>
      </c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35"/>
    </row>
    <row r="341" spans="1:43" x14ac:dyDescent="0.3">
      <c r="A341" s="32">
        <v>34</v>
      </c>
      <c r="B341" s="22" t="s">
        <v>46</v>
      </c>
      <c r="C341" s="22" t="s">
        <v>193</v>
      </c>
      <c r="D341" s="22">
        <v>10</v>
      </c>
      <c r="E341" s="22" t="s">
        <v>319</v>
      </c>
      <c r="F341" s="22"/>
      <c r="G341" s="22" t="s">
        <v>329</v>
      </c>
      <c r="H341" s="22">
        <v>0</v>
      </c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35"/>
    </row>
    <row r="342" spans="1:43" x14ac:dyDescent="0.3">
      <c r="A342" s="7">
        <v>35</v>
      </c>
      <c r="B342" s="8" t="s">
        <v>47</v>
      </c>
      <c r="C342" s="8" t="s">
        <v>194</v>
      </c>
      <c r="D342" s="8">
        <v>1</v>
      </c>
      <c r="E342" s="8" t="s">
        <v>310</v>
      </c>
      <c r="F342" s="8"/>
      <c r="G342" s="8" t="s">
        <v>329</v>
      </c>
      <c r="H342" s="8">
        <v>0</v>
      </c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24"/>
    </row>
    <row r="343" spans="1:43" x14ac:dyDescent="0.3">
      <c r="A343" s="7">
        <v>35</v>
      </c>
      <c r="B343" s="8" t="s">
        <v>47</v>
      </c>
      <c r="C343" s="8" t="s">
        <v>194</v>
      </c>
      <c r="D343" s="8">
        <v>2</v>
      </c>
      <c r="E343" s="8" t="s">
        <v>311</v>
      </c>
      <c r="F343" s="8"/>
      <c r="G343" s="8" t="s">
        <v>329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24"/>
    </row>
    <row r="344" spans="1:43" x14ac:dyDescent="0.3">
      <c r="A344" s="7">
        <v>35</v>
      </c>
      <c r="B344" s="8" t="s">
        <v>47</v>
      </c>
      <c r="C344" s="8" t="s">
        <v>194</v>
      </c>
      <c r="D344" s="8">
        <v>3</v>
      </c>
      <c r="E344" s="8" t="s">
        <v>312</v>
      </c>
      <c r="F344" s="8"/>
      <c r="G344" s="8" t="s">
        <v>329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24"/>
    </row>
    <row r="345" spans="1:43" x14ac:dyDescent="0.3">
      <c r="A345" s="7">
        <v>35</v>
      </c>
      <c r="B345" s="8" t="s">
        <v>47</v>
      </c>
      <c r="C345" s="8" t="s">
        <v>194</v>
      </c>
      <c r="D345" s="8">
        <v>4</v>
      </c>
      <c r="E345" s="8" t="s">
        <v>313</v>
      </c>
      <c r="F345" s="8"/>
      <c r="G345" s="8" t="s">
        <v>329</v>
      </c>
      <c r="H345" s="8">
        <v>0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24"/>
    </row>
    <row r="346" spans="1:43" x14ac:dyDescent="0.3">
      <c r="A346" s="7">
        <v>35</v>
      </c>
      <c r="B346" s="8" t="s">
        <v>47</v>
      </c>
      <c r="C346" s="8" t="s">
        <v>194</v>
      </c>
      <c r="D346" s="8">
        <v>5</v>
      </c>
      <c r="E346" s="8" t="s">
        <v>314</v>
      </c>
      <c r="F346" s="8"/>
      <c r="G346" s="8" t="s">
        <v>329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24"/>
    </row>
    <row r="347" spans="1:43" x14ac:dyDescent="0.3">
      <c r="A347" s="7">
        <v>35</v>
      </c>
      <c r="B347" s="8" t="s">
        <v>47</v>
      </c>
      <c r="C347" s="8" t="s">
        <v>194</v>
      </c>
      <c r="D347" s="8">
        <v>6</v>
      </c>
      <c r="E347" s="8" t="s">
        <v>315</v>
      </c>
      <c r="F347" s="8" t="s">
        <v>322</v>
      </c>
      <c r="G347" s="8" t="s">
        <v>330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>
        <v>0</v>
      </c>
      <c r="AD347" s="8">
        <v>0</v>
      </c>
      <c r="AE347" s="8">
        <v>0</v>
      </c>
      <c r="AF347" s="8">
        <v>0</v>
      </c>
      <c r="AG347" s="8">
        <v>0</v>
      </c>
      <c r="AH347" s="8">
        <v>0</v>
      </c>
      <c r="AI347" s="8">
        <v>0</v>
      </c>
      <c r="AJ347" s="8">
        <v>0</v>
      </c>
      <c r="AK347" s="8">
        <v>0</v>
      </c>
      <c r="AL347" s="8">
        <v>0</v>
      </c>
      <c r="AM347" s="8">
        <v>0</v>
      </c>
      <c r="AN347" s="8">
        <v>0</v>
      </c>
      <c r="AO347" s="8">
        <v>0</v>
      </c>
      <c r="AP347" s="8">
        <v>0</v>
      </c>
      <c r="AQ347" s="24">
        <v>0</v>
      </c>
    </row>
    <row r="348" spans="1:43" x14ac:dyDescent="0.3">
      <c r="A348" s="7">
        <v>35</v>
      </c>
      <c r="B348" s="8" t="s">
        <v>47</v>
      </c>
      <c r="C348" s="8" t="s">
        <v>194</v>
      </c>
      <c r="D348" s="8">
        <v>7</v>
      </c>
      <c r="E348" s="8" t="s">
        <v>316</v>
      </c>
      <c r="F348" s="8" t="s">
        <v>322</v>
      </c>
      <c r="G348" s="8" t="s">
        <v>330</v>
      </c>
      <c r="H348" s="8">
        <v>0</v>
      </c>
      <c r="I348" s="8">
        <v>0</v>
      </c>
      <c r="J348" s="8">
        <v>0</v>
      </c>
      <c r="K348" s="8">
        <v>0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0</v>
      </c>
      <c r="S348" s="8">
        <v>0</v>
      </c>
      <c r="T348" s="8">
        <v>0</v>
      </c>
      <c r="U348" s="8">
        <v>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0</v>
      </c>
      <c r="AC348" s="8">
        <v>0</v>
      </c>
      <c r="AD348" s="8">
        <v>0</v>
      </c>
      <c r="AE348" s="8">
        <v>0</v>
      </c>
      <c r="AF348" s="8">
        <v>0</v>
      </c>
      <c r="AG348" s="8">
        <v>0</v>
      </c>
      <c r="AH348" s="8">
        <v>0</v>
      </c>
      <c r="AI348" s="8">
        <v>0</v>
      </c>
      <c r="AJ348" s="8">
        <v>0</v>
      </c>
      <c r="AK348" s="8">
        <v>0</v>
      </c>
      <c r="AL348" s="8">
        <v>0</v>
      </c>
      <c r="AM348" s="8">
        <v>0</v>
      </c>
      <c r="AN348" s="8">
        <v>0</v>
      </c>
      <c r="AO348" s="8">
        <v>0</v>
      </c>
      <c r="AP348" s="8">
        <v>0</v>
      </c>
      <c r="AQ348" s="24">
        <v>0</v>
      </c>
    </row>
    <row r="349" spans="1:43" x14ac:dyDescent="0.3">
      <c r="A349" s="7">
        <v>35</v>
      </c>
      <c r="B349" s="8" t="s">
        <v>47</v>
      </c>
      <c r="C349" s="8" t="s">
        <v>194</v>
      </c>
      <c r="D349" s="8">
        <v>8</v>
      </c>
      <c r="E349" s="8" t="s">
        <v>317</v>
      </c>
      <c r="F349" s="8"/>
      <c r="G349" s="8" t="s">
        <v>329</v>
      </c>
      <c r="H349" s="8">
        <v>0</v>
      </c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24"/>
    </row>
    <row r="350" spans="1:43" x14ac:dyDescent="0.3">
      <c r="A350" s="7">
        <v>35</v>
      </c>
      <c r="B350" s="8" t="s">
        <v>47</v>
      </c>
      <c r="C350" s="8" t="s">
        <v>194</v>
      </c>
      <c r="D350" s="8">
        <v>9</v>
      </c>
      <c r="E350" s="8" t="s">
        <v>318</v>
      </c>
      <c r="F350" s="8"/>
      <c r="G350" s="8" t="s">
        <v>329</v>
      </c>
      <c r="H350" s="8">
        <v>0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24"/>
    </row>
    <row r="351" spans="1:43" x14ac:dyDescent="0.3">
      <c r="A351" s="7">
        <v>35</v>
      </c>
      <c r="B351" s="8" t="s">
        <v>47</v>
      </c>
      <c r="C351" s="8" t="s">
        <v>194</v>
      </c>
      <c r="D351" s="8">
        <v>10</v>
      </c>
      <c r="E351" s="8" t="s">
        <v>319</v>
      </c>
      <c r="F351" s="8"/>
      <c r="G351" s="8" t="s">
        <v>329</v>
      </c>
      <c r="H351" s="8">
        <v>0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24"/>
    </row>
    <row r="352" spans="1:43" x14ac:dyDescent="0.3">
      <c r="A352" s="32">
        <v>36</v>
      </c>
      <c r="B352" s="22" t="s">
        <v>48</v>
      </c>
      <c r="C352" s="22" t="s">
        <v>195</v>
      </c>
      <c r="D352" s="22">
        <v>1</v>
      </c>
      <c r="E352" s="22" t="s">
        <v>310</v>
      </c>
      <c r="F352" s="22"/>
      <c r="G352" s="22" t="s">
        <v>329</v>
      </c>
      <c r="H352" s="22">
        <v>0</v>
      </c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35"/>
    </row>
    <row r="353" spans="1:43" x14ac:dyDescent="0.3">
      <c r="A353" s="32">
        <v>36</v>
      </c>
      <c r="B353" s="22" t="s">
        <v>48</v>
      </c>
      <c r="C353" s="22" t="s">
        <v>195</v>
      </c>
      <c r="D353" s="22">
        <v>2</v>
      </c>
      <c r="E353" s="22" t="s">
        <v>311</v>
      </c>
      <c r="F353" s="22"/>
      <c r="G353" s="22" t="s">
        <v>329</v>
      </c>
      <c r="H353" s="22">
        <v>0</v>
      </c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35"/>
    </row>
    <row r="354" spans="1:43" x14ac:dyDescent="0.3">
      <c r="A354" s="32">
        <v>36</v>
      </c>
      <c r="B354" s="22" t="s">
        <v>48</v>
      </c>
      <c r="C354" s="22" t="s">
        <v>195</v>
      </c>
      <c r="D354" s="22">
        <v>3</v>
      </c>
      <c r="E354" s="22" t="s">
        <v>312</v>
      </c>
      <c r="F354" s="22" t="s">
        <v>359</v>
      </c>
      <c r="G354" s="22" t="s">
        <v>330</v>
      </c>
      <c r="H354" s="22">
        <v>0</v>
      </c>
      <c r="I354" s="22">
        <v>0</v>
      </c>
      <c r="J354" s="22">
        <v>0</v>
      </c>
      <c r="K354" s="22">
        <v>0</v>
      </c>
      <c r="L354" s="22">
        <v>0</v>
      </c>
      <c r="M354" s="22">
        <v>0</v>
      </c>
      <c r="N354" s="22">
        <v>0</v>
      </c>
      <c r="O354" s="22">
        <v>0</v>
      </c>
      <c r="P354" s="22">
        <v>0</v>
      </c>
      <c r="Q354" s="22">
        <v>0</v>
      </c>
      <c r="R354" s="22">
        <v>0</v>
      </c>
      <c r="S354" s="22">
        <v>0</v>
      </c>
      <c r="T354" s="22">
        <v>0</v>
      </c>
      <c r="U354" s="22">
        <v>0</v>
      </c>
      <c r="V354" s="22">
        <v>0</v>
      </c>
      <c r="W354" s="22">
        <v>0</v>
      </c>
      <c r="X354" s="22">
        <v>0</v>
      </c>
      <c r="Y354" s="22">
        <v>0</v>
      </c>
      <c r="Z354" s="22">
        <v>0</v>
      </c>
      <c r="AA354" s="22">
        <v>0</v>
      </c>
      <c r="AB354" s="22">
        <v>0</v>
      </c>
      <c r="AC354" s="22">
        <v>0</v>
      </c>
      <c r="AD354" s="22">
        <v>0</v>
      </c>
      <c r="AE354" s="22">
        <v>0</v>
      </c>
      <c r="AF354" s="22">
        <v>0</v>
      </c>
      <c r="AG354" s="22">
        <v>0</v>
      </c>
      <c r="AH354" s="22">
        <v>0</v>
      </c>
      <c r="AI354" s="22">
        <v>0</v>
      </c>
      <c r="AJ354" s="22">
        <v>0</v>
      </c>
      <c r="AK354" s="22">
        <v>0</v>
      </c>
      <c r="AL354" s="22">
        <v>0</v>
      </c>
      <c r="AM354" s="22">
        <v>0</v>
      </c>
      <c r="AN354" s="22">
        <v>0</v>
      </c>
      <c r="AO354" s="22">
        <v>0</v>
      </c>
      <c r="AP354" s="22">
        <v>0</v>
      </c>
      <c r="AQ354" s="35">
        <v>0</v>
      </c>
    </row>
    <row r="355" spans="1:43" x14ac:dyDescent="0.3">
      <c r="A355" s="32">
        <v>36</v>
      </c>
      <c r="B355" s="22" t="s">
        <v>48</v>
      </c>
      <c r="C355" s="22" t="s">
        <v>195</v>
      </c>
      <c r="D355" s="22">
        <v>4</v>
      </c>
      <c r="E355" s="22" t="s">
        <v>313</v>
      </c>
      <c r="F355" s="22"/>
      <c r="G355" s="22" t="s">
        <v>329</v>
      </c>
      <c r="H355" s="22">
        <v>0</v>
      </c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35"/>
    </row>
    <row r="356" spans="1:43" x14ac:dyDescent="0.3">
      <c r="A356" s="32">
        <v>36</v>
      </c>
      <c r="B356" s="22" t="s">
        <v>48</v>
      </c>
      <c r="C356" s="22" t="s">
        <v>195</v>
      </c>
      <c r="D356" s="22">
        <v>5</v>
      </c>
      <c r="E356" s="22" t="s">
        <v>314</v>
      </c>
      <c r="F356" s="22"/>
      <c r="G356" s="22" t="s">
        <v>329</v>
      </c>
      <c r="H356" s="22">
        <v>0</v>
      </c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35"/>
    </row>
    <row r="357" spans="1:43" x14ac:dyDescent="0.3">
      <c r="A357" s="32">
        <v>36</v>
      </c>
      <c r="B357" s="22" t="s">
        <v>48</v>
      </c>
      <c r="C357" s="22" t="s">
        <v>195</v>
      </c>
      <c r="D357" s="22">
        <v>6</v>
      </c>
      <c r="E357" s="22" t="s">
        <v>315</v>
      </c>
      <c r="F357" s="22" t="s">
        <v>322</v>
      </c>
      <c r="G357" s="22" t="s">
        <v>330</v>
      </c>
      <c r="H357" s="22">
        <v>0</v>
      </c>
      <c r="I357" s="22">
        <v>0</v>
      </c>
      <c r="J357" s="22">
        <v>0</v>
      </c>
      <c r="K357" s="22">
        <v>0</v>
      </c>
      <c r="L357" s="22">
        <v>0</v>
      </c>
      <c r="M357" s="22">
        <v>0</v>
      </c>
      <c r="N357" s="22">
        <v>0</v>
      </c>
      <c r="O357" s="22">
        <v>0</v>
      </c>
      <c r="P357" s="22">
        <v>0</v>
      </c>
      <c r="Q357" s="22">
        <v>0</v>
      </c>
      <c r="R357" s="22">
        <v>0</v>
      </c>
      <c r="S357" s="22">
        <v>0</v>
      </c>
      <c r="T357" s="22">
        <v>0</v>
      </c>
      <c r="U357" s="22">
        <v>0</v>
      </c>
      <c r="V357" s="22">
        <v>0</v>
      </c>
      <c r="W357" s="22">
        <v>0</v>
      </c>
      <c r="X357" s="22">
        <v>0</v>
      </c>
      <c r="Y357" s="22">
        <v>0</v>
      </c>
      <c r="Z357" s="22">
        <v>0</v>
      </c>
      <c r="AA357" s="22">
        <v>0</v>
      </c>
      <c r="AB357" s="22">
        <v>0</v>
      </c>
      <c r="AC357" s="22">
        <v>0</v>
      </c>
      <c r="AD357" s="22">
        <v>0</v>
      </c>
      <c r="AE357" s="22">
        <v>0</v>
      </c>
      <c r="AF357" s="22">
        <v>0</v>
      </c>
      <c r="AG357" s="22">
        <v>0</v>
      </c>
      <c r="AH357" s="22">
        <v>0</v>
      </c>
      <c r="AI357" s="22">
        <v>0</v>
      </c>
      <c r="AJ357" s="22">
        <v>0</v>
      </c>
      <c r="AK357" s="22">
        <v>0</v>
      </c>
      <c r="AL357" s="22">
        <v>0</v>
      </c>
      <c r="AM357" s="22">
        <v>0</v>
      </c>
      <c r="AN357" s="22">
        <v>0</v>
      </c>
      <c r="AO357" s="22">
        <v>0</v>
      </c>
      <c r="AP357" s="22">
        <v>0</v>
      </c>
      <c r="AQ357" s="35">
        <v>0</v>
      </c>
    </row>
    <row r="358" spans="1:43" x14ac:dyDescent="0.3">
      <c r="A358" s="32">
        <v>36</v>
      </c>
      <c r="B358" s="22" t="s">
        <v>48</v>
      </c>
      <c r="C358" s="22" t="s">
        <v>195</v>
      </c>
      <c r="D358" s="22">
        <v>7</v>
      </c>
      <c r="E358" s="22" t="s">
        <v>316</v>
      </c>
      <c r="F358" s="22" t="s">
        <v>322</v>
      </c>
      <c r="G358" s="22" t="s">
        <v>330</v>
      </c>
      <c r="H358" s="22">
        <v>0</v>
      </c>
      <c r="I358" s="22">
        <v>0</v>
      </c>
      <c r="J358" s="22">
        <v>0</v>
      </c>
      <c r="K358" s="22">
        <v>0</v>
      </c>
      <c r="L358" s="22">
        <v>0</v>
      </c>
      <c r="M358" s="22">
        <v>0</v>
      </c>
      <c r="N358" s="22">
        <v>0</v>
      </c>
      <c r="O358" s="22">
        <v>0</v>
      </c>
      <c r="P358" s="22">
        <v>0</v>
      </c>
      <c r="Q358" s="22">
        <v>0</v>
      </c>
      <c r="R358" s="22">
        <v>0</v>
      </c>
      <c r="S358" s="22">
        <v>0</v>
      </c>
      <c r="T358" s="22">
        <v>0</v>
      </c>
      <c r="U358" s="22">
        <v>0</v>
      </c>
      <c r="V358" s="22">
        <v>0</v>
      </c>
      <c r="W358" s="22">
        <v>0</v>
      </c>
      <c r="X358" s="22">
        <v>0</v>
      </c>
      <c r="Y358" s="22">
        <v>0</v>
      </c>
      <c r="Z358" s="22">
        <v>0</v>
      </c>
      <c r="AA358" s="22">
        <v>0</v>
      </c>
      <c r="AB358" s="22">
        <v>0</v>
      </c>
      <c r="AC358" s="22">
        <v>0</v>
      </c>
      <c r="AD358" s="22">
        <v>0</v>
      </c>
      <c r="AE358" s="22">
        <v>0</v>
      </c>
      <c r="AF358" s="22">
        <v>0</v>
      </c>
      <c r="AG358" s="22">
        <v>0</v>
      </c>
      <c r="AH358" s="22">
        <v>0</v>
      </c>
      <c r="AI358" s="22">
        <v>0</v>
      </c>
      <c r="AJ358" s="22">
        <v>0</v>
      </c>
      <c r="AK358" s="22">
        <v>0</v>
      </c>
      <c r="AL358" s="22">
        <v>0</v>
      </c>
      <c r="AM358" s="22">
        <v>0</v>
      </c>
      <c r="AN358" s="22">
        <v>0</v>
      </c>
      <c r="AO358" s="22">
        <v>0</v>
      </c>
      <c r="AP358" s="22">
        <v>0</v>
      </c>
      <c r="AQ358" s="35">
        <v>0</v>
      </c>
    </row>
    <row r="359" spans="1:43" x14ac:dyDescent="0.3">
      <c r="A359" s="32">
        <v>36</v>
      </c>
      <c r="B359" s="22" t="s">
        <v>48</v>
      </c>
      <c r="C359" s="22" t="s">
        <v>195</v>
      </c>
      <c r="D359" s="22">
        <v>8</v>
      </c>
      <c r="E359" s="22" t="s">
        <v>317</v>
      </c>
      <c r="F359" s="22"/>
      <c r="G359" s="22" t="s">
        <v>329</v>
      </c>
      <c r="H359" s="22">
        <v>0</v>
      </c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35"/>
    </row>
    <row r="360" spans="1:43" x14ac:dyDescent="0.3">
      <c r="A360" s="32">
        <v>36</v>
      </c>
      <c r="B360" s="22" t="s">
        <v>48</v>
      </c>
      <c r="C360" s="22" t="s">
        <v>195</v>
      </c>
      <c r="D360" s="22">
        <v>9</v>
      </c>
      <c r="E360" s="22" t="s">
        <v>318</v>
      </c>
      <c r="F360" s="22"/>
      <c r="G360" s="22" t="s">
        <v>329</v>
      </c>
      <c r="H360" s="22">
        <v>0</v>
      </c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35"/>
    </row>
    <row r="361" spans="1:43" x14ac:dyDescent="0.3">
      <c r="A361" s="32">
        <v>36</v>
      </c>
      <c r="B361" s="22" t="s">
        <v>48</v>
      </c>
      <c r="C361" s="22" t="s">
        <v>195</v>
      </c>
      <c r="D361" s="22">
        <v>10</v>
      </c>
      <c r="E361" s="22" t="s">
        <v>319</v>
      </c>
      <c r="F361" s="22"/>
      <c r="G361" s="22" t="s">
        <v>329</v>
      </c>
      <c r="H361" s="22">
        <v>0</v>
      </c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35"/>
    </row>
    <row r="362" spans="1:43" x14ac:dyDescent="0.3">
      <c r="A362" s="7">
        <v>37</v>
      </c>
      <c r="B362" s="8" t="s">
        <v>49</v>
      </c>
      <c r="C362" s="8" t="s">
        <v>196</v>
      </c>
      <c r="D362" s="8">
        <v>1</v>
      </c>
      <c r="E362" s="8" t="s">
        <v>310</v>
      </c>
      <c r="F362" s="8"/>
      <c r="G362" s="8" t="s">
        <v>329</v>
      </c>
      <c r="H362" s="8">
        <v>0</v>
      </c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24"/>
    </row>
    <row r="363" spans="1:43" x14ac:dyDescent="0.3">
      <c r="A363" s="7">
        <v>37</v>
      </c>
      <c r="B363" s="8" t="s">
        <v>49</v>
      </c>
      <c r="C363" s="8" t="s">
        <v>196</v>
      </c>
      <c r="D363" s="8">
        <v>2</v>
      </c>
      <c r="E363" s="8" t="s">
        <v>311</v>
      </c>
      <c r="F363" s="8"/>
      <c r="G363" s="8" t="s">
        <v>329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24"/>
    </row>
    <row r="364" spans="1:43" x14ac:dyDescent="0.3">
      <c r="A364" s="7">
        <v>37</v>
      </c>
      <c r="B364" s="8" t="s">
        <v>49</v>
      </c>
      <c r="C364" s="8" t="s">
        <v>196</v>
      </c>
      <c r="D364" s="8">
        <v>3</v>
      </c>
      <c r="E364" s="8" t="s">
        <v>312</v>
      </c>
      <c r="F364" s="8" t="s">
        <v>359</v>
      </c>
      <c r="G364" s="8" t="s">
        <v>330</v>
      </c>
      <c r="H364" s="8">
        <v>0</v>
      </c>
      <c r="I364" s="8">
        <v>0</v>
      </c>
      <c r="J364" s="8">
        <v>0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0</v>
      </c>
      <c r="AB364" s="8">
        <v>0</v>
      </c>
      <c r="AC364" s="8">
        <v>0</v>
      </c>
      <c r="AD364" s="8">
        <v>0</v>
      </c>
      <c r="AE364" s="8">
        <v>0</v>
      </c>
      <c r="AF364" s="8">
        <v>0</v>
      </c>
      <c r="AG364" s="8">
        <v>0</v>
      </c>
      <c r="AH364" s="8">
        <v>0</v>
      </c>
      <c r="AI364" s="8">
        <v>0</v>
      </c>
      <c r="AJ364" s="8">
        <v>0</v>
      </c>
      <c r="AK364" s="8">
        <v>0</v>
      </c>
      <c r="AL364" s="8">
        <v>0</v>
      </c>
      <c r="AM364" s="8">
        <v>0</v>
      </c>
      <c r="AN364" s="8">
        <v>0</v>
      </c>
      <c r="AO364" s="8">
        <v>0</v>
      </c>
      <c r="AP364" s="8">
        <v>0</v>
      </c>
      <c r="AQ364" s="24">
        <v>0</v>
      </c>
    </row>
    <row r="365" spans="1:43" x14ac:dyDescent="0.3">
      <c r="A365" s="7">
        <v>37</v>
      </c>
      <c r="B365" s="8" t="s">
        <v>49</v>
      </c>
      <c r="C365" s="8" t="s">
        <v>196</v>
      </c>
      <c r="D365" s="8">
        <v>4</v>
      </c>
      <c r="E365" s="8" t="s">
        <v>313</v>
      </c>
      <c r="F365" s="8"/>
      <c r="G365" s="8" t="s">
        <v>329</v>
      </c>
      <c r="H365" s="8">
        <v>0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24"/>
    </row>
    <row r="366" spans="1:43" x14ac:dyDescent="0.3">
      <c r="A366" s="7">
        <v>37</v>
      </c>
      <c r="B366" s="8" t="s">
        <v>49</v>
      </c>
      <c r="C366" s="8" t="s">
        <v>196</v>
      </c>
      <c r="D366" s="8">
        <v>5</v>
      </c>
      <c r="E366" s="8" t="s">
        <v>314</v>
      </c>
      <c r="F366" s="8"/>
      <c r="G366" s="8" t="s">
        <v>329</v>
      </c>
      <c r="H366" s="8">
        <v>0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24"/>
    </row>
    <row r="367" spans="1:43" x14ac:dyDescent="0.3">
      <c r="A367" s="7">
        <v>37</v>
      </c>
      <c r="B367" s="8" t="s">
        <v>49</v>
      </c>
      <c r="C367" s="8" t="s">
        <v>196</v>
      </c>
      <c r="D367" s="8">
        <v>6</v>
      </c>
      <c r="E367" s="8" t="s">
        <v>315</v>
      </c>
      <c r="F367" s="8" t="s">
        <v>322</v>
      </c>
      <c r="G367" s="8" t="s">
        <v>330</v>
      </c>
      <c r="H367" s="8">
        <v>0</v>
      </c>
      <c r="I367" s="8">
        <v>0</v>
      </c>
      <c r="J367" s="8">
        <v>0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8">
        <v>0</v>
      </c>
      <c r="AD367" s="8">
        <v>0</v>
      </c>
      <c r="AE367" s="8">
        <v>0</v>
      </c>
      <c r="AF367" s="8">
        <v>0</v>
      </c>
      <c r="AG367" s="8">
        <v>0</v>
      </c>
      <c r="AH367" s="8">
        <v>0</v>
      </c>
      <c r="AI367" s="8">
        <v>0</v>
      </c>
      <c r="AJ367" s="8">
        <v>0</v>
      </c>
      <c r="AK367" s="8">
        <v>0</v>
      </c>
      <c r="AL367" s="8">
        <v>0</v>
      </c>
      <c r="AM367" s="8">
        <v>0</v>
      </c>
      <c r="AN367" s="8">
        <v>0</v>
      </c>
      <c r="AO367" s="8">
        <v>0</v>
      </c>
      <c r="AP367" s="8">
        <v>0</v>
      </c>
      <c r="AQ367" s="24">
        <v>0</v>
      </c>
    </row>
    <row r="368" spans="1:43" x14ac:dyDescent="0.3">
      <c r="A368" s="7">
        <v>37</v>
      </c>
      <c r="B368" s="8" t="s">
        <v>49</v>
      </c>
      <c r="C368" s="8" t="s">
        <v>196</v>
      </c>
      <c r="D368" s="8">
        <v>7</v>
      </c>
      <c r="E368" s="8" t="s">
        <v>316</v>
      </c>
      <c r="F368" s="8" t="s">
        <v>322</v>
      </c>
      <c r="G368" s="8" t="s">
        <v>330</v>
      </c>
      <c r="H368" s="8">
        <v>0</v>
      </c>
      <c r="I368" s="8">
        <v>0</v>
      </c>
      <c r="J368" s="8">
        <v>0</v>
      </c>
      <c r="K368" s="8">
        <v>0</v>
      </c>
      <c r="L368" s="8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8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0</v>
      </c>
      <c r="AC368" s="8">
        <v>0</v>
      </c>
      <c r="AD368" s="8">
        <v>0</v>
      </c>
      <c r="AE368" s="8">
        <v>0</v>
      </c>
      <c r="AF368" s="8">
        <v>0</v>
      </c>
      <c r="AG368" s="8">
        <v>0</v>
      </c>
      <c r="AH368" s="8">
        <v>0</v>
      </c>
      <c r="AI368" s="8">
        <v>0</v>
      </c>
      <c r="AJ368" s="8">
        <v>0</v>
      </c>
      <c r="AK368" s="8">
        <v>0</v>
      </c>
      <c r="AL368" s="8">
        <v>0</v>
      </c>
      <c r="AM368" s="8">
        <v>0</v>
      </c>
      <c r="AN368" s="8">
        <v>0</v>
      </c>
      <c r="AO368" s="8">
        <v>0</v>
      </c>
      <c r="AP368" s="8">
        <v>0</v>
      </c>
      <c r="AQ368" s="24">
        <v>0</v>
      </c>
    </row>
    <row r="369" spans="1:43" x14ac:dyDescent="0.3">
      <c r="A369" s="7">
        <v>37</v>
      </c>
      <c r="B369" s="8" t="s">
        <v>49</v>
      </c>
      <c r="C369" s="8" t="s">
        <v>196</v>
      </c>
      <c r="D369" s="8">
        <v>8</v>
      </c>
      <c r="E369" s="8" t="s">
        <v>317</v>
      </c>
      <c r="F369" s="8"/>
      <c r="G369" s="8" t="s">
        <v>329</v>
      </c>
      <c r="H369" s="8">
        <v>0</v>
      </c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24"/>
    </row>
    <row r="370" spans="1:43" x14ac:dyDescent="0.3">
      <c r="A370" s="7">
        <v>37</v>
      </c>
      <c r="B370" s="8" t="s">
        <v>49</v>
      </c>
      <c r="C370" s="8" t="s">
        <v>196</v>
      </c>
      <c r="D370" s="8">
        <v>9</v>
      </c>
      <c r="E370" s="8" t="s">
        <v>318</v>
      </c>
      <c r="F370" s="8"/>
      <c r="G370" s="8" t="s">
        <v>329</v>
      </c>
      <c r="H370" s="8">
        <v>0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24"/>
    </row>
    <row r="371" spans="1:43" x14ac:dyDescent="0.3">
      <c r="A371" s="7">
        <v>37</v>
      </c>
      <c r="B371" s="8" t="s">
        <v>49</v>
      </c>
      <c r="C371" s="8" t="s">
        <v>196</v>
      </c>
      <c r="D371" s="8">
        <v>10</v>
      </c>
      <c r="E371" s="8" t="s">
        <v>319</v>
      </c>
      <c r="F371" s="8"/>
      <c r="G371" s="8" t="s">
        <v>329</v>
      </c>
      <c r="H371" s="8">
        <v>0</v>
      </c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24"/>
    </row>
    <row r="372" spans="1:43" x14ac:dyDescent="0.3">
      <c r="A372" s="32">
        <v>38</v>
      </c>
      <c r="B372" s="22" t="s">
        <v>50</v>
      </c>
      <c r="C372" s="22" t="s">
        <v>197</v>
      </c>
      <c r="D372" s="22">
        <v>1</v>
      </c>
      <c r="E372" s="22" t="s">
        <v>310</v>
      </c>
      <c r="F372" s="22"/>
      <c r="G372" s="22" t="s">
        <v>329</v>
      </c>
      <c r="H372" s="22">
        <v>0</v>
      </c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35"/>
    </row>
    <row r="373" spans="1:43" x14ac:dyDescent="0.3">
      <c r="A373" s="32">
        <v>38</v>
      </c>
      <c r="B373" s="22" t="s">
        <v>50</v>
      </c>
      <c r="C373" s="22" t="s">
        <v>197</v>
      </c>
      <c r="D373" s="22">
        <v>2</v>
      </c>
      <c r="E373" s="22" t="s">
        <v>311</v>
      </c>
      <c r="F373" s="22"/>
      <c r="G373" s="22" t="s">
        <v>329</v>
      </c>
      <c r="H373" s="22">
        <v>0</v>
      </c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35"/>
    </row>
    <row r="374" spans="1:43" x14ac:dyDescent="0.3">
      <c r="A374" s="32">
        <v>38</v>
      </c>
      <c r="B374" s="22" t="s">
        <v>50</v>
      </c>
      <c r="C374" s="22" t="s">
        <v>197</v>
      </c>
      <c r="D374" s="22">
        <v>3</v>
      </c>
      <c r="E374" s="22" t="s">
        <v>312</v>
      </c>
      <c r="F374" s="22" t="s">
        <v>359</v>
      </c>
      <c r="G374" s="22" t="s">
        <v>330</v>
      </c>
      <c r="H374" s="22">
        <v>0</v>
      </c>
      <c r="I374" s="22">
        <v>0</v>
      </c>
      <c r="J374" s="22">
        <v>0</v>
      </c>
      <c r="K374" s="22">
        <v>0</v>
      </c>
      <c r="L374" s="22">
        <v>0</v>
      </c>
      <c r="M374" s="22">
        <v>0</v>
      </c>
      <c r="N374" s="22">
        <v>0</v>
      </c>
      <c r="O374" s="22">
        <v>0</v>
      </c>
      <c r="P374" s="22">
        <v>0</v>
      </c>
      <c r="Q374" s="22">
        <v>0</v>
      </c>
      <c r="R374" s="22">
        <v>0</v>
      </c>
      <c r="S374" s="22">
        <v>0</v>
      </c>
      <c r="T374" s="22">
        <v>0</v>
      </c>
      <c r="U374" s="22">
        <v>0</v>
      </c>
      <c r="V374" s="22">
        <v>0</v>
      </c>
      <c r="W374" s="22">
        <v>0</v>
      </c>
      <c r="X374" s="22">
        <v>0</v>
      </c>
      <c r="Y374" s="22">
        <v>0</v>
      </c>
      <c r="Z374" s="22">
        <v>0</v>
      </c>
      <c r="AA374" s="22">
        <v>0</v>
      </c>
      <c r="AB374" s="22">
        <v>0</v>
      </c>
      <c r="AC374" s="22">
        <v>0</v>
      </c>
      <c r="AD374" s="22">
        <v>0</v>
      </c>
      <c r="AE374" s="22">
        <v>0</v>
      </c>
      <c r="AF374" s="22">
        <v>0</v>
      </c>
      <c r="AG374" s="22">
        <v>0</v>
      </c>
      <c r="AH374" s="22">
        <v>0</v>
      </c>
      <c r="AI374" s="22">
        <v>0</v>
      </c>
      <c r="AJ374" s="22">
        <v>0</v>
      </c>
      <c r="AK374" s="22">
        <v>0</v>
      </c>
      <c r="AL374" s="22">
        <v>0</v>
      </c>
      <c r="AM374" s="22">
        <v>0</v>
      </c>
      <c r="AN374" s="22">
        <v>0</v>
      </c>
      <c r="AO374" s="22">
        <v>0</v>
      </c>
      <c r="AP374" s="22">
        <v>0</v>
      </c>
      <c r="AQ374" s="35">
        <v>0</v>
      </c>
    </row>
    <row r="375" spans="1:43" x14ac:dyDescent="0.3">
      <c r="A375" s="32">
        <v>38</v>
      </c>
      <c r="B375" s="22" t="s">
        <v>50</v>
      </c>
      <c r="C375" s="22" t="s">
        <v>197</v>
      </c>
      <c r="D375" s="22">
        <v>4</v>
      </c>
      <c r="E375" s="22" t="s">
        <v>313</v>
      </c>
      <c r="F375" s="22"/>
      <c r="G375" s="22" t="s">
        <v>329</v>
      </c>
      <c r="H375" s="22">
        <v>0</v>
      </c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35"/>
    </row>
    <row r="376" spans="1:43" x14ac:dyDescent="0.3">
      <c r="A376" s="32">
        <v>38</v>
      </c>
      <c r="B376" s="22" t="s">
        <v>50</v>
      </c>
      <c r="C376" s="22" t="s">
        <v>197</v>
      </c>
      <c r="D376" s="22">
        <v>5</v>
      </c>
      <c r="E376" s="22" t="s">
        <v>314</v>
      </c>
      <c r="F376" s="22"/>
      <c r="G376" s="22" t="s">
        <v>329</v>
      </c>
      <c r="H376" s="22">
        <v>0</v>
      </c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35"/>
    </row>
    <row r="377" spans="1:43" x14ac:dyDescent="0.3">
      <c r="A377" s="32">
        <v>38</v>
      </c>
      <c r="B377" s="22" t="s">
        <v>50</v>
      </c>
      <c r="C377" s="22" t="s">
        <v>197</v>
      </c>
      <c r="D377" s="22">
        <v>6</v>
      </c>
      <c r="E377" s="22" t="s">
        <v>315</v>
      </c>
      <c r="F377" s="22" t="s">
        <v>322</v>
      </c>
      <c r="G377" s="22" t="s">
        <v>330</v>
      </c>
      <c r="H377" s="22">
        <v>0</v>
      </c>
      <c r="I377" s="22">
        <v>0</v>
      </c>
      <c r="J377" s="22">
        <v>0</v>
      </c>
      <c r="K377" s="22">
        <v>0</v>
      </c>
      <c r="L377" s="22">
        <v>0</v>
      </c>
      <c r="M377" s="22">
        <v>0</v>
      </c>
      <c r="N377" s="22">
        <v>0</v>
      </c>
      <c r="O377" s="22">
        <v>0</v>
      </c>
      <c r="P377" s="22">
        <v>0</v>
      </c>
      <c r="Q377" s="22">
        <v>0</v>
      </c>
      <c r="R377" s="22">
        <v>0</v>
      </c>
      <c r="S377" s="22">
        <v>0</v>
      </c>
      <c r="T377" s="22">
        <v>0</v>
      </c>
      <c r="U377" s="22">
        <v>0</v>
      </c>
      <c r="V377" s="22">
        <v>0</v>
      </c>
      <c r="W377" s="22">
        <v>0</v>
      </c>
      <c r="X377" s="22">
        <v>0</v>
      </c>
      <c r="Y377" s="22">
        <v>0</v>
      </c>
      <c r="Z377" s="22">
        <v>0</v>
      </c>
      <c r="AA377" s="22">
        <v>0</v>
      </c>
      <c r="AB377" s="22">
        <v>0</v>
      </c>
      <c r="AC377" s="22">
        <v>0</v>
      </c>
      <c r="AD377" s="22">
        <v>0</v>
      </c>
      <c r="AE377" s="22">
        <v>0</v>
      </c>
      <c r="AF377" s="22">
        <v>0</v>
      </c>
      <c r="AG377" s="22">
        <v>0</v>
      </c>
      <c r="AH377" s="22">
        <v>0</v>
      </c>
      <c r="AI377" s="22">
        <v>0</v>
      </c>
      <c r="AJ377" s="22">
        <v>0</v>
      </c>
      <c r="AK377" s="22">
        <v>0</v>
      </c>
      <c r="AL377" s="22">
        <v>0</v>
      </c>
      <c r="AM377" s="22">
        <v>0</v>
      </c>
      <c r="AN377" s="22">
        <v>0</v>
      </c>
      <c r="AO377" s="22">
        <v>0</v>
      </c>
      <c r="AP377" s="22">
        <v>0</v>
      </c>
      <c r="AQ377" s="35">
        <v>0</v>
      </c>
    </row>
    <row r="378" spans="1:43" x14ac:dyDescent="0.3">
      <c r="A378" s="32">
        <v>38</v>
      </c>
      <c r="B378" s="22" t="s">
        <v>50</v>
      </c>
      <c r="C378" s="22" t="s">
        <v>197</v>
      </c>
      <c r="D378" s="22">
        <v>7</v>
      </c>
      <c r="E378" s="22" t="s">
        <v>316</v>
      </c>
      <c r="F378" s="22" t="s">
        <v>322</v>
      </c>
      <c r="G378" s="22" t="s">
        <v>330</v>
      </c>
      <c r="H378" s="22">
        <v>0</v>
      </c>
      <c r="I378" s="22">
        <v>0</v>
      </c>
      <c r="J378" s="22">
        <v>0</v>
      </c>
      <c r="K378" s="22">
        <v>0</v>
      </c>
      <c r="L378" s="22">
        <v>0</v>
      </c>
      <c r="M378" s="22">
        <v>0</v>
      </c>
      <c r="N378" s="22">
        <v>0</v>
      </c>
      <c r="O378" s="22">
        <v>0</v>
      </c>
      <c r="P378" s="22">
        <v>0</v>
      </c>
      <c r="Q378" s="22">
        <v>0</v>
      </c>
      <c r="R378" s="22">
        <v>0</v>
      </c>
      <c r="S378" s="22">
        <v>0</v>
      </c>
      <c r="T378" s="22">
        <v>0</v>
      </c>
      <c r="U378" s="22">
        <v>0</v>
      </c>
      <c r="V378" s="22">
        <v>0</v>
      </c>
      <c r="W378" s="22">
        <v>0</v>
      </c>
      <c r="X378" s="22">
        <v>0</v>
      </c>
      <c r="Y378" s="22">
        <v>0</v>
      </c>
      <c r="Z378" s="22">
        <v>0</v>
      </c>
      <c r="AA378" s="22">
        <v>0</v>
      </c>
      <c r="AB378" s="22">
        <v>0</v>
      </c>
      <c r="AC378" s="22">
        <v>0</v>
      </c>
      <c r="AD378" s="22">
        <v>0</v>
      </c>
      <c r="AE378" s="22">
        <v>0</v>
      </c>
      <c r="AF378" s="22">
        <v>0</v>
      </c>
      <c r="AG378" s="22">
        <v>0</v>
      </c>
      <c r="AH378" s="22">
        <v>0</v>
      </c>
      <c r="AI378" s="22">
        <v>0</v>
      </c>
      <c r="AJ378" s="22">
        <v>0</v>
      </c>
      <c r="AK378" s="22">
        <v>0</v>
      </c>
      <c r="AL378" s="22">
        <v>0</v>
      </c>
      <c r="AM378" s="22">
        <v>0</v>
      </c>
      <c r="AN378" s="22">
        <v>0</v>
      </c>
      <c r="AO378" s="22">
        <v>0</v>
      </c>
      <c r="AP378" s="22">
        <v>0</v>
      </c>
      <c r="AQ378" s="35">
        <v>0</v>
      </c>
    </row>
    <row r="379" spans="1:43" x14ac:dyDescent="0.3">
      <c r="A379" s="32">
        <v>38</v>
      </c>
      <c r="B379" s="22" t="s">
        <v>50</v>
      </c>
      <c r="C379" s="22" t="s">
        <v>197</v>
      </c>
      <c r="D379" s="22">
        <v>8</v>
      </c>
      <c r="E379" s="22" t="s">
        <v>317</v>
      </c>
      <c r="F379" s="22"/>
      <c r="G379" s="22" t="s">
        <v>329</v>
      </c>
      <c r="H379" s="22">
        <v>0</v>
      </c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35"/>
    </row>
    <row r="380" spans="1:43" x14ac:dyDescent="0.3">
      <c r="A380" s="32">
        <v>38</v>
      </c>
      <c r="B380" s="22" t="s">
        <v>50</v>
      </c>
      <c r="C380" s="22" t="s">
        <v>197</v>
      </c>
      <c r="D380" s="22">
        <v>9</v>
      </c>
      <c r="E380" s="22" t="s">
        <v>318</v>
      </c>
      <c r="F380" s="22"/>
      <c r="G380" s="22" t="s">
        <v>329</v>
      </c>
      <c r="H380" s="22">
        <v>0</v>
      </c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35"/>
    </row>
    <row r="381" spans="1:43" x14ac:dyDescent="0.3">
      <c r="A381" s="32">
        <v>38</v>
      </c>
      <c r="B381" s="22" t="s">
        <v>50</v>
      </c>
      <c r="C381" s="22" t="s">
        <v>197</v>
      </c>
      <c r="D381" s="22">
        <v>10</v>
      </c>
      <c r="E381" s="22" t="s">
        <v>319</v>
      </c>
      <c r="F381" s="22"/>
      <c r="G381" s="22" t="s">
        <v>329</v>
      </c>
      <c r="H381" s="22">
        <v>0</v>
      </c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35"/>
    </row>
    <row r="382" spans="1:43" x14ac:dyDescent="0.3">
      <c r="A382" s="7">
        <v>39</v>
      </c>
      <c r="B382" s="8" t="s">
        <v>51</v>
      </c>
      <c r="C382" s="8" t="s">
        <v>198</v>
      </c>
      <c r="D382" s="8">
        <v>1</v>
      </c>
      <c r="E382" s="8" t="s">
        <v>310</v>
      </c>
      <c r="F382" s="8"/>
      <c r="G382" s="8" t="s">
        <v>329</v>
      </c>
      <c r="H382" s="8">
        <v>0</v>
      </c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24"/>
    </row>
    <row r="383" spans="1:43" x14ac:dyDescent="0.3">
      <c r="A383" s="7">
        <v>39</v>
      </c>
      <c r="B383" s="8" t="s">
        <v>51</v>
      </c>
      <c r="C383" s="8" t="s">
        <v>198</v>
      </c>
      <c r="D383" s="8">
        <v>2</v>
      </c>
      <c r="E383" s="8" t="s">
        <v>311</v>
      </c>
      <c r="F383" s="8"/>
      <c r="G383" s="8" t="s">
        <v>329</v>
      </c>
      <c r="H383" s="8">
        <v>0</v>
      </c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24"/>
    </row>
    <row r="384" spans="1:43" x14ac:dyDescent="0.3">
      <c r="A384" s="7">
        <v>39</v>
      </c>
      <c r="B384" s="8" t="s">
        <v>51</v>
      </c>
      <c r="C384" s="8" t="s">
        <v>198</v>
      </c>
      <c r="D384" s="8">
        <v>3</v>
      </c>
      <c r="E384" s="8" t="s">
        <v>312</v>
      </c>
      <c r="F384" s="8" t="s">
        <v>359</v>
      </c>
      <c r="G384" s="8" t="s">
        <v>330</v>
      </c>
      <c r="H384" s="8">
        <v>0</v>
      </c>
      <c r="I384" s="8">
        <v>0</v>
      </c>
      <c r="J384" s="8">
        <v>0</v>
      </c>
      <c r="K384" s="8">
        <v>0</v>
      </c>
      <c r="L384" s="8">
        <v>0</v>
      </c>
      <c r="M384" s="8">
        <v>0</v>
      </c>
      <c r="N384" s="8">
        <v>0</v>
      </c>
      <c r="O384" s="8">
        <v>0</v>
      </c>
      <c r="P384" s="8">
        <v>0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  <c r="Z384" s="8">
        <v>0</v>
      </c>
      <c r="AA384" s="8">
        <v>0</v>
      </c>
      <c r="AB384" s="8">
        <v>0</v>
      </c>
      <c r="AC384" s="8">
        <v>0</v>
      </c>
      <c r="AD384" s="8">
        <v>0</v>
      </c>
      <c r="AE384" s="8">
        <v>0</v>
      </c>
      <c r="AF384" s="8">
        <v>0</v>
      </c>
      <c r="AG384" s="8">
        <v>0</v>
      </c>
      <c r="AH384" s="8">
        <v>0</v>
      </c>
      <c r="AI384" s="8">
        <v>0</v>
      </c>
      <c r="AJ384" s="8">
        <v>0</v>
      </c>
      <c r="AK384" s="8">
        <v>0</v>
      </c>
      <c r="AL384" s="8">
        <v>0</v>
      </c>
      <c r="AM384" s="8">
        <v>0</v>
      </c>
      <c r="AN384" s="8">
        <v>0</v>
      </c>
      <c r="AO384" s="8">
        <v>0</v>
      </c>
      <c r="AP384" s="8">
        <v>0</v>
      </c>
      <c r="AQ384" s="24">
        <v>0</v>
      </c>
    </row>
    <row r="385" spans="1:43" x14ac:dyDescent="0.3">
      <c r="A385" s="7">
        <v>39</v>
      </c>
      <c r="B385" s="8" t="s">
        <v>51</v>
      </c>
      <c r="C385" s="8" t="s">
        <v>198</v>
      </c>
      <c r="D385" s="8">
        <v>4</v>
      </c>
      <c r="E385" s="8" t="s">
        <v>313</v>
      </c>
      <c r="F385" s="8"/>
      <c r="G385" s="8" t="s">
        <v>329</v>
      </c>
      <c r="H385" s="8">
        <v>0</v>
      </c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24"/>
    </row>
    <row r="386" spans="1:43" x14ac:dyDescent="0.3">
      <c r="A386" s="7">
        <v>39</v>
      </c>
      <c r="B386" s="8" t="s">
        <v>51</v>
      </c>
      <c r="C386" s="8" t="s">
        <v>198</v>
      </c>
      <c r="D386" s="8">
        <v>5</v>
      </c>
      <c r="E386" s="8" t="s">
        <v>314</v>
      </c>
      <c r="F386" s="8"/>
      <c r="G386" s="8" t="s">
        <v>329</v>
      </c>
      <c r="H386" s="8">
        <v>0</v>
      </c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24"/>
    </row>
    <row r="387" spans="1:43" x14ac:dyDescent="0.3">
      <c r="A387" s="7">
        <v>39</v>
      </c>
      <c r="B387" s="8" t="s">
        <v>51</v>
      </c>
      <c r="C387" s="8" t="s">
        <v>198</v>
      </c>
      <c r="D387" s="8">
        <v>6</v>
      </c>
      <c r="E387" s="8" t="s">
        <v>315</v>
      </c>
      <c r="F387" s="8" t="s">
        <v>322</v>
      </c>
      <c r="G387" s="8" t="s">
        <v>330</v>
      </c>
      <c r="H387" s="8">
        <v>0</v>
      </c>
      <c r="I387" s="8">
        <v>0</v>
      </c>
      <c r="J387" s="8">
        <v>0</v>
      </c>
      <c r="K387" s="8">
        <v>0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8">
        <v>0</v>
      </c>
      <c r="AD387" s="8">
        <v>0</v>
      </c>
      <c r="AE387" s="8">
        <v>0</v>
      </c>
      <c r="AF387" s="8">
        <v>0</v>
      </c>
      <c r="AG387" s="8">
        <v>0</v>
      </c>
      <c r="AH387" s="8">
        <v>0</v>
      </c>
      <c r="AI387" s="8">
        <v>0</v>
      </c>
      <c r="AJ387" s="8">
        <v>0</v>
      </c>
      <c r="AK387" s="8">
        <v>0</v>
      </c>
      <c r="AL387" s="8">
        <v>0</v>
      </c>
      <c r="AM387" s="8">
        <v>0</v>
      </c>
      <c r="AN387" s="8">
        <v>0</v>
      </c>
      <c r="AO387" s="8">
        <v>0</v>
      </c>
      <c r="AP387" s="8">
        <v>0</v>
      </c>
      <c r="AQ387" s="24">
        <v>0</v>
      </c>
    </row>
    <row r="388" spans="1:43" x14ac:dyDescent="0.3">
      <c r="A388" s="7">
        <v>39</v>
      </c>
      <c r="B388" s="8" t="s">
        <v>51</v>
      </c>
      <c r="C388" s="8" t="s">
        <v>198</v>
      </c>
      <c r="D388" s="8">
        <v>7</v>
      </c>
      <c r="E388" s="8" t="s">
        <v>316</v>
      </c>
      <c r="F388" s="8" t="s">
        <v>322</v>
      </c>
      <c r="G388" s="8" t="s">
        <v>330</v>
      </c>
      <c r="H388" s="8">
        <v>0</v>
      </c>
      <c r="I388" s="8">
        <v>0</v>
      </c>
      <c r="J388" s="8">
        <v>0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  <c r="Z388" s="8">
        <v>0</v>
      </c>
      <c r="AA388" s="8">
        <v>0</v>
      </c>
      <c r="AB388" s="8">
        <v>0</v>
      </c>
      <c r="AC388" s="8">
        <v>0</v>
      </c>
      <c r="AD388" s="8">
        <v>0</v>
      </c>
      <c r="AE388" s="8">
        <v>0</v>
      </c>
      <c r="AF388" s="8">
        <v>0</v>
      </c>
      <c r="AG388" s="8">
        <v>0</v>
      </c>
      <c r="AH388" s="8">
        <v>0</v>
      </c>
      <c r="AI388" s="8">
        <v>0</v>
      </c>
      <c r="AJ388" s="8">
        <v>0</v>
      </c>
      <c r="AK388" s="8">
        <v>0</v>
      </c>
      <c r="AL388" s="8">
        <v>0</v>
      </c>
      <c r="AM388" s="8">
        <v>0</v>
      </c>
      <c r="AN388" s="8">
        <v>0</v>
      </c>
      <c r="AO388" s="8">
        <v>0</v>
      </c>
      <c r="AP388" s="8">
        <v>0</v>
      </c>
      <c r="AQ388" s="24">
        <v>0</v>
      </c>
    </row>
    <row r="389" spans="1:43" x14ac:dyDescent="0.3">
      <c r="A389" s="7">
        <v>39</v>
      </c>
      <c r="B389" s="8" t="s">
        <v>51</v>
      </c>
      <c r="C389" s="8" t="s">
        <v>198</v>
      </c>
      <c r="D389" s="8">
        <v>8</v>
      </c>
      <c r="E389" s="8" t="s">
        <v>317</v>
      </c>
      <c r="F389" s="8"/>
      <c r="G389" s="8" t="s">
        <v>329</v>
      </c>
      <c r="H389" s="8">
        <v>0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24"/>
    </row>
    <row r="390" spans="1:43" x14ac:dyDescent="0.3">
      <c r="A390" s="7">
        <v>39</v>
      </c>
      <c r="B390" s="8" t="s">
        <v>51</v>
      </c>
      <c r="C390" s="8" t="s">
        <v>198</v>
      </c>
      <c r="D390" s="8">
        <v>9</v>
      </c>
      <c r="E390" s="8" t="s">
        <v>318</v>
      </c>
      <c r="F390" s="8"/>
      <c r="G390" s="8" t="s">
        <v>329</v>
      </c>
      <c r="H390" s="8">
        <v>0</v>
      </c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24"/>
    </row>
    <row r="391" spans="1:43" x14ac:dyDescent="0.3">
      <c r="A391" s="7">
        <v>39</v>
      </c>
      <c r="B391" s="8" t="s">
        <v>51</v>
      </c>
      <c r="C391" s="8" t="s">
        <v>198</v>
      </c>
      <c r="D391" s="8">
        <v>10</v>
      </c>
      <c r="E391" s="8" t="s">
        <v>319</v>
      </c>
      <c r="F391" s="8"/>
      <c r="G391" s="8" t="s">
        <v>329</v>
      </c>
      <c r="H391" s="8">
        <v>0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24"/>
    </row>
    <row r="392" spans="1:43" x14ac:dyDescent="0.3">
      <c r="A392" s="32">
        <v>40</v>
      </c>
      <c r="B392" s="22" t="s">
        <v>52</v>
      </c>
      <c r="C392" s="22" t="s">
        <v>199</v>
      </c>
      <c r="D392" s="22">
        <v>1</v>
      </c>
      <c r="E392" s="22" t="s">
        <v>310</v>
      </c>
      <c r="F392" s="22"/>
      <c r="G392" s="22" t="s">
        <v>329</v>
      </c>
      <c r="H392" s="22">
        <v>0</v>
      </c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35"/>
    </row>
    <row r="393" spans="1:43" x14ac:dyDescent="0.3">
      <c r="A393" s="32">
        <v>40</v>
      </c>
      <c r="B393" s="22" t="s">
        <v>52</v>
      </c>
      <c r="C393" s="22" t="s">
        <v>199</v>
      </c>
      <c r="D393" s="22">
        <v>2</v>
      </c>
      <c r="E393" s="22" t="s">
        <v>311</v>
      </c>
      <c r="F393" s="22"/>
      <c r="G393" s="22" t="s">
        <v>329</v>
      </c>
      <c r="H393" s="22">
        <v>0</v>
      </c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35"/>
    </row>
    <row r="394" spans="1:43" x14ac:dyDescent="0.3">
      <c r="A394" s="32">
        <v>40</v>
      </c>
      <c r="B394" s="22" t="s">
        <v>52</v>
      </c>
      <c r="C394" s="22" t="s">
        <v>199</v>
      </c>
      <c r="D394" s="22">
        <v>3</v>
      </c>
      <c r="E394" s="22" t="s">
        <v>312</v>
      </c>
      <c r="F394" s="22" t="s">
        <v>359</v>
      </c>
      <c r="G394" s="22" t="s">
        <v>330</v>
      </c>
      <c r="H394" s="22">
        <v>0</v>
      </c>
      <c r="I394" s="22">
        <v>0</v>
      </c>
      <c r="J394" s="22">
        <v>0</v>
      </c>
      <c r="K394" s="22">
        <v>0</v>
      </c>
      <c r="L394" s="22">
        <v>0</v>
      </c>
      <c r="M394" s="22">
        <v>0</v>
      </c>
      <c r="N394" s="22">
        <v>0</v>
      </c>
      <c r="O394" s="22">
        <v>0</v>
      </c>
      <c r="P394" s="22">
        <v>0</v>
      </c>
      <c r="Q394" s="22">
        <v>0</v>
      </c>
      <c r="R394" s="22">
        <v>0</v>
      </c>
      <c r="S394" s="22">
        <v>0</v>
      </c>
      <c r="T394" s="22">
        <v>0</v>
      </c>
      <c r="U394" s="22">
        <v>0</v>
      </c>
      <c r="V394" s="22">
        <v>0</v>
      </c>
      <c r="W394" s="22">
        <v>0</v>
      </c>
      <c r="X394" s="22">
        <v>0</v>
      </c>
      <c r="Y394" s="22">
        <v>0</v>
      </c>
      <c r="Z394" s="22">
        <v>0</v>
      </c>
      <c r="AA394" s="22">
        <v>0</v>
      </c>
      <c r="AB394" s="22">
        <v>0</v>
      </c>
      <c r="AC394" s="22">
        <v>0</v>
      </c>
      <c r="AD394" s="22">
        <v>0</v>
      </c>
      <c r="AE394" s="22">
        <v>0</v>
      </c>
      <c r="AF394" s="22">
        <v>0</v>
      </c>
      <c r="AG394" s="22">
        <v>0</v>
      </c>
      <c r="AH394" s="22">
        <v>0</v>
      </c>
      <c r="AI394" s="22">
        <v>0</v>
      </c>
      <c r="AJ394" s="22">
        <v>0</v>
      </c>
      <c r="AK394" s="22">
        <v>0</v>
      </c>
      <c r="AL394" s="22">
        <v>0</v>
      </c>
      <c r="AM394" s="22">
        <v>0</v>
      </c>
      <c r="AN394" s="22">
        <v>0</v>
      </c>
      <c r="AO394" s="22">
        <v>0</v>
      </c>
      <c r="AP394" s="22">
        <v>0</v>
      </c>
      <c r="AQ394" s="35">
        <v>0</v>
      </c>
    </row>
    <row r="395" spans="1:43" x14ac:dyDescent="0.3">
      <c r="A395" s="32">
        <v>40</v>
      </c>
      <c r="B395" s="22" t="s">
        <v>52</v>
      </c>
      <c r="C395" s="22" t="s">
        <v>199</v>
      </c>
      <c r="D395" s="22">
        <v>4</v>
      </c>
      <c r="E395" s="22" t="s">
        <v>313</v>
      </c>
      <c r="F395" s="22"/>
      <c r="G395" s="22" t="s">
        <v>329</v>
      </c>
      <c r="H395" s="22">
        <v>0</v>
      </c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35"/>
    </row>
    <row r="396" spans="1:43" x14ac:dyDescent="0.3">
      <c r="A396" s="32">
        <v>40</v>
      </c>
      <c r="B396" s="22" t="s">
        <v>52</v>
      </c>
      <c r="C396" s="22" t="s">
        <v>199</v>
      </c>
      <c r="D396" s="22">
        <v>5</v>
      </c>
      <c r="E396" s="22" t="s">
        <v>314</v>
      </c>
      <c r="F396" s="22"/>
      <c r="G396" s="22" t="s">
        <v>329</v>
      </c>
      <c r="H396" s="22">
        <v>0</v>
      </c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35"/>
    </row>
    <row r="397" spans="1:43" x14ac:dyDescent="0.3">
      <c r="A397" s="32">
        <v>40</v>
      </c>
      <c r="B397" s="22" t="s">
        <v>52</v>
      </c>
      <c r="C397" s="22" t="s">
        <v>199</v>
      </c>
      <c r="D397" s="22">
        <v>6</v>
      </c>
      <c r="E397" s="22" t="s">
        <v>315</v>
      </c>
      <c r="F397" s="22" t="s">
        <v>322</v>
      </c>
      <c r="G397" s="22" t="s">
        <v>330</v>
      </c>
      <c r="H397" s="22">
        <v>0</v>
      </c>
      <c r="I397" s="22">
        <v>0</v>
      </c>
      <c r="J397" s="22">
        <v>0</v>
      </c>
      <c r="K397" s="22">
        <v>0</v>
      </c>
      <c r="L397" s="22">
        <v>0</v>
      </c>
      <c r="M397" s="22">
        <v>0</v>
      </c>
      <c r="N397" s="22">
        <v>0</v>
      </c>
      <c r="O397" s="22">
        <v>0</v>
      </c>
      <c r="P397" s="22">
        <v>0</v>
      </c>
      <c r="Q397" s="22">
        <v>0</v>
      </c>
      <c r="R397" s="22">
        <v>0</v>
      </c>
      <c r="S397" s="22">
        <v>0</v>
      </c>
      <c r="T397" s="22">
        <v>0</v>
      </c>
      <c r="U397" s="22">
        <v>0</v>
      </c>
      <c r="V397" s="22">
        <v>0</v>
      </c>
      <c r="W397" s="22">
        <v>0</v>
      </c>
      <c r="X397" s="22">
        <v>0</v>
      </c>
      <c r="Y397" s="22">
        <v>0</v>
      </c>
      <c r="Z397" s="22">
        <v>0</v>
      </c>
      <c r="AA397" s="22">
        <v>0</v>
      </c>
      <c r="AB397" s="22">
        <v>0</v>
      </c>
      <c r="AC397" s="22">
        <v>0</v>
      </c>
      <c r="AD397" s="22">
        <v>0</v>
      </c>
      <c r="AE397" s="22">
        <v>0</v>
      </c>
      <c r="AF397" s="22">
        <v>0</v>
      </c>
      <c r="AG397" s="22">
        <v>0</v>
      </c>
      <c r="AH397" s="22">
        <v>0</v>
      </c>
      <c r="AI397" s="22">
        <v>0</v>
      </c>
      <c r="AJ397" s="22">
        <v>0</v>
      </c>
      <c r="AK397" s="22">
        <v>0</v>
      </c>
      <c r="AL397" s="22">
        <v>0</v>
      </c>
      <c r="AM397" s="22">
        <v>0</v>
      </c>
      <c r="AN397" s="22">
        <v>0</v>
      </c>
      <c r="AO397" s="22">
        <v>0</v>
      </c>
      <c r="AP397" s="22">
        <v>0</v>
      </c>
      <c r="AQ397" s="35">
        <v>0</v>
      </c>
    </row>
    <row r="398" spans="1:43" x14ac:dyDescent="0.3">
      <c r="A398" s="32">
        <v>40</v>
      </c>
      <c r="B398" s="22" t="s">
        <v>52</v>
      </c>
      <c r="C398" s="22" t="s">
        <v>199</v>
      </c>
      <c r="D398" s="22">
        <v>7</v>
      </c>
      <c r="E398" s="22" t="s">
        <v>316</v>
      </c>
      <c r="F398" s="22" t="s">
        <v>322</v>
      </c>
      <c r="G398" s="22" t="s">
        <v>330</v>
      </c>
      <c r="H398" s="22">
        <v>0</v>
      </c>
      <c r="I398" s="22">
        <v>0</v>
      </c>
      <c r="J398" s="22">
        <v>0</v>
      </c>
      <c r="K398" s="22">
        <v>0</v>
      </c>
      <c r="L398" s="22">
        <v>0</v>
      </c>
      <c r="M398" s="22">
        <v>0</v>
      </c>
      <c r="N398" s="22">
        <v>0</v>
      </c>
      <c r="O398" s="22">
        <v>0</v>
      </c>
      <c r="P398" s="22">
        <v>0</v>
      </c>
      <c r="Q398" s="22">
        <v>0</v>
      </c>
      <c r="R398" s="22">
        <v>0</v>
      </c>
      <c r="S398" s="22">
        <v>0</v>
      </c>
      <c r="T398" s="22">
        <v>0</v>
      </c>
      <c r="U398" s="22">
        <v>0</v>
      </c>
      <c r="V398" s="22">
        <v>0</v>
      </c>
      <c r="W398" s="22">
        <v>0</v>
      </c>
      <c r="X398" s="22">
        <v>0</v>
      </c>
      <c r="Y398" s="22">
        <v>0</v>
      </c>
      <c r="Z398" s="22">
        <v>0</v>
      </c>
      <c r="AA398" s="22">
        <v>0</v>
      </c>
      <c r="AB398" s="22">
        <v>0</v>
      </c>
      <c r="AC398" s="22">
        <v>0</v>
      </c>
      <c r="AD398" s="22">
        <v>0</v>
      </c>
      <c r="AE398" s="22">
        <v>0</v>
      </c>
      <c r="AF398" s="22">
        <v>0</v>
      </c>
      <c r="AG398" s="22">
        <v>0</v>
      </c>
      <c r="AH398" s="22">
        <v>0</v>
      </c>
      <c r="AI398" s="22">
        <v>0</v>
      </c>
      <c r="AJ398" s="22">
        <v>0</v>
      </c>
      <c r="AK398" s="22">
        <v>0</v>
      </c>
      <c r="AL398" s="22">
        <v>0</v>
      </c>
      <c r="AM398" s="22">
        <v>0</v>
      </c>
      <c r="AN398" s="22">
        <v>0</v>
      </c>
      <c r="AO398" s="22">
        <v>0</v>
      </c>
      <c r="AP398" s="22">
        <v>0</v>
      </c>
      <c r="AQ398" s="35">
        <v>0</v>
      </c>
    </row>
    <row r="399" spans="1:43" x14ac:dyDescent="0.3">
      <c r="A399" s="32">
        <v>40</v>
      </c>
      <c r="B399" s="22" t="s">
        <v>52</v>
      </c>
      <c r="C399" s="22" t="s">
        <v>199</v>
      </c>
      <c r="D399" s="22">
        <v>8</v>
      </c>
      <c r="E399" s="22" t="s">
        <v>317</v>
      </c>
      <c r="F399" s="22"/>
      <c r="G399" s="22" t="s">
        <v>329</v>
      </c>
      <c r="H399" s="22">
        <v>0</v>
      </c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35"/>
    </row>
    <row r="400" spans="1:43" x14ac:dyDescent="0.3">
      <c r="A400" s="32">
        <v>40</v>
      </c>
      <c r="B400" s="22" t="s">
        <v>52</v>
      </c>
      <c r="C400" s="22" t="s">
        <v>199</v>
      </c>
      <c r="D400" s="22">
        <v>9</v>
      </c>
      <c r="E400" s="22" t="s">
        <v>318</v>
      </c>
      <c r="F400" s="22"/>
      <c r="G400" s="22" t="s">
        <v>329</v>
      </c>
      <c r="H400" s="22">
        <v>0</v>
      </c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35"/>
    </row>
    <row r="401" spans="1:43" x14ac:dyDescent="0.3">
      <c r="A401" s="32">
        <v>40</v>
      </c>
      <c r="B401" s="22" t="s">
        <v>52</v>
      </c>
      <c r="C401" s="22" t="s">
        <v>199</v>
      </c>
      <c r="D401" s="22">
        <v>10</v>
      </c>
      <c r="E401" s="22" t="s">
        <v>319</v>
      </c>
      <c r="F401" s="22"/>
      <c r="G401" s="22" t="s">
        <v>329</v>
      </c>
      <c r="H401" s="22">
        <v>0</v>
      </c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35"/>
    </row>
    <row r="402" spans="1:43" x14ac:dyDescent="0.3">
      <c r="A402" s="7">
        <v>41</v>
      </c>
      <c r="B402" s="8" t="s">
        <v>53</v>
      </c>
      <c r="C402" s="8" t="s">
        <v>200</v>
      </c>
      <c r="D402" s="8">
        <v>1</v>
      </c>
      <c r="E402" s="8" t="s">
        <v>310</v>
      </c>
      <c r="F402" s="8"/>
      <c r="G402" s="8" t="s">
        <v>329</v>
      </c>
      <c r="H402" s="8">
        <v>0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24"/>
    </row>
    <row r="403" spans="1:43" x14ac:dyDescent="0.3">
      <c r="A403" s="7">
        <v>41</v>
      </c>
      <c r="B403" s="8" t="s">
        <v>53</v>
      </c>
      <c r="C403" s="8" t="s">
        <v>200</v>
      </c>
      <c r="D403" s="8">
        <v>2</v>
      </c>
      <c r="E403" s="8" t="s">
        <v>311</v>
      </c>
      <c r="F403" s="8"/>
      <c r="G403" s="8" t="s">
        <v>329</v>
      </c>
      <c r="H403" s="8">
        <v>0</v>
      </c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24"/>
    </row>
    <row r="404" spans="1:43" x14ac:dyDescent="0.3">
      <c r="A404" s="7">
        <v>41</v>
      </c>
      <c r="B404" s="8" t="s">
        <v>53</v>
      </c>
      <c r="C404" s="8" t="s">
        <v>200</v>
      </c>
      <c r="D404" s="8">
        <v>3</v>
      </c>
      <c r="E404" s="8" t="s">
        <v>312</v>
      </c>
      <c r="F404" s="8" t="s">
        <v>359</v>
      </c>
      <c r="G404" s="8" t="s">
        <v>330</v>
      </c>
      <c r="H404" s="8">
        <v>0</v>
      </c>
      <c r="I404" s="8">
        <v>0</v>
      </c>
      <c r="J404" s="8">
        <v>0</v>
      </c>
      <c r="K404" s="8">
        <v>0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0</v>
      </c>
      <c r="AB404" s="8">
        <v>0</v>
      </c>
      <c r="AC404" s="8">
        <v>0</v>
      </c>
      <c r="AD404" s="8">
        <v>0</v>
      </c>
      <c r="AE404" s="8">
        <v>0</v>
      </c>
      <c r="AF404" s="8">
        <v>0</v>
      </c>
      <c r="AG404" s="8">
        <v>0</v>
      </c>
      <c r="AH404" s="8">
        <v>0</v>
      </c>
      <c r="AI404" s="8">
        <v>0</v>
      </c>
      <c r="AJ404" s="8">
        <v>0</v>
      </c>
      <c r="AK404" s="8">
        <v>0</v>
      </c>
      <c r="AL404" s="8">
        <v>0</v>
      </c>
      <c r="AM404" s="8">
        <v>0</v>
      </c>
      <c r="AN404" s="8">
        <v>0</v>
      </c>
      <c r="AO404" s="8">
        <v>0</v>
      </c>
      <c r="AP404" s="8">
        <v>0</v>
      </c>
      <c r="AQ404" s="24">
        <v>0</v>
      </c>
    </row>
    <row r="405" spans="1:43" x14ac:dyDescent="0.3">
      <c r="A405" s="7">
        <v>41</v>
      </c>
      <c r="B405" s="8" t="s">
        <v>53</v>
      </c>
      <c r="C405" s="8" t="s">
        <v>200</v>
      </c>
      <c r="D405" s="8">
        <v>4</v>
      </c>
      <c r="E405" s="8" t="s">
        <v>313</v>
      </c>
      <c r="F405" s="8"/>
      <c r="G405" s="8" t="s">
        <v>329</v>
      </c>
      <c r="H405" s="8">
        <v>0</v>
      </c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24"/>
    </row>
    <row r="406" spans="1:43" x14ac:dyDescent="0.3">
      <c r="A406" s="7">
        <v>41</v>
      </c>
      <c r="B406" s="8" t="s">
        <v>53</v>
      </c>
      <c r="C406" s="8" t="s">
        <v>200</v>
      </c>
      <c r="D406" s="8">
        <v>5</v>
      </c>
      <c r="E406" s="8" t="s">
        <v>314</v>
      </c>
      <c r="F406" s="8"/>
      <c r="G406" s="8" t="s">
        <v>329</v>
      </c>
      <c r="H406" s="8">
        <v>0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24"/>
    </row>
    <row r="407" spans="1:43" x14ac:dyDescent="0.3">
      <c r="A407" s="7">
        <v>41</v>
      </c>
      <c r="B407" s="8" t="s">
        <v>53</v>
      </c>
      <c r="C407" s="8" t="s">
        <v>200</v>
      </c>
      <c r="D407" s="8">
        <v>6</v>
      </c>
      <c r="E407" s="8" t="s">
        <v>315</v>
      </c>
      <c r="F407" s="8" t="s">
        <v>322</v>
      </c>
      <c r="G407" s="8" t="s">
        <v>330</v>
      </c>
      <c r="H407" s="8">
        <v>0</v>
      </c>
      <c r="I407" s="8">
        <v>0</v>
      </c>
      <c r="J407" s="8">
        <v>0</v>
      </c>
      <c r="K407" s="8">
        <v>0</v>
      </c>
      <c r="L407" s="8">
        <v>0</v>
      </c>
      <c r="M407" s="8">
        <v>0</v>
      </c>
      <c r="N407" s="8">
        <v>0</v>
      </c>
      <c r="O407" s="8">
        <v>0</v>
      </c>
      <c r="P407" s="8">
        <v>0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  <c r="Z407" s="8">
        <v>0</v>
      </c>
      <c r="AA407" s="8">
        <v>0</v>
      </c>
      <c r="AB407" s="8">
        <v>0</v>
      </c>
      <c r="AC407" s="8">
        <v>0</v>
      </c>
      <c r="AD407" s="8">
        <v>0</v>
      </c>
      <c r="AE407" s="8">
        <v>0</v>
      </c>
      <c r="AF407" s="8">
        <v>0</v>
      </c>
      <c r="AG407" s="8">
        <v>0</v>
      </c>
      <c r="AH407" s="8">
        <v>0</v>
      </c>
      <c r="AI407" s="8">
        <v>0</v>
      </c>
      <c r="AJ407" s="8">
        <v>0</v>
      </c>
      <c r="AK407" s="8">
        <v>0</v>
      </c>
      <c r="AL407" s="8">
        <v>0</v>
      </c>
      <c r="AM407" s="8">
        <v>0</v>
      </c>
      <c r="AN407" s="8">
        <v>0</v>
      </c>
      <c r="AO407" s="8">
        <v>0</v>
      </c>
      <c r="AP407" s="8">
        <v>0</v>
      </c>
      <c r="AQ407" s="24">
        <v>0</v>
      </c>
    </row>
    <row r="408" spans="1:43" x14ac:dyDescent="0.3">
      <c r="A408" s="7">
        <v>41</v>
      </c>
      <c r="B408" s="8" t="s">
        <v>53</v>
      </c>
      <c r="C408" s="8" t="s">
        <v>200</v>
      </c>
      <c r="D408" s="8">
        <v>7</v>
      </c>
      <c r="E408" s="8" t="s">
        <v>316</v>
      </c>
      <c r="F408" s="8" t="s">
        <v>322</v>
      </c>
      <c r="G408" s="8" t="s">
        <v>330</v>
      </c>
      <c r="H408" s="8">
        <v>0</v>
      </c>
      <c r="I408" s="8">
        <v>0</v>
      </c>
      <c r="J408" s="8">
        <v>0</v>
      </c>
      <c r="K408" s="8">
        <v>0</v>
      </c>
      <c r="L408" s="8">
        <v>0</v>
      </c>
      <c r="M408" s="8">
        <v>0</v>
      </c>
      <c r="N408" s="8">
        <v>0</v>
      </c>
      <c r="O408" s="8">
        <v>0</v>
      </c>
      <c r="P408" s="8">
        <v>0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8">
        <v>0</v>
      </c>
      <c r="W408" s="8">
        <v>0</v>
      </c>
      <c r="X408" s="8">
        <v>0</v>
      </c>
      <c r="Y408" s="8">
        <v>0</v>
      </c>
      <c r="Z408" s="8">
        <v>0</v>
      </c>
      <c r="AA408" s="8">
        <v>0</v>
      </c>
      <c r="AB408" s="8">
        <v>0</v>
      </c>
      <c r="AC408" s="8">
        <v>0</v>
      </c>
      <c r="AD408" s="8">
        <v>0</v>
      </c>
      <c r="AE408" s="8">
        <v>0</v>
      </c>
      <c r="AF408" s="8">
        <v>0</v>
      </c>
      <c r="AG408" s="8">
        <v>0</v>
      </c>
      <c r="AH408" s="8">
        <v>0</v>
      </c>
      <c r="AI408" s="8">
        <v>0</v>
      </c>
      <c r="AJ408" s="8">
        <v>0</v>
      </c>
      <c r="AK408" s="8">
        <v>0</v>
      </c>
      <c r="AL408" s="8">
        <v>0</v>
      </c>
      <c r="AM408" s="8">
        <v>0</v>
      </c>
      <c r="AN408" s="8">
        <v>0</v>
      </c>
      <c r="AO408" s="8">
        <v>0</v>
      </c>
      <c r="AP408" s="8">
        <v>0</v>
      </c>
      <c r="AQ408" s="24">
        <v>0</v>
      </c>
    </row>
    <row r="409" spans="1:43" x14ac:dyDescent="0.3">
      <c r="A409" s="7">
        <v>41</v>
      </c>
      <c r="B409" s="8" t="s">
        <v>53</v>
      </c>
      <c r="C409" s="8" t="s">
        <v>200</v>
      </c>
      <c r="D409" s="8">
        <v>8</v>
      </c>
      <c r="E409" s="8" t="s">
        <v>317</v>
      </c>
      <c r="F409" s="8"/>
      <c r="G409" s="8" t="s">
        <v>329</v>
      </c>
      <c r="H409" s="8">
        <v>0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24"/>
    </row>
    <row r="410" spans="1:43" x14ac:dyDescent="0.3">
      <c r="A410" s="7">
        <v>41</v>
      </c>
      <c r="B410" s="8" t="s">
        <v>53</v>
      </c>
      <c r="C410" s="8" t="s">
        <v>200</v>
      </c>
      <c r="D410" s="8">
        <v>9</v>
      </c>
      <c r="E410" s="8" t="s">
        <v>318</v>
      </c>
      <c r="F410" s="8"/>
      <c r="G410" s="8" t="s">
        <v>329</v>
      </c>
      <c r="H410" s="8">
        <v>0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24"/>
    </row>
    <row r="411" spans="1:43" ht="15" thickBot="1" x14ac:dyDescent="0.35">
      <c r="A411" s="9">
        <v>41</v>
      </c>
      <c r="B411" s="10" t="s">
        <v>53</v>
      </c>
      <c r="C411" s="10" t="s">
        <v>200</v>
      </c>
      <c r="D411" s="10">
        <v>10</v>
      </c>
      <c r="E411" s="10" t="s">
        <v>319</v>
      </c>
      <c r="F411" s="10"/>
      <c r="G411" s="10" t="s">
        <v>329</v>
      </c>
      <c r="H411" s="10">
        <v>0</v>
      </c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25"/>
    </row>
    <row r="412" spans="1:43" x14ac:dyDescent="0.3">
      <c r="A412" s="32">
        <v>42</v>
      </c>
      <c r="B412" s="22" t="s">
        <v>370</v>
      </c>
      <c r="C412" s="22" t="s">
        <v>370</v>
      </c>
      <c r="D412" s="22">
        <v>1</v>
      </c>
      <c r="E412" s="22" t="s">
        <v>310</v>
      </c>
      <c r="F412" s="31"/>
      <c r="G412" s="31" t="s">
        <v>329</v>
      </c>
      <c r="H412" s="22">
        <v>0</v>
      </c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</row>
    <row r="413" spans="1:43" x14ac:dyDescent="0.3">
      <c r="A413" s="32">
        <v>42</v>
      </c>
      <c r="B413" s="22" t="s">
        <v>370</v>
      </c>
      <c r="C413" s="22" t="s">
        <v>370</v>
      </c>
      <c r="D413" s="22">
        <v>2</v>
      </c>
      <c r="E413" s="22" t="s">
        <v>311</v>
      </c>
      <c r="F413" s="22"/>
      <c r="G413" s="22" t="s">
        <v>329</v>
      </c>
      <c r="H413" s="22">
        <v>0</v>
      </c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</row>
    <row r="414" spans="1:43" x14ac:dyDescent="0.3">
      <c r="A414" s="32">
        <v>42</v>
      </c>
      <c r="B414" s="22" t="s">
        <v>370</v>
      </c>
      <c r="C414" s="22" t="s">
        <v>370</v>
      </c>
      <c r="D414" s="22">
        <v>3</v>
      </c>
      <c r="E414" s="22" t="s">
        <v>312</v>
      </c>
      <c r="F414" s="22"/>
      <c r="G414" s="22" t="s">
        <v>329</v>
      </c>
      <c r="H414" s="22">
        <v>0</v>
      </c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</row>
    <row r="415" spans="1:43" x14ac:dyDescent="0.3">
      <c r="A415" s="32">
        <v>42</v>
      </c>
      <c r="B415" s="22" t="s">
        <v>370</v>
      </c>
      <c r="C415" s="22" t="s">
        <v>370</v>
      </c>
      <c r="D415" s="22">
        <v>4</v>
      </c>
      <c r="E415" s="22" t="s">
        <v>313</v>
      </c>
      <c r="F415" s="22"/>
      <c r="G415" s="22" t="s">
        <v>329</v>
      </c>
      <c r="H415" s="22">
        <v>0</v>
      </c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</row>
    <row r="416" spans="1:43" x14ac:dyDescent="0.3">
      <c r="A416" s="32">
        <v>42</v>
      </c>
      <c r="B416" s="22" t="s">
        <v>370</v>
      </c>
      <c r="C416" s="22" t="s">
        <v>370</v>
      </c>
      <c r="D416" s="22">
        <v>5</v>
      </c>
      <c r="E416" s="22" t="s">
        <v>314</v>
      </c>
      <c r="F416" s="22"/>
      <c r="G416" s="22" t="s">
        <v>329</v>
      </c>
      <c r="H416" s="22">
        <v>0</v>
      </c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</row>
    <row r="417" spans="1:43" x14ac:dyDescent="0.3">
      <c r="A417" s="32">
        <v>42</v>
      </c>
      <c r="B417" s="22" t="s">
        <v>370</v>
      </c>
      <c r="C417" s="22" t="s">
        <v>370</v>
      </c>
      <c r="D417" s="22">
        <v>6</v>
      </c>
      <c r="E417" s="22" t="s">
        <v>315</v>
      </c>
      <c r="F417" s="22" t="s">
        <v>322</v>
      </c>
      <c r="G417" s="22" t="s">
        <v>330</v>
      </c>
      <c r="H417" s="22">
        <v>0</v>
      </c>
      <c r="I417" s="22">
        <v>0.1007</v>
      </c>
      <c r="J417" s="22">
        <v>0.1007</v>
      </c>
      <c r="K417" s="22">
        <v>0.1007</v>
      </c>
      <c r="L417" s="22">
        <v>0.1007</v>
      </c>
      <c r="M417" s="22">
        <v>0.1007</v>
      </c>
      <c r="N417" s="22">
        <v>0.1007</v>
      </c>
      <c r="O417" s="22">
        <v>0.1007</v>
      </c>
      <c r="P417" s="22">
        <v>0.1007</v>
      </c>
      <c r="Q417" s="22">
        <v>0.1007</v>
      </c>
      <c r="R417" s="22">
        <v>0.1007</v>
      </c>
      <c r="S417" s="22">
        <v>0.1007</v>
      </c>
      <c r="T417" s="22">
        <v>0.1007</v>
      </c>
      <c r="U417" s="22">
        <v>0.1007</v>
      </c>
      <c r="V417" s="22">
        <v>0.1007</v>
      </c>
      <c r="W417" s="22">
        <v>0.1007</v>
      </c>
      <c r="X417" s="22">
        <v>0.1007</v>
      </c>
      <c r="Y417" s="22">
        <v>0.1007</v>
      </c>
      <c r="Z417" s="22">
        <v>0.1007</v>
      </c>
      <c r="AA417" s="22">
        <v>0.1007</v>
      </c>
      <c r="AB417" s="22">
        <v>0.1007</v>
      </c>
      <c r="AC417" s="22">
        <v>0.1007</v>
      </c>
      <c r="AD417" s="22">
        <v>0.1007</v>
      </c>
      <c r="AE417" s="22">
        <v>0.1007</v>
      </c>
      <c r="AF417" s="22">
        <v>0.1007</v>
      </c>
      <c r="AG417" s="22">
        <v>0.1007</v>
      </c>
      <c r="AH417" s="22">
        <v>0.1007</v>
      </c>
      <c r="AI417" s="22">
        <v>0.1007</v>
      </c>
      <c r="AJ417" s="22">
        <v>0.1007</v>
      </c>
      <c r="AK417" s="22">
        <v>0.1007</v>
      </c>
      <c r="AL417" s="22">
        <v>0.1007</v>
      </c>
      <c r="AM417" s="22">
        <v>0.1007</v>
      </c>
      <c r="AN417" s="22">
        <v>0.1007</v>
      </c>
      <c r="AO417" s="22">
        <v>0.1007</v>
      </c>
      <c r="AP417" s="22">
        <v>0.1007</v>
      </c>
      <c r="AQ417" s="22">
        <v>0.1007</v>
      </c>
    </row>
    <row r="418" spans="1:43" x14ac:dyDescent="0.3">
      <c r="A418" s="32">
        <v>42</v>
      </c>
      <c r="B418" s="22" t="s">
        <v>370</v>
      </c>
      <c r="C418" s="22" t="s">
        <v>370</v>
      </c>
      <c r="D418" s="22">
        <v>7</v>
      </c>
      <c r="E418" s="22" t="s">
        <v>316</v>
      </c>
      <c r="F418" s="22" t="s">
        <v>322</v>
      </c>
      <c r="G418" s="22" t="s">
        <v>330</v>
      </c>
      <c r="H418" s="22">
        <v>0</v>
      </c>
      <c r="I418" s="22">
        <v>0.10059999999999999</v>
      </c>
      <c r="J418" s="22">
        <v>0.10059999999999999</v>
      </c>
      <c r="K418" s="22">
        <v>0.10059999999999999</v>
      </c>
      <c r="L418" s="22">
        <v>0.10059999999999999</v>
      </c>
      <c r="M418" s="22">
        <v>0.10059999999999999</v>
      </c>
      <c r="N418" s="22">
        <v>0.10059999999999999</v>
      </c>
      <c r="O418" s="22">
        <v>0.10059999999999999</v>
      </c>
      <c r="P418" s="22">
        <v>0.10059999999999999</v>
      </c>
      <c r="Q418" s="22">
        <v>0.10059999999999999</v>
      </c>
      <c r="R418" s="22">
        <v>0.10059999999999999</v>
      </c>
      <c r="S418" s="22">
        <v>0.10059999999999999</v>
      </c>
      <c r="T418" s="22">
        <v>0.10059999999999999</v>
      </c>
      <c r="U418" s="22">
        <v>0.10059999999999999</v>
      </c>
      <c r="V418" s="22">
        <v>0.10059999999999999</v>
      </c>
      <c r="W418" s="22">
        <v>0.10059999999999999</v>
      </c>
      <c r="X418" s="22">
        <v>0.10059999999999999</v>
      </c>
      <c r="Y418" s="22">
        <v>0.10059999999999999</v>
      </c>
      <c r="Z418" s="22">
        <v>0.10059999999999999</v>
      </c>
      <c r="AA418" s="22">
        <v>0.10059999999999999</v>
      </c>
      <c r="AB418" s="22">
        <v>0.10059999999999999</v>
      </c>
      <c r="AC418" s="22">
        <v>0.10059999999999999</v>
      </c>
      <c r="AD418" s="22">
        <v>0.10059999999999999</v>
      </c>
      <c r="AE418" s="22">
        <v>0.10059999999999999</v>
      </c>
      <c r="AF418" s="22">
        <v>0.10059999999999999</v>
      </c>
      <c r="AG418" s="22">
        <v>0.10059999999999999</v>
      </c>
      <c r="AH418" s="22">
        <v>0.10059999999999999</v>
      </c>
      <c r="AI418" s="22">
        <v>0.10059999999999999</v>
      </c>
      <c r="AJ418" s="22">
        <v>0.10059999999999999</v>
      </c>
      <c r="AK418" s="22">
        <v>0.10059999999999999</v>
      </c>
      <c r="AL418" s="22">
        <v>0.10059999999999999</v>
      </c>
      <c r="AM418" s="22">
        <v>0.10059999999999999</v>
      </c>
      <c r="AN418" s="22">
        <v>0.10059999999999999</v>
      </c>
      <c r="AO418" s="22">
        <v>0.10059999999999999</v>
      </c>
      <c r="AP418" s="22">
        <v>0.10059999999999999</v>
      </c>
      <c r="AQ418" s="22">
        <v>0.10059999999999999</v>
      </c>
    </row>
    <row r="419" spans="1:43" x14ac:dyDescent="0.3">
      <c r="A419" s="32">
        <v>42</v>
      </c>
      <c r="B419" s="22" t="s">
        <v>370</v>
      </c>
      <c r="C419" s="22" t="s">
        <v>370</v>
      </c>
      <c r="D419" s="22">
        <v>8</v>
      </c>
      <c r="E419" s="22" t="s">
        <v>317</v>
      </c>
      <c r="F419" s="22"/>
      <c r="G419" s="22" t="s">
        <v>329</v>
      </c>
      <c r="H419" s="22">
        <v>0</v>
      </c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</row>
    <row r="420" spans="1:43" x14ac:dyDescent="0.3">
      <c r="A420" s="32">
        <v>42</v>
      </c>
      <c r="B420" s="22" t="s">
        <v>370</v>
      </c>
      <c r="C420" s="22" t="s">
        <v>370</v>
      </c>
      <c r="D420" s="22">
        <v>9</v>
      </c>
      <c r="E420" s="22" t="s">
        <v>318</v>
      </c>
      <c r="F420" s="22"/>
      <c r="G420" s="22" t="s">
        <v>329</v>
      </c>
      <c r="H420" s="22">
        <v>0</v>
      </c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</row>
    <row r="421" spans="1:43" x14ac:dyDescent="0.3">
      <c r="A421" s="32">
        <v>42</v>
      </c>
      <c r="B421" s="22" t="s">
        <v>370</v>
      </c>
      <c r="C421" s="22" t="s">
        <v>370</v>
      </c>
      <c r="D421" s="22">
        <v>10</v>
      </c>
      <c r="E421" s="22" t="s">
        <v>319</v>
      </c>
      <c r="F421" s="22"/>
      <c r="G421" s="22" t="s">
        <v>329</v>
      </c>
      <c r="H421" s="22">
        <v>0</v>
      </c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</row>
    <row r="422" spans="1:43" x14ac:dyDescent="0.3">
      <c r="A422" s="7">
        <v>43</v>
      </c>
      <c r="B422" s="8" t="s">
        <v>371</v>
      </c>
      <c r="C422" s="8" t="s">
        <v>371</v>
      </c>
      <c r="D422" s="8">
        <v>1</v>
      </c>
      <c r="E422" s="8" t="s">
        <v>310</v>
      </c>
      <c r="F422" s="8"/>
      <c r="G422" s="8" t="s">
        <v>329</v>
      </c>
      <c r="H422" s="8">
        <v>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</row>
    <row r="423" spans="1:43" x14ac:dyDescent="0.3">
      <c r="A423" s="7">
        <v>43</v>
      </c>
      <c r="B423" s="8" t="s">
        <v>371</v>
      </c>
      <c r="C423" s="8" t="s">
        <v>371</v>
      </c>
      <c r="D423" s="8">
        <v>2</v>
      </c>
      <c r="E423" s="8" t="s">
        <v>311</v>
      </c>
      <c r="F423" s="8"/>
      <c r="G423" s="8" t="s">
        <v>329</v>
      </c>
      <c r="H423" s="8">
        <v>0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</row>
    <row r="424" spans="1:43" x14ac:dyDescent="0.3">
      <c r="A424" s="7">
        <v>43</v>
      </c>
      <c r="B424" s="8" t="s">
        <v>371</v>
      </c>
      <c r="C424" s="8" t="s">
        <v>371</v>
      </c>
      <c r="D424" s="8">
        <v>3</v>
      </c>
      <c r="E424" s="8" t="s">
        <v>312</v>
      </c>
      <c r="F424" s="8"/>
      <c r="G424" s="8" t="s">
        <v>329</v>
      </c>
      <c r="H424" s="8">
        <v>0</v>
      </c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</row>
    <row r="425" spans="1:43" x14ac:dyDescent="0.3">
      <c r="A425" s="7">
        <v>43</v>
      </c>
      <c r="B425" s="8" t="s">
        <v>371</v>
      </c>
      <c r="C425" s="8" t="s">
        <v>371</v>
      </c>
      <c r="D425" s="8">
        <v>4</v>
      </c>
      <c r="E425" s="8" t="s">
        <v>313</v>
      </c>
      <c r="F425" s="8"/>
      <c r="G425" s="8" t="s">
        <v>329</v>
      </c>
      <c r="H425" s="8">
        <v>0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</row>
    <row r="426" spans="1:43" x14ac:dyDescent="0.3">
      <c r="A426" s="7">
        <v>43</v>
      </c>
      <c r="B426" s="8" t="s">
        <v>371</v>
      </c>
      <c r="C426" s="8" t="s">
        <v>371</v>
      </c>
      <c r="D426" s="8">
        <v>5</v>
      </c>
      <c r="E426" s="8" t="s">
        <v>314</v>
      </c>
      <c r="F426" s="8"/>
      <c r="G426" s="8" t="s">
        <v>329</v>
      </c>
      <c r="H426" s="8">
        <v>0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</row>
    <row r="427" spans="1:43" x14ac:dyDescent="0.3">
      <c r="A427" s="7">
        <v>43</v>
      </c>
      <c r="B427" s="8" t="s">
        <v>371</v>
      </c>
      <c r="C427" s="8" t="s">
        <v>371</v>
      </c>
      <c r="D427" s="8">
        <v>6</v>
      </c>
      <c r="E427" s="8" t="s">
        <v>315</v>
      </c>
      <c r="F427" s="8" t="s">
        <v>322</v>
      </c>
      <c r="G427" s="8" t="s">
        <v>330</v>
      </c>
      <c r="H427" s="8">
        <v>0</v>
      </c>
      <c r="I427" s="8">
        <v>1.1000000000000001E-3</v>
      </c>
      <c r="J427" s="8">
        <v>1.1000000000000001E-3</v>
      </c>
      <c r="K427" s="8">
        <v>1.1000000000000001E-3</v>
      </c>
      <c r="L427" s="8">
        <v>1.1000000000000001E-3</v>
      </c>
      <c r="M427" s="8">
        <v>1.1000000000000001E-3</v>
      </c>
      <c r="N427" s="8">
        <v>1.1000000000000001E-3</v>
      </c>
      <c r="O427" s="8">
        <v>1.1000000000000001E-3</v>
      </c>
      <c r="P427" s="8">
        <v>1.1000000000000001E-3</v>
      </c>
      <c r="Q427" s="8">
        <v>1.1000000000000001E-3</v>
      </c>
      <c r="R427" s="8">
        <v>1.1000000000000001E-3</v>
      </c>
      <c r="S427" s="8">
        <v>1.1000000000000001E-3</v>
      </c>
      <c r="T427" s="8">
        <v>1.1000000000000001E-3</v>
      </c>
      <c r="U427" s="8">
        <v>1.1000000000000001E-3</v>
      </c>
      <c r="V427" s="8">
        <v>1.1000000000000001E-3</v>
      </c>
      <c r="W427" s="8">
        <v>1.1000000000000001E-3</v>
      </c>
      <c r="X427" s="8">
        <v>1.1000000000000001E-3</v>
      </c>
      <c r="Y427" s="8">
        <v>1.1000000000000001E-3</v>
      </c>
      <c r="Z427" s="8">
        <v>1.1000000000000001E-3</v>
      </c>
      <c r="AA427" s="8">
        <v>1.1000000000000001E-3</v>
      </c>
      <c r="AB427" s="8">
        <v>1.1000000000000001E-3</v>
      </c>
      <c r="AC427" s="8">
        <v>1.1000000000000001E-3</v>
      </c>
      <c r="AD427" s="8">
        <v>1.1000000000000001E-3</v>
      </c>
      <c r="AE427" s="8">
        <v>1.1000000000000001E-3</v>
      </c>
      <c r="AF427" s="8">
        <v>1.1000000000000001E-3</v>
      </c>
      <c r="AG427" s="8">
        <v>1.1000000000000001E-3</v>
      </c>
      <c r="AH427" s="8">
        <v>1.1000000000000001E-3</v>
      </c>
      <c r="AI427" s="8">
        <v>1.1000000000000001E-3</v>
      </c>
      <c r="AJ427" s="8">
        <v>1.1000000000000001E-3</v>
      </c>
      <c r="AK427" s="8">
        <v>1.1000000000000001E-3</v>
      </c>
      <c r="AL427" s="8">
        <v>1.1000000000000001E-3</v>
      </c>
      <c r="AM427" s="8">
        <v>1.1000000000000001E-3</v>
      </c>
      <c r="AN427" s="8">
        <v>1.1000000000000001E-3</v>
      </c>
      <c r="AO427" s="8">
        <v>1.1000000000000001E-3</v>
      </c>
      <c r="AP427" s="8">
        <v>1.1000000000000001E-3</v>
      </c>
      <c r="AQ427" s="8">
        <v>1.1000000000000001E-3</v>
      </c>
    </row>
    <row r="428" spans="1:43" x14ac:dyDescent="0.3">
      <c r="A428" s="7">
        <v>43</v>
      </c>
      <c r="B428" s="8" t="s">
        <v>371</v>
      </c>
      <c r="C428" s="8" t="s">
        <v>371</v>
      </c>
      <c r="D428" s="8">
        <v>7</v>
      </c>
      <c r="E428" s="8" t="s">
        <v>316</v>
      </c>
      <c r="F428" s="8" t="s">
        <v>322</v>
      </c>
      <c r="G428" s="8" t="s">
        <v>330</v>
      </c>
      <c r="H428" s="8">
        <v>0</v>
      </c>
      <c r="I428" s="8">
        <v>1E-3</v>
      </c>
      <c r="J428" s="8">
        <v>1E-3</v>
      </c>
      <c r="K428" s="8">
        <v>1E-3</v>
      </c>
      <c r="L428" s="8">
        <v>1E-3</v>
      </c>
      <c r="M428" s="8">
        <v>1E-3</v>
      </c>
      <c r="N428" s="8">
        <v>1E-3</v>
      </c>
      <c r="O428" s="8">
        <v>1E-3</v>
      </c>
      <c r="P428" s="8">
        <v>1E-3</v>
      </c>
      <c r="Q428" s="8">
        <v>1E-3</v>
      </c>
      <c r="R428" s="8">
        <v>1E-3</v>
      </c>
      <c r="S428" s="8">
        <v>1E-3</v>
      </c>
      <c r="T428" s="8">
        <v>1E-3</v>
      </c>
      <c r="U428" s="8">
        <v>1E-3</v>
      </c>
      <c r="V428" s="8">
        <v>1E-3</v>
      </c>
      <c r="W428" s="8">
        <v>1E-3</v>
      </c>
      <c r="X428" s="8">
        <v>1E-3</v>
      </c>
      <c r="Y428" s="8">
        <v>1E-3</v>
      </c>
      <c r="Z428" s="8">
        <v>1E-3</v>
      </c>
      <c r="AA428" s="8">
        <v>1E-3</v>
      </c>
      <c r="AB428" s="8">
        <v>1E-3</v>
      </c>
      <c r="AC428" s="8">
        <v>1E-3</v>
      </c>
      <c r="AD428" s="8">
        <v>1E-3</v>
      </c>
      <c r="AE428" s="8">
        <v>1E-3</v>
      </c>
      <c r="AF428" s="8">
        <v>1E-3</v>
      </c>
      <c r="AG428" s="8">
        <v>1E-3</v>
      </c>
      <c r="AH428" s="8">
        <v>1E-3</v>
      </c>
      <c r="AI428" s="8">
        <v>1E-3</v>
      </c>
      <c r="AJ428" s="8">
        <v>1E-3</v>
      </c>
      <c r="AK428" s="8">
        <v>1E-3</v>
      </c>
      <c r="AL428" s="8">
        <v>1E-3</v>
      </c>
      <c r="AM428" s="8">
        <v>1E-3</v>
      </c>
      <c r="AN428" s="8">
        <v>1E-3</v>
      </c>
      <c r="AO428" s="8">
        <v>1E-3</v>
      </c>
      <c r="AP428" s="8">
        <v>1E-3</v>
      </c>
      <c r="AQ428" s="8">
        <v>1E-3</v>
      </c>
    </row>
    <row r="429" spans="1:43" x14ac:dyDescent="0.3">
      <c r="A429" s="7">
        <v>43</v>
      </c>
      <c r="B429" s="8" t="s">
        <v>371</v>
      </c>
      <c r="C429" s="8" t="s">
        <v>371</v>
      </c>
      <c r="D429" s="8">
        <v>8</v>
      </c>
      <c r="E429" s="8" t="s">
        <v>317</v>
      </c>
      <c r="F429" s="8"/>
      <c r="G429" s="8" t="s">
        <v>329</v>
      </c>
      <c r="H429" s="8">
        <v>0</v>
      </c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</row>
    <row r="430" spans="1:43" x14ac:dyDescent="0.3">
      <c r="A430" s="7">
        <v>43</v>
      </c>
      <c r="B430" s="8" t="s">
        <v>371</v>
      </c>
      <c r="C430" s="8" t="s">
        <v>371</v>
      </c>
      <c r="D430" s="8">
        <v>9</v>
      </c>
      <c r="E430" s="8" t="s">
        <v>318</v>
      </c>
      <c r="F430" s="8"/>
      <c r="G430" s="8" t="s">
        <v>329</v>
      </c>
      <c r="H430" s="8">
        <v>0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</row>
    <row r="431" spans="1:43" x14ac:dyDescent="0.3">
      <c r="A431" s="7">
        <v>43</v>
      </c>
      <c r="B431" s="8" t="s">
        <v>371</v>
      </c>
      <c r="C431" s="8" t="s">
        <v>371</v>
      </c>
      <c r="D431" s="8">
        <v>10</v>
      </c>
      <c r="E431" s="8" t="s">
        <v>319</v>
      </c>
      <c r="F431" s="8"/>
      <c r="G431" s="8" t="s">
        <v>329</v>
      </c>
      <c r="H431" s="8">
        <v>0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</row>
  </sheetData>
  <autoFilter ref="A1:AQ411" xr:uid="{00000000-0001-0000-0100-000000000000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81"/>
  <sheetViews>
    <sheetView zoomScale="70" zoomScaleNormal="70" workbookViewId="0">
      <pane ySplit="1" topLeftCell="A41" activePane="bottomLeft" state="frozen"/>
      <selection pane="bottomLeft" activeCell="F62" sqref="F62"/>
    </sheetView>
  </sheetViews>
  <sheetFormatPr defaultRowHeight="14.4" x14ac:dyDescent="0.3"/>
  <cols>
    <col min="1" max="1" width="7.33203125" bestFit="1" customWidth="1"/>
    <col min="2" max="2" width="15.5546875" bestFit="1" customWidth="1"/>
    <col min="3" max="3" width="36.44140625" bestFit="1" customWidth="1"/>
    <col min="4" max="4" width="12.6640625" bestFit="1" customWidth="1"/>
    <col min="5" max="5" width="38.5546875" bestFit="1" customWidth="1"/>
    <col min="6" max="6" width="17.44140625" bestFit="1" customWidth="1"/>
    <col min="7" max="7" width="15.6640625" bestFit="1" customWidth="1"/>
    <col min="8" max="8" width="20.109375" bestFit="1" customWidth="1"/>
    <col min="9" max="43" width="13.33203125" bestFit="1" customWidth="1"/>
  </cols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308</v>
      </c>
      <c r="H1" s="1" t="s">
        <v>309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  <row r="2" spans="1:43" x14ac:dyDescent="0.3">
      <c r="A2" s="3">
        <v>1</v>
      </c>
      <c r="B2" s="3" t="s">
        <v>54</v>
      </c>
      <c r="C2" s="3" t="s">
        <v>201</v>
      </c>
      <c r="D2" s="3">
        <v>1</v>
      </c>
      <c r="E2" s="3" t="s">
        <v>310</v>
      </c>
      <c r="F2" s="61" t="s">
        <v>341</v>
      </c>
      <c r="G2" s="61" t="s">
        <v>342</v>
      </c>
      <c r="H2" s="61">
        <v>0</v>
      </c>
      <c r="I2" s="61">
        <v>90.17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3">
      <c r="A3" s="3">
        <v>1</v>
      </c>
      <c r="B3" s="3" t="s">
        <v>54</v>
      </c>
      <c r="C3" s="3" t="s">
        <v>201</v>
      </c>
      <c r="D3" s="3">
        <v>2</v>
      </c>
      <c r="E3" s="3" t="s">
        <v>311</v>
      </c>
      <c r="F3" s="61" t="s">
        <v>341</v>
      </c>
      <c r="G3" s="61" t="s">
        <v>342</v>
      </c>
      <c r="H3" s="61">
        <v>0</v>
      </c>
      <c r="I3" s="68">
        <f>I2*5%</f>
        <v>4.5085000000000006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3">
      <c r="A4" s="3">
        <v>1</v>
      </c>
      <c r="B4" s="3" t="s">
        <v>54</v>
      </c>
      <c r="C4" s="3" t="s">
        <v>201</v>
      </c>
      <c r="D4" s="3">
        <v>3</v>
      </c>
      <c r="E4" s="3" t="s">
        <v>312</v>
      </c>
      <c r="F4" s="61"/>
      <c r="G4" s="61" t="s">
        <v>342</v>
      </c>
      <c r="H4" s="61">
        <v>0</v>
      </c>
      <c r="I4" s="68">
        <v>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3">
      <c r="A5" s="3">
        <v>1</v>
      </c>
      <c r="B5" s="3" t="s">
        <v>54</v>
      </c>
      <c r="C5" s="3" t="s">
        <v>201</v>
      </c>
      <c r="D5" s="3">
        <v>4</v>
      </c>
      <c r="E5" s="3" t="s">
        <v>313</v>
      </c>
      <c r="F5" s="61" t="s">
        <v>346</v>
      </c>
      <c r="G5" s="61" t="s">
        <v>342</v>
      </c>
      <c r="H5" s="61">
        <v>0</v>
      </c>
      <c r="I5" s="61">
        <v>18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3">
      <c r="A6" s="3">
        <v>1</v>
      </c>
      <c r="B6" s="3" t="s">
        <v>54</v>
      </c>
      <c r="C6" s="3" t="s">
        <v>201</v>
      </c>
      <c r="D6" s="3">
        <v>5</v>
      </c>
      <c r="E6" s="3" t="s">
        <v>314</v>
      </c>
      <c r="F6" s="61"/>
      <c r="G6" s="61" t="s">
        <v>329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3">
      <c r="A7" s="3">
        <v>1</v>
      </c>
      <c r="B7" s="3" t="s">
        <v>54</v>
      </c>
      <c r="C7" s="3" t="s">
        <v>201</v>
      </c>
      <c r="D7" s="3">
        <v>6</v>
      </c>
      <c r="E7" s="3" t="s">
        <v>315</v>
      </c>
      <c r="F7" s="61"/>
      <c r="G7" s="61" t="s">
        <v>329</v>
      </c>
      <c r="H7" s="3">
        <v>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3">
      <c r="A8" s="3">
        <v>1</v>
      </c>
      <c r="B8" s="3" t="s">
        <v>54</v>
      </c>
      <c r="C8" s="3" t="s">
        <v>201</v>
      </c>
      <c r="D8" s="3">
        <v>7</v>
      </c>
      <c r="E8" s="3" t="s">
        <v>316</v>
      </c>
      <c r="F8" s="61"/>
      <c r="G8" s="61" t="s">
        <v>329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3">
      <c r="A9" s="3">
        <v>1</v>
      </c>
      <c r="B9" s="3" t="s">
        <v>54</v>
      </c>
      <c r="C9" s="3" t="s">
        <v>201</v>
      </c>
      <c r="D9" s="3">
        <v>8</v>
      </c>
      <c r="E9" s="3" t="s">
        <v>317</v>
      </c>
      <c r="F9" s="61"/>
      <c r="G9" s="61" t="s">
        <v>329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3">
      <c r="A10" s="3">
        <v>1</v>
      </c>
      <c r="B10" s="3" t="s">
        <v>54</v>
      </c>
      <c r="C10" s="3" t="s">
        <v>201</v>
      </c>
      <c r="D10" s="3">
        <v>9</v>
      </c>
      <c r="E10" s="3" t="s">
        <v>318</v>
      </c>
      <c r="F10" s="61"/>
      <c r="G10" s="61" t="s">
        <v>342</v>
      </c>
      <c r="H10" s="3">
        <v>0</v>
      </c>
      <c r="I10" s="3"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3">
      <c r="A11" s="3">
        <v>1</v>
      </c>
      <c r="B11" s="3" t="s">
        <v>54</v>
      </c>
      <c r="C11" s="3" t="s">
        <v>201</v>
      </c>
      <c r="D11" s="3">
        <v>10</v>
      </c>
      <c r="E11" s="3" t="s">
        <v>319</v>
      </c>
      <c r="F11" s="61"/>
      <c r="G11" s="61" t="s">
        <v>342</v>
      </c>
      <c r="H11" s="61">
        <v>0</v>
      </c>
      <c r="I11" s="3">
        <v>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3">
      <c r="A12" s="4">
        <v>2</v>
      </c>
      <c r="B12" s="4" t="s">
        <v>55</v>
      </c>
      <c r="C12" s="4" t="s">
        <v>202</v>
      </c>
      <c r="D12" s="4">
        <v>1</v>
      </c>
      <c r="E12" s="4" t="s">
        <v>310</v>
      </c>
      <c r="F12" s="60" t="s">
        <v>341</v>
      </c>
      <c r="G12" s="60" t="s">
        <v>342</v>
      </c>
      <c r="H12" s="60">
        <v>0</v>
      </c>
      <c r="I12" s="60">
        <v>90.17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 x14ac:dyDescent="0.3">
      <c r="A13" s="4">
        <v>2</v>
      </c>
      <c r="B13" s="4" t="s">
        <v>55</v>
      </c>
      <c r="C13" s="4" t="s">
        <v>202</v>
      </c>
      <c r="D13" s="4">
        <v>2</v>
      </c>
      <c r="E13" s="4" t="s">
        <v>311</v>
      </c>
      <c r="F13" s="60" t="s">
        <v>341</v>
      </c>
      <c r="G13" s="60" t="s">
        <v>342</v>
      </c>
      <c r="H13" s="60">
        <v>0</v>
      </c>
      <c r="I13" s="69">
        <f>I12*5%</f>
        <v>4.5085000000000006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</row>
    <row r="14" spans="1:43" x14ac:dyDescent="0.3">
      <c r="A14" s="4">
        <v>2</v>
      </c>
      <c r="B14" s="4" t="s">
        <v>55</v>
      </c>
      <c r="C14" s="4" t="s">
        <v>202</v>
      </c>
      <c r="D14" s="4">
        <v>3</v>
      </c>
      <c r="E14" s="4" t="s">
        <v>312</v>
      </c>
      <c r="F14" s="60"/>
      <c r="G14" s="60" t="s">
        <v>342</v>
      </c>
      <c r="H14" s="60">
        <v>0</v>
      </c>
      <c r="I14" s="69"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43" x14ac:dyDescent="0.3">
      <c r="A15" s="4">
        <v>2</v>
      </c>
      <c r="B15" s="4" t="s">
        <v>55</v>
      </c>
      <c r="C15" s="4" t="s">
        <v>202</v>
      </c>
      <c r="D15" s="4">
        <v>4</v>
      </c>
      <c r="E15" s="4" t="s">
        <v>313</v>
      </c>
      <c r="F15" s="60"/>
      <c r="G15" s="60" t="s">
        <v>342</v>
      </c>
      <c r="H15" s="60">
        <v>0</v>
      </c>
      <c r="I15" s="60">
        <v>18</v>
      </c>
      <c r="J15" s="60"/>
      <c r="K15" s="60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3" x14ac:dyDescent="0.3">
      <c r="A16" s="4">
        <v>2</v>
      </c>
      <c r="B16" s="4" t="s">
        <v>55</v>
      </c>
      <c r="C16" s="4" t="s">
        <v>202</v>
      </c>
      <c r="D16" s="4">
        <v>5</v>
      </c>
      <c r="E16" s="4" t="s">
        <v>314</v>
      </c>
      <c r="F16" s="60"/>
      <c r="G16" s="60" t="s">
        <v>329</v>
      </c>
      <c r="H16" s="60">
        <v>0</v>
      </c>
      <c r="I16" s="60"/>
      <c r="J16" s="60"/>
      <c r="K16" s="60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3" x14ac:dyDescent="0.3">
      <c r="A17" s="4">
        <v>2</v>
      </c>
      <c r="B17" s="4" t="s">
        <v>55</v>
      </c>
      <c r="C17" s="4" t="s">
        <v>202</v>
      </c>
      <c r="D17" s="4">
        <v>6</v>
      </c>
      <c r="E17" s="4" t="s">
        <v>315</v>
      </c>
      <c r="F17" s="60"/>
      <c r="G17" s="60" t="s">
        <v>329</v>
      </c>
      <c r="H17" s="4">
        <v>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x14ac:dyDescent="0.3">
      <c r="A18" s="4">
        <v>2</v>
      </c>
      <c r="B18" s="4" t="s">
        <v>55</v>
      </c>
      <c r="C18" s="4" t="s">
        <v>202</v>
      </c>
      <c r="D18" s="4">
        <v>7</v>
      </c>
      <c r="E18" s="4" t="s">
        <v>316</v>
      </c>
      <c r="F18" s="60"/>
      <c r="G18" s="60" t="s">
        <v>329</v>
      </c>
      <c r="H18" s="4">
        <v>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x14ac:dyDescent="0.3">
      <c r="A19" s="4">
        <v>2</v>
      </c>
      <c r="B19" s="4" t="s">
        <v>55</v>
      </c>
      <c r="C19" s="4" t="s">
        <v>202</v>
      </c>
      <c r="D19" s="4">
        <v>8</v>
      </c>
      <c r="E19" s="4" t="s">
        <v>317</v>
      </c>
      <c r="F19" s="60"/>
      <c r="G19" s="60" t="s">
        <v>329</v>
      </c>
      <c r="H19" s="4">
        <v>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x14ac:dyDescent="0.3">
      <c r="A20" s="4">
        <v>2</v>
      </c>
      <c r="B20" s="4" t="s">
        <v>55</v>
      </c>
      <c r="C20" s="4" t="s">
        <v>202</v>
      </c>
      <c r="D20" s="4">
        <v>9</v>
      </c>
      <c r="E20" s="4" t="s">
        <v>318</v>
      </c>
      <c r="F20" s="60"/>
      <c r="G20" s="60" t="s">
        <v>342</v>
      </c>
      <c r="H20" s="4">
        <v>0</v>
      </c>
      <c r="I20" s="4">
        <v>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x14ac:dyDescent="0.3">
      <c r="A21" s="4">
        <v>2</v>
      </c>
      <c r="B21" s="4" t="s">
        <v>55</v>
      </c>
      <c r="C21" s="4" t="s">
        <v>202</v>
      </c>
      <c r="D21" s="4">
        <v>10</v>
      </c>
      <c r="E21" s="4" t="s">
        <v>319</v>
      </c>
      <c r="F21" s="60"/>
      <c r="G21" s="60" t="s">
        <v>342</v>
      </c>
      <c r="H21" s="4">
        <v>0</v>
      </c>
      <c r="I21" s="4">
        <v>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x14ac:dyDescent="0.3">
      <c r="A22" s="3">
        <v>3</v>
      </c>
      <c r="B22" s="3" t="s">
        <v>56</v>
      </c>
      <c r="C22" s="3" t="s">
        <v>203</v>
      </c>
      <c r="D22" s="3">
        <v>1</v>
      </c>
      <c r="E22" s="3" t="s">
        <v>310</v>
      </c>
      <c r="F22" s="61" t="s">
        <v>341</v>
      </c>
      <c r="G22" s="61" t="s">
        <v>342</v>
      </c>
      <c r="H22" s="61">
        <v>0</v>
      </c>
      <c r="I22" s="45">
        <v>1028.83125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3">
      <c r="A23" s="3">
        <v>3</v>
      </c>
      <c r="B23" s="3" t="s">
        <v>56</v>
      </c>
      <c r="C23" s="3" t="s">
        <v>203</v>
      </c>
      <c r="D23" s="3">
        <v>2</v>
      </c>
      <c r="E23" s="3" t="s">
        <v>311</v>
      </c>
      <c r="F23" s="61" t="s">
        <v>341</v>
      </c>
      <c r="G23" s="61" t="s">
        <v>342</v>
      </c>
      <c r="H23" s="61">
        <v>0</v>
      </c>
      <c r="I23" s="45">
        <v>20.21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x14ac:dyDescent="0.3">
      <c r="A24" s="3">
        <v>3</v>
      </c>
      <c r="B24" s="3" t="s">
        <v>56</v>
      </c>
      <c r="C24" s="3" t="s">
        <v>203</v>
      </c>
      <c r="D24" s="3">
        <v>3</v>
      </c>
      <c r="E24" s="3" t="s">
        <v>312</v>
      </c>
      <c r="F24" s="61"/>
      <c r="G24" s="61" t="s">
        <v>329</v>
      </c>
      <c r="H24" s="61">
        <v>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3">
      <c r="A25" s="3">
        <v>3</v>
      </c>
      <c r="B25" s="3" t="s">
        <v>56</v>
      </c>
      <c r="C25" s="3" t="s">
        <v>203</v>
      </c>
      <c r="D25" s="3">
        <v>4</v>
      </c>
      <c r="E25" s="3" t="s">
        <v>313</v>
      </c>
      <c r="F25" s="61"/>
      <c r="G25" s="61" t="s">
        <v>329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x14ac:dyDescent="0.3">
      <c r="A26" s="3">
        <v>3</v>
      </c>
      <c r="B26" s="3" t="s">
        <v>56</v>
      </c>
      <c r="C26" s="3" t="s">
        <v>203</v>
      </c>
      <c r="D26" s="3">
        <v>5</v>
      </c>
      <c r="E26" s="3" t="s">
        <v>314</v>
      </c>
      <c r="F26" s="61"/>
      <c r="G26" s="61" t="s">
        <v>329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x14ac:dyDescent="0.3">
      <c r="A27" s="3">
        <v>3</v>
      </c>
      <c r="B27" s="3" t="s">
        <v>56</v>
      </c>
      <c r="C27" s="3" t="s">
        <v>203</v>
      </c>
      <c r="D27" s="3">
        <v>6</v>
      </c>
      <c r="E27" s="3" t="s">
        <v>315</v>
      </c>
      <c r="F27" s="61"/>
      <c r="G27" s="61" t="s">
        <v>329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x14ac:dyDescent="0.3">
      <c r="A28" s="3">
        <v>3</v>
      </c>
      <c r="B28" s="3" t="s">
        <v>56</v>
      </c>
      <c r="C28" s="3" t="s">
        <v>203</v>
      </c>
      <c r="D28" s="3">
        <v>7</v>
      </c>
      <c r="E28" s="3" t="s">
        <v>316</v>
      </c>
      <c r="F28" s="61"/>
      <c r="G28" s="61" t="s">
        <v>329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x14ac:dyDescent="0.3">
      <c r="A29" s="3">
        <v>3</v>
      </c>
      <c r="B29" s="3" t="s">
        <v>56</v>
      </c>
      <c r="C29" s="3" t="s">
        <v>203</v>
      </c>
      <c r="D29" s="3">
        <v>8</v>
      </c>
      <c r="E29" s="3" t="s">
        <v>317</v>
      </c>
      <c r="F29" s="61"/>
      <c r="G29" s="61" t="s">
        <v>329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x14ac:dyDescent="0.3">
      <c r="A30" s="3">
        <v>3</v>
      </c>
      <c r="B30" s="3" t="s">
        <v>56</v>
      </c>
      <c r="C30" s="3" t="s">
        <v>203</v>
      </c>
      <c r="D30" s="3">
        <v>9</v>
      </c>
      <c r="E30" s="3" t="s">
        <v>318</v>
      </c>
      <c r="F30" s="61"/>
      <c r="G30" s="61" t="s">
        <v>342</v>
      </c>
      <c r="H30" s="3">
        <v>0</v>
      </c>
      <c r="I30" s="3">
        <v>1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x14ac:dyDescent="0.3">
      <c r="A31" s="3">
        <v>3</v>
      </c>
      <c r="B31" s="3" t="s">
        <v>56</v>
      </c>
      <c r="C31" s="3" t="s">
        <v>203</v>
      </c>
      <c r="D31" s="3">
        <v>10</v>
      </c>
      <c r="E31" s="3" t="s">
        <v>319</v>
      </c>
      <c r="F31" s="61"/>
      <c r="G31" s="61" t="s">
        <v>342</v>
      </c>
      <c r="H31" s="3">
        <v>0</v>
      </c>
      <c r="I31" s="3">
        <v>1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x14ac:dyDescent="0.3">
      <c r="A32" s="4">
        <v>4</v>
      </c>
      <c r="B32" s="4" t="s">
        <v>57</v>
      </c>
      <c r="C32" s="4" t="s">
        <v>204</v>
      </c>
      <c r="D32" s="4">
        <v>1</v>
      </c>
      <c r="E32" s="4" t="s">
        <v>310</v>
      </c>
      <c r="F32" s="60" t="s">
        <v>341</v>
      </c>
      <c r="G32" s="60" t="s">
        <v>342</v>
      </c>
      <c r="H32" s="60">
        <v>0</v>
      </c>
      <c r="I32" s="46">
        <v>29.24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 spans="1:43" x14ac:dyDescent="0.3">
      <c r="A33" s="4">
        <v>4</v>
      </c>
      <c r="B33" s="4" t="s">
        <v>57</v>
      </c>
      <c r="C33" s="4" t="s">
        <v>204</v>
      </c>
      <c r="D33" s="4">
        <v>2</v>
      </c>
      <c r="E33" s="4" t="s">
        <v>311</v>
      </c>
      <c r="F33" s="60" t="s">
        <v>341</v>
      </c>
      <c r="G33" s="60" t="s">
        <v>342</v>
      </c>
      <c r="H33" s="60">
        <v>0</v>
      </c>
      <c r="I33" s="46">
        <v>1.7544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:43" x14ac:dyDescent="0.3">
      <c r="A34" s="4">
        <v>4</v>
      </c>
      <c r="B34" s="4" t="s">
        <v>57</v>
      </c>
      <c r="C34" s="4" t="s">
        <v>204</v>
      </c>
      <c r="D34" s="4">
        <v>3</v>
      </c>
      <c r="E34" s="4" t="s">
        <v>312</v>
      </c>
      <c r="F34" s="60"/>
      <c r="G34" s="60" t="s">
        <v>329</v>
      </c>
      <c r="H34" s="60">
        <v>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43" x14ac:dyDescent="0.3">
      <c r="A35" s="4">
        <v>4</v>
      </c>
      <c r="B35" s="4" t="s">
        <v>57</v>
      </c>
      <c r="C35" s="4" t="s">
        <v>204</v>
      </c>
      <c r="D35" s="4">
        <v>4</v>
      </c>
      <c r="E35" s="4" t="s">
        <v>313</v>
      </c>
      <c r="F35" s="60"/>
      <c r="G35" s="60" t="s">
        <v>329</v>
      </c>
      <c r="H35" s="4">
        <v>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43" x14ac:dyDescent="0.3">
      <c r="A36" s="4">
        <v>4</v>
      </c>
      <c r="B36" s="4" t="s">
        <v>57</v>
      </c>
      <c r="C36" s="4" t="s">
        <v>204</v>
      </c>
      <c r="D36" s="4">
        <v>5</v>
      </c>
      <c r="E36" s="4" t="s">
        <v>314</v>
      </c>
      <c r="F36" s="60"/>
      <c r="G36" s="60" t="s">
        <v>329</v>
      </c>
      <c r="H36" s="4">
        <v>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43" x14ac:dyDescent="0.3">
      <c r="A37" s="4">
        <v>4</v>
      </c>
      <c r="B37" s="4" t="s">
        <v>57</v>
      </c>
      <c r="C37" s="4" t="s">
        <v>204</v>
      </c>
      <c r="D37" s="4">
        <v>6</v>
      </c>
      <c r="E37" s="4" t="s">
        <v>315</v>
      </c>
      <c r="F37" s="60"/>
      <c r="G37" s="60" t="s">
        <v>329</v>
      </c>
      <c r="H37" s="4">
        <v>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1:43" x14ac:dyDescent="0.3">
      <c r="A38" s="4">
        <v>4</v>
      </c>
      <c r="B38" s="4" t="s">
        <v>57</v>
      </c>
      <c r="C38" s="4" t="s">
        <v>204</v>
      </c>
      <c r="D38" s="4">
        <v>7</v>
      </c>
      <c r="E38" s="4" t="s">
        <v>316</v>
      </c>
      <c r="F38" s="60"/>
      <c r="G38" s="60" t="s">
        <v>329</v>
      </c>
      <c r="H38" s="4">
        <v>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1:43" x14ac:dyDescent="0.3">
      <c r="A39" s="4">
        <v>4</v>
      </c>
      <c r="B39" s="4" t="s">
        <v>57</v>
      </c>
      <c r="C39" s="4" t="s">
        <v>204</v>
      </c>
      <c r="D39" s="4">
        <v>8</v>
      </c>
      <c r="E39" s="4" t="s">
        <v>317</v>
      </c>
      <c r="F39" s="60"/>
      <c r="G39" s="60" t="s">
        <v>329</v>
      </c>
      <c r="H39" s="4">
        <v>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1:43" x14ac:dyDescent="0.3">
      <c r="A40" s="4">
        <v>4</v>
      </c>
      <c r="B40" s="4" t="s">
        <v>57</v>
      </c>
      <c r="C40" s="4" t="s">
        <v>204</v>
      </c>
      <c r="D40" s="4">
        <v>9</v>
      </c>
      <c r="E40" s="4" t="s">
        <v>318</v>
      </c>
      <c r="F40" s="60"/>
      <c r="G40" s="60" t="s">
        <v>342</v>
      </c>
      <c r="H40" s="4">
        <v>0</v>
      </c>
      <c r="I40" s="4">
        <v>1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43" x14ac:dyDescent="0.3">
      <c r="A41" s="4">
        <v>4</v>
      </c>
      <c r="B41" s="4" t="s">
        <v>57</v>
      </c>
      <c r="C41" s="4" t="s">
        <v>204</v>
      </c>
      <c r="D41" s="4">
        <v>10</v>
      </c>
      <c r="E41" s="4" t="s">
        <v>319</v>
      </c>
      <c r="F41" s="60"/>
      <c r="G41" s="60" t="s">
        <v>342</v>
      </c>
      <c r="H41" s="4">
        <v>0</v>
      </c>
      <c r="I41" s="4">
        <v>1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1:43" x14ac:dyDescent="0.3">
      <c r="A42" s="3">
        <v>5</v>
      </c>
      <c r="B42" s="3" t="s">
        <v>58</v>
      </c>
      <c r="C42" s="3" t="s">
        <v>205</v>
      </c>
      <c r="D42" s="3">
        <v>1</v>
      </c>
      <c r="E42" s="3" t="s">
        <v>310</v>
      </c>
      <c r="F42" s="61" t="s">
        <v>343</v>
      </c>
      <c r="G42" s="61" t="s">
        <v>342</v>
      </c>
      <c r="H42" s="61">
        <v>0</v>
      </c>
      <c r="I42" s="61">
        <f>816</f>
        <v>816</v>
      </c>
      <c r="J42" s="61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x14ac:dyDescent="0.3">
      <c r="A43" s="3">
        <v>5</v>
      </c>
      <c r="B43" s="3" t="s">
        <v>58</v>
      </c>
      <c r="C43" s="3" t="s">
        <v>205</v>
      </c>
      <c r="D43" s="3">
        <v>2</v>
      </c>
      <c r="E43" s="3" t="s">
        <v>311</v>
      </c>
      <c r="F43" s="61" t="s">
        <v>343</v>
      </c>
      <c r="G43" s="61" t="s">
        <v>342</v>
      </c>
      <c r="H43" s="61">
        <v>0</v>
      </c>
      <c r="I43" s="61">
        <v>50</v>
      </c>
      <c r="J43" s="61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x14ac:dyDescent="0.3">
      <c r="A44" s="3">
        <v>5</v>
      </c>
      <c r="B44" s="3" t="s">
        <v>58</v>
      </c>
      <c r="C44" s="3" t="s">
        <v>205</v>
      </c>
      <c r="D44" s="3">
        <v>3</v>
      </c>
      <c r="E44" s="3" t="s">
        <v>312</v>
      </c>
      <c r="F44" s="61" t="s">
        <v>341</v>
      </c>
      <c r="G44" s="61" t="s">
        <v>342</v>
      </c>
      <c r="H44" s="45">
        <v>0</v>
      </c>
      <c r="I44" s="45">
        <v>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x14ac:dyDescent="0.3">
      <c r="A45" s="3">
        <v>5</v>
      </c>
      <c r="B45" s="3" t="s">
        <v>58</v>
      </c>
      <c r="C45" s="3" t="s">
        <v>205</v>
      </c>
      <c r="D45" s="3">
        <v>4</v>
      </c>
      <c r="E45" s="3" t="s">
        <v>313</v>
      </c>
      <c r="F45" s="61" t="s">
        <v>344</v>
      </c>
      <c r="G45" s="61" t="s">
        <v>342</v>
      </c>
      <c r="H45" s="45">
        <v>0</v>
      </c>
      <c r="I45" s="45">
        <v>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x14ac:dyDescent="0.3">
      <c r="A46" s="3">
        <v>5</v>
      </c>
      <c r="B46" s="3" t="s">
        <v>58</v>
      </c>
      <c r="C46" s="3" t="s">
        <v>205</v>
      </c>
      <c r="D46" s="3">
        <v>5</v>
      </c>
      <c r="E46" s="3" t="s">
        <v>314</v>
      </c>
      <c r="F46" s="61" t="s">
        <v>344</v>
      </c>
      <c r="G46" s="45" t="s">
        <v>342</v>
      </c>
      <c r="H46" s="45">
        <v>0</v>
      </c>
      <c r="I46" s="45">
        <v>9999</v>
      </c>
      <c r="J46" s="45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</row>
    <row r="47" spans="1:43" x14ac:dyDescent="0.3">
      <c r="A47" s="3">
        <v>5</v>
      </c>
      <c r="B47" s="3" t="s">
        <v>58</v>
      </c>
      <c r="C47" s="3" t="s">
        <v>205</v>
      </c>
      <c r="D47" s="3">
        <v>6</v>
      </c>
      <c r="E47" s="3" t="s">
        <v>315</v>
      </c>
      <c r="F47" s="3" t="s">
        <v>346</v>
      </c>
      <c r="G47" s="3" t="s">
        <v>329</v>
      </c>
      <c r="H47" s="3">
        <v>0</v>
      </c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</row>
    <row r="48" spans="1:43" x14ac:dyDescent="0.3">
      <c r="A48" s="3">
        <v>5</v>
      </c>
      <c r="B48" s="3" t="s">
        <v>58</v>
      </c>
      <c r="C48" s="3" t="s">
        <v>205</v>
      </c>
      <c r="D48" s="3">
        <v>7</v>
      </c>
      <c r="E48" s="3" t="s">
        <v>316</v>
      </c>
      <c r="F48" s="3" t="s">
        <v>346</v>
      </c>
      <c r="G48" s="3" t="s">
        <v>329</v>
      </c>
      <c r="H48" s="45">
        <v>0</v>
      </c>
      <c r="I48" s="45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x14ac:dyDescent="0.3">
      <c r="A49" s="3">
        <v>5</v>
      </c>
      <c r="B49" s="3" t="s">
        <v>58</v>
      </c>
      <c r="C49" s="3" t="s">
        <v>205</v>
      </c>
      <c r="D49" s="3">
        <v>8</v>
      </c>
      <c r="E49" s="3" t="s">
        <v>317</v>
      </c>
      <c r="F49" s="61" t="s">
        <v>344</v>
      </c>
      <c r="G49" s="3" t="s">
        <v>330</v>
      </c>
      <c r="H49" s="3">
        <v>0</v>
      </c>
      <c r="I49" s="3">
        <v>0</v>
      </c>
      <c r="J49" s="3">
        <v>0.02</v>
      </c>
      <c r="K49" s="3">
        <v>0</v>
      </c>
      <c r="L49" s="3">
        <v>0.02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f>0.5/8</f>
        <v>6.25E-2</v>
      </c>
      <c r="S49" s="3">
        <f t="shared" ref="S49:Y49" si="0">0.5/8</f>
        <v>6.25E-2</v>
      </c>
      <c r="T49" s="3">
        <f t="shared" si="0"/>
        <v>6.25E-2</v>
      </c>
      <c r="U49" s="3">
        <f t="shared" si="0"/>
        <v>6.25E-2</v>
      </c>
      <c r="V49" s="3">
        <f t="shared" si="0"/>
        <v>6.25E-2</v>
      </c>
      <c r="W49" s="3">
        <f t="shared" si="0"/>
        <v>6.25E-2</v>
      </c>
      <c r="X49" s="3">
        <f t="shared" si="0"/>
        <v>6.25E-2</v>
      </c>
      <c r="Y49" s="3">
        <f t="shared" si="0"/>
        <v>6.25E-2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</row>
    <row r="50" spans="1:43" x14ac:dyDescent="0.3">
      <c r="A50" s="3">
        <v>5</v>
      </c>
      <c r="B50" s="3" t="s">
        <v>58</v>
      </c>
      <c r="C50" s="3" t="s">
        <v>205</v>
      </c>
      <c r="D50" s="3">
        <v>9</v>
      </c>
      <c r="E50" s="3" t="s">
        <v>318</v>
      </c>
      <c r="F50" s="61" t="s">
        <v>345</v>
      </c>
      <c r="G50" s="61" t="s">
        <v>342</v>
      </c>
      <c r="H50" s="45">
        <v>0</v>
      </c>
      <c r="I50" s="45">
        <v>0.13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x14ac:dyDescent="0.3">
      <c r="A51" s="3">
        <v>5</v>
      </c>
      <c r="B51" s="3" t="s">
        <v>58</v>
      </c>
      <c r="C51" s="3" t="s">
        <v>205</v>
      </c>
      <c r="D51" s="3">
        <v>10</v>
      </c>
      <c r="E51" s="3" t="s">
        <v>319</v>
      </c>
      <c r="F51" s="61" t="s">
        <v>345</v>
      </c>
      <c r="G51" s="61" t="s">
        <v>342</v>
      </c>
      <c r="H51" s="45">
        <v>0</v>
      </c>
      <c r="I51" s="45">
        <v>1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x14ac:dyDescent="0.3">
      <c r="A52" s="4">
        <v>6</v>
      </c>
      <c r="B52" s="4" t="s">
        <v>59</v>
      </c>
      <c r="C52" s="4" t="s">
        <v>206</v>
      </c>
      <c r="D52" s="4">
        <v>1</v>
      </c>
      <c r="E52" s="4" t="s">
        <v>310</v>
      </c>
      <c r="F52" s="60" t="s">
        <v>343</v>
      </c>
      <c r="G52" s="60" t="s">
        <v>342</v>
      </c>
      <c r="H52" s="60">
        <v>0</v>
      </c>
      <c r="I52" s="60">
        <v>5391</v>
      </c>
      <c r="J52" s="60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</row>
    <row r="53" spans="1:43" x14ac:dyDescent="0.3">
      <c r="A53" s="4">
        <v>6</v>
      </c>
      <c r="B53" s="4" t="s">
        <v>59</v>
      </c>
      <c r="C53" s="4" t="s">
        <v>206</v>
      </c>
      <c r="D53" s="4">
        <v>2</v>
      </c>
      <c r="E53" s="4" t="s">
        <v>311</v>
      </c>
      <c r="F53" s="60" t="s">
        <v>343</v>
      </c>
      <c r="G53" s="60" t="s">
        <v>342</v>
      </c>
      <c r="H53" s="60">
        <v>0</v>
      </c>
      <c r="I53" s="60">
        <v>157</v>
      </c>
      <c r="J53" s="60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1:43" x14ac:dyDescent="0.3">
      <c r="A54" s="4">
        <v>6</v>
      </c>
      <c r="B54" s="4" t="s">
        <v>59</v>
      </c>
      <c r="C54" s="4" t="s">
        <v>206</v>
      </c>
      <c r="D54" s="4">
        <v>3</v>
      </c>
      <c r="E54" s="4" t="s">
        <v>312</v>
      </c>
      <c r="F54" s="60" t="s">
        <v>341</v>
      </c>
      <c r="G54" s="60" t="s">
        <v>342</v>
      </c>
      <c r="H54" s="60">
        <v>0</v>
      </c>
      <c r="I54" s="60">
        <v>1.4000000000000001</v>
      </c>
      <c r="J54" s="60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43" x14ac:dyDescent="0.3">
      <c r="A55" s="4">
        <v>6</v>
      </c>
      <c r="B55" s="4" t="s">
        <v>59</v>
      </c>
      <c r="C55" s="4" t="s">
        <v>206</v>
      </c>
      <c r="D55" s="4">
        <v>4</v>
      </c>
      <c r="E55" s="4" t="s">
        <v>313</v>
      </c>
      <c r="F55" s="60" t="s">
        <v>344</v>
      </c>
      <c r="G55" s="60" t="s">
        <v>342</v>
      </c>
      <c r="H55" s="60">
        <v>0</v>
      </c>
      <c r="I55" s="60">
        <v>5.0000000000000001E-3</v>
      </c>
      <c r="J55" s="60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43" x14ac:dyDescent="0.3">
      <c r="A56" s="4">
        <v>6</v>
      </c>
      <c r="B56" s="4" t="s">
        <v>59</v>
      </c>
      <c r="C56" s="4" t="s">
        <v>206</v>
      </c>
      <c r="D56" s="4">
        <v>5</v>
      </c>
      <c r="E56" s="4" t="s">
        <v>314</v>
      </c>
      <c r="F56" s="60" t="s">
        <v>344</v>
      </c>
      <c r="G56" s="60" t="s">
        <v>329</v>
      </c>
      <c r="H56" s="60">
        <v>0</v>
      </c>
      <c r="I56" s="60"/>
      <c r="J56" s="60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spans="1:43" x14ac:dyDescent="0.3">
      <c r="A57" s="4">
        <v>6</v>
      </c>
      <c r="B57" s="4" t="s">
        <v>59</v>
      </c>
      <c r="C57" s="4" t="s">
        <v>206</v>
      </c>
      <c r="D57" s="4">
        <v>6</v>
      </c>
      <c r="E57" s="4" t="s">
        <v>315</v>
      </c>
      <c r="F57" s="60" t="s">
        <v>346</v>
      </c>
      <c r="G57" s="60" t="s">
        <v>329</v>
      </c>
      <c r="H57" s="60">
        <v>0</v>
      </c>
      <c r="I57" s="60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</row>
    <row r="58" spans="1:43" x14ac:dyDescent="0.3">
      <c r="A58" s="4">
        <v>6</v>
      </c>
      <c r="B58" s="4" t="s">
        <v>59</v>
      </c>
      <c r="C58" s="4" t="s">
        <v>206</v>
      </c>
      <c r="D58" s="4">
        <v>7</v>
      </c>
      <c r="E58" s="4" t="s">
        <v>316</v>
      </c>
      <c r="F58" s="60" t="s">
        <v>346</v>
      </c>
      <c r="G58" s="60" t="s">
        <v>330</v>
      </c>
      <c r="H58" s="60">
        <v>0</v>
      </c>
      <c r="I58" s="4">
        <v>0</v>
      </c>
      <c r="J58" s="4">
        <v>0</v>
      </c>
      <c r="K58" s="78">
        <v>0</v>
      </c>
      <c r="L58" s="78">
        <v>0</v>
      </c>
      <c r="M58" s="78">
        <v>0</v>
      </c>
      <c r="N58" s="78">
        <v>0.74897999999999998</v>
      </c>
      <c r="O58" s="78">
        <v>0.77997227586206896</v>
      </c>
      <c r="P58" s="78">
        <v>0.81096455172413795</v>
      </c>
      <c r="Q58" s="78">
        <v>0.84195682758620694</v>
      </c>
      <c r="R58" s="78">
        <v>0.87294910344827592</v>
      </c>
      <c r="S58" s="78">
        <v>0.90394137931034491</v>
      </c>
      <c r="T58" s="78">
        <v>0.93493365517241389</v>
      </c>
      <c r="U58" s="78">
        <v>0.96592593103448288</v>
      </c>
      <c r="V58" s="78">
        <v>0.99691820689655186</v>
      </c>
      <c r="W58" s="78">
        <v>1.0279104827586207</v>
      </c>
      <c r="X58" s="78">
        <v>1.0589027586206896</v>
      </c>
      <c r="Y58" s="78">
        <v>1.0898950344827585</v>
      </c>
      <c r="Z58" s="78">
        <v>1.1208873103448274</v>
      </c>
      <c r="AA58" s="78">
        <v>1.1518795862068962</v>
      </c>
      <c r="AB58" s="78">
        <v>1.1828718620689651</v>
      </c>
      <c r="AC58" s="78">
        <v>1.213864137931034</v>
      </c>
      <c r="AD58" s="78">
        <v>1.2448564137931029</v>
      </c>
      <c r="AE58" s="78">
        <v>1.2758486896551717</v>
      </c>
      <c r="AF58" s="78">
        <v>1.3068409655172406</v>
      </c>
      <c r="AG58" s="78">
        <v>1.3378332413793095</v>
      </c>
      <c r="AH58" s="78">
        <v>1.3688255172413784</v>
      </c>
      <c r="AI58" s="78">
        <v>1.3998177931034472</v>
      </c>
      <c r="AJ58" s="78">
        <v>1.4308100689655161</v>
      </c>
      <c r="AK58" s="78">
        <v>1.461802344827585</v>
      </c>
      <c r="AL58" s="78">
        <v>1.4927946206896539</v>
      </c>
      <c r="AM58" s="78">
        <v>1.5237868965517227</v>
      </c>
      <c r="AN58" s="78">
        <v>1.5547791724137916</v>
      </c>
      <c r="AO58" s="78">
        <v>1.5857714482758605</v>
      </c>
      <c r="AP58" s="78">
        <v>1.6167637241379293</v>
      </c>
      <c r="AQ58" s="78">
        <v>1.6477559999999998</v>
      </c>
    </row>
    <row r="59" spans="1:43" x14ac:dyDescent="0.3">
      <c r="A59" s="4">
        <v>6</v>
      </c>
      <c r="B59" s="4" t="s">
        <v>59</v>
      </c>
      <c r="C59" s="4" t="s">
        <v>206</v>
      </c>
      <c r="D59" s="4">
        <v>8</v>
      </c>
      <c r="E59" s="4" t="s">
        <v>317</v>
      </c>
      <c r="F59" s="60" t="s">
        <v>344</v>
      </c>
      <c r="G59" s="60" t="s">
        <v>330</v>
      </c>
      <c r="H59" s="60">
        <v>0</v>
      </c>
      <c r="I59" s="60">
        <v>0</v>
      </c>
      <c r="J59" s="4">
        <v>0</v>
      </c>
      <c r="K59" s="4">
        <v>0.05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</row>
    <row r="60" spans="1:43" x14ac:dyDescent="0.3">
      <c r="A60" s="4">
        <v>6</v>
      </c>
      <c r="B60" s="4" t="s">
        <v>59</v>
      </c>
      <c r="C60" s="4" t="s">
        <v>206</v>
      </c>
      <c r="D60" s="4">
        <v>9</v>
      </c>
      <c r="E60" s="4" t="s">
        <v>318</v>
      </c>
      <c r="F60" s="60" t="s">
        <v>345</v>
      </c>
      <c r="G60" s="60" t="s">
        <v>342</v>
      </c>
      <c r="H60" s="60">
        <v>0</v>
      </c>
      <c r="I60" s="60">
        <v>0.95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</row>
    <row r="61" spans="1:43" x14ac:dyDescent="0.3">
      <c r="A61" s="4">
        <v>6</v>
      </c>
      <c r="B61" s="4" t="s">
        <v>59</v>
      </c>
      <c r="C61" s="4" t="s">
        <v>206</v>
      </c>
      <c r="D61" s="4">
        <v>10</v>
      </c>
      <c r="E61" s="4" t="s">
        <v>319</v>
      </c>
      <c r="F61" s="60" t="s">
        <v>345</v>
      </c>
      <c r="G61" s="60" t="s">
        <v>342</v>
      </c>
      <c r="H61" s="60">
        <v>0</v>
      </c>
      <c r="I61" s="60">
        <v>1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</row>
    <row r="62" spans="1:43" x14ac:dyDescent="0.3">
      <c r="A62" s="3">
        <v>7</v>
      </c>
      <c r="B62" s="3" t="s">
        <v>60</v>
      </c>
      <c r="C62" s="3" t="s">
        <v>207</v>
      </c>
      <c r="D62" s="3">
        <v>1</v>
      </c>
      <c r="E62" s="3" t="s">
        <v>310</v>
      </c>
      <c r="F62" s="61" t="s">
        <v>343</v>
      </c>
      <c r="G62" s="61" t="s">
        <v>342</v>
      </c>
      <c r="H62" s="61">
        <v>0</v>
      </c>
      <c r="I62" s="61">
        <v>5391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x14ac:dyDescent="0.3">
      <c r="A63" s="3">
        <v>7</v>
      </c>
      <c r="B63" s="3" t="s">
        <v>60</v>
      </c>
      <c r="C63" s="3" t="s">
        <v>207</v>
      </c>
      <c r="D63" s="3">
        <v>2</v>
      </c>
      <c r="E63" s="3" t="s">
        <v>311</v>
      </c>
      <c r="F63" s="61" t="s">
        <v>343</v>
      </c>
      <c r="G63" s="61" t="s">
        <v>342</v>
      </c>
      <c r="H63" s="61">
        <v>0</v>
      </c>
      <c r="I63" s="61">
        <v>157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x14ac:dyDescent="0.3">
      <c r="A64" s="3">
        <v>7</v>
      </c>
      <c r="B64" s="3" t="s">
        <v>60</v>
      </c>
      <c r="C64" s="3" t="s">
        <v>207</v>
      </c>
      <c r="D64" s="3">
        <v>3</v>
      </c>
      <c r="E64" s="3" t="s">
        <v>312</v>
      </c>
      <c r="F64" s="61" t="s">
        <v>341</v>
      </c>
      <c r="G64" s="61" t="s">
        <v>342</v>
      </c>
      <c r="H64" s="61">
        <v>0</v>
      </c>
      <c r="I64" s="61">
        <v>1.4000000000000001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x14ac:dyDescent="0.3">
      <c r="A65" s="3">
        <v>7</v>
      </c>
      <c r="B65" s="3" t="s">
        <v>60</v>
      </c>
      <c r="C65" s="3" t="s">
        <v>207</v>
      </c>
      <c r="D65" s="3">
        <v>4</v>
      </c>
      <c r="E65" s="3" t="s">
        <v>313</v>
      </c>
      <c r="F65" s="61" t="s">
        <v>344</v>
      </c>
      <c r="G65" s="61" t="s">
        <v>342</v>
      </c>
      <c r="H65" s="61">
        <v>0</v>
      </c>
      <c r="I65" s="61">
        <v>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spans="1:43" x14ac:dyDescent="0.3">
      <c r="A66" s="3">
        <v>7</v>
      </c>
      <c r="B66" s="3" t="s">
        <v>60</v>
      </c>
      <c r="C66" s="3" t="s">
        <v>207</v>
      </c>
      <c r="D66" s="3">
        <v>5</v>
      </c>
      <c r="E66" s="3" t="s">
        <v>314</v>
      </c>
      <c r="F66" s="61" t="s">
        <v>344</v>
      </c>
      <c r="G66" s="61" t="s">
        <v>329</v>
      </c>
      <c r="H66" s="61">
        <v>0</v>
      </c>
      <c r="I66" s="6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spans="1:43" x14ac:dyDescent="0.3">
      <c r="A67" s="3">
        <v>7</v>
      </c>
      <c r="B67" s="3" t="s">
        <v>60</v>
      </c>
      <c r="C67" s="3" t="s">
        <v>207</v>
      </c>
      <c r="D67" s="3">
        <v>6</v>
      </c>
      <c r="E67" s="3" t="s">
        <v>315</v>
      </c>
      <c r="F67" s="61" t="s">
        <v>346</v>
      </c>
      <c r="G67" s="61" t="s">
        <v>329</v>
      </c>
      <c r="H67" s="61">
        <v>0</v>
      </c>
      <c r="I67" s="6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spans="1:43" x14ac:dyDescent="0.3">
      <c r="A68" s="3">
        <v>7</v>
      </c>
      <c r="B68" s="3" t="s">
        <v>60</v>
      </c>
      <c r="C68" s="3" t="s">
        <v>207</v>
      </c>
      <c r="D68" s="3">
        <v>7</v>
      </c>
      <c r="E68" s="3" t="s">
        <v>316</v>
      </c>
      <c r="F68" s="61" t="s">
        <v>346</v>
      </c>
      <c r="G68" s="61" t="s">
        <v>329</v>
      </c>
      <c r="H68" s="61">
        <v>0</v>
      </c>
      <c r="I68" s="6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spans="1:43" x14ac:dyDescent="0.3">
      <c r="A69" s="3">
        <v>7</v>
      </c>
      <c r="B69" s="3" t="s">
        <v>60</v>
      </c>
      <c r="C69" s="3" t="s">
        <v>207</v>
      </c>
      <c r="D69" s="3">
        <v>8</v>
      </c>
      <c r="E69" s="3" t="s">
        <v>317</v>
      </c>
      <c r="F69" s="61" t="s">
        <v>344</v>
      </c>
      <c r="G69" s="61" t="s">
        <v>329</v>
      </c>
      <c r="H69" s="61">
        <v>0</v>
      </c>
      <c r="I69" s="6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spans="1:43" x14ac:dyDescent="0.3">
      <c r="A70" s="3">
        <v>7</v>
      </c>
      <c r="B70" s="3" t="s">
        <v>60</v>
      </c>
      <c r="C70" s="3" t="s">
        <v>207</v>
      </c>
      <c r="D70" s="3">
        <v>9</v>
      </c>
      <c r="E70" s="3" t="s">
        <v>318</v>
      </c>
      <c r="F70" s="61" t="s">
        <v>345</v>
      </c>
      <c r="G70" s="61" t="s">
        <v>342</v>
      </c>
      <c r="H70" s="61">
        <v>0</v>
      </c>
      <c r="I70" s="61">
        <v>0.5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spans="1:43" x14ac:dyDescent="0.3">
      <c r="A71" s="3">
        <v>7</v>
      </c>
      <c r="B71" s="3" t="s">
        <v>60</v>
      </c>
      <c r="C71" s="3" t="s">
        <v>207</v>
      </c>
      <c r="D71" s="3">
        <v>10</v>
      </c>
      <c r="E71" s="3" t="s">
        <v>319</v>
      </c>
      <c r="F71" s="61" t="s">
        <v>345</v>
      </c>
      <c r="G71" s="61" t="s">
        <v>342</v>
      </c>
      <c r="H71" s="61">
        <v>0</v>
      </c>
      <c r="I71" s="61">
        <v>1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spans="1:43" x14ac:dyDescent="0.3">
      <c r="A72" s="4">
        <v>8</v>
      </c>
      <c r="B72" s="4" t="s">
        <v>61</v>
      </c>
      <c r="C72" s="4" t="s">
        <v>208</v>
      </c>
      <c r="D72" s="4">
        <v>1</v>
      </c>
      <c r="E72" s="4" t="s">
        <v>310</v>
      </c>
      <c r="F72" s="60" t="s">
        <v>343</v>
      </c>
      <c r="G72" s="60" t="s">
        <v>342</v>
      </c>
      <c r="H72" s="60">
        <v>0</v>
      </c>
      <c r="I72" s="60">
        <v>1300</v>
      </c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</row>
    <row r="73" spans="1:43" x14ac:dyDescent="0.3">
      <c r="A73" s="4">
        <v>8</v>
      </c>
      <c r="B73" s="4" t="s">
        <v>61</v>
      </c>
      <c r="C73" s="4" t="s">
        <v>208</v>
      </c>
      <c r="D73" s="4">
        <v>2</v>
      </c>
      <c r="E73" s="4" t="s">
        <v>311</v>
      </c>
      <c r="F73" s="60" t="s">
        <v>343</v>
      </c>
      <c r="G73" s="60" t="s">
        <v>342</v>
      </c>
      <c r="H73" s="60">
        <v>0</v>
      </c>
      <c r="I73" s="60">
        <v>22.77</v>
      </c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</row>
    <row r="74" spans="1:43" x14ac:dyDescent="0.3">
      <c r="A74" s="4">
        <v>8</v>
      </c>
      <c r="B74" s="4" t="s">
        <v>61</v>
      </c>
      <c r="C74" s="4" t="s">
        <v>208</v>
      </c>
      <c r="D74" s="4">
        <v>3</v>
      </c>
      <c r="E74" s="4" t="s">
        <v>312</v>
      </c>
      <c r="F74" s="60" t="s">
        <v>341</v>
      </c>
      <c r="G74" s="60" t="s">
        <v>342</v>
      </c>
      <c r="H74" s="60">
        <v>0</v>
      </c>
      <c r="I74" s="60">
        <v>1.1527704000000001</v>
      </c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</row>
    <row r="75" spans="1:43" x14ac:dyDescent="0.3">
      <c r="A75" s="4">
        <v>8</v>
      </c>
      <c r="B75" s="4" t="s">
        <v>61</v>
      </c>
      <c r="C75" s="4" t="s">
        <v>208</v>
      </c>
      <c r="D75" s="4">
        <v>4</v>
      </c>
      <c r="E75" s="4" t="s">
        <v>313</v>
      </c>
      <c r="F75" s="60" t="s">
        <v>344</v>
      </c>
      <c r="G75" s="60" t="s">
        <v>342</v>
      </c>
      <c r="H75" s="60">
        <v>0</v>
      </c>
      <c r="I75" s="60">
        <v>0.68799999999999994</v>
      </c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</row>
    <row r="76" spans="1:43" x14ac:dyDescent="0.3">
      <c r="A76" s="4">
        <v>8</v>
      </c>
      <c r="B76" s="4" t="s">
        <v>61</v>
      </c>
      <c r="C76" s="4" t="s">
        <v>208</v>
      </c>
      <c r="D76" s="4">
        <v>5</v>
      </c>
      <c r="E76" s="4" t="s">
        <v>314</v>
      </c>
      <c r="F76" s="60" t="s">
        <v>344</v>
      </c>
      <c r="G76" s="60" t="s">
        <v>329</v>
      </c>
      <c r="H76" s="60">
        <v>0</v>
      </c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</row>
    <row r="77" spans="1:43" x14ac:dyDescent="0.3">
      <c r="A77" s="4">
        <v>8</v>
      </c>
      <c r="B77" s="4" t="s">
        <v>61</v>
      </c>
      <c r="C77" s="4" t="s">
        <v>208</v>
      </c>
      <c r="D77" s="4">
        <v>6</v>
      </c>
      <c r="E77" s="4" t="s">
        <v>315</v>
      </c>
      <c r="F77" s="60" t="s">
        <v>346</v>
      </c>
      <c r="G77" s="4" t="s">
        <v>330</v>
      </c>
      <c r="H77" s="4">
        <v>0</v>
      </c>
      <c r="I77" s="78">
        <f>I78*1.1</f>
        <v>10.072220400000001</v>
      </c>
      <c r="J77" s="78">
        <f t="shared" ref="J77:M77" si="1">J78*1.1</f>
        <v>10.072220400000001</v>
      </c>
      <c r="K77" s="78">
        <f t="shared" si="1"/>
        <v>10.072220400000001</v>
      </c>
      <c r="L77" s="78">
        <f t="shared" si="1"/>
        <v>10.072220400000001</v>
      </c>
      <c r="M77" s="78">
        <f t="shared" si="1"/>
        <v>10.646102725116277</v>
      </c>
      <c r="N77" s="4">
        <v>99999</v>
      </c>
      <c r="O77" s="4">
        <v>99999</v>
      </c>
      <c r="P77" s="4">
        <v>99999</v>
      </c>
      <c r="Q77" s="4">
        <v>99999</v>
      </c>
      <c r="R77" s="4">
        <v>99999</v>
      </c>
      <c r="S77" s="4">
        <v>99999</v>
      </c>
      <c r="T77" s="4">
        <v>99999</v>
      </c>
      <c r="U77" s="4">
        <v>99999</v>
      </c>
      <c r="V77" s="4">
        <v>99999</v>
      </c>
      <c r="W77" s="4">
        <v>99999</v>
      </c>
      <c r="X77" s="4">
        <v>99999</v>
      </c>
      <c r="Y77" s="4">
        <v>99999</v>
      </c>
      <c r="Z77" s="4">
        <v>99999</v>
      </c>
      <c r="AA77" s="4">
        <v>99999</v>
      </c>
      <c r="AB77" s="4">
        <v>99999</v>
      </c>
      <c r="AC77" s="4">
        <v>99999</v>
      </c>
      <c r="AD77" s="4">
        <v>99999</v>
      </c>
      <c r="AE77" s="4">
        <v>99999</v>
      </c>
      <c r="AF77" s="4">
        <v>99999</v>
      </c>
      <c r="AG77" s="4">
        <v>99999</v>
      </c>
      <c r="AH77" s="4">
        <v>99999</v>
      </c>
      <c r="AI77" s="4">
        <v>99999</v>
      </c>
      <c r="AJ77" s="4">
        <v>99999</v>
      </c>
      <c r="AK77" s="4">
        <v>99999</v>
      </c>
      <c r="AL77" s="4">
        <v>99999</v>
      </c>
      <c r="AM77" s="4">
        <v>99999</v>
      </c>
      <c r="AN77" s="4">
        <v>99999</v>
      </c>
      <c r="AO77" s="4">
        <v>99999</v>
      </c>
      <c r="AP77" s="4">
        <v>99999</v>
      </c>
      <c r="AQ77" s="4">
        <v>99999</v>
      </c>
    </row>
    <row r="78" spans="1:43" x14ac:dyDescent="0.3">
      <c r="A78" s="4">
        <v>8</v>
      </c>
      <c r="B78" s="4" t="s">
        <v>61</v>
      </c>
      <c r="C78" s="4" t="s">
        <v>208</v>
      </c>
      <c r="D78" s="4">
        <v>7</v>
      </c>
      <c r="E78" s="4" t="s">
        <v>316</v>
      </c>
      <c r="F78" s="60" t="s">
        <v>346</v>
      </c>
      <c r="G78" s="4" t="s">
        <v>330</v>
      </c>
      <c r="H78" s="4">
        <v>0</v>
      </c>
      <c r="I78" s="78">
        <f>($I$75+I79)*$I$80*8760*0.0036</f>
        <v>9.1565639999999995</v>
      </c>
      <c r="J78" s="78">
        <f>I78</f>
        <v>9.1565639999999995</v>
      </c>
      <c r="K78" s="78">
        <f>($I$75+K79)*$I$80*8760*0.0036</f>
        <v>9.1565639999999995</v>
      </c>
      <c r="L78" s="78">
        <f>($I$75+L79)*$I$80*8760*0.0036</f>
        <v>9.1565639999999995</v>
      </c>
      <c r="M78" s="78">
        <f>($I$75+M79)*$I$80*8760*0.0036*0.9</f>
        <v>9.6782752046511611</v>
      </c>
      <c r="N78" s="78">
        <f>M78+($AQ$78-$M$78)/(55-25)</f>
        <v>9.9223326978294555</v>
      </c>
      <c r="O78" s="78">
        <f t="shared" ref="O78:AP78" si="2">N78+($AQ$78-$M$78)/(55-25)</f>
        <v>10.16639019100775</v>
      </c>
      <c r="P78" s="78">
        <f t="shared" si="2"/>
        <v>10.410447684186044</v>
      </c>
      <c r="Q78" s="78">
        <f t="shared" si="2"/>
        <v>10.654505177364339</v>
      </c>
      <c r="R78" s="78">
        <f t="shared" si="2"/>
        <v>10.898562670542633</v>
      </c>
      <c r="S78" s="78">
        <f t="shared" si="2"/>
        <v>11.142620163720927</v>
      </c>
      <c r="T78" s="78">
        <f t="shared" si="2"/>
        <v>11.386677656899222</v>
      </c>
      <c r="U78" s="78">
        <f t="shared" si="2"/>
        <v>11.630735150077516</v>
      </c>
      <c r="V78" s="78">
        <f t="shared" si="2"/>
        <v>11.874792643255811</v>
      </c>
      <c r="W78" s="78">
        <f t="shared" si="2"/>
        <v>12.118850136434105</v>
      </c>
      <c r="X78" s="78">
        <f t="shared" si="2"/>
        <v>12.362907629612399</v>
      </c>
      <c r="Y78" s="78">
        <f t="shared" si="2"/>
        <v>12.606965122790694</v>
      </c>
      <c r="Z78" s="78">
        <f t="shared" si="2"/>
        <v>12.851022615968988</v>
      </c>
      <c r="AA78" s="78">
        <f t="shared" si="2"/>
        <v>13.095080109147283</v>
      </c>
      <c r="AB78" s="78">
        <f t="shared" si="2"/>
        <v>13.339137602325577</v>
      </c>
      <c r="AC78" s="78">
        <f t="shared" si="2"/>
        <v>13.583195095503871</v>
      </c>
      <c r="AD78" s="78">
        <f t="shared" si="2"/>
        <v>13.827252588682166</v>
      </c>
      <c r="AE78" s="78">
        <f t="shared" si="2"/>
        <v>14.07131008186046</v>
      </c>
      <c r="AF78" s="78">
        <f t="shared" si="2"/>
        <v>14.315367575038755</v>
      </c>
      <c r="AG78" s="78">
        <f t="shared" si="2"/>
        <v>14.559425068217049</v>
      </c>
      <c r="AH78" s="78">
        <f t="shared" si="2"/>
        <v>14.803482561395343</v>
      </c>
      <c r="AI78" s="78">
        <f t="shared" si="2"/>
        <v>15.047540054573638</v>
      </c>
      <c r="AJ78" s="78">
        <f t="shared" si="2"/>
        <v>15.291597547751932</v>
      </c>
      <c r="AK78" s="78">
        <f t="shared" si="2"/>
        <v>15.535655040930227</v>
      </c>
      <c r="AL78" s="78">
        <f t="shared" si="2"/>
        <v>15.779712534108521</v>
      </c>
      <c r="AM78" s="78">
        <f t="shared" si="2"/>
        <v>16.023770027286815</v>
      </c>
      <c r="AN78" s="78">
        <f t="shared" si="2"/>
        <v>16.267827520465111</v>
      </c>
      <c r="AO78" s="78">
        <f t="shared" si="2"/>
        <v>16.511885013643408</v>
      </c>
      <c r="AP78" s="78">
        <f t="shared" si="2"/>
        <v>16.755942506821704</v>
      </c>
      <c r="AQ78" s="78">
        <f>17</f>
        <v>17</v>
      </c>
    </row>
    <row r="79" spans="1:43" x14ac:dyDescent="0.3">
      <c r="A79" s="4">
        <v>8</v>
      </c>
      <c r="B79" s="4" t="s">
        <v>61</v>
      </c>
      <c r="C79" s="4" t="s">
        <v>208</v>
      </c>
      <c r="D79" s="4">
        <v>8</v>
      </c>
      <c r="E79" s="4" t="s">
        <v>317</v>
      </c>
      <c r="F79" s="60" t="s">
        <v>344</v>
      </c>
      <c r="G79" s="60" t="s">
        <v>330</v>
      </c>
      <c r="H79" s="60">
        <v>0</v>
      </c>
      <c r="I79" s="60">
        <v>0</v>
      </c>
      <c r="J79" s="60">
        <v>0</v>
      </c>
      <c r="K79" s="60">
        <v>0</v>
      </c>
      <c r="L79" s="60">
        <v>0</v>
      </c>
      <c r="M79" s="60">
        <v>0.12</v>
      </c>
      <c r="N79" s="60">
        <v>0.12</v>
      </c>
      <c r="O79" s="60">
        <v>0</v>
      </c>
      <c r="P79" s="60">
        <v>0</v>
      </c>
      <c r="Q79" s="60">
        <v>0</v>
      </c>
      <c r="R79" s="60">
        <v>0.04</v>
      </c>
      <c r="S79" s="60">
        <v>0</v>
      </c>
      <c r="T79" s="60">
        <v>0</v>
      </c>
      <c r="U79" s="60">
        <v>0</v>
      </c>
      <c r="V79" s="60">
        <v>0</v>
      </c>
      <c r="W79" s="60">
        <v>1.8200000000000001E-2</v>
      </c>
      <c r="X79" s="60">
        <v>0.29475000000000001</v>
      </c>
      <c r="Y79" s="60">
        <v>0</v>
      </c>
      <c r="Z79" s="60">
        <v>0</v>
      </c>
      <c r="AA79" s="60">
        <v>0</v>
      </c>
      <c r="AB79" s="60">
        <v>0</v>
      </c>
      <c r="AC79" s="60">
        <v>0</v>
      </c>
      <c r="AD79" s="60">
        <v>0</v>
      </c>
      <c r="AE79" s="60">
        <v>0</v>
      </c>
      <c r="AF79" s="60">
        <v>0</v>
      </c>
      <c r="AG79" s="60">
        <v>0</v>
      </c>
      <c r="AH79" s="60">
        <v>0</v>
      </c>
      <c r="AI79" s="60">
        <v>0</v>
      </c>
      <c r="AJ79" s="60">
        <v>0</v>
      </c>
      <c r="AK79" s="60">
        <v>0</v>
      </c>
      <c r="AL79" s="60">
        <v>0</v>
      </c>
      <c r="AM79" s="60">
        <v>0</v>
      </c>
      <c r="AN79" s="60">
        <v>0</v>
      </c>
      <c r="AO79" s="60">
        <v>0</v>
      </c>
      <c r="AP79" s="60">
        <v>0</v>
      </c>
      <c r="AQ79" s="60">
        <v>0</v>
      </c>
    </row>
    <row r="80" spans="1:43" x14ac:dyDescent="0.3">
      <c r="A80" s="4">
        <v>8</v>
      </c>
      <c r="B80" s="4" t="s">
        <v>61</v>
      </c>
      <c r="C80" s="4" t="s">
        <v>208</v>
      </c>
      <c r="D80" s="4">
        <v>9</v>
      </c>
      <c r="E80" s="4" t="s">
        <v>318</v>
      </c>
      <c r="F80" s="60" t="s">
        <v>345</v>
      </c>
      <c r="G80" s="60" t="s">
        <v>342</v>
      </c>
      <c r="H80" s="60">
        <v>0</v>
      </c>
      <c r="I80" s="60">
        <v>0.42202433099713288</v>
      </c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</row>
    <row r="81" spans="1:43" x14ac:dyDescent="0.3">
      <c r="A81" s="4">
        <v>8</v>
      </c>
      <c r="B81" s="4" t="s">
        <v>61</v>
      </c>
      <c r="C81" s="4" t="s">
        <v>208</v>
      </c>
      <c r="D81" s="4">
        <v>10</v>
      </c>
      <c r="E81" s="4" t="s">
        <v>319</v>
      </c>
      <c r="F81" s="60" t="s">
        <v>345</v>
      </c>
      <c r="G81" s="60" t="s">
        <v>342</v>
      </c>
      <c r="H81" s="60">
        <v>0</v>
      </c>
      <c r="I81" s="60">
        <v>1</v>
      </c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</row>
    <row r="82" spans="1:43" x14ac:dyDescent="0.3">
      <c r="A82" s="3">
        <v>9</v>
      </c>
      <c r="B82" s="3" t="s">
        <v>62</v>
      </c>
      <c r="C82" s="3" t="s">
        <v>209</v>
      </c>
      <c r="D82" s="3">
        <v>1</v>
      </c>
      <c r="E82" s="3" t="s">
        <v>310</v>
      </c>
      <c r="F82" s="61" t="s">
        <v>343</v>
      </c>
      <c r="G82" s="61" t="s">
        <v>342</v>
      </c>
      <c r="H82" s="61">
        <v>0</v>
      </c>
      <c r="I82" s="45">
        <v>5391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 spans="1:43" x14ac:dyDescent="0.3">
      <c r="A83" s="3">
        <v>9</v>
      </c>
      <c r="B83" s="3" t="s">
        <v>62</v>
      </c>
      <c r="C83" s="3" t="s">
        <v>209</v>
      </c>
      <c r="D83" s="3">
        <v>2</v>
      </c>
      <c r="E83" s="3" t="s">
        <v>311</v>
      </c>
      <c r="F83" s="61" t="s">
        <v>343</v>
      </c>
      <c r="G83" s="61" t="s">
        <v>342</v>
      </c>
      <c r="H83" s="61">
        <v>0</v>
      </c>
      <c r="I83" s="61">
        <v>2.99</v>
      </c>
      <c r="J83" s="61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 spans="1:43" x14ac:dyDescent="0.3">
      <c r="A84" s="3">
        <v>9</v>
      </c>
      <c r="B84" s="3" t="s">
        <v>62</v>
      </c>
      <c r="C84" s="3" t="s">
        <v>209</v>
      </c>
      <c r="D84" s="3">
        <v>3</v>
      </c>
      <c r="E84" s="3" t="s">
        <v>312</v>
      </c>
      <c r="F84" s="61" t="s">
        <v>341</v>
      </c>
      <c r="G84" s="61" t="s">
        <v>342</v>
      </c>
      <c r="H84" s="61">
        <v>0</v>
      </c>
      <c r="I84" s="61">
        <v>0.90277200000000002</v>
      </c>
      <c r="J84" s="61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spans="1:43" x14ac:dyDescent="0.3">
      <c r="A85" s="3">
        <v>9</v>
      </c>
      <c r="B85" s="3" t="s">
        <v>62</v>
      </c>
      <c r="C85" s="3" t="s">
        <v>209</v>
      </c>
      <c r="D85" s="3">
        <v>4</v>
      </c>
      <c r="E85" s="3" t="s">
        <v>313</v>
      </c>
      <c r="F85" s="61" t="s">
        <v>344</v>
      </c>
      <c r="G85" s="3" t="s">
        <v>330</v>
      </c>
      <c r="H85" s="3">
        <v>0</v>
      </c>
      <c r="I85" s="3">
        <v>0.14050000000000001</v>
      </c>
      <c r="J85" s="3">
        <v>0.14050000000000001</v>
      </c>
      <c r="K85" s="3">
        <f>0.1405-0.0685-0.017</f>
        <v>5.5000000000000007E-2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</row>
    <row r="86" spans="1:43" x14ac:dyDescent="0.3">
      <c r="A86" s="3">
        <v>9</v>
      </c>
      <c r="B86" s="3" t="s">
        <v>62</v>
      </c>
      <c r="C86" s="3" t="s">
        <v>209</v>
      </c>
      <c r="D86" s="3">
        <v>5</v>
      </c>
      <c r="E86" s="3" t="s">
        <v>314</v>
      </c>
      <c r="F86" s="61" t="s">
        <v>344</v>
      </c>
      <c r="G86" s="61" t="s">
        <v>329</v>
      </c>
      <c r="H86" s="61">
        <v>0</v>
      </c>
      <c r="I86" s="61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spans="1:43" x14ac:dyDescent="0.3">
      <c r="A87" s="3">
        <v>9</v>
      </c>
      <c r="B87" s="3" t="s">
        <v>62</v>
      </c>
      <c r="C87" s="3" t="s">
        <v>209</v>
      </c>
      <c r="D87" s="3">
        <v>6</v>
      </c>
      <c r="E87" s="3" t="s">
        <v>315</v>
      </c>
      <c r="F87" s="61" t="s">
        <v>346</v>
      </c>
      <c r="G87" s="61" t="s">
        <v>329</v>
      </c>
      <c r="H87" s="61">
        <v>0</v>
      </c>
      <c r="I87" s="61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 spans="1:43" x14ac:dyDescent="0.3">
      <c r="A88" s="3">
        <v>9</v>
      </c>
      <c r="B88" s="3" t="s">
        <v>62</v>
      </c>
      <c r="C88" s="3" t="s">
        <v>209</v>
      </c>
      <c r="D88" s="3">
        <v>7</v>
      </c>
      <c r="E88" s="3" t="s">
        <v>316</v>
      </c>
      <c r="F88" s="61" t="s">
        <v>346</v>
      </c>
      <c r="G88" s="3" t="s">
        <v>330</v>
      </c>
      <c r="H88" s="3">
        <v>0</v>
      </c>
      <c r="I88" s="79">
        <f>($I$85)*$I$90*8760*0.0036</f>
        <v>0.57600504000000008</v>
      </c>
      <c r="J88" s="79">
        <f t="shared" ref="J88" si="3">($I$85)*$I$90*8760*0.0036*0.98</f>
        <v>0.56448493920000009</v>
      </c>
      <c r="K88" s="79">
        <f>($I$85-0.0685-0.017)*$I$90*8760*0.0036*0.98</f>
        <v>0.22097275200000002</v>
      </c>
      <c r="L88" s="80">
        <f>($I$85-0.0685-0.017=-0.0325-0.014)*$I$90*8760*0.0036*0.98</f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</row>
    <row r="89" spans="1:43" x14ac:dyDescent="0.3">
      <c r="A89" s="3">
        <v>9</v>
      </c>
      <c r="B89" s="3" t="s">
        <v>62</v>
      </c>
      <c r="C89" s="3" t="s">
        <v>209</v>
      </c>
      <c r="D89" s="3">
        <v>8</v>
      </c>
      <c r="E89" s="3" t="s">
        <v>317</v>
      </c>
      <c r="F89" s="61" t="s">
        <v>344</v>
      </c>
      <c r="G89" s="61" t="s">
        <v>329</v>
      </c>
      <c r="H89" s="61">
        <v>0</v>
      </c>
      <c r="I89" s="61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spans="1:43" x14ac:dyDescent="0.3">
      <c r="A90" s="3">
        <v>9</v>
      </c>
      <c r="B90" s="3" t="s">
        <v>62</v>
      </c>
      <c r="C90" s="3" t="s">
        <v>209</v>
      </c>
      <c r="D90" s="3">
        <v>9</v>
      </c>
      <c r="E90" s="3" t="s">
        <v>318</v>
      </c>
      <c r="F90" s="61" t="s">
        <v>345</v>
      </c>
      <c r="G90" s="61" t="s">
        <v>342</v>
      </c>
      <c r="H90" s="61">
        <v>0</v>
      </c>
      <c r="I90" s="61">
        <v>0.13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 spans="1:43" x14ac:dyDescent="0.3">
      <c r="A91" s="3">
        <v>9</v>
      </c>
      <c r="B91" s="3" t="s">
        <v>62</v>
      </c>
      <c r="C91" s="3" t="s">
        <v>209</v>
      </c>
      <c r="D91" s="3">
        <v>10</v>
      </c>
      <c r="E91" s="3" t="s">
        <v>319</v>
      </c>
      <c r="F91" s="61" t="s">
        <v>345</v>
      </c>
      <c r="G91" s="61" t="s">
        <v>342</v>
      </c>
      <c r="H91" s="61">
        <v>0</v>
      </c>
      <c r="I91" s="61">
        <v>1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 spans="1:43" x14ac:dyDescent="0.3">
      <c r="A92" s="4">
        <v>10</v>
      </c>
      <c r="B92" s="4" t="s">
        <v>63</v>
      </c>
      <c r="C92" s="4" t="s">
        <v>210</v>
      </c>
      <c r="D92" s="4">
        <v>1</v>
      </c>
      <c r="E92" s="4" t="s">
        <v>310</v>
      </c>
      <c r="F92" s="60" t="s">
        <v>343</v>
      </c>
      <c r="G92" s="60" t="s">
        <v>342</v>
      </c>
      <c r="H92" s="60">
        <v>0</v>
      </c>
      <c r="I92" s="46">
        <v>5391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</row>
    <row r="93" spans="1:43" x14ac:dyDescent="0.3">
      <c r="A93" s="4">
        <v>10</v>
      </c>
      <c r="B93" s="4" t="s">
        <v>63</v>
      </c>
      <c r="C93" s="4" t="s">
        <v>210</v>
      </c>
      <c r="D93" s="4">
        <v>2</v>
      </c>
      <c r="E93" s="4" t="s">
        <v>311</v>
      </c>
      <c r="F93" s="60" t="s">
        <v>343</v>
      </c>
      <c r="G93" s="60" t="s">
        <v>342</v>
      </c>
      <c r="H93" s="60">
        <v>0</v>
      </c>
      <c r="I93" s="60">
        <v>2.99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</row>
    <row r="94" spans="1:43" x14ac:dyDescent="0.3">
      <c r="A94" s="4">
        <v>10</v>
      </c>
      <c r="B94" s="4" t="s">
        <v>63</v>
      </c>
      <c r="C94" s="4" t="s">
        <v>210</v>
      </c>
      <c r="D94" s="4">
        <v>3</v>
      </c>
      <c r="E94" s="4" t="s">
        <v>312</v>
      </c>
      <c r="F94" s="60" t="s">
        <v>341</v>
      </c>
      <c r="G94" s="60" t="s">
        <v>342</v>
      </c>
      <c r="H94" s="60">
        <v>0</v>
      </c>
      <c r="I94" s="60">
        <v>6.3388483200000003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</row>
    <row r="95" spans="1:43" x14ac:dyDescent="0.3">
      <c r="A95" s="4">
        <v>10</v>
      </c>
      <c r="B95" s="4" t="s">
        <v>63</v>
      </c>
      <c r="C95" s="4" t="s">
        <v>210</v>
      </c>
      <c r="D95" s="4">
        <v>4</v>
      </c>
      <c r="E95" s="4" t="s">
        <v>313</v>
      </c>
      <c r="F95" s="60" t="s">
        <v>344</v>
      </c>
      <c r="G95" s="60" t="s">
        <v>342</v>
      </c>
      <c r="H95" s="60">
        <v>0</v>
      </c>
      <c r="I95" s="60">
        <v>0.13950000000000001</v>
      </c>
      <c r="J95" s="60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</row>
    <row r="96" spans="1:43" x14ac:dyDescent="0.3">
      <c r="A96" s="4">
        <v>10</v>
      </c>
      <c r="B96" s="4" t="s">
        <v>63</v>
      </c>
      <c r="C96" s="4" t="s">
        <v>210</v>
      </c>
      <c r="D96" s="4">
        <v>5</v>
      </c>
      <c r="E96" s="4" t="s">
        <v>314</v>
      </c>
      <c r="F96" s="60" t="s">
        <v>344</v>
      </c>
      <c r="G96" s="60" t="s">
        <v>329</v>
      </c>
      <c r="H96" s="60">
        <v>0</v>
      </c>
      <c r="I96" s="60"/>
      <c r="J96" s="60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</row>
    <row r="97" spans="1:43" x14ac:dyDescent="0.3">
      <c r="A97" s="4">
        <v>10</v>
      </c>
      <c r="B97" s="4" t="s">
        <v>63</v>
      </c>
      <c r="C97" s="4" t="s">
        <v>210</v>
      </c>
      <c r="D97" s="4">
        <v>6</v>
      </c>
      <c r="E97" s="4" t="s">
        <v>315</v>
      </c>
      <c r="F97" s="60" t="s">
        <v>346</v>
      </c>
      <c r="G97" s="60" t="s">
        <v>329</v>
      </c>
      <c r="H97" s="60">
        <v>0</v>
      </c>
      <c r="I97" s="60"/>
      <c r="J97" s="60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</row>
    <row r="98" spans="1:43" x14ac:dyDescent="0.3">
      <c r="A98" s="4">
        <v>10</v>
      </c>
      <c r="B98" s="4" t="s">
        <v>63</v>
      </c>
      <c r="C98" s="4" t="s">
        <v>210</v>
      </c>
      <c r="D98" s="4">
        <v>7</v>
      </c>
      <c r="E98" s="4" t="s">
        <v>316</v>
      </c>
      <c r="F98" s="60" t="s">
        <v>346</v>
      </c>
      <c r="G98" s="4" t="s">
        <v>330</v>
      </c>
      <c r="H98" s="4">
        <v>0</v>
      </c>
      <c r="I98" s="78">
        <f>($I$95)*$I$100*8760*0.0036</f>
        <v>3.8273666400000002</v>
      </c>
      <c r="J98" s="78">
        <f>I98</f>
        <v>3.8273666400000002</v>
      </c>
      <c r="K98" s="78">
        <f t="shared" ref="K98:AQ98" si="4">J98</f>
        <v>3.8273666400000002</v>
      </c>
      <c r="L98" s="78">
        <f t="shared" si="4"/>
        <v>3.8273666400000002</v>
      </c>
      <c r="M98" s="78">
        <f t="shared" si="4"/>
        <v>3.8273666400000002</v>
      </c>
      <c r="N98" s="78">
        <f t="shared" si="4"/>
        <v>3.8273666400000002</v>
      </c>
      <c r="O98" s="78">
        <f t="shared" si="4"/>
        <v>3.8273666400000002</v>
      </c>
      <c r="P98" s="78">
        <f t="shared" si="4"/>
        <v>3.8273666400000002</v>
      </c>
      <c r="Q98" s="78">
        <f t="shared" si="4"/>
        <v>3.8273666400000002</v>
      </c>
      <c r="R98" s="78">
        <f t="shared" si="4"/>
        <v>3.8273666400000002</v>
      </c>
      <c r="S98" s="78">
        <f t="shared" si="4"/>
        <v>3.8273666400000002</v>
      </c>
      <c r="T98" s="78">
        <f t="shared" si="4"/>
        <v>3.8273666400000002</v>
      </c>
      <c r="U98" s="78">
        <f t="shared" si="4"/>
        <v>3.8273666400000002</v>
      </c>
      <c r="V98" s="78">
        <f t="shared" si="4"/>
        <v>3.8273666400000002</v>
      </c>
      <c r="W98" s="78">
        <f t="shared" si="4"/>
        <v>3.8273666400000002</v>
      </c>
      <c r="X98" s="78">
        <f t="shared" si="4"/>
        <v>3.8273666400000002</v>
      </c>
      <c r="Y98" s="78">
        <f t="shared" si="4"/>
        <v>3.8273666400000002</v>
      </c>
      <c r="Z98" s="78">
        <f t="shared" si="4"/>
        <v>3.8273666400000002</v>
      </c>
      <c r="AA98" s="78">
        <f t="shared" si="4"/>
        <v>3.8273666400000002</v>
      </c>
      <c r="AB98" s="78">
        <f t="shared" si="4"/>
        <v>3.8273666400000002</v>
      </c>
      <c r="AC98" s="78">
        <f t="shared" si="4"/>
        <v>3.8273666400000002</v>
      </c>
      <c r="AD98" s="78">
        <f t="shared" si="4"/>
        <v>3.8273666400000002</v>
      </c>
      <c r="AE98" s="78">
        <f t="shared" si="4"/>
        <v>3.8273666400000002</v>
      </c>
      <c r="AF98" s="78">
        <f t="shared" si="4"/>
        <v>3.8273666400000002</v>
      </c>
      <c r="AG98" s="78">
        <f t="shared" si="4"/>
        <v>3.8273666400000002</v>
      </c>
      <c r="AH98" s="78">
        <f t="shared" si="4"/>
        <v>3.8273666400000002</v>
      </c>
      <c r="AI98" s="78">
        <f t="shared" si="4"/>
        <v>3.8273666400000002</v>
      </c>
      <c r="AJ98" s="78">
        <f t="shared" si="4"/>
        <v>3.8273666400000002</v>
      </c>
      <c r="AK98" s="78">
        <f t="shared" si="4"/>
        <v>3.8273666400000002</v>
      </c>
      <c r="AL98" s="78">
        <f t="shared" si="4"/>
        <v>3.8273666400000002</v>
      </c>
      <c r="AM98" s="78">
        <f t="shared" si="4"/>
        <v>3.8273666400000002</v>
      </c>
      <c r="AN98" s="78">
        <f t="shared" si="4"/>
        <v>3.8273666400000002</v>
      </c>
      <c r="AO98" s="78">
        <f t="shared" si="4"/>
        <v>3.8273666400000002</v>
      </c>
      <c r="AP98" s="78">
        <f t="shared" si="4"/>
        <v>3.8273666400000002</v>
      </c>
      <c r="AQ98" s="78">
        <f t="shared" si="4"/>
        <v>3.8273666400000002</v>
      </c>
    </row>
    <row r="99" spans="1:43" x14ac:dyDescent="0.3">
      <c r="A99" s="4">
        <v>10</v>
      </c>
      <c r="B99" s="4" t="s">
        <v>63</v>
      </c>
      <c r="C99" s="4" t="s">
        <v>210</v>
      </c>
      <c r="D99" s="4">
        <v>8</v>
      </c>
      <c r="E99" s="4" t="s">
        <v>317</v>
      </c>
      <c r="F99" s="60" t="s">
        <v>344</v>
      </c>
      <c r="G99" s="60" t="s">
        <v>329</v>
      </c>
      <c r="H99" s="60">
        <v>0</v>
      </c>
      <c r="I99" s="60"/>
      <c r="J99" s="60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</row>
    <row r="100" spans="1:43" x14ac:dyDescent="0.3">
      <c r="A100" s="4">
        <v>10</v>
      </c>
      <c r="B100" s="4" t="s">
        <v>63</v>
      </c>
      <c r="C100" s="4" t="s">
        <v>210</v>
      </c>
      <c r="D100" s="4">
        <v>9</v>
      </c>
      <c r="E100" s="4" t="s">
        <v>318</v>
      </c>
      <c r="F100" s="4" t="s">
        <v>345</v>
      </c>
      <c r="G100" s="4" t="s">
        <v>342</v>
      </c>
      <c r="H100" s="4">
        <v>0</v>
      </c>
      <c r="I100" s="4">
        <v>0.87</v>
      </c>
      <c r="J100" s="60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</row>
    <row r="101" spans="1:43" x14ac:dyDescent="0.3">
      <c r="A101" s="4">
        <v>10</v>
      </c>
      <c r="B101" s="4" t="s">
        <v>63</v>
      </c>
      <c r="C101" s="4" t="s">
        <v>210</v>
      </c>
      <c r="D101" s="4">
        <v>10</v>
      </c>
      <c r="E101" s="4" t="s">
        <v>319</v>
      </c>
      <c r="F101" s="60" t="s">
        <v>345</v>
      </c>
      <c r="G101" s="60" t="s">
        <v>342</v>
      </c>
      <c r="H101" s="60">
        <v>0</v>
      </c>
      <c r="I101" s="60">
        <v>1</v>
      </c>
      <c r="J101" s="60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</row>
    <row r="102" spans="1:43" x14ac:dyDescent="0.3">
      <c r="A102" s="3">
        <v>11</v>
      </c>
      <c r="B102" s="3" t="s">
        <v>64</v>
      </c>
      <c r="C102" s="3" t="s">
        <v>211</v>
      </c>
      <c r="D102" s="3">
        <v>1</v>
      </c>
      <c r="E102" s="3" t="s">
        <v>310</v>
      </c>
      <c r="F102" s="61"/>
      <c r="G102" s="61" t="s">
        <v>329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 spans="1:43" x14ac:dyDescent="0.3">
      <c r="A103" s="3">
        <v>11</v>
      </c>
      <c r="B103" s="3" t="s">
        <v>64</v>
      </c>
      <c r="C103" s="3" t="s">
        <v>211</v>
      </c>
      <c r="D103" s="3">
        <v>2</v>
      </c>
      <c r="E103" s="3" t="s">
        <v>311</v>
      </c>
      <c r="F103" s="61" t="s">
        <v>372</v>
      </c>
      <c r="G103" s="61" t="s">
        <v>330</v>
      </c>
      <c r="H103" s="3">
        <v>0</v>
      </c>
      <c r="I103" s="3">
        <v>20.723700000000004</v>
      </c>
      <c r="J103" s="3">
        <v>23.262575809354519</v>
      </c>
      <c r="K103" s="3">
        <v>25.955221766554754</v>
      </c>
      <c r="L103" s="3">
        <v>28.816691131910574</v>
      </c>
      <c r="M103" s="3">
        <v>31.864063636363639</v>
      </c>
      <c r="N103" s="3">
        <v>31.864063636363635</v>
      </c>
      <c r="O103" s="3">
        <v>31.864063636363635</v>
      </c>
      <c r="P103" s="3">
        <v>31.864063636363635</v>
      </c>
      <c r="Q103" s="3">
        <v>31.864063636363635</v>
      </c>
      <c r="R103" s="3">
        <v>31.864063636363639</v>
      </c>
      <c r="S103" s="3">
        <v>31.864063636363639</v>
      </c>
      <c r="T103" s="3">
        <v>31.864063636363635</v>
      </c>
      <c r="U103" s="3">
        <v>31.864063636363635</v>
      </c>
      <c r="V103" s="3">
        <v>31.864063636363635</v>
      </c>
      <c r="W103" s="3">
        <v>31.864063636363635</v>
      </c>
      <c r="X103" s="3">
        <v>31.864063636363639</v>
      </c>
      <c r="Y103" s="3">
        <v>31.864063636363635</v>
      </c>
      <c r="Z103" s="3">
        <v>31.864063636363639</v>
      </c>
      <c r="AA103" s="3">
        <v>31.864063636363635</v>
      </c>
      <c r="AB103" s="3">
        <v>31.864063636363639</v>
      </c>
      <c r="AC103" s="3">
        <v>31.864063636363635</v>
      </c>
      <c r="AD103" s="3">
        <v>31.864063636363635</v>
      </c>
      <c r="AE103" s="3">
        <v>31.864063636363635</v>
      </c>
      <c r="AF103" s="3">
        <v>31.864063636363635</v>
      </c>
      <c r="AG103" s="3">
        <v>31.864063636363639</v>
      </c>
      <c r="AH103" s="3">
        <v>31.864063636363635</v>
      </c>
      <c r="AI103" s="3">
        <v>31.864063636363639</v>
      </c>
      <c r="AJ103" s="3">
        <v>31.864063636363635</v>
      </c>
      <c r="AK103" s="3">
        <v>31.864063636363632</v>
      </c>
      <c r="AL103" s="3">
        <v>31.864063636363635</v>
      </c>
      <c r="AM103" s="3">
        <v>31.864063636363639</v>
      </c>
      <c r="AN103" s="3">
        <v>31.864063636363639</v>
      </c>
      <c r="AO103" s="3">
        <v>31.864063636363635</v>
      </c>
      <c r="AP103" s="3">
        <v>31.864063636363639</v>
      </c>
      <c r="AQ103" s="3">
        <v>31.864063636363635</v>
      </c>
    </row>
    <row r="104" spans="1:43" x14ac:dyDescent="0.3">
      <c r="A104" s="3">
        <v>11</v>
      </c>
      <c r="B104" s="3" t="s">
        <v>64</v>
      </c>
      <c r="C104" s="3" t="s">
        <v>211</v>
      </c>
      <c r="D104" s="3">
        <v>3</v>
      </c>
      <c r="E104" s="3" t="s">
        <v>312</v>
      </c>
      <c r="F104" s="61" t="s">
        <v>372</v>
      </c>
      <c r="G104" s="61" t="s">
        <v>330</v>
      </c>
      <c r="H104" s="3">
        <v>0</v>
      </c>
      <c r="I104" s="3">
        <v>26.4069</v>
      </c>
      <c r="J104" s="3">
        <v>25.754267831014328</v>
      </c>
      <c r="K104" s="3">
        <v>25.065346623868937</v>
      </c>
      <c r="L104" s="3">
        <v>24.336567004058651</v>
      </c>
      <c r="M104" s="3">
        <v>23.563879199999999</v>
      </c>
      <c r="N104" s="3">
        <v>23.563879200000002</v>
      </c>
      <c r="O104" s="3">
        <v>23.563879200000002</v>
      </c>
      <c r="P104" s="3">
        <v>23.563879200000002</v>
      </c>
      <c r="Q104" s="3">
        <v>23.563879200000002</v>
      </c>
      <c r="R104" s="3">
        <v>23.563879200000002</v>
      </c>
      <c r="S104" s="3">
        <v>23.563879200000002</v>
      </c>
      <c r="T104" s="3">
        <v>23.563879200000002</v>
      </c>
      <c r="U104" s="3">
        <v>23.563879200000002</v>
      </c>
      <c r="V104" s="3">
        <v>23.563879200000002</v>
      </c>
      <c r="W104" s="3">
        <v>23.563879200000002</v>
      </c>
      <c r="X104" s="3">
        <v>23.563879200000002</v>
      </c>
      <c r="Y104" s="3">
        <v>23.563879200000002</v>
      </c>
      <c r="Z104" s="3">
        <v>23.563879200000002</v>
      </c>
      <c r="AA104" s="3">
        <v>23.563879200000002</v>
      </c>
      <c r="AB104" s="3">
        <v>23.563879200000002</v>
      </c>
      <c r="AC104" s="3">
        <v>23.563879200000002</v>
      </c>
      <c r="AD104" s="3">
        <v>23.563879200000002</v>
      </c>
      <c r="AE104" s="3">
        <v>23.563879200000002</v>
      </c>
      <c r="AF104" s="3">
        <v>23.563879200000002</v>
      </c>
      <c r="AG104" s="3">
        <v>23.563879200000002</v>
      </c>
      <c r="AH104" s="3">
        <v>23.563879200000002</v>
      </c>
      <c r="AI104" s="3">
        <v>23.563879200000002</v>
      </c>
      <c r="AJ104" s="3">
        <v>23.563879200000002</v>
      </c>
      <c r="AK104" s="3">
        <v>23.563879200000002</v>
      </c>
      <c r="AL104" s="3">
        <v>23.563879200000002</v>
      </c>
      <c r="AM104" s="3">
        <v>23.563879200000002</v>
      </c>
      <c r="AN104" s="3">
        <v>23.563879200000002</v>
      </c>
      <c r="AO104" s="3">
        <v>23.563879200000002</v>
      </c>
      <c r="AP104" s="3">
        <v>23.563879200000002</v>
      </c>
      <c r="AQ104" s="3">
        <v>23.563879200000002</v>
      </c>
    </row>
    <row r="105" spans="1:43" x14ac:dyDescent="0.3">
      <c r="A105" s="3">
        <v>11</v>
      </c>
      <c r="B105" s="3" t="s">
        <v>64</v>
      </c>
      <c r="C105" s="3" t="s">
        <v>211</v>
      </c>
      <c r="D105" s="3">
        <v>4</v>
      </c>
      <c r="E105" s="3" t="s">
        <v>313</v>
      </c>
      <c r="F105" s="61"/>
      <c r="G105" s="61" t="s">
        <v>329</v>
      </c>
      <c r="H105" s="3">
        <v>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 spans="1:43" x14ac:dyDescent="0.3">
      <c r="A106" s="3">
        <v>11</v>
      </c>
      <c r="B106" s="3" t="s">
        <v>64</v>
      </c>
      <c r="C106" s="3" t="s">
        <v>211</v>
      </c>
      <c r="D106" s="3">
        <v>5</v>
      </c>
      <c r="E106" s="3" t="s">
        <v>314</v>
      </c>
      <c r="F106" s="61"/>
      <c r="G106" s="61" t="s">
        <v>329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 spans="1:43" x14ac:dyDescent="0.3">
      <c r="A107" s="3">
        <v>11</v>
      </c>
      <c r="B107" s="3" t="s">
        <v>64</v>
      </c>
      <c r="C107" s="3" t="s">
        <v>211</v>
      </c>
      <c r="D107" s="3">
        <v>6</v>
      </c>
      <c r="E107" s="3" t="s">
        <v>315</v>
      </c>
      <c r="F107" s="61" t="s">
        <v>332</v>
      </c>
      <c r="G107" s="61" t="s">
        <v>330</v>
      </c>
      <c r="H107" s="3">
        <v>0</v>
      </c>
      <c r="I107" s="58">
        <v>0.7016</v>
      </c>
      <c r="J107" s="58">
        <v>0.68179999999999996</v>
      </c>
      <c r="K107" s="58">
        <v>0.66210000000000002</v>
      </c>
      <c r="L107" s="58">
        <v>0.64219999999999999</v>
      </c>
      <c r="M107" s="58">
        <v>0.62229999999999996</v>
      </c>
      <c r="N107" s="58">
        <v>0.62260000000000004</v>
      </c>
      <c r="O107" s="58">
        <v>0.62280000000000002</v>
      </c>
      <c r="P107" s="58">
        <v>0.623</v>
      </c>
      <c r="Q107" s="58">
        <v>0.62319999999999998</v>
      </c>
      <c r="R107" s="58">
        <v>0.62349999999999994</v>
      </c>
      <c r="S107" s="58">
        <v>0.62380000000000002</v>
      </c>
      <c r="T107" s="58">
        <v>0.62409999999999999</v>
      </c>
      <c r="U107" s="58">
        <v>0.62439999999999996</v>
      </c>
      <c r="V107" s="58">
        <v>0.62460000000000004</v>
      </c>
      <c r="W107" s="58">
        <v>0.625</v>
      </c>
      <c r="X107" s="58">
        <v>0.62559999999999993</v>
      </c>
      <c r="Y107" s="58">
        <v>0.62619999999999998</v>
      </c>
      <c r="Z107" s="58">
        <v>0.62690000000000001</v>
      </c>
      <c r="AA107" s="58">
        <v>0.62749999999999995</v>
      </c>
      <c r="AB107" s="58">
        <v>0.62809999999999999</v>
      </c>
      <c r="AC107" s="58">
        <v>0.629</v>
      </c>
      <c r="AD107" s="58">
        <v>0.62980000000000003</v>
      </c>
      <c r="AE107" s="58">
        <v>0.63059999999999994</v>
      </c>
      <c r="AF107" s="58">
        <v>0.63149999999999995</v>
      </c>
      <c r="AG107" s="58">
        <v>0.63239999999999996</v>
      </c>
      <c r="AH107" s="58">
        <v>0.63319999999999999</v>
      </c>
      <c r="AI107" s="58">
        <v>0.63400000000000001</v>
      </c>
      <c r="AJ107" s="58">
        <v>0.63480000000000003</v>
      </c>
      <c r="AK107" s="58">
        <v>0.63570000000000004</v>
      </c>
      <c r="AL107" s="58">
        <v>0.63649999999999995</v>
      </c>
      <c r="AM107" s="58">
        <v>0.63739999999999997</v>
      </c>
      <c r="AN107" s="58">
        <v>0.63819999999999999</v>
      </c>
      <c r="AO107" s="58">
        <v>0.63900000000000001</v>
      </c>
      <c r="AP107" s="58">
        <v>0.63980000000000004</v>
      </c>
      <c r="AQ107" s="58">
        <v>0.64059999999999995</v>
      </c>
    </row>
    <row r="108" spans="1:43" x14ac:dyDescent="0.3">
      <c r="A108" s="3">
        <v>11</v>
      </c>
      <c r="B108" s="3" t="s">
        <v>64</v>
      </c>
      <c r="C108" s="3" t="s">
        <v>211</v>
      </c>
      <c r="D108" s="3">
        <v>7</v>
      </c>
      <c r="E108" s="3" t="s">
        <v>316</v>
      </c>
      <c r="F108" s="61"/>
      <c r="G108" s="61" t="s">
        <v>330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</row>
    <row r="109" spans="1:43" x14ac:dyDescent="0.3">
      <c r="A109" s="3">
        <v>11</v>
      </c>
      <c r="B109" s="3" t="s">
        <v>64</v>
      </c>
      <c r="C109" s="3" t="s">
        <v>211</v>
      </c>
      <c r="D109" s="3">
        <v>8</v>
      </c>
      <c r="E109" s="3" t="s">
        <v>317</v>
      </c>
      <c r="F109" s="61"/>
      <c r="G109" s="61" t="s">
        <v>329</v>
      </c>
      <c r="H109" s="3">
        <v>0</v>
      </c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</row>
    <row r="110" spans="1:43" x14ac:dyDescent="0.3">
      <c r="A110" s="3">
        <v>11</v>
      </c>
      <c r="B110" s="3" t="s">
        <v>64</v>
      </c>
      <c r="C110" s="3" t="s">
        <v>211</v>
      </c>
      <c r="D110" s="3">
        <v>9</v>
      </c>
      <c r="E110" s="3" t="s">
        <v>318</v>
      </c>
      <c r="F110" s="61"/>
      <c r="G110" s="61" t="s">
        <v>329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 spans="1:43" x14ac:dyDescent="0.3">
      <c r="A111" s="3">
        <v>11</v>
      </c>
      <c r="B111" s="3" t="s">
        <v>64</v>
      </c>
      <c r="C111" s="3" t="s">
        <v>211</v>
      </c>
      <c r="D111" s="3">
        <v>10</v>
      </c>
      <c r="E111" s="3" t="s">
        <v>319</v>
      </c>
      <c r="F111" s="61"/>
      <c r="G111" s="61" t="s">
        <v>329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 spans="1:43" x14ac:dyDescent="0.3">
      <c r="A112" s="4">
        <v>12</v>
      </c>
      <c r="B112" s="4" t="s">
        <v>65</v>
      </c>
      <c r="C112" s="4" t="s">
        <v>212</v>
      </c>
      <c r="D112" s="4">
        <v>1</v>
      </c>
      <c r="E112" s="4" t="s">
        <v>310</v>
      </c>
      <c r="F112" s="60" t="s">
        <v>331</v>
      </c>
      <c r="G112" s="60" t="s">
        <v>330</v>
      </c>
      <c r="H112" s="4">
        <v>0</v>
      </c>
      <c r="I112" s="4">
        <v>0</v>
      </c>
      <c r="J112" s="4">
        <v>0.31962341664179988</v>
      </c>
      <c r="K112" s="4">
        <v>0.63821253313725068</v>
      </c>
      <c r="L112" s="4">
        <v>0.95577236186327441</v>
      </c>
      <c r="M112" s="4">
        <v>1.2723078828613681</v>
      </c>
      <c r="N112" s="4">
        <v>1.5897742378896238</v>
      </c>
      <c r="O112" s="4">
        <v>1.9069969090856522</v>
      </c>
      <c r="P112" s="4">
        <v>2.2239761769155297</v>
      </c>
      <c r="Q112" s="4">
        <v>2.5407123214150964</v>
      </c>
      <c r="R112" s="4">
        <v>2.8572056221907793</v>
      </c>
      <c r="S112" s="4">
        <v>3.1731985804226133</v>
      </c>
      <c r="T112" s="4">
        <v>3.4888981776427062</v>
      </c>
      <c r="U112" s="4">
        <v>3.8043048221865172</v>
      </c>
      <c r="V112" s="4">
        <v>4.1194189216320316</v>
      </c>
      <c r="W112" s="4">
        <v>4.434240882801511</v>
      </c>
      <c r="X112" s="4">
        <v>4.7461767539384834</v>
      </c>
      <c r="Y112" s="4">
        <v>5.0574835253980446</v>
      </c>
      <c r="Z112" s="4">
        <v>5.3681630983773321</v>
      </c>
      <c r="AA112" s="4">
        <v>5.6782173664204008</v>
      </c>
      <c r="AB112" s="4">
        <v>5.9876482154566935</v>
      </c>
      <c r="AC112" s="4">
        <v>6.2943182829030286</v>
      </c>
      <c r="AD112" s="4">
        <v>6.6001652862222704</v>
      </c>
      <c r="AE112" s="4">
        <v>6.9051925344757175</v>
      </c>
      <c r="AF112" s="4">
        <v>7.2094033190099971</v>
      </c>
      <c r="AG112" s="4">
        <v>7.5128009135754494</v>
      </c>
      <c r="AH112" s="4">
        <v>7.8155566565479795</v>
      </c>
      <c r="AI112" s="4">
        <v>8.1175182273431261</v>
      </c>
      <c r="AJ112" s="4">
        <v>8.4186887467108225</v>
      </c>
      <c r="AK112" s="4">
        <v>8.7190713190714764</v>
      </c>
      <c r="AL112" s="4">
        <v>9.0186690326226433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</row>
    <row r="113" spans="1:44" x14ac:dyDescent="0.3">
      <c r="A113" s="4">
        <v>12</v>
      </c>
      <c r="B113" s="4" t="s">
        <v>65</v>
      </c>
      <c r="C113" s="4" t="s">
        <v>212</v>
      </c>
      <c r="D113" s="4">
        <v>2</v>
      </c>
      <c r="E113" s="4" t="s">
        <v>311</v>
      </c>
      <c r="F113" s="60"/>
      <c r="G113" s="60" t="s">
        <v>329</v>
      </c>
      <c r="H113" s="4">
        <v>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</row>
    <row r="114" spans="1:44" x14ac:dyDescent="0.3">
      <c r="A114" s="4">
        <v>12</v>
      </c>
      <c r="B114" s="4" t="s">
        <v>65</v>
      </c>
      <c r="C114" s="4" t="s">
        <v>212</v>
      </c>
      <c r="D114" s="4">
        <v>3</v>
      </c>
      <c r="E114" s="4" t="s">
        <v>312</v>
      </c>
      <c r="F114" s="60"/>
      <c r="G114" s="60" t="s">
        <v>329</v>
      </c>
      <c r="H114" s="4">
        <v>0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</row>
    <row r="115" spans="1:44" x14ac:dyDescent="0.3">
      <c r="A115" s="4">
        <v>12</v>
      </c>
      <c r="B115" s="4" t="s">
        <v>65</v>
      </c>
      <c r="C115" s="4" t="s">
        <v>212</v>
      </c>
      <c r="D115" s="4">
        <v>4</v>
      </c>
      <c r="E115" s="4" t="s">
        <v>313</v>
      </c>
      <c r="F115" s="60"/>
      <c r="G115" s="60" t="s">
        <v>329</v>
      </c>
      <c r="H115" s="4">
        <v>0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</row>
    <row r="116" spans="1:44" x14ac:dyDescent="0.3">
      <c r="A116" s="4">
        <v>12</v>
      </c>
      <c r="B116" s="4" t="s">
        <v>65</v>
      </c>
      <c r="C116" s="4" t="s">
        <v>212</v>
      </c>
      <c r="D116" s="4">
        <v>5</v>
      </c>
      <c r="E116" s="4" t="s">
        <v>314</v>
      </c>
      <c r="F116" s="60"/>
      <c r="G116" s="60" t="s">
        <v>329</v>
      </c>
      <c r="H116" s="4">
        <v>0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</row>
    <row r="117" spans="1:44" x14ac:dyDescent="0.3">
      <c r="A117" s="4">
        <v>12</v>
      </c>
      <c r="B117" s="4" t="s">
        <v>65</v>
      </c>
      <c r="C117" s="4" t="s">
        <v>212</v>
      </c>
      <c r="D117" s="4">
        <v>6</v>
      </c>
      <c r="E117" s="4" t="s">
        <v>315</v>
      </c>
      <c r="F117" s="60" t="s">
        <v>332</v>
      </c>
      <c r="G117" s="60" t="s">
        <v>330</v>
      </c>
      <c r="H117" s="4">
        <v>0</v>
      </c>
      <c r="I117" s="57">
        <v>0.754</v>
      </c>
      <c r="J117" s="57">
        <v>0.75519999999999998</v>
      </c>
      <c r="K117" s="57">
        <v>0.75649999999999995</v>
      </c>
      <c r="L117" s="57">
        <v>0.75770000000000004</v>
      </c>
      <c r="M117" s="57">
        <v>0.75890000000000002</v>
      </c>
      <c r="N117" s="57">
        <v>0.75919999999999999</v>
      </c>
      <c r="O117" s="57">
        <v>0.75949999999999995</v>
      </c>
      <c r="P117" s="57">
        <v>0.75980000000000003</v>
      </c>
      <c r="Q117" s="57">
        <v>0.7601</v>
      </c>
      <c r="R117" s="57">
        <v>0.76039999999999996</v>
      </c>
      <c r="S117" s="57">
        <v>0.76070000000000004</v>
      </c>
      <c r="T117" s="57">
        <v>0.7611</v>
      </c>
      <c r="U117" s="57">
        <v>0.76139999999999997</v>
      </c>
      <c r="V117" s="57">
        <v>0.76180000000000003</v>
      </c>
      <c r="W117" s="57">
        <v>0.7621</v>
      </c>
      <c r="X117" s="57">
        <v>0.76290000000000002</v>
      </c>
      <c r="Y117" s="57">
        <v>0.76369999999999993</v>
      </c>
      <c r="Z117" s="57">
        <v>0.76449999999999996</v>
      </c>
      <c r="AA117" s="57">
        <v>0.76519999999999999</v>
      </c>
      <c r="AB117" s="57">
        <v>0.76600000000000001</v>
      </c>
      <c r="AC117" s="57">
        <v>0.76700000000000002</v>
      </c>
      <c r="AD117" s="57">
        <v>0.7681</v>
      </c>
      <c r="AE117" s="57">
        <v>0.76910000000000001</v>
      </c>
      <c r="AF117" s="57">
        <v>0.77010000000000001</v>
      </c>
      <c r="AG117" s="57">
        <v>0.77110000000000001</v>
      </c>
      <c r="AH117" s="57">
        <v>0.7722</v>
      </c>
      <c r="AI117" s="57">
        <v>0.7732</v>
      </c>
      <c r="AJ117" s="57">
        <v>0.7742</v>
      </c>
      <c r="AK117" s="57">
        <v>0.7752</v>
      </c>
      <c r="AL117" s="57">
        <v>0.7762</v>
      </c>
      <c r="AM117" s="57">
        <v>0.7772</v>
      </c>
      <c r="AN117" s="57">
        <v>0.7782</v>
      </c>
      <c r="AO117" s="57">
        <v>0.77929999999999999</v>
      </c>
      <c r="AP117" s="57">
        <v>0.78029999999999999</v>
      </c>
      <c r="AQ117" s="57">
        <v>0.78129999999999999</v>
      </c>
    </row>
    <row r="118" spans="1:44" x14ac:dyDescent="0.3">
      <c r="A118" s="4">
        <v>12</v>
      </c>
      <c r="B118" s="4" t="s">
        <v>65</v>
      </c>
      <c r="C118" s="4" t="s">
        <v>212</v>
      </c>
      <c r="D118" s="4">
        <v>7</v>
      </c>
      <c r="E118" s="4" t="s">
        <v>316</v>
      </c>
      <c r="F118" s="60"/>
      <c r="G118" s="60" t="s">
        <v>329</v>
      </c>
      <c r="H118" s="4">
        <v>0</v>
      </c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</row>
    <row r="119" spans="1:44" x14ac:dyDescent="0.3">
      <c r="A119" s="4">
        <v>12</v>
      </c>
      <c r="B119" s="4" t="s">
        <v>65</v>
      </c>
      <c r="C119" s="4" t="s">
        <v>212</v>
      </c>
      <c r="D119" s="4">
        <v>8</v>
      </c>
      <c r="E119" s="4" t="s">
        <v>317</v>
      </c>
      <c r="F119" s="60"/>
      <c r="G119" s="60" t="s">
        <v>329</v>
      </c>
      <c r="H119" s="4">
        <v>0</v>
      </c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</row>
    <row r="120" spans="1:44" x14ac:dyDescent="0.3">
      <c r="A120" s="4">
        <v>12</v>
      </c>
      <c r="B120" s="4" t="s">
        <v>65</v>
      </c>
      <c r="C120" s="4" t="s">
        <v>212</v>
      </c>
      <c r="D120" s="4">
        <v>9</v>
      </c>
      <c r="E120" s="4" t="s">
        <v>318</v>
      </c>
      <c r="F120" s="60"/>
      <c r="G120" s="60" t="s">
        <v>329</v>
      </c>
      <c r="H120" s="4">
        <v>0</v>
      </c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</row>
    <row r="121" spans="1:44" x14ac:dyDescent="0.3">
      <c r="A121" s="4">
        <v>12</v>
      </c>
      <c r="B121" s="4" t="s">
        <v>65</v>
      </c>
      <c r="C121" s="4" t="s">
        <v>212</v>
      </c>
      <c r="D121" s="4">
        <v>10</v>
      </c>
      <c r="E121" s="4" t="s">
        <v>319</v>
      </c>
      <c r="F121" s="60"/>
      <c r="G121" s="60" t="s">
        <v>329</v>
      </c>
      <c r="H121" s="4">
        <v>0</v>
      </c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</row>
    <row r="122" spans="1:44" x14ac:dyDescent="0.3">
      <c r="A122" s="3">
        <v>13</v>
      </c>
      <c r="B122" s="3" t="s">
        <v>66</v>
      </c>
      <c r="C122" s="3" t="s">
        <v>213</v>
      </c>
      <c r="D122" s="3">
        <v>1</v>
      </c>
      <c r="E122" s="3" t="s">
        <v>310</v>
      </c>
      <c r="F122" s="3"/>
      <c r="G122" s="3" t="s">
        <v>329</v>
      </c>
      <c r="H122" s="3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 spans="1:44" x14ac:dyDescent="0.3">
      <c r="A123" s="3">
        <v>13</v>
      </c>
      <c r="B123" s="3" t="s">
        <v>66</v>
      </c>
      <c r="C123" s="3" t="s">
        <v>213</v>
      </c>
      <c r="D123" s="3">
        <v>2</v>
      </c>
      <c r="E123" s="3" t="s">
        <v>311</v>
      </c>
      <c r="F123" s="3"/>
      <c r="G123" s="3" t="s">
        <v>329</v>
      </c>
      <c r="H123" s="3"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 spans="1:44" x14ac:dyDescent="0.3">
      <c r="A124" s="3">
        <v>13</v>
      </c>
      <c r="B124" s="3" t="s">
        <v>66</v>
      </c>
      <c r="C124" s="3" t="s">
        <v>213</v>
      </c>
      <c r="D124" s="3">
        <v>3</v>
      </c>
      <c r="E124" s="3" t="s">
        <v>312</v>
      </c>
      <c r="F124" s="3" t="s">
        <v>358</v>
      </c>
      <c r="G124" s="3" t="s">
        <v>342</v>
      </c>
      <c r="H124" s="3">
        <v>0</v>
      </c>
      <c r="I124" s="3">
        <v>10.765143432573986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 spans="1:44" x14ac:dyDescent="0.3">
      <c r="A125" s="3">
        <v>13</v>
      </c>
      <c r="B125" s="3" t="s">
        <v>66</v>
      </c>
      <c r="C125" s="3" t="s">
        <v>213</v>
      </c>
      <c r="D125" s="3">
        <v>4</v>
      </c>
      <c r="E125" s="3" t="s">
        <v>313</v>
      </c>
      <c r="F125" s="3"/>
      <c r="G125" s="3" t="s">
        <v>329</v>
      </c>
      <c r="H125" s="3">
        <v>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 spans="1:44" x14ac:dyDescent="0.3">
      <c r="A126" s="3">
        <v>13</v>
      </c>
      <c r="B126" s="3" t="s">
        <v>66</v>
      </c>
      <c r="C126" s="3" t="s">
        <v>213</v>
      </c>
      <c r="D126" s="3">
        <v>5</v>
      </c>
      <c r="E126" s="3" t="s">
        <v>314</v>
      </c>
      <c r="F126" s="3"/>
      <c r="G126" s="3" t="s">
        <v>329</v>
      </c>
      <c r="H126" s="3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65"/>
    </row>
    <row r="127" spans="1:44" x14ac:dyDescent="0.3">
      <c r="A127" s="3">
        <v>13</v>
      </c>
      <c r="B127" s="3" t="s">
        <v>66</v>
      </c>
      <c r="C127" s="3" t="s">
        <v>213</v>
      </c>
      <c r="D127" s="3">
        <v>6</v>
      </c>
      <c r="E127" s="3" t="s">
        <v>315</v>
      </c>
      <c r="F127" s="3"/>
      <c r="G127" s="3" t="s">
        <v>330</v>
      </c>
      <c r="H127" s="3">
        <v>0</v>
      </c>
      <c r="I127" s="3">
        <v>4.4641999999999999</v>
      </c>
      <c r="J127" s="3">
        <v>5.2823000000000002</v>
      </c>
      <c r="K127" s="3">
        <v>8.1001999999999992</v>
      </c>
      <c r="L127" s="3">
        <v>6.6962999999999999</v>
      </c>
      <c r="M127" s="3">
        <v>6.1609999999999996</v>
      </c>
      <c r="N127" s="3">
        <v>6.1609999999999996</v>
      </c>
      <c r="O127" s="3">
        <v>6.1609999999999996</v>
      </c>
      <c r="P127" s="3">
        <v>6.1609999999999996</v>
      </c>
      <c r="Q127" s="3">
        <v>6.1609999999999996</v>
      </c>
      <c r="R127" s="3">
        <v>6.1609999999999996</v>
      </c>
      <c r="S127" s="3">
        <v>6.1609999999999996</v>
      </c>
      <c r="T127" s="3">
        <v>6.1609999999999996</v>
      </c>
      <c r="U127" s="3">
        <v>6.1609999999999996</v>
      </c>
      <c r="V127" s="3">
        <v>6.1609999999999996</v>
      </c>
      <c r="W127" s="3">
        <v>6.1609999999999996</v>
      </c>
      <c r="X127" s="3">
        <v>6.1609999999999996</v>
      </c>
      <c r="Y127" s="3">
        <v>6.1609999999999996</v>
      </c>
      <c r="Z127" s="3">
        <v>6.1609999999999996</v>
      </c>
      <c r="AA127" s="3">
        <v>6.1609999999999996</v>
      </c>
      <c r="AB127" s="3">
        <v>6.1609999999999996</v>
      </c>
      <c r="AC127" s="3">
        <v>6.1609999999999996</v>
      </c>
      <c r="AD127" s="3">
        <v>6.1609999999999996</v>
      </c>
      <c r="AE127" s="3">
        <v>6.1609999999999996</v>
      </c>
      <c r="AF127" s="3">
        <v>6.1609999999999996</v>
      </c>
      <c r="AG127" s="3">
        <v>6.1609999999999996</v>
      </c>
      <c r="AH127" s="3">
        <v>6.1609999999999996</v>
      </c>
      <c r="AI127" s="3">
        <v>6.1609999999999996</v>
      </c>
      <c r="AJ127" s="3">
        <v>6.1609999999999996</v>
      </c>
      <c r="AK127" s="3">
        <v>6.1609999999999996</v>
      </c>
      <c r="AL127" s="3">
        <v>6.1609999999999996</v>
      </c>
      <c r="AM127" s="3">
        <v>6.1609999999999996</v>
      </c>
      <c r="AN127" s="3">
        <v>6.1609999999999996</v>
      </c>
      <c r="AO127" s="3">
        <v>6.1609999999999996</v>
      </c>
      <c r="AP127" s="3">
        <v>6.1609999999999996</v>
      </c>
      <c r="AQ127" s="3">
        <v>6.1609999999999996</v>
      </c>
      <c r="AR127" s="65"/>
    </row>
    <row r="128" spans="1:44" x14ac:dyDescent="0.3">
      <c r="A128" s="3">
        <v>13</v>
      </c>
      <c r="B128" s="3" t="s">
        <v>66</v>
      </c>
      <c r="C128" s="3" t="s">
        <v>213</v>
      </c>
      <c r="D128" s="3">
        <v>7</v>
      </c>
      <c r="E128" s="3" t="s">
        <v>316</v>
      </c>
      <c r="F128" s="3"/>
      <c r="G128" s="3" t="s">
        <v>330</v>
      </c>
      <c r="H128" s="3">
        <v>0</v>
      </c>
      <c r="I128" s="81">
        <f>I127*0.9</f>
        <v>4.0177800000000001</v>
      </c>
      <c r="J128" s="81">
        <f t="shared" ref="J128:AP128" si="5">J127*0.9</f>
        <v>4.7540700000000005</v>
      </c>
      <c r="K128" s="81">
        <f t="shared" si="5"/>
        <v>7.2901799999999994</v>
      </c>
      <c r="L128" s="81">
        <f t="shared" si="5"/>
        <v>6.0266700000000002</v>
      </c>
      <c r="M128" s="81">
        <f t="shared" si="5"/>
        <v>5.5449000000000002</v>
      </c>
      <c r="N128" s="81">
        <f t="shared" si="5"/>
        <v>5.5449000000000002</v>
      </c>
      <c r="O128" s="81">
        <f t="shared" si="5"/>
        <v>5.5449000000000002</v>
      </c>
      <c r="P128" s="81">
        <f t="shared" si="5"/>
        <v>5.5449000000000002</v>
      </c>
      <c r="Q128" s="81">
        <f t="shared" si="5"/>
        <v>5.5449000000000002</v>
      </c>
      <c r="R128" s="81">
        <f t="shared" si="5"/>
        <v>5.5449000000000002</v>
      </c>
      <c r="S128" s="81">
        <f t="shared" si="5"/>
        <v>5.5449000000000002</v>
      </c>
      <c r="T128" s="81">
        <f t="shared" si="5"/>
        <v>5.5449000000000002</v>
      </c>
      <c r="U128" s="81">
        <f t="shared" si="5"/>
        <v>5.5449000000000002</v>
      </c>
      <c r="V128" s="81">
        <f t="shared" si="5"/>
        <v>5.5449000000000002</v>
      </c>
      <c r="W128" s="81">
        <f t="shared" si="5"/>
        <v>5.5449000000000002</v>
      </c>
      <c r="X128" s="81">
        <f t="shared" si="5"/>
        <v>5.5449000000000002</v>
      </c>
      <c r="Y128" s="81">
        <f t="shared" si="5"/>
        <v>5.5449000000000002</v>
      </c>
      <c r="Z128" s="81">
        <f t="shared" si="5"/>
        <v>5.5449000000000002</v>
      </c>
      <c r="AA128" s="81">
        <f t="shared" si="5"/>
        <v>5.5449000000000002</v>
      </c>
      <c r="AB128" s="81">
        <f t="shared" si="5"/>
        <v>5.5449000000000002</v>
      </c>
      <c r="AC128" s="81">
        <f t="shared" si="5"/>
        <v>5.5449000000000002</v>
      </c>
      <c r="AD128" s="81">
        <f t="shared" si="5"/>
        <v>5.5449000000000002</v>
      </c>
      <c r="AE128" s="81">
        <f t="shared" si="5"/>
        <v>5.5449000000000002</v>
      </c>
      <c r="AF128" s="81">
        <f t="shared" si="5"/>
        <v>5.5449000000000002</v>
      </c>
      <c r="AG128" s="81">
        <f t="shared" si="5"/>
        <v>5.5449000000000002</v>
      </c>
      <c r="AH128" s="81">
        <f t="shared" si="5"/>
        <v>5.5449000000000002</v>
      </c>
      <c r="AI128" s="81">
        <f t="shared" si="5"/>
        <v>5.5449000000000002</v>
      </c>
      <c r="AJ128" s="81">
        <f t="shared" si="5"/>
        <v>5.5449000000000002</v>
      </c>
      <c r="AK128" s="81">
        <f t="shared" si="5"/>
        <v>5.5449000000000002</v>
      </c>
      <c r="AL128" s="81">
        <f t="shared" si="5"/>
        <v>5.5449000000000002</v>
      </c>
      <c r="AM128" s="81">
        <f t="shared" si="5"/>
        <v>5.5449000000000002</v>
      </c>
      <c r="AN128" s="81">
        <f t="shared" si="5"/>
        <v>5.5449000000000002</v>
      </c>
      <c r="AO128" s="81">
        <f t="shared" si="5"/>
        <v>5.5449000000000002</v>
      </c>
      <c r="AP128" s="81">
        <f t="shared" si="5"/>
        <v>5.5449000000000002</v>
      </c>
      <c r="AQ128" s="81">
        <f>AQ127*0.9</f>
        <v>5.5449000000000002</v>
      </c>
      <c r="AR128" s="65"/>
    </row>
    <row r="129" spans="1:44" x14ac:dyDescent="0.3">
      <c r="A129" s="3">
        <v>13</v>
      </c>
      <c r="B129" s="3" t="s">
        <v>66</v>
      </c>
      <c r="C129" s="3" t="s">
        <v>213</v>
      </c>
      <c r="D129" s="3">
        <v>8</v>
      </c>
      <c r="E129" s="3" t="s">
        <v>317</v>
      </c>
      <c r="F129" s="3"/>
      <c r="G129" s="3" t="s">
        <v>329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65"/>
    </row>
    <row r="130" spans="1:44" x14ac:dyDescent="0.3">
      <c r="A130" s="3">
        <v>13</v>
      </c>
      <c r="B130" s="3" t="s">
        <v>66</v>
      </c>
      <c r="C130" s="3" t="s">
        <v>213</v>
      </c>
      <c r="D130" s="3">
        <v>9</v>
      </c>
      <c r="E130" s="3" t="s">
        <v>318</v>
      </c>
      <c r="F130" s="61"/>
      <c r="G130" s="61" t="s">
        <v>329</v>
      </c>
      <c r="H130" s="3">
        <v>0</v>
      </c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5"/>
    </row>
    <row r="131" spans="1:44" x14ac:dyDescent="0.3">
      <c r="A131" s="3">
        <v>13</v>
      </c>
      <c r="B131" s="3" t="s">
        <v>66</v>
      </c>
      <c r="C131" s="3" t="s">
        <v>213</v>
      </c>
      <c r="D131" s="3">
        <v>10</v>
      </c>
      <c r="E131" s="3" t="s">
        <v>319</v>
      </c>
      <c r="F131" s="61"/>
      <c r="G131" s="61" t="s">
        <v>329</v>
      </c>
      <c r="H131" s="3">
        <v>0</v>
      </c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5"/>
    </row>
    <row r="132" spans="1:44" x14ac:dyDescent="0.3">
      <c r="A132" s="4">
        <v>14</v>
      </c>
      <c r="B132" s="4" t="s">
        <v>67</v>
      </c>
      <c r="C132" s="4" t="s">
        <v>214</v>
      </c>
      <c r="D132" s="4">
        <v>1</v>
      </c>
      <c r="E132" s="4" t="s">
        <v>310</v>
      </c>
      <c r="F132" s="4"/>
      <c r="G132" s="4" t="s">
        <v>329</v>
      </c>
      <c r="H132" s="4">
        <v>0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65"/>
    </row>
    <row r="133" spans="1:44" x14ac:dyDescent="0.3">
      <c r="A133" s="4">
        <v>14</v>
      </c>
      <c r="B133" s="4" t="s">
        <v>67</v>
      </c>
      <c r="C133" s="4" t="s">
        <v>214</v>
      </c>
      <c r="D133" s="4">
        <v>2</v>
      </c>
      <c r="E133" s="4" t="s">
        <v>311</v>
      </c>
      <c r="F133" s="4"/>
      <c r="G133" s="4" t="s">
        <v>329</v>
      </c>
      <c r="H133" s="4">
        <v>0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65"/>
    </row>
    <row r="134" spans="1:44" x14ac:dyDescent="0.3">
      <c r="A134" s="4">
        <v>14</v>
      </c>
      <c r="B134" s="4" t="s">
        <v>67</v>
      </c>
      <c r="C134" s="4" t="s">
        <v>214</v>
      </c>
      <c r="D134" s="4">
        <v>3</v>
      </c>
      <c r="E134" s="4" t="s">
        <v>312</v>
      </c>
      <c r="F134" s="4" t="s">
        <v>358</v>
      </c>
      <c r="G134" s="4" t="s">
        <v>342</v>
      </c>
      <c r="H134" s="4">
        <v>0</v>
      </c>
      <c r="I134" s="4">
        <v>12.02969746714631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65"/>
    </row>
    <row r="135" spans="1:44" x14ac:dyDescent="0.3">
      <c r="A135" s="4">
        <v>14</v>
      </c>
      <c r="B135" s="4" t="s">
        <v>67</v>
      </c>
      <c r="C135" s="4" t="s">
        <v>214</v>
      </c>
      <c r="D135" s="4">
        <v>4</v>
      </c>
      <c r="E135" s="4" t="s">
        <v>313</v>
      </c>
      <c r="F135" s="4"/>
      <c r="G135" s="4" t="s">
        <v>329</v>
      </c>
      <c r="H135" s="4">
        <v>0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65"/>
    </row>
    <row r="136" spans="1:44" x14ac:dyDescent="0.3">
      <c r="A136" s="4">
        <v>14</v>
      </c>
      <c r="B136" s="4" t="s">
        <v>67</v>
      </c>
      <c r="C136" s="4" t="s">
        <v>214</v>
      </c>
      <c r="D136" s="4">
        <v>5</v>
      </c>
      <c r="E136" s="4" t="s">
        <v>314</v>
      </c>
      <c r="F136" s="4"/>
      <c r="G136" s="4" t="s">
        <v>329</v>
      </c>
      <c r="H136" s="4">
        <v>0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65"/>
    </row>
    <row r="137" spans="1:44" x14ac:dyDescent="0.3">
      <c r="A137" s="4">
        <v>14</v>
      </c>
      <c r="B137" s="4" t="s">
        <v>67</v>
      </c>
      <c r="C137" s="4" t="s">
        <v>214</v>
      </c>
      <c r="D137" s="4">
        <v>6</v>
      </c>
      <c r="E137" s="4" t="s">
        <v>315</v>
      </c>
      <c r="F137" s="4"/>
      <c r="G137" s="4" t="s">
        <v>330</v>
      </c>
      <c r="H137" s="4">
        <v>0</v>
      </c>
      <c r="I137" s="4">
        <v>5.3328000000000007</v>
      </c>
      <c r="J137" s="4">
        <v>7.6962000000000002</v>
      </c>
      <c r="K137" s="4">
        <v>5.8681000000000001</v>
      </c>
      <c r="L137" s="4">
        <v>5.0803000000000003</v>
      </c>
      <c r="M137" s="4">
        <v>4.3329000000000004</v>
      </c>
      <c r="N137" s="4">
        <v>4.3329000000000004</v>
      </c>
      <c r="O137" s="4">
        <v>4.3329000000000004</v>
      </c>
      <c r="P137" s="4">
        <v>4.3329000000000004</v>
      </c>
      <c r="Q137" s="4">
        <v>4.3329000000000004</v>
      </c>
      <c r="R137" s="4">
        <v>4.3329000000000004</v>
      </c>
      <c r="S137" s="4">
        <v>4.3329000000000004</v>
      </c>
      <c r="T137" s="4">
        <v>4.3329000000000004</v>
      </c>
      <c r="U137" s="4">
        <v>4.3329000000000004</v>
      </c>
      <c r="V137" s="4">
        <v>4.3329000000000004</v>
      </c>
      <c r="W137" s="4">
        <v>4.3329000000000004</v>
      </c>
      <c r="X137" s="4">
        <v>4.3329000000000004</v>
      </c>
      <c r="Y137" s="4">
        <v>4.3329000000000004</v>
      </c>
      <c r="Z137" s="4">
        <v>4.3329000000000004</v>
      </c>
      <c r="AA137" s="4">
        <v>4.3329000000000004</v>
      </c>
      <c r="AB137" s="4">
        <v>4.3329000000000004</v>
      </c>
      <c r="AC137" s="4">
        <v>4.3329000000000004</v>
      </c>
      <c r="AD137" s="4">
        <v>4.3329000000000004</v>
      </c>
      <c r="AE137" s="4">
        <v>4.3329000000000004</v>
      </c>
      <c r="AF137" s="4">
        <v>4.3329000000000004</v>
      </c>
      <c r="AG137" s="4">
        <v>4.3329000000000004</v>
      </c>
      <c r="AH137" s="4">
        <v>4.3329000000000004</v>
      </c>
      <c r="AI137" s="4">
        <v>4.3329000000000004</v>
      </c>
      <c r="AJ137" s="4">
        <v>4.3329000000000004</v>
      </c>
      <c r="AK137" s="4">
        <v>4.3329000000000004</v>
      </c>
      <c r="AL137" s="4">
        <v>4.3329000000000004</v>
      </c>
      <c r="AM137" s="4">
        <v>4.3329000000000004</v>
      </c>
      <c r="AN137" s="4">
        <v>4.3329000000000004</v>
      </c>
      <c r="AO137" s="4">
        <v>4.3329000000000004</v>
      </c>
      <c r="AP137" s="4">
        <v>4.3329000000000004</v>
      </c>
      <c r="AQ137" s="4">
        <v>4.3329000000000004</v>
      </c>
      <c r="AR137" s="65"/>
    </row>
    <row r="138" spans="1:44" x14ac:dyDescent="0.3">
      <c r="A138" s="4">
        <v>14</v>
      </c>
      <c r="B138" s="4" t="s">
        <v>67</v>
      </c>
      <c r="C138" s="4" t="s">
        <v>214</v>
      </c>
      <c r="D138" s="4">
        <v>7</v>
      </c>
      <c r="E138" s="4" t="s">
        <v>316</v>
      </c>
      <c r="F138" s="4"/>
      <c r="G138" s="4" t="s">
        <v>330</v>
      </c>
      <c r="H138" s="4">
        <v>0</v>
      </c>
      <c r="I138" s="4">
        <f>I137*0.98</f>
        <v>5.2261440000000006</v>
      </c>
      <c r="J138" s="4">
        <v>7.62</v>
      </c>
      <c r="K138" s="4">
        <v>5.81</v>
      </c>
      <c r="L138" s="4">
        <v>5.03</v>
      </c>
      <c r="M138" s="4">
        <v>4.29</v>
      </c>
      <c r="N138" s="4">
        <v>4.29</v>
      </c>
      <c r="O138" s="4">
        <v>4.29</v>
      </c>
      <c r="P138" s="4">
        <v>4.29</v>
      </c>
      <c r="Q138" s="4">
        <v>4.29</v>
      </c>
      <c r="R138" s="4">
        <v>4.29</v>
      </c>
      <c r="S138" s="4">
        <v>4.29</v>
      </c>
      <c r="T138" s="4">
        <v>4.29</v>
      </c>
      <c r="U138" s="4">
        <v>4.29</v>
      </c>
      <c r="V138" s="4">
        <v>4.29</v>
      </c>
      <c r="W138" s="4">
        <v>4.29</v>
      </c>
      <c r="X138" s="4">
        <v>4.29</v>
      </c>
      <c r="Y138" s="4">
        <v>4.29</v>
      </c>
      <c r="Z138" s="4">
        <v>4.29</v>
      </c>
      <c r="AA138" s="4">
        <v>4.29</v>
      </c>
      <c r="AB138" s="4">
        <v>4.29</v>
      </c>
      <c r="AC138" s="4">
        <v>4.29</v>
      </c>
      <c r="AD138" s="4">
        <v>4.29</v>
      </c>
      <c r="AE138" s="4">
        <v>4.29</v>
      </c>
      <c r="AF138" s="4">
        <v>4.29</v>
      </c>
      <c r="AG138" s="4">
        <v>4.29</v>
      </c>
      <c r="AH138" s="4">
        <v>4.29</v>
      </c>
      <c r="AI138" s="4">
        <v>4.29</v>
      </c>
      <c r="AJ138" s="4">
        <v>4.29</v>
      </c>
      <c r="AK138" s="4">
        <v>4.29</v>
      </c>
      <c r="AL138" s="4">
        <v>4.29</v>
      </c>
      <c r="AM138" s="4">
        <v>4.29</v>
      </c>
      <c r="AN138" s="4">
        <v>4.29</v>
      </c>
      <c r="AO138" s="4">
        <v>4.29</v>
      </c>
      <c r="AP138" s="4">
        <v>4.29</v>
      </c>
      <c r="AQ138" s="4">
        <v>4.29</v>
      </c>
      <c r="AR138" s="65"/>
    </row>
    <row r="139" spans="1:44" x14ac:dyDescent="0.3">
      <c r="A139" s="4">
        <v>14</v>
      </c>
      <c r="B139" s="4" t="s">
        <v>67</v>
      </c>
      <c r="C139" s="4" t="s">
        <v>214</v>
      </c>
      <c r="D139" s="4">
        <v>8</v>
      </c>
      <c r="E139" s="4" t="s">
        <v>317</v>
      </c>
      <c r="F139" s="4"/>
      <c r="G139" s="4" t="s">
        <v>329</v>
      </c>
      <c r="H139" s="4">
        <v>0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65"/>
    </row>
    <row r="140" spans="1:44" x14ac:dyDescent="0.3">
      <c r="A140" s="4">
        <v>14</v>
      </c>
      <c r="B140" s="4" t="s">
        <v>67</v>
      </c>
      <c r="C140" s="4" t="s">
        <v>214</v>
      </c>
      <c r="D140" s="4">
        <v>9</v>
      </c>
      <c r="E140" s="4" t="s">
        <v>318</v>
      </c>
      <c r="F140" s="4"/>
      <c r="G140" s="4" t="s">
        <v>329</v>
      </c>
      <c r="H140" s="4">
        <v>0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65"/>
    </row>
    <row r="141" spans="1:44" x14ac:dyDescent="0.3">
      <c r="A141" s="4">
        <v>14</v>
      </c>
      <c r="B141" s="4" t="s">
        <v>67</v>
      </c>
      <c r="C141" s="4" t="s">
        <v>214</v>
      </c>
      <c r="D141" s="4">
        <v>10</v>
      </c>
      <c r="E141" s="4" t="s">
        <v>319</v>
      </c>
      <c r="F141" s="4"/>
      <c r="G141" s="4" t="s">
        <v>329</v>
      </c>
      <c r="H141" s="4">
        <v>0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65"/>
    </row>
    <row r="142" spans="1:44" x14ac:dyDescent="0.3">
      <c r="A142" s="3">
        <v>15</v>
      </c>
      <c r="B142" s="3" t="s">
        <v>68</v>
      </c>
      <c r="C142" s="3" t="s">
        <v>215</v>
      </c>
      <c r="D142" s="3">
        <v>1</v>
      </c>
      <c r="E142" s="3" t="s">
        <v>310</v>
      </c>
      <c r="F142" s="3"/>
      <c r="G142" s="3" t="s">
        <v>329</v>
      </c>
      <c r="H142" s="3">
        <v>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65"/>
    </row>
    <row r="143" spans="1:44" x14ac:dyDescent="0.3">
      <c r="A143" s="3">
        <v>15</v>
      </c>
      <c r="B143" s="3" t="s">
        <v>68</v>
      </c>
      <c r="C143" s="3" t="s">
        <v>215</v>
      </c>
      <c r="D143" s="3">
        <v>2</v>
      </c>
      <c r="E143" s="3" t="s">
        <v>311</v>
      </c>
      <c r="F143" s="3"/>
      <c r="G143" s="3" t="s">
        <v>329</v>
      </c>
      <c r="H143" s="3">
        <v>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65"/>
    </row>
    <row r="144" spans="1:44" x14ac:dyDescent="0.3">
      <c r="A144" s="3">
        <v>15</v>
      </c>
      <c r="B144" s="3" t="s">
        <v>68</v>
      </c>
      <c r="C144" s="3" t="s">
        <v>215</v>
      </c>
      <c r="D144" s="3">
        <v>3</v>
      </c>
      <c r="E144" s="3" t="s">
        <v>312</v>
      </c>
      <c r="F144" s="3" t="s">
        <v>358</v>
      </c>
      <c r="G144" s="3" t="s">
        <v>342</v>
      </c>
      <c r="H144" s="3">
        <v>0</v>
      </c>
      <c r="I144" s="3">
        <v>11.152210616296072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65"/>
    </row>
    <row r="145" spans="1:44" x14ac:dyDescent="0.3">
      <c r="A145" s="3">
        <v>15</v>
      </c>
      <c r="B145" s="3" t="s">
        <v>68</v>
      </c>
      <c r="C145" s="3" t="s">
        <v>215</v>
      </c>
      <c r="D145" s="3">
        <v>4</v>
      </c>
      <c r="E145" s="3" t="s">
        <v>313</v>
      </c>
      <c r="F145" s="3"/>
      <c r="G145" s="3" t="s">
        <v>329</v>
      </c>
      <c r="H145" s="3">
        <v>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65"/>
    </row>
    <row r="146" spans="1:44" x14ac:dyDescent="0.3">
      <c r="A146" s="3">
        <v>15</v>
      </c>
      <c r="B146" s="3" t="s">
        <v>68</v>
      </c>
      <c r="C146" s="3" t="s">
        <v>215</v>
      </c>
      <c r="D146" s="3">
        <v>5</v>
      </c>
      <c r="E146" s="3" t="s">
        <v>314</v>
      </c>
      <c r="F146" s="3"/>
      <c r="G146" s="3" t="s">
        <v>329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65"/>
    </row>
    <row r="147" spans="1:44" x14ac:dyDescent="0.3">
      <c r="A147" s="3">
        <v>15</v>
      </c>
      <c r="B147" s="3" t="s">
        <v>68</v>
      </c>
      <c r="C147" s="3" t="s">
        <v>215</v>
      </c>
      <c r="D147" s="3">
        <v>6</v>
      </c>
      <c r="E147" s="3" t="s">
        <v>315</v>
      </c>
      <c r="F147" s="3"/>
      <c r="G147" s="3" t="s">
        <v>330</v>
      </c>
      <c r="H147" s="3">
        <v>0</v>
      </c>
      <c r="I147" s="3">
        <v>0.48480000000000001</v>
      </c>
      <c r="J147" s="3">
        <v>0.505</v>
      </c>
      <c r="K147" s="3">
        <v>0.42419999999999997</v>
      </c>
      <c r="L147" s="3">
        <v>0.19190000000000002</v>
      </c>
      <c r="M147" s="3">
        <v>0.10100000000000001</v>
      </c>
      <c r="N147" s="3">
        <v>0.10100000000000001</v>
      </c>
      <c r="O147" s="3">
        <v>0.10100000000000001</v>
      </c>
      <c r="P147" s="3">
        <v>0.10100000000000001</v>
      </c>
      <c r="Q147" s="3">
        <v>0.10100000000000001</v>
      </c>
      <c r="R147" s="3">
        <v>0.10100000000000001</v>
      </c>
      <c r="S147" s="3">
        <v>0.10100000000000001</v>
      </c>
      <c r="T147" s="3">
        <v>0.10100000000000001</v>
      </c>
      <c r="U147" s="3">
        <v>0.10100000000000001</v>
      </c>
      <c r="V147" s="3">
        <v>0.10100000000000001</v>
      </c>
      <c r="W147" s="3">
        <v>0.10100000000000001</v>
      </c>
      <c r="X147" s="3">
        <v>0.10100000000000001</v>
      </c>
      <c r="Y147" s="3">
        <v>0.10100000000000001</v>
      </c>
      <c r="Z147" s="3">
        <v>0.10100000000000001</v>
      </c>
      <c r="AA147" s="3">
        <v>0.10100000000000001</v>
      </c>
      <c r="AB147" s="3">
        <v>0.10100000000000001</v>
      </c>
      <c r="AC147" s="3">
        <v>0.10100000000000001</v>
      </c>
      <c r="AD147" s="3">
        <v>0.10100000000000001</v>
      </c>
      <c r="AE147" s="3">
        <v>0.10100000000000001</v>
      </c>
      <c r="AF147" s="3">
        <v>0.10100000000000001</v>
      </c>
      <c r="AG147" s="3">
        <v>0.10100000000000001</v>
      </c>
      <c r="AH147" s="3">
        <v>0.10100000000000001</v>
      </c>
      <c r="AI147" s="3">
        <v>0.10100000000000001</v>
      </c>
      <c r="AJ147" s="3">
        <v>0.10100000000000001</v>
      </c>
      <c r="AK147" s="3">
        <v>0.10100000000000001</v>
      </c>
      <c r="AL147" s="3">
        <v>0.10100000000000001</v>
      </c>
      <c r="AM147" s="3">
        <v>0.10100000000000001</v>
      </c>
      <c r="AN147" s="3">
        <v>0.10100000000000001</v>
      </c>
      <c r="AO147" s="3">
        <v>0.10100000000000001</v>
      </c>
      <c r="AP147" s="3">
        <v>0.10100000000000001</v>
      </c>
      <c r="AQ147" s="3">
        <v>0.10100000000000001</v>
      </c>
      <c r="AR147" s="65"/>
    </row>
    <row r="148" spans="1:44" x14ac:dyDescent="0.3">
      <c r="A148" s="3">
        <v>15</v>
      </c>
      <c r="B148" s="3" t="s">
        <v>68</v>
      </c>
      <c r="C148" s="3" t="s">
        <v>215</v>
      </c>
      <c r="D148" s="3">
        <v>7</v>
      </c>
      <c r="E148" s="3" t="s">
        <v>316</v>
      </c>
      <c r="F148" s="3"/>
      <c r="G148" s="3" t="s">
        <v>330</v>
      </c>
      <c r="H148" s="3">
        <v>0</v>
      </c>
      <c r="I148" s="3">
        <v>0.48</v>
      </c>
      <c r="J148" s="3">
        <v>0.5</v>
      </c>
      <c r="K148" s="3">
        <v>0.42</v>
      </c>
      <c r="L148" s="3">
        <v>0.19</v>
      </c>
      <c r="M148" s="3">
        <v>0.1</v>
      </c>
      <c r="N148" s="3">
        <v>0.1</v>
      </c>
      <c r="O148" s="3">
        <v>0.1</v>
      </c>
      <c r="P148" s="3">
        <v>0.1</v>
      </c>
      <c r="Q148" s="3">
        <v>0.1</v>
      </c>
      <c r="R148" s="3">
        <v>0.1</v>
      </c>
      <c r="S148" s="3">
        <v>0.1</v>
      </c>
      <c r="T148" s="3">
        <v>0.1</v>
      </c>
      <c r="U148" s="3">
        <v>0.1</v>
      </c>
      <c r="V148" s="3">
        <v>0.1</v>
      </c>
      <c r="W148" s="3">
        <v>0.1</v>
      </c>
      <c r="X148" s="3">
        <v>0.1</v>
      </c>
      <c r="Y148" s="3">
        <v>0.1</v>
      </c>
      <c r="Z148" s="3">
        <v>0.1</v>
      </c>
      <c r="AA148" s="3">
        <v>0.1</v>
      </c>
      <c r="AB148" s="3">
        <v>0.1</v>
      </c>
      <c r="AC148" s="3">
        <v>0.1</v>
      </c>
      <c r="AD148" s="3">
        <v>0.1</v>
      </c>
      <c r="AE148" s="3">
        <v>0.1</v>
      </c>
      <c r="AF148" s="3">
        <v>0.1</v>
      </c>
      <c r="AG148" s="3">
        <v>0.1</v>
      </c>
      <c r="AH148" s="3">
        <v>0.1</v>
      </c>
      <c r="AI148" s="3">
        <v>0.1</v>
      </c>
      <c r="AJ148" s="3">
        <v>0.1</v>
      </c>
      <c r="AK148" s="3">
        <v>0.1</v>
      </c>
      <c r="AL148" s="3">
        <v>0.1</v>
      </c>
      <c r="AM148" s="3">
        <v>0.1</v>
      </c>
      <c r="AN148" s="3">
        <v>0.1</v>
      </c>
      <c r="AO148" s="3">
        <v>0.1</v>
      </c>
      <c r="AP148" s="3">
        <v>0.1</v>
      </c>
      <c r="AQ148" s="3">
        <v>0.1</v>
      </c>
      <c r="AR148" s="65"/>
    </row>
    <row r="149" spans="1:44" x14ac:dyDescent="0.3">
      <c r="A149" s="3">
        <v>15</v>
      </c>
      <c r="B149" s="3" t="s">
        <v>68</v>
      </c>
      <c r="C149" s="3" t="s">
        <v>215</v>
      </c>
      <c r="D149" s="3">
        <v>8</v>
      </c>
      <c r="E149" s="3" t="s">
        <v>317</v>
      </c>
      <c r="F149" s="3"/>
      <c r="G149" s="3" t="s">
        <v>329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65"/>
    </row>
    <row r="150" spans="1:44" x14ac:dyDescent="0.3">
      <c r="A150" s="3">
        <v>15</v>
      </c>
      <c r="B150" s="3" t="s">
        <v>68</v>
      </c>
      <c r="C150" s="3" t="s">
        <v>215</v>
      </c>
      <c r="D150" s="3">
        <v>9</v>
      </c>
      <c r="E150" s="3" t="s">
        <v>318</v>
      </c>
      <c r="F150" s="3"/>
      <c r="G150" s="3" t="s">
        <v>329</v>
      </c>
      <c r="H150" s="3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65"/>
    </row>
    <row r="151" spans="1:44" x14ac:dyDescent="0.3">
      <c r="A151" s="3">
        <v>15</v>
      </c>
      <c r="B151" s="3" t="s">
        <v>68</v>
      </c>
      <c r="C151" s="3" t="s">
        <v>215</v>
      </c>
      <c r="D151" s="3">
        <v>10</v>
      </c>
      <c r="E151" s="3" t="s">
        <v>319</v>
      </c>
      <c r="F151" s="3"/>
      <c r="G151" s="3" t="s">
        <v>329</v>
      </c>
      <c r="H151" s="3">
        <v>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65"/>
    </row>
    <row r="152" spans="1:44" x14ac:dyDescent="0.3">
      <c r="A152" s="4">
        <v>16</v>
      </c>
      <c r="B152" s="4" t="s">
        <v>69</v>
      </c>
      <c r="C152" s="4" t="s">
        <v>216</v>
      </c>
      <c r="D152" s="4">
        <v>1</v>
      </c>
      <c r="E152" s="4" t="s">
        <v>310</v>
      </c>
      <c r="F152" s="4"/>
      <c r="G152" s="4" t="s">
        <v>329</v>
      </c>
      <c r="H152" s="4">
        <v>0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65"/>
    </row>
    <row r="153" spans="1:44" x14ac:dyDescent="0.3">
      <c r="A153" s="4">
        <v>16</v>
      </c>
      <c r="B153" s="4" t="s">
        <v>69</v>
      </c>
      <c r="C153" s="4" t="s">
        <v>216</v>
      </c>
      <c r="D153" s="4">
        <v>2</v>
      </c>
      <c r="E153" s="4" t="s">
        <v>311</v>
      </c>
      <c r="F153" s="4"/>
      <c r="G153" s="4" t="s">
        <v>329</v>
      </c>
      <c r="H153" s="4">
        <v>0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65"/>
    </row>
    <row r="154" spans="1:44" x14ac:dyDescent="0.3">
      <c r="A154" s="4">
        <v>16</v>
      </c>
      <c r="B154" s="4" t="s">
        <v>69</v>
      </c>
      <c r="C154" s="4" t="s">
        <v>216</v>
      </c>
      <c r="D154" s="4">
        <v>3</v>
      </c>
      <c r="E154" s="4" t="s">
        <v>312</v>
      </c>
      <c r="F154" s="4" t="s">
        <v>358</v>
      </c>
      <c r="G154" s="4" t="s">
        <v>342</v>
      </c>
      <c r="H154" s="4">
        <v>0</v>
      </c>
      <c r="I154" s="4">
        <v>10.884721265871669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65"/>
    </row>
    <row r="155" spans="1:44" x14ac:dyDescent="0.3">
      <c r="A155" s="4">
        <v>16</v>
      </c>
      <c r="B155" s="4" t="s">
        <v>69</v>
      </c>
      <c r="C155" s="4" t="s">
        <v>216</v>
      </c>
      <c r="D155" s="4">
        <v>4</v>
      </c>
      <c r="E155" s="4" t="s">
        <v>313</v>
      </c>
      <c r="F155" s="4"/>
      <c r="G155" s="4" t="s">
        <v>329</v>
      </c>
      <c r="H155" s="4">
        <v>0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65"/>
    </row>
    <row r="156" spans="1:44" x14ac:dyDescent="0.3">
      <c r="A156" s="4">
        <v>16</v>
      </c>
      <c r="B156" s="4" t="s">
        <v>69</v>
      </c>
      <c r="C156" s="4" t="s">
        <v>216</v>
      </c>
      <c r="D156" s="4">
        <v>5</v>
      </c>
      <c r="E156" s="4" t="s">
        <v>314</v>
      </c>
      <c r="F156" s="4"/>
      <c r="G156" s="4" t="s">
        <v>329</v>
      </c>
      <c r="H156" s="4">
        <v>0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65"/>
    </row>
    <row r="157" spans="1:44" x14ac:dyDescent="0.3">
      <c r="A157" s="4">
        <v>16</v>
      </c>
      <c r="B157" s="4" t="s">
        <v>69</v>
      </c>
      <c r="C157" s="4" t="s">
        <v>216</v>
      </c>
      <c r="D157" s="4">
        <v>6</v>
      </c>
      <c r="E157" s="4" t="s">
        <v>315</v>
      </c>
      <c r="F157" s="4"/>
      <c r="G157" s="4" t="s">
        <v>330</v>
      </c>
      <c r="H157" s="4">
        <v>0</v>
      </c>
      <c r="I157" s="4">
        <v>28.502199999999998</v>
      </c>
      <c r="J157" s="4">
        <v>34.340000000000003</v>
      </c>
      <c r="K157" s="4">
        <v>30.390899999999998</v>
      </c>
      <c r="L157" s="4">
        <v>26.340799999999998</v>
      </c>
      <c r="M157" s="4">
        <v>26.3004</v>
      </c>
      <c r="N157" s="4">
        <v>26.3004</v>
      </c>
      <c r="O157" s="4">
        <v>26.3004</v>
      </c>
      <c r="P157" s="4">
        <v>26.3004</v>
      </c>
      <c r="Q157" s="4">
        <v>26.3004</v>
      </c>
      <c r="R157" s="4">
        <v>26.3004</v>
      </c>
      <c r="S157" s="4">
        <v>26.3004</v>
      </c>
      <c r="T157" s="4">
        <v>26.3004</v>
      </c>
      <c r="U157" s="4">
        <v>26.3004</v>
      </c>
      <c r="V157" s="4">
        <v>26.3004</v>
      </c>
      <c r="W157" s="4">
        <v>26.3004</v>
      </c>
      <c r="X157" s="4">
        <v>26.3004</v>
      </c>
      <c r="Y157" s="4">
        <v>26.3004</v>
      </c>
      <c r="Z157" s="4">
        <v>26.3004</v>
      </c>
      <c r="AA157" s="4">
        <v>26.3004</v>
      </c>
      <c r="AB157" s="4">
        <v>26.3004</v>
      </c>
      <c r="AC157" s="4">
        <v>26.3004</v>
      </c>
      <c r="AD157" s="4">
        <v>26.3004</v>
      </c>
      <c r="AE157" s="4">
        <v>26.3004</v>
      </c>
      <c r="AF157" s="4">
        <v>26.3004</v>
      </c>
      <c r="AG157" s="4">
        <v>26.3004</v>
      </c>
      <c r="AH157" s="4">
        <v>26.3004</v>
      </c>
      <c r="AI157" s="4">
        <v>26.3004</v>
      </c>
      <c r="AJ157" s="4">
        <v>26.3004</v>
      </c>
      <c r="AK157" s="4">
        <v>26.3004</v>
      </c>
      <c r="AL157" s="4">
        <v>26.3004</v>
      </c>
      <c r="AM157" s="4">
        <v>26.3004</v>
      </c>
      <c r="AN157" s="4">
        <v>26.3004</v>
      </c>
      <c r="AO157" s="4">
        <v>26.3004</v>
      </c>
      <c r="AP157" s="4">
        <v>26.3004</v>
      </c>
      <c r="AQ157" s="4">
        <v>26.3004</v>
      </c>
      <c r="AR157" s="65"/>
    </row>
    <row r="158" spans="1:44" x14ac:dyDescent="0.3">
      <c r="A158" s="4">
        <v>16</v>
      </c>
      <c r="B158" s="4" t="s">
        <v>69</v>
      </c>
      <c r="C158" s="4" t="s">
        <v>216</v>
      </c>
      <c r="D158" s="4">
        <v>7</v>
      </c>
      <c r="E158" s="4" t="s">
        <v>316</v>
      </c>
      <c r="F158" s="4"/>
      <c r="G158" s="4" t="s">
        <v>342</v>
      </c>
      <c r="H158" s="4">
        <v>0</v>
      </c>
      <c r="I158" s="4">
        <v>0</v>
      </c>
      <c r="J158" s="4">
        <v>34</v>
      </c>
      <c r="K158" s="4">
        <v>30.09</v>
      </c>
      <c r="L158" s="4">
        <v>26.08</v>
      </c>
      <c r="M158" s="4">
        <v>26.04</v>
      </c>
      <c r="N158" s="4">
        <v>26.04</v>
      </c>
      <c r="O158" s="4">
        <v>26.04</v>
      </c>
      <c r="P158" s="4">
        <v>26.04</v>
      </c>
      <c r="Q158" s="4">
        <v>26.04</v>
      </c>
      <c r="R158" s="4">
        <v>26.04</v>
      </c>
      <c r="S158" s="4">
        <v>26.04</v>
      </c>
      <c r="T158" s="4">
        <v>26.04</v>
      </c>
      <c r="U158" s="4">
        <v>26.04</v>
      </c>
      <c r="V158" s="4">
        <v>26.04</v>
      </c>
      <c r="W158" s="4">
        <v>26.04</v>
      </c>
      <c r="X158" s="4">
        <v>26.04</v>
      </c>
      <c r="Y158" s="4">
        <v>26.04</v>
      </c>
      <c r="Z158" s="4">
        <v>26.04</v>
      </c>
      <c r="AA158" s="4">
        <v>26.04</v>
      </c>
      <c r="AB158" s="4">
        <v>26.04</v>
      </c>
      <c r="AC158" s="4">
        <v>26.04</v>
      </c>
      <c r="AD158" s="4">
        <v>26.04</v>
      </c>
      <c r="AE158" s="4">
        <v>26.04</v>
      </c>
      <c r="AF158" s="4">
        <v>26.04</v>
      </c>
      <c r="AG158" s="4">
        <v>26.04</v>
      </c>
      <c r="AH158" s="4">
        <v>26.04</v>
      </c>
      <c r="AI158" s="4">
        <v>26.04</v>
      </c>
      <c r="AJ158" s="4">
        <v>26.04</v>
      </c>
      <c r="AK158" s="4">
        <v>26.04</v>
      </c>
      <c r="AL158" s="4">
        <v>26.04</v>
      </c>
      <c r="AM158" s="4">
        <v>26.04</v>
      </c>
      <c r="AN158" s="4">
        <v>26.04</v>
      </c>
      <c r="AO158" s="4">
        <v>26.04</v>
      </c>
      <c r="AP158" s="4">
        <v>26.04</v>
      </c>
      <c r="AQ158" s="4">
        <v>26.04</v>
      </c>
      <c r="AR158" s="65"/>
    </row>
    <row r="159" spans="1:44" x14ac:dyDescent="0.3">
      <c r="A159" s="4">
        <v>16</v>
      </c>
      <c r="B159" s="4" t="s">
        <v>69</v>
      </c>
      <c r="C159" s="4" t="s">
        <v>216</v>
      </c>
      <c r="D159" s="4">
        <v>8</v>
      </c>
      <c r="E159" s="4" t="s">
        <v>317</v>
      </c>
      <c r="F159" s="4"/>
      <c r="G159" s="4" t="s">
        <v>329</v>
      </c>
      <c r="H159" s="4">
        <v>0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65"/>
    </row>
    <row r="160" spans="1:44" x14ac:dyDescent="0.3">
      <c r="A160" s="4">
        <v>16</v>
      </c>
      <c r="B160" s="4" t="s">
        <v>69</v>
      </c>
      <c r="C160" s="4" t="s">
        <v>216</v>
      </c>
      <c r="D160" s="4">
        <v>9</v>
      </c>
      <c r="E160" s="4" t="s">
        <v>318</v>
      </c>
      <c r="F160" s="4"/>
      <c r="G160" s="4" t="s">
        <v>329</v>
      </c>
      <c r="H160" s="4">
        <v>0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65"/>
    </row>
    <row r="161" spans="1:44" x14ac:dyDescent="0.3">
      <c r="A161" s="4">
        <v>16</v>
      </c>
      <c r="B161" s="4" t="s">
        <v>69</v>
      </c>
      <c r="C161" s="4" t="s">
        <v>216</v>
      </c>
      <c r="D161" s="4">
        <v>10</v>
      </c>
      <c r="E161" s="4" t="s">
        <v>319</v>
      </c>
      <c r="F161" s="4"/>
      <c r="G161" s="4" t="s">
        <v>329</v>
      </c>
      <c r="H161" s="4">
        <v>0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65"/>
    </row>
    <row r="162" spans="1:44" x14ac:dyDescent="0.3">
      <c r="A162" s="3">
        <v>17</v>
      </c>
      <c r="B162" s="3" t="s">
        <v>70</v>
      </c>
      <c r="C162" s="3" t="s">
        <v>167</v>
      </c>
      <c r="D162" s="3">
        <v>1</v>
      </c>
      <c r="E162" s="3" t="s">
        <v>310</v>
      </c>
      <c r="F162" s="3"/>
      <c r="G162" s="3" t="s">
        <v>329</v>
      </c>
      <c r="H162" s="3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65"/>
    </row>
    <row r="163" spans="1:44" x14ac:dyDescent="0.3">
      <c r="A163" s="3">
        <v>17</v>
      </c>
      <c r="B163" s="3" t="s">
        <v>70</v>
      </c>
      <c r="C163" s="3" t="s">
        <v>167</v>
      </c>
      <c r="D163" s="3">
        <v>2</v>
      </c>
      <c r="E163" s="3" t="s">
        <v>311</v>
      </c>
      <c r="F163" s="3"/>
      <c r="G163" s="3" t="s">
        <v>329</v>
      </c>
      <c r="H163" s="3">
        <v>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65"/>
    </row>
    <row r="164" spans="1:44" x14ac:dyDescent="0.3">
      <c r="A164" s="3">
        <v>17</v>
      </c>
      <c r="B164" s="3" t="s">
        <v>70</v>
      </c>
      <c r="C164" s="3" t="s">
        <v>167</v>
      </c>
      <c r="D164" s="3">
        <v>3</v>
      </c>
      <c r="E164" s="3" t="s">
        <v>312</v>
      </c>
      <c r="F164" s="3" t="s">
        <v>358</v>
      </c>
      <c r="G164" s="3" t="s">
        <v>342</v>
      </c>
      <c r="H164" s="3">
        <v>0</v>
      </c>
      <c r="I164" s="3">
        <v>10.391289394978834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65"/>
    </row>
    <row r="165" spans="1:44" x14ac:dyDescent="0.3">
      <c r="A165" s="3">
        <v>17</v>
      </c>
      <c r="B165" s="3" t="s">
        <v>70</v>
      </c>
      <c r="C165" s="3" t="s">
        <v>167</v>
      </c>
      <c r="D165" s="3">
        <v>4</v>
      </c>
      <c r="E165" s="3" t="s">
        <v>313</v>
      </c>
      <c r="F165" s="3"/>
      <c r="G165" s="3" t="s">
        <v>329</v>
      </c>
      <c r="H165" s="3">
        <v>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65"/>
    </row>
    <row r="166" spans="1:44" x14ac:dyDescent="0.3">
      <c r="A166" s="3">
        <v>17</v>
      </c>
      <c r="B166" s="3" t="s">
        <v>70</v>
      </c>
      <c r="C166" s="3" t="s">
        <v>167</v>
      </c>
      <c r="D166" s="3">
        <v>5</v>
      </c>
      <c r="E166" s="3" t="s">
        <v>314</v>
      </c>
      <c r="F166" s="3"/>
      <c r="G166" s="3" t="s">
        <v>329</v>
      </c>
      <c r="H166" s="3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65"/>
    </row>
    <row r="167" spans="1:44" x14ac:dyDescent="0.3">
      <c r="A167" s="3">
        <v>17</v>
      </c>
      <c r="B167" s="3" t="s">
        <v>70</v>
      </c>
      <c r="C167" s="3" t="s">
        <v>167</v>
      </c>
      <c r="D167" s="3">
        <v>6</v>
      </c>
      <c r="E167" s="3" t="s">
        <v>315</v>
      </c>
      <c r="F167" s="3"/>
      <c r="G167" s="3" t="s">
        <v>330</v>
      </c>
      <c r="H167" s="3">
        <v>0</v>
      </c>
      <c r="I167" s="3">
        <v>3.1814999999999998</v>
      </c>
      <c r="J167" s="3">
        <v>2.7270000000000003</v>
      </c>
      <c r="K167" s="3">
        <v>1.7271000000000001</v>
      </c>
      <c r="L167" s="3">
        <v>1.4139999999999999</v>
      </c>
      <c r="M167" s="3">
        <v>1.3837000000000002</v>
      </c>
      <c r="N167" s="3">
        <v>1.3837000000000002</v>
      </c>
      <c r="O167" s="3">
        <v>1.3837000000000002</v>
      </c>
      <c r="P167" s="3">
        <v>1.3837000000000002</v>
      </c>
      <c r="Q167" s="3">
        <v>1.3837000000000002</v>
      </c>
      <c r="R167" s="3">
        <v>1.3837000000000002</v>
      </c>
      <c r="S167" s="3">
        <v>1.3837000000000002</v>
      </c>
      <c r="T167" s="3">
        <v>1.3837000000000002</v>
      </c>
      <c r="U167" s="3">
        <v>1.3837000000000002</v>
      </c>
      <c r="V167" s="3">
        <v>1.3837000000000002</v>
      </c>
      <c r="W167" s="3">
        <v>1.3837000000000002</v>
      </c>
      <c r="X167" s="3">
        <v>1.3837000000000002</v>
      </c>
      <c r="Y167" s="3">
        <v>1.3837000000000002</v>
      </c>
      <c r="Z167" s="3">
        <v>1.3837000000000002</v>
      </c>
      <c r="AA167" s="3">
        <v>1.3837000000000002</v>
      </c>
      <c r="AB167" s="3">
        <v>1.3837000000000002</v>
      </c>
      <c r="AC167" s="3">
        <v>1.3837000000000002</v>
      </c>
      <c r="AD167" s="3">
        <v>1.3837000000000002</v>
      </c>
      <c r="AE167" s="3">
        <v>1.3837000000000002</v>
      </c>
      <c r="AF167" s="3">
        <v>1.3837000000000002</v>
      </c>
      <c r="AG167" s="3">
        <v>1.3837000000000002</v>
      </c>
      <c r="AH167" s="3">
        <v>1.3837000000000002</v>
      </c>
      <c r="AI167" s="3">
        <v>1.3837000000000002</v>
      </c>
      <c r="AJ167" s="3">
        <v>1.3837000000000002</v>
      </c>
      <c r="AK167" s="3">
        <v>1.3837000000000002</v>
      </c>
      <c r="AL167" s="3">
        <v>1.3837000000000002</v>
      </c>
      <c r="AM167" s="3">
        <v>1.3837000000000002</v>
      </c>
      <c r="AN167" s="3">
        <v>1.3837000000000002</v>
      </c>
      <c r="AO167" s="3">
        <v>1.3837000000000002</v>
      </c>
      <c r="AP167" s="3">
        <v>1.3837000000000002</v>
      </c>
      <c r="AQ167" s="3">
        <v>1.3837000000000002</v>
      </c>
      <c r="AR167" s="65"/>
    </row>
    <row r="168" spans="1:44" x14ac:dyDescent="0.3">
      <c r="A168" s="3">
        <v>17</v>
      </c>
      <c r="B168" s="3" t="s">
        <v>70</v>
      </c>
      <c r="C168" s="3" t="s">
        <v>167</v>
      </c>
      <c r="D168" s="3">
        <v>7</v>
      </c>
      <c r="E168" s="3" t="s">
        <v>316</v>
      </c>
      <c r="F168" s="3"/>
      <c r="G168" s="3" t="s">
        <v>342</v>
      </c>
      <c r="H168" s="3">
        <v>0</v>
      </c>
      <c r="I168" s="3">
        <v>0</v>
      </c>
      <c r="J168" s="3">
        <v>2.7</v>
      </c>
      <c r="K168" s="3">
        <v>1.71</v>
      </c>
      <c r="L168" s="3">
        <v>1.4</v>
      </c>
      <c r="M168" s="3">
        <v>1.37</v>
      </c>
      <c r="N168" s="3">
        <v>1.37</v>
      </c>
      <c r="O168" s="3">
        <v>1.37</v>
      </c>
      <c r="P168" s="3">
        <v>1.37</v>
      </c>
      <c r="Q168" s="3">
        <v>1.37</v>
      </c>
      <c r="R168" s="3">
        <v>1.37</v>
      </c>
      <c r="S168" s="3">
        <v>1.37</v>
      </c>
      <c r="T168" s="3">
        <v>1.37</v>
      </c>
      <c r="U168" s="3">
        <v>1.37</v>
      </c>
      <c r="V168" s="3">
        <v>1.37</v>
      </c>
      <c r="W168" s="3">
        <v>1.37</v>
      </c>
      <c r="X168" s="3">
        <v>1.37</v>
      </c>
      <c r="Y168" s="3">
        <v>1.37</v>
      </c>
      <c r="Z168" s="3">
        <v>1.37</v>
      </c>
      <c r="AA168" s="3">
        <v>1.37</v>
      </c>
      <c r="AB168" s="3">
        <v>1.37</v>
      </c>
      <c r="AC168" s="3">
        <v>1.37</v>
      </c>
      <c r="AD168" s="3">
        <v>1.37</v>
      </c>
      <c r="AE168" s="3">
        <v>1.37</v>
      </c>
      <c r="AF168" s="3">
        <v>1.37</v>
      </c>
      <c r="AG168" s="3">
        <v>1.37</v>
      </c>
      <c r="AH168" s="3">
        <v>1.37</v>
      </c>
      <c r="AI168" s="3">
        <v>1.37</v>
      </c>
      <c r="AJ168" s="3">
        <v>1.37</v>
      </c>
      <c r="AK168" s="3">
        <v>1.37</v>
      </c>
      <c r="AL168" s="3">
        <v>1.37</v>
      </c>
      <c r="AM168" s="3">
        <v>1.37</v>
      </c>
      <c r="AN168" s="3">
        <v>1.37</v>
      </c>
      <c r="AO168" s="3">
        <v>1.37</v>
      </c>
      <c r="AP168" s="3">
        <v>1.37</v>
      </c>
      <c r="AQ168" s="3">
        <v>1.37</v>
      </c>
      <c r="AR168" s="65"/>
    </row>
    <row r="169" spans="1:44" x14ac:dyDescent="0.3">
      <c r="A169" s="3">
        <v>17</v>
      </c>
      <c r="B169" s="3" t="s">
        <v>70</v>
      </c>
      <c r="C169" s="3" t="s">
        <v>167</v>
      </c>
      <c r="D169" s="3">
        <v>8</v>
      </c>
      <c r="E169" s="3" t="s">
        <v>317</v>
      </c>
      <c r="F169" s="3"/>
      <c r="G169" s="3" t="s">
        <v>329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65"/>
    </row>
    <row r="170" spans="1:44" x14ac:dyDescent="0.3">
      <c r="A170" s="3">
        <v>17</v>
      </c>
      <c r="B170" s="3" t="s">
        <v>70</v>
      </c>
      <c r="C170" s="3" t="s">
        <v>167</v>
      </c>
      <c r="D170" s="3">
        <v>9</v>
      </c>
      <c r="E170" s="3" t="s">
        <v>318</v>
      </c>
      <c r="F170" s="3"/>
      <c r="G170" s="3" t="s">
        <v>329</v>
      </c>
      <c r="H170" s="3">
        <v>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65"/>
    </row>
    <row r="171" spans="1:44" x14ac:dyDescent="0.3">
      <c r="A171" s="3">
        <v>17</v>
      </c>
      <c r="B171" s="3" t="s">
        <v>70</v>
      </c>
      <c r="C171" s="3" t="s">
        <v>167</v>
      </c>
      <c r="D171" s="3">
        <v>10</v>
      </c>
      <c r="E171" s="3" t="s">
        <v>319</v>
      </c>
      <c r="F171" s="3"/>
      <c r="G171" s="3" t="s">
        <v>329</v>
      </c>
      <c r="H171" s="3">
        <v>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65"/>
    </row>
    <row r="172" spans="1:44" x14ac:dyDescent="0.3">
      <c r="A172" s="4">
        <v>18</v>
      </c>
      <c r="B172" s="4" t="s">
        <v>71</v>
      </c>
      <c r="C172" s="4" t="s">
        <v>172</v>
      </c>
      <c r="D172" s="4">
        <v>1</v>
      </c>
      <c r="E172" s="4" t="s">
        <v>310</v>
      </c>
      <c r="F172" s="4"/>
      <c r="G172" s="4" t="s">
        <v>329</v>
      </c>
      <c r="H172" s="4">
        <v>0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65"/>
    </row>
    <row r="173" spans="1:44" x14ac:dyDescent="0.3">
      <c r="A173" s="4">
        <v>18</v>
      </c>
      <c r="B173" s="4" t="s">
        <v>71</v>
      </c>
      <c r="C173" s="4" t="s">
        <v>172</v>
      </c>
      <c r="D173" s="4">
        <v>2</v>
      </c>
      <c r="E173" s="4" t="s">
        <v>311</v>
      </c>
      <c r="F173" s="4"/>
      <c r="G173" s="4" t="s">
        <v>329</v>
      </c>
      <c r="H173" s="4">
        <v>0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65"/>
    </row>
    <row r="174" spans="1:44" x14ac:dyDescent="0.3">
      <c r="A174" s="4">
        <v>18</v>
      </c>
      <c r="B174" s="4" t="s">
        <v>71</v>
      </c>
      <c r="C174" s="4" t="s">
        <v>172</v>
      </c>
      <c r="D174" s="4">
        <v>3</v>
      </c>
      <c r="E174" s="4" t="s">
        <v>312</v>
      </c>
      <c r="F174" s="4"/>
      <c r="G174" s="4" t="s">
        <v>329</v>
      </c>
      <c r="H174" s="4">
        <v>0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65"/>
    </row>
    <row r="175" spans="1:44" x14ac:dyDescent="0.3">
      <c r="A175" s="4">
        <v>18</v>
      </c>
      <c r="B175" s="4" t="s">
        <v>71</v>
      </c>
      <c r="C175" s="4" t="s">
        <v>172</v>
      </c>
      <c r="D175" s="4">
        <v>4</v>
      </c>
      <c r="E175" s="4" t="s">
        <v>313</v>
      </c>
      <c r="F175" s="60"/>
      <c r="G175" s="60" t="s">
        <v>329</v>
      </c>
      <c r="H175" s="4">
        <v>0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</row>
    <row r="176" spans="1:44" x14ac:dyDescent="0.3">
      <c r="A176" s="4">
        <v>18</v>
      </c>
      <c r="B176" s="4" t="s">
        <v>71</v>
      </c>
      <c r="C176" s="4" t="s">
        <v>172</v>
      </c>
      <c r="D176" s="4">
        <v>5</v>
      </c>
      <c r="E176" s="4" t="s">
        <v>314</v>
      </c>
      <c r="F176" s="60"/>
      <c r="G176" s="60" t="s">
        <v>329</v>
      </c>
      <c r="H176" s="4">
        <v>0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</row>
    <row r="177" spans="1:43" x14ac:dyDescent="0.3">
      <c r="A177" s="4">
        <v>18</v>
      </c>
      <c r="B177" s="4" t="s">
        <v>71</v>
      </c>
      <c r="C177" s="4" t="s">
        <v>172</v>
      </c>
      <c r="D177" s="4">
        <v>6</v>
      </c>
      <c r="E177" s="4" t="s">
        <v>315</v>
      </c>
      <c r="F177" s="60"/>
      <c r="G177" s="60" t="s">
        <v>329</v>
      </c>
      <c r="H177" s="4">
        <v>0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</row>
    <row r="178" spans="1:43" x14ac:dyDescent="0.3">
      <c r="A178" s="4">
        <v>18</v>
      </c>
      <c r="B178" s="4" t="s">
        <v>71</v>
      </c>
      <c r="C178" s="4" t="s">
        <v>172</v>
      </c>
      <c r="D178" s="4">
        <v>7</v>
      </c>
      <c r="E178" s="4" t="s">
        <v>316</v>
      </c>
      <c r="F178" s="60"/>
      <c r="G178" s="60" t="s">
        <v>329</v>
      </c>
      <c r="H178" s="4">
        <v>0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</row>
    <row r="179" spans="1:43" x14ac:dyDescent="0.3">
      <c r="A179" s="4">
        <v>18</v>
      </c>
      <c r="B179" s="4" t="s">
        <v>71</v>
      </c>
      <c r="C179" s="4" t="s">
        <v>172</v>
      </c>
      <c r="D179" s="4">
        <v>8</v>
      </c>
      <c r="E179" s="4" t="s">
        <v>317</v>
      </c>
      <c r="F179" s="60"/>
      <c r="G179" s="60" t="s">
        <v>329</v>
      </c>
      <c r="H179" s="4">
        <v>0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</row>
    <row r="180" spans="1:43" x14ac:dyDescent="0.3">
      <c r="A180" s="4">
        <v>18</v>
      </c>
      <c r="B180" s="4" t="s">
        <v>71</v>
      </c>
      <c r="C180" s="4" t="s">
        <v>172</v>
      </c>
      <c r="D180" s="4">
        <v>9</v>
      </c>
      <c r="E180" s="4" t="s">
        <v>318</v>
      </c>
      <c r="F180" s="60"/>
      <c r="G180" s="60" t="s">
        <v>329</v>
      </c>
      <c r="H180" s="4">
        <v>0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</row>
    <row r="181" spans="1:43" x14ac:dyDescent="0.3">
      <c r="A181" s="4">
        <v>18</v>
      </c>
      <c r="B181" s="4" t="s">
        <v>71</v>
      </c>
      <c r="C181" s="4" t="s">
        <v>172</v>
      </c>
      <c r="D181" s="4">
        <v>10</v>
      </c>
      <c r="E181" s="4" t="s">
        <v>319</v>
      </c>
      <c r="F181" s="60"/>
      <c r="G181" s="60" t="s">
        <v>329</v>
      </c>
      <c r="H181" s="4">
        <v>0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361"/>
  <sheetViews>
    <sheetView tabSelected="1" zoomScale="70" zoomScaleNormal="70" workbookViewId="0">
      <selection activeCell="H24" sqref="H24"/>
    </sheetView>
  </sheetViews>
  <sheetFormatPr defaultRowHeight="14.4" x14ac:dyDescent="0.3"/>
  <cols>
    <col min="1" max="1" width="7.33203125" bestFit="1" customWidth="1"/>
    <col min="2" max="2" width="19.6640625" bestFit="1" customWidth="1"/>
    <col min="3" max="3" width="60.5546875" bestFit="1" customWidth="1"/>
    <col min="4" max="4" width="12.33203125" bestFit="1" customWidth="1"/>
    <col min="5" max="5" width="16.77734375" bestFit="1" customWidth="1"/>
    <col min="6" max="6" width="4.6640625" bestFit="1" customWidth="1"/>
    <col min="7" max="7" width="15.6640625" bestFit="1" customWidth="1"/>
    <col min="8" max="8" width="19.6640625" bestFit="1" customWidth="1"/>
    <col min="9" max="43" width="13.5546875" bestFit="1" customWidth="1"/>
  </cols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308</v>
      </c>
      <c r="H1" s="1" t="s">
        <v>309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  <row r="2" spans="1:43" s="83" customFormat="1" x14ac:dyDescent="0.3">
      <c r="A2" s="82">
        <v>1</v>
      </c>
      <c r="B2" s="82" t="s">
        <v>72</v>
      </c>
      <c r="C2" s="82" t="s">
        <v>217</v>
      </c>
      <c r="D2" s="82">
        <v>1</v>
      </c>
      <c r="E2" s="82" t="s">
        <v>310</v>
      </c>
      <c r="F2" s="82"/>
      <c r="G2" s="82" t="s">
        <v>329</v>
      </c>
      <c r="H2" s="82">
        <v>0</v>
      </c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</row>
    <row r="3" spans="1:43" s="83" customFormat="1" x14ac:dyDescent="0.3">
      <c r="A3" s="82">
        <v>1</v>
      </c>
      <c r="B3" s="82" t="s">
        <v>72</v>
      </c>
      <c r="C3" s="82" t="s">
        <v>217</v>
      </c>
      <c r="D3" s="82">
        <v>2</v>
      </c>
      <c r="E3" s="82" t="s">
        <v>311</v>
      </c>
      <c r="F3" s="82"/>
      <c r="G3" s="82" t="s">
        <v>329</v>
      </c>
      <c r="H3" s="82">
        <v>0</v>
      </c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</row>
    <row r="4" spans="1:43" s="83" customFormat="1" x14ac:dyDescent="0.3">
      <c r="A4" s="82">
        <v>1</v>
      </c>
      <c r="B4" s="82" t="s">
        <v>72</v>
      </c>
      <c r="C4" s="82" t="s">
        <v>217</v>
      </c>
      <c r="D4" s="82">
        <v>3</v>
      </c>
      <c r="E4" s="82" t="s">
        <v>313</v>
      </c>
      <c r="F4" s="82"/>
      <c r="G4" s="82" t="s">
        <v>329</v>
      </c>
      <c r="H4" s="82">
        <v>0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</row>
    <row r="5" spans="1:43" s="83" customFormat="1" x14ac:dyDescent="0.3">
      <c r="A5" s="82">
        <v>1</v>
      </c>
      <c r="B5" s="82" t="s">
        <v>72</v>
      </c>
      <c r="C5" s="82" t="s">
        <v>217</v>
      </c>
      <c r="D5" s="82">
        <v>4</v>
      </c>
      <c r="E5" s="82" t="s">
        <v>312</v>
      </c>
      <c r="F5" s="82"/>
      <c r="G5" s="82" t="s">
        <v>330</v>
      </c>
      <c r="H5" s="82">
        <v>0</v>
      </c>
      <c r="I5" s="82">
        <v>17.079356000000001</v>
      </c>
      <c r="J5" s="82">
        <v>17.477432</v>
      </c>
      <c r="K5" s="82">
        <v>17.733338</v>
      </c>
      <c r="L5" s="82">
        <v>17.894463999999999</v>
      </c>
      <c r="M5" s="82">
        <v>17.970288</v>
      </c>
      <c r="N5" s="82">
        <v>17.951332000000001</v>
      </c>
      <c r="O5" s="82">
        <v>18.084023999999999</v>
      </c>
      <c r="P5" s="82">
        <v>18.235671999999997</v>
      </c>
      <c r="Q5" s="82">
        <v>18.510534</v>
      </c>
      <c r="R5" s="82">
        <v>18.652704</v>
      </c>
      <c r="S5" s="82">
        <v>18.880176000000002</v>
      </c>
      <c r="T5" s="82">
        <v>19.060257999999997</v>
      </c>
      <c r="U5" s="82">
        <v>19.28773</v>
      </c>
      <c r="V5" s="82">
        <v>19.52468</v>
      </c>
      <c r="W5" s="82">
        <v>19.638415999999999</v>
      </c>
      <c r="X5" s="82">
        <v>19.76163</v>
      </c>
      <c r="Y5" s="82">
        <v>20.178661999999999</v>
      </c>
      <c r="Z5" s="82">
        <v>20.235530000000001</v>
      </c>
      <c r="AA5" s="82">
        <v>20.235530000000001</v>
      </c>
      <c r="AB5" s="82">
        <v>20.235530000000001</v>
      </c>
      <c r="AC5" s="82">
        <v>20.235530000000001</v>
      </c>
      <c r="AD5" s="82">
        <v>20.235530000000001</v>
      </c>
      <c r="AE5" s="82">
        <v>20.235530000000001</v>
      </c>
      <c r="AF5" s="82">
        <v>20.235530000000001</v>
      </c>
      <c r="AG5" s="82">
        <v>20.235530000000001</v>
      </c>
      <c r="AH5" s="82">
        <v>20.235530000000001</v>
      </c>
      <c r="AI5" s="82">
        <v>20.235530000000001</v>
      </c>
      <c r="AJ5" s="82">
        <v>20.235530000000001</v>
      </c>
      <c r="AK5" s="82">
        <v>20.235530000000001</v>
      </c>
      <c r="AL5" s="82">
        <v>20.235530000000001</v>
      </c>
      <c r="AM5" s="82">
        <v>20.235530000000001</v>
      </c>
      <c r="AN5" s="82">
        <v>20.235530000000001</v>
      </c>
      <c r="AO5" s="82">
        <v>20.235530000000001</v>
      </c>
      <c r="AP5" s="82">
        <v>20.235530000000001</v>
      </c>
      <c r="AQ5" s="82">
        <v>20.235530000000001</v>
      </c>
    </row>
    <row r="6" spans="1:43" s="85" customFormat="1" x14ac:dyDescent="0.3">
      <c r="A6" s="84">
        <v>2</v>
      </c>
      <c r="B6" s="84" t="s">
        <v>73</v>
      </c>
      <c r="C6" s="84" t="s">
        <v>218</v>
      </c>
      <c r="D6" s="84">
        <v>1</v>
      </c>
      <c r="E6" s="84" t="s">
        <v>310</v>
      </c>
      <c r="F6" s="84"/>
      <c r="G6" s="84" t="s">
        <v>329</v>
      </c>
      <c r="H6" s="84">
        <v>0</v>
      </c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</row>
    <row r="7" spans="1:43" s="85" customFormat="1" x14ac:dyDescent="0.3">
      <c r="A7" s="84">
        <v>2</v>
      </c>
      <c r="B7" s="84" t="s">
        <v>73</v>
      </c>
      <c r="C7" s="84" t="s">
        <v>218</v>
      </c>
      <c r="D7" s="84">
        <v>2</v>
      </c>
      <c r="E7" s="84" t="s">
        <v>311</v>
      </c>
      <c r="F7" s="84"/>
      <c r="G7" s="84" t="s">
        <v>329</v>
      </c>
      <c r="H7" s="84">
        <v>0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</row>
    <row r="8" spans="1:43" s="85" customFormat="1" x14ac:dyDescent="0.3">
      <c r="A8" s="84">
        <v>2</v>
      </c>
      <c r="B8" s="84" t="s">
        <v>73</v>
      </c>
      <c r="C8" s="84" t="s">
        <v>218</v>
      </c>
      <c r="D8" s="84">
        <v>3</v>
      </c>
      <c r="E8" s="84" t="s">
        <v>313</v>
      </c>
      <c r="F8" s="84"/>
      <c r="G8" s="84" t="s">
        <v>329</v>
      </c>
      <c r="H8" s="84">
        <v>0</v>
      </c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</row>
    <row r="9" spans="1:43" s="85" customFormat="1" x14ac:dyDescent="0.3">
      <c r="A9" s="84">
        <v>2</v>
      </c>
      <c r="B9" s="84" t="s">
        <v>73</v>
      </c>
      <c r="C9" s="84" t="s">
        <v>218</v>
      </c>
      <c r="D9" s="84">
        <v>4</v>
      </c>
      <c r="E9" s="84" t="s">
        <v>312</v>
      </c>
      <c r="F9" s="84"/>
      <c r="G9" s="84" t="s">
        <v>342</v>
      </c>
      <c r="H9" s="84">
        <v>0</v>
      </c>
      <c r="I9" s="84">
        <v>31.586745983347903</v>
      </c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</row>
    <row r="10" spans="1:43" s="83" customFormat="1" x14ac:dyDescent="0.3">
      <c r="A10" s="82">
        <v>3</v>
      </c>
      <c r="B10" s="82" t="s">
        <v>74</v>
      </c>
      <c r="C10" s="82" t="s">
        <v>219</v>
      </c>
      <c r="D10" s="82">
        <v>1</v>
      </c>
      <c r="E10" s="82" t="s">
        <v>310</v>
      </c>
      <c r="F10" s="82"/>
      <c r="G10" s="82" t="s">
        <v>329</v>
      </c>
      <c r="H10" s="82">
        <v>0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</row>
    <row r="11" spans="1:43" s="83" customFormat="1" x14ac:dyDescent="0.3">
      <c r="A11" s="82">
        <v>3</v>
      </c>
      <c r="B11" s="82" t="s">
        <v>74</v>
      </c>
      <c r="C11" s="82" t="s">
        <v>219</v>
      </c>
      <c r="D11" s="82">
        <v>2</v>
      </c>
      <c r="E11" s="82" t="s">
        <v>311</v>
      </c>
      <c r="F11" s="82"/>
      <c r="G11" s="82" t="s">
        <v>329</v>
      </c>
      <c r="H11" s="82">
        <v>0</v>
      </c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</row>
    <row r="12" spans="1:43" s="83" customFormat="1" x14ac:dyDescent="0.3">
      <c r="A12" s="82">
        <v>3</v>
      </c>
      <c r="B12" s="82" t="s">
        <v>74</v>
      </c>
      <c r="C12" s="82" t="s">
        <v>219</v>
      </c>
      <c r="D12" s="82">
        <v>3</v>
      </c>
      <c r="E12" s="82" t="s">
        <v>313</v>
      </c>
      <c r="F12" s="82"/>
      <c r="G12" s="82" t="s">
        <v>329</v>
      </c>
      <c r="H12" s="82">
        <v>0</v>
      </c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</row>
    <row r="13" spans="1:43" s="83" customFormat="1" x14ac:dyDescent="0.3">
      <c r="A13" s="82">
        <v>3</v>
      </c>
      <c r="B13" s="82" t="s">
        <v>74</v>
      </c>
      <c r="C13" s="82" t="s">
        <v>219</v>
      </c>
      <c r="D13" s="82">
        <v>4</v>
      </c>
      <c r="E13" s="82" t="s">
        <v>312</v>
      </c>
      <c r="F13" s="82"/>
      <c r="G13" s="82" t="s">
        <v>329</v>
      </c>
      <c r="H13" s="82">
        <v>0</v>
      </c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</row>
    <row r="14" spans="1:43" s="85" customFormat="1" x14ac:dyDescent="0.3">
      <c r="A14" s="84">
        <v>4</v>
      </c>
      <c r="B14" s="84" t="s">
        <v>75</v>
      </c>
      <c r="C14" s="84" t="s">
        <v>220</v>
      </c>
      <c r="D14" s="84">
        <v>1</v>
      </c>
      <c r="E14" s="84" t="s">
        <v>310</v>
      </c>
      <c r="F14" s="84"/>
      <c r="G14" s="84" t="s">
        <v>342</v>
      </c>
      <c r="H14" s="84">
        <v>0</v>
      </c>
      <c r="I14" s="86">
        <v>37.585400513232159</v>
      </c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</row>
    <row r="15" spans="1:43" s="85" customFormat="1" x14ac:dyDescent="0.3">
      <c r="A15" s="84">
        <v>4</v>
      </c>
      <c r="B15" s="84" t="s">
        <v>75</v>
      </c>
      <c r="C15" s="84" t="s">
        <v>220</v>
      </c>
      <c r="D15" s="84">
        <v>2</v>
      </c>
      <c r="E15" s="84" t="s">
        <v>311</v>
      </c>
      <c r="F15" s="84"/>
      <c r="G15" s="84" t="s">
        <v>342</v>
      </c>
      <c r="H15" s="84">
        <v>0</v>
      </c>
      <c r="I15" s="84">
        <v>0</v>
      </c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</row>
    <row r="16" spans="1:43" s="85" customFormat="1" x14ac:dyDescent="0.3">
      <c r="A16" s="84">
        <v>4</v>
      </c>
      <c r="B16" s="84" t="s">
        <v>75</v>
      </c>
      <c r="C16" s="84" t="s">
        <v>220</v>
      </c>
      <c r="D16" s="84">
        <v>3</v>
      </c>
      <c r="E16" s="84" t="s">
        <v>313</v>
      </c>
      <c r="F16" s="84"/>
      <c r="G16" s="84" t="s">
        <v>329</v>
      </c>
      <c r="H16" s="84">
        <v>0</v>
      </c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</row>
    <row r="17" spans="1:43" s="85" customFormat="1" x14ac:dyDescent="0.3">
      <c r="A17" s="84">
        <v>4</v>
      </c>
      <c r="B17" s="84" t="s">
        <v>75</v>
      </c>
      <c r="C17" s="84" t="s">
        <v>220</v>
      </c>
      <c r="D17" s="84">
        <v>4</v>
      </c>
      <c r="E17" s="84" t="s">
        <v>312</v>
      </c>
      <c r="F17" s="84"/>
      <c r="G17" s="84" t="s">
        <v>342</v>
      </c>
      <c r="H17" s="84">
        <v>0</v>
      </c>
      <c r="I17" s="84">
        <v>0</v>
      </c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</row>
    <row r="18" spans="1:43" s="83" customFormat="1" x14ac:dyDescent="0.3">
      <c r="A18" s="82">
        <v>5</v>
      </c>
      <c r="B18" s="82" t="s">
        <v>76</v>
      </c>
      <c r="C18" s="82" t="s">
        <v>221</v>
      </c>
      <c r="D18" s="82">
        <v>1</v>
      </c>
      <c r="E18" s="82" t="s">
        <v>310</v>
      </c>
      <c r="F18" s="82"/>
      <c r="G18" s="82" t="s">
        <v>329</v>
      </c>
      <c r="H18" s="82">
        <v>0</v>
      </c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</row>
    <row r="19" spans="1:43" s="83" customFormat="1" x14ac:dyDescent="0.3">
      <c r="A19" s="82">
        <v>5</v>
      </c>
      <c r="B19" s="82" t="s">
        <v>76</v>
      </c>
      <c r="C19" s="82" t="s">
        <v>221</v>
      </c>
      <c r="D19" s="82">
        <v>2</v>
      </c>
      <c r="E19" s="82" t="s">
        <v>311</v>
      </c>
      <c r="F19" s="82"/>
      <c r="G19" s="82" t="s">
        <v>329</v>
      </c>
      <c r="H19" s="82">
        <v>0</v>
      </c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</row>
    <row r="20" spans="1:43" s="83" customFormat="1" x14ac:dyDescent="0.3">
      <c r="A20" s="82">
        <v>5</v>
      </c>
      <c r="B20" s="82" t="s">
        <v>76</v>
      </c>
      <c r="C20" s="82" t="s">
        <v>221</v>
      </c>
      <c r="D20" s="82">
        <v>3</v>
      </c>
      <c r="E20" s="82" t="s">
        <v>313</v>
      </c>
      <c r="F20" s="82"/>
      <c r="G20" s="82" t="s">
        <v>329</v>
      </c>
      <c r="H20" s="82">
        <v>0</v>
      </c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</row>
    <row r="21" spans="1:43" s="83" customFormat="1" x14ac:dyDescent="0.3">
      <c r="A21" s="82">
        <v>5</v>
      </c>
      <c r="B21" s="82" t="s">
        <v>76</v>
      </c>
      <c r="C21" s="82" t="s">
        <v>221</v>
      </c>
      <c r="D21" s="82">
        <v>4</v>
      </c>
      <c r="E21" s="82" t="s">
        <v>312</v>
      </c>
      <c r="F21" s="82"/>
      <c r="G21" s="82" t="s">
        <v>342</v>
      </c>
      <c r="H21" s="82">
        <v>0</v>
      </c>
      <c r="I21" s="82">
        <v>0</v>
      </c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</row>
    <row r="22" spans="1:43" s="85" customFormat="1" x14ac:dyDescent="0.3">
      <c r="A22" s="84">
        <v>6</v>
      </c>
      <c r="B22" s="84" t="s">
        <v>77</v>
      </c>
      <c r="C22" s="84" t="s">
        <v>222</v>
      </c>
      <c r="D22" s="84">
        <v>1</v>
      </c>
      <c r="E22" s="84" t="s">
        <v>310</v>
      </c>
      <c r="F22" s="84"/>
      <c r="G22" s="84" t="s">
        <v>329</v>
      </c>
      <c r="H22" s="84">
        <v>0</v>
      </c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</row>
    <row r="23" spans="1:43" s="85" customFormat="1" x14ac:dyDescent="0.3">
      <c r="A23" s="84">
        <v>6</v>
      </c>
      <c r="B23" s="84" t="s">
        <v>77</v>
      </c>
      <c r="C23" s="84" t="s">
        <v>222</v>
      </c>
      <c r="D23" s="84">
        <v>2</v>
      </c>
      <c r="E23" s="84" t="s">
        <v>311</v>
      </c>
      <c r="F23" s="84"/>
      <c r="G23" s="84" t="s">
        <v>329</v>
      </c>
      <c r="H23" s="84">
        <v>0</v>
      </c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</row>
    <row r="24" spans="1:43" s="85" customFormat="1" x14ac:dyDescent="0.3">
      <c r="A24" s="84">
        <v>6</v>
      </c>
      <c r="B24" s="84" t="s">
        <v>77</v>
      </c>
      <c r="C24" s="84" t="s">
        <v>222</v>
      </c>
      <c r="D24" s="84">
        <v>3</v>
      </c>
      <c r="E24" s="84" t="s">
        <v>313</v>
      </c>
      <c r="F24" s="84"/>
      <c r="G24" s="84" t="s">
        <v>329</v>
      </c>
      <c r="H24" s="84">
        <v>0</v>
      </c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</row>
    <row r="25" spans="1:43" s="85" customFormat="1" x14ac:dyDescent="0.3">
      <c r="A25" s="84">
        <v>6</v>
      </c>
      <c r="B25" s="84" t="s">
        <v>77</v>
      </c>
      <c r="C25" s="84" t="s">
        <v>222</v>
      </c>
      <c r="D25" s="84">
        <v>4</v>
      </c>
      <c r="E25" s="84" t="s">
        <v>312</v>
      </c>
      <c r="F25" s="84"/>
      <c r="G25" s="84" t="s">
        <v>329</v>
      </c>
      <c r="H25" s="84">
        <v>0</v>
      </c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</row>
    <row r="26" spans="1:43" s="83" customFormat="1" x14ac:dyDescent="0.3">
      <c r="A26" s="82">
        <v>7</v>
      </c>
      <c r="B26" s="82" t="s">
        <v>78</v>
      </c>
      <c r="C26" s="82" t="s">
        <v>223</v>
      </c>
      <c r="D26" s="82">
        <v>1</v>
      </c>
      <c r="E26" s="82" t="s">
        <v>310</v>
      </c>
      <c r="F26" s="82"/>
      <c r="G26" s="82" t="s">
        <v>329</v>
      </c>
      <c r="H26" s="82">
        <v>0</v>
      </c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</row>
    <row r="27" spans="1:43" s="83" customFormat="1" x14ac:dyDescent="0.3">
      <c r="A27" s="82">
        <v>7</v>
      </c>
      <c r="B27" s="82" t="s">
        <v>78</v>
      </c>
      <c r="C27" s="82" t="s">
        <v>223</v>
      </c>
      <c r="D27" s="82">
        <v>2</v>
      </c>
      <c r="E27" s="82" t="s">
        <v>311</v>
      </c>
      <c r="F27" s="82"/>
      <c r="G27" s="82" t="s">
        <v>329</v>
      </c>
      <c r="H27" s="82">
        <v>0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</row>
    <row r="28" spans="1:43" s="83" customFormat="1" x14ac:dyDescent="0.3">
      <c r="A28" s="82">
        <v>7</v>
      </c>
      <c r="B28" s="82" t="s">
        <v>78</v>
      </c>
      <c r="C28" s="82" t="s">
        <v>223</v>
      </c>
      <c r="D28" s="82">
        <v>3</v>
      </c>
      <c r="E28" s="82" t="s">
        <v>313</v>
      </c>
      <c r="F28" s="82"/>
      <c r="G28" s="82" t="s">
        <v>329</v>
      </c>
      <c r="H28" s="82">
        <v>0</v>
      </c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</row>
    <row r="29" spans="1:43" s="83" customFormat="1" x14ac:dyDescent="0.3">
      <c r="A29" s="82">
        <v>7</v>
      </c>
      <c r="B29" s="82" t="s">
        <v>78</v>
      </c>
      <c r="C29" s="82" t="s">
        <v>223</v>
      </c>
      <c r="D29" s="82">
        <v>4</v>
      </c>
      <c r="E29" s="82" t="s">
        <v>312</v>
      </c>
      <c r="F29" s="82"/>
      <c r="G29" s="82" t="s">
        <v>329</v>
      </c>
      <c r="H29" s="82">
        <v>0</v>
      </c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</row>
    <row r="30" spans="1:43" s="85" customFormat="1" x14ac:dyDescent="0.3">
      <c r="A30" s="84">
        <f>A26+1</f>
        <v>8</v>
      </c>
      <c r="B30" s="84" t="s">
        <v>360</v>
      </c>
      <c r="C30" s="84" t="s">
        <v>361</v>
      </c>
      <c r="D30" s="84">
        <v>1</v>
      </c>
      <c r="E30" s="84" t="s">
        <v>310</v>
      </c>
      <c r="F30" s="84"/>
      <c r="G30" s="84" t="s">
        <v>329</v>
      </c>
      <c r="H30" s="84">
        <v>0</v>
      </c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</row>
    <row r="31" spans="1:43" s="85" customFormat="1" x14ac:dyDescent="0.3">
      <c r="A31" s="84">
        <f>A30</f>
        <v>8</v>
      </c>
      <c r="B31" s="84" t="s">
        <v>360</v>
      </c>
      <c r="C31" s="84" t="s">
        <v>361</v>
      </c>
      <c r="D31" s="84">
        <v>2</v>
      </c>
      <c r="E31" s="84" t="s">
        <v>311</v>
      </c>
      <c r="F31" s="84"/>
      <c r="G31" s="84" t="s">
        <v>329</v>
      </c>
      <c r="H31" s="84">
        <v>0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</row>
    <row r="32" spans="1:43" s="85" customFormat="1" x14ac:dyDescent="0.3">
      <c r="A32" s="84">
        <f>A31</f>
        <v>8</v>
      </c>
      <c r="B32" s="84" t="s">
        <v>360</v>
      </c>
      <c r="C32" s="84" t="s">
        <v>361</v>
      </c>
      <c r="D32" s="84">
        <v>3</v>
      </c>
      <c r="E32" s="84" t="s">
        <v>313</v>
      </c>
      <c r="F32" s="84"/>
      <c r="G32" s="84" t="s">
        <v>329</v>
      </c>
      <c r="H32" s="84">
        <v>0</v>
      </c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</row>
    <row r="33" spans="1:43" s="85" customFormat="1" x14ac:dyDescent="0.3">
      <c r="A33" s="84">
        <f>A32</f>
        <v>8</v>
      </c>
      <c r="B33" s="84" t="s">
        <v>360</v>
      </c>
      <c r="C33" s="84" t="s">
        <v>361</v>
      </c>
      <c r="D33" s="84">
        <v>4</v>
      </c>
      <c r="E33" s="84" t="s">
        <v>312</v>
      </c>
      <c r="F33" s="84"/>
      <c r="G33" s="84" t="s">
        <v>330</v>
      </c>
      <c r="H33" s="84">
        <v>0</v>
      </c>
      <c r="I33" s="84">
        <v>7.0563710000000004</v>
      </c>
      <c r="J33" s="84">
        <v>7.0682185000000013</v>
      </c>
      <c r="K33" s="84">
        <v>6.9852860000000003</v>
      </c>
      <c r="L33" s="84">
        <v>7.0800659999999986</v>
      </c>
      <c r="M33" s="84">
        <v>6.9971335000000003</v>
      </c>
      <c r="N33" s="84">
        <v>7.0919134999999995</v>
      </c>
      <c r="O33" s="84">
        <v>7.1866935000000014</v>
      </c>
      <c r="P33" s="84">
        <v>7.2814734999999997</v>
      </c>
      <c r="Q33" s="84">
        <v>7.3762534999999989</v>
      </c>
      <c r="R33" s="84">
        <v>7.4710334999999999</v>
      </c>
      <c r="S33" s="84">
        <v>7.5658135</v>
      </c>
      <c r="T33" s="84">
        <v>7.6605935000000009</v>
      </c>
      <c r="U33" s="84">
        <v>7.755373500000001</v>
      </c>
      <c r="V33" s="84">
        <v>7.8501534999999985</v>
      </c>
      <c r="W33" s="84">
        <v>7.9449335000000003</v>
      </c>
      <c r="X33" s="84">
        <v>8.0397134999999995</v>
      </c>
      <c r="Y33" s="84">
        <v>8.1344935000000014</v>
      </c>
      <c r="Z33" s="84">
        <v>8.2292735000000015</v>
      </c>
      <c r="AA33" s="84">
        <v>8.3240534999999998</v>
      </c>
      <c r="AB33" s="84">
        <v>8.4188334999999999</v>
      </c>
      <c r="AC33" s="84">
        <v>8.5136134999999999</v>
      </c>
      <c r="AD33" s="84">
        <v>8.5136134999999999</v>
      </c>
      <c r="AE33" s="84">
        <v>8.5136134999999999</v>
      </c>
      <c r="AF33" s="84">
        <v>8.5136134999999999</v>
      </c>
      <c r="AG33" s="84">
        <v>8.5136134999999999</v>
      </c>
      <c r="AH33" s="84">
        <v>8.5136134999999999</v>
      </c>
      <c r="AI33" s="84">
        <v>8.5136134999999999</v>
      </c>
      <c r="AJ33" s="84">
        <v>8.5136134999999999</v>
      </c>
      <c r="AK33" s="84">
        <v>8.5136134999999999</v>
      </c>
      <c r="AL33" s="84">
        <v>8.5136134999999999</v>
      </c>
      <c r="AM33" s="84">
        <v>8.5136134999999999</v>
      </c>
      <c r="AN33" s="84">
        <v>8.5136134999999999</v>
      </c>
      <c r="AO33" s="84">
        <v>8.5136134999999999</v>
      </c>
      <c r="AP33" s="84">
        <v>8.5136134999999999</v>
      </c>
      <c r="AQ33" s="84">
        <v>8.5136134999999999</v>
      </c>
    </row>
    <row r="34" spans="1:43" s="83" customFormat="1" x14ac:dyDescent="0.3">
      <c r="A34" s="82">
        <f>A30+1</f>
        <v>9</v>
      </c>
      <c r="B34" s="82" t="s">
        <v>79</v>
      </c>
      <c r="C34" s="82" t="s">
        <v>224</v>
      </c>
      <c r="D34" s="82">
        <v>1</v>
      </c>
      <c r="E34" s="82" t="s">
        <v>310</v>
      </c>
      <c r="F34" s="82"/>
      <c r="G34" s="82" t="s">
        <v>329</v>
      </c>
      <c r="H34" s="82">
        <v>0</v>
      </c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</row>
    <row r="35" spans="1:43" s="83" customFormat="1" x14ac:dyDescent="0.3">
      <c r="A35" s="82">
        <f>A34</f>
        <v>9</v>
      </c>
      <c r="B35" s="82" t="s">
        <v>79</v>
      </c>
      <c r="C35" s="82" t="s">
        <v>224</v>
      </c>
      <c r="D35" s="82">
        <v>2</v>
      </c>
      <c r="E35" s="82" t="s">
        <v>311</v>
      </c>
      <c r="F35" s="82"/>
      <c r="G35" s="82" t="s">
        <v>329</v>
      </c>
      <c r="H35" s="82">
        <v>0</v>
      </c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</row>
    <row r="36" spans="1:43" s="83" customFormat="1" x14ac:dyDescent="0.3">
      <c r="A36" s="82">
        <v>9</v>
      </c>
      <c r="B36" s="82" t="s">
        <v>79</v>
      </c>
      <c r="C36" s="82" t="s">
        <v>224</v>
      </c>
      <c r="D36" s="82">
        <v>3</v>
      </c>
      <c r="E36" s="82" t="s">
        <v>313</v>
      </c>
      <c r="F36" s="82"/>
      <c r="G36" s="82" t="s">
        <v>329</v>
      </c>
      <c r="H36" s="82">
        <v>0</v>
      </c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</row>
    <row r="37" spans="1:43" s="83" customFormat="1" x14ac:dyDescent="0.3">
      <c r="A37" s="82">
        <f>A35</f>
        <v>9</v>
      </c>
      <c r="B37" s="82" t="s">
        <v>79</v>
      </c>
      <c r="C37" s="82" t="s">
        <v>224</v>
      </c>
      <c r="D37" s="82">
        <v>4</v>
      </c>
      <c r="E37" s="82" t="s">
        <v>312</v>
      </c>
      <c r="F37" s="82"/>
      <c r="G37" s="82" t="s">
        <v>330</v>
      </c>
      <c r="H37" s="82">
        <v>0</v>
      </c>
      <c r="I37" s="82">
        <v>17.079356000000001</v>
      </c>
      <c r="J37" s="82">
        <v>17.477432</v>
      </c>
      <c r="K37" s="82">
        <v>17.733338</v>
      </c>
      <c r="L37" s="82">
        <v>17.894463999999999</v>
      </c>
      <c r="M37" s="82">
        <v>17.970288</v>
      </c>
      <c r="N37" s="82">
        <v>17.951332000000001</v>
      </c>
      <c r="O37" s="82">
        <v>18.084023999999999</v>
      </c>
      <c r="P37" s="82">
        <v>18.235671999999997</v>
      </c>
      <c r="Q37" s="82">
        <v>18.510534</v>
      </c>
      <c r="R37" s="82">
        <v>18.652704</v>
      </c>
      <c r="S37" s="82">
        <v>18.880176000000002</v>
      </c>
      <c r="T37" s="82">
        <v>19.060257999999997</v>
      </c>
      <c r="U37" s="82">
        <v>19.28773</v>
      </c>
      <c r="V37" s="82">
        <v>19.52468</v>
      </c>
      <c r="W37" s="82">
        <v>19.638415999999999</v>
      </c>
      <c r="X37" s="82">
        <v>19.76163</v>
      </c>
      <c r="Y37" s="82">
        <v>20.178661999999999</v>
      </c>
      <c r="Z37" s="82">
        <v>20.235530000000001</v>
      </c>
      <c r="AA37" s="82">
        <v>20.235530000000001</v>
      </c>
      <c r="AB37" s="82">
        <v>20.235530000000001</v>
      </c>
      <c r="AC37" s="82">
        <v>20.235530000000001</v>
      </c>
      <c r="AD37" s="82">
        <v>20.235530000000001</v>
      </c>
      <c r="AE37" s="82">
        <v>20.235530000000001</v>
      </c>
      <c r="AF37" s="82">
        <v>20.235530000000001</v>
      </c>
      <c r="AG37" s="82">
        <v>20.235530000000001</v>
      </c>
      <c r="AH37" s="82">
        <v>20.235530000000001</v>
      </c>
      <c r="AI37" s="82">
        <v>20.235530000000001</v>
      </c>
      <c r="AJ37" s="82">
        <v>20.235530000000001</v>
      </c>
      <c r="AK37" s="82">
        <v>20.235530000000001</v>
      </c>
      <c r="AL37" s="82">
        <v>20.235530000000001</v>
      </c>
      <c r="AM37" s="82">
        <v>20.235530000000001</v>
      </c>
      <c r="AN37" s="82">
        <v>20.235530000000001</v>
      </c>
      <c r="AO37" s="82">
        <v>20.235530000000001</v>
      </c>
      <c r="AP37" s="82">
        <v>20.235530000000001</v>
      </c>
      <c r="AQ37" s="82">
        <v>20.235530000000001</v>
      </c>
    </row>
    <row r="38" spans="1:43" s="85" customFormat="1" x14ac:dyDescent="0.3">
      <c r="A38" s="84">
        <f>A34+1</f>
        <v>10</v>
      </c>
      <c r="B38" s="84" t="s">
        <v>80</v>
      </c>
      <c r="C38" s="84" t="s">
        <v>225</v>
      </c>
      <c r="D38" s="84">
        <v>1</v>
      </c>
      <c r="E38" s="84" t="s">
        <v>310</v>
      </c>
      <c r="F38" s="84"/>
      <c r="G38" s="84" t="s">
        <v>329</v>
      </c>
      <c r="H38" s="84">
        <v>0</v>
      </c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spans="1:43" s="85" customFormat="1" x14ac:dyDescent="0.3">
      <c r="A39" s="84">
        <f>A38</f>
        <v>10</v>
      </c>
      <c r="B39" s="84" t="s">
        <v>80</v>
      </c>
      <c r="C39" s="84" t="s">
        <v>225</v>
      </c>
      <c r="D39" s="84">
        <v>2</v>
      </c>
      <c r="E39" s="84" t="s">
        <v>311</v>
      </c>
      <c r="F39" s="84"/>
      <c r="G39" s="84" t="s">
        <v>329</v>
      </c>
      <c r="H39" s="84">
        <v>0</v>
      </c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</row>
    <row r="40" spans="1:43" s="85" customFormat="1" x14ac:dyDescent="0.3">
      <c r="A40" s="84">
        <f>A38</f>
        <v>10</v>
      </c>
      <c r="B40" s="84" t="s">
        <v>80</v>
      </c>
      <c r="C40" s="84" t="s">
        <v>225</v>
      </c>
      <c r="D40" s="84">
        <v>3</v>
      </c>
      <c r="E40" s="84" t="s">
        <v>313</v>
      </c>
      <c r="F40" s="84"/>
      <c r="G40" s="84" t="s">
        <v>329</v>
      </c>
      <c r="H40" s="84">
        <v>0</v>
      </c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</row>
    <row r="41" spans="1:43" s="85" customFormat="1" x14ac:dyDescent="0.3">
      <c r="A41" s="84">
        <f>A39</f>
        <v>10</v>
      </c>
      <c r="B41" s="84" t="s">
        <v>80</v>
      </c>
      <c r="C41" s="84" t="s">
        <v>225</v>
      </c>
      <c r="D41" s="84">
        <v>4</v>
      </c>
      <c r="E41" s="84" t="s">
        <v>312</v>
      </c>
      <c r="F41" s="84"/>
      <c r="G41" s="84" t="s">
        <v>342</v>
      </c>
      <c r="H41" s="84">
        <v>0</v>
      </c>
      <c r="I41" s="84">
        <v>31.586745983347903</v>
      </c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</row>
    <row r="42" spans="1:43" s="83" customFormat="1" x14ac:dyDescent="0.3">
      <c r="A42" s="82">
        <f>A38+1</f>
        <v>11</v>
      </c>
      <c r="B42" s="82" t="s">
        <v>81</v>
      </c>
      <c r="C42" s="82" t="s">
        <v>226</v>
      </c>
      <c r="D42" s="82">
        <v>1</v>
      </c>
      <c r="E42" s="82" t="s">
        <v>310</v>
      </c>
      <c r="F42" s="82"/>
      <c r="G42" s="82" t="s">
        <v>342</v>
      </c>
      <c r="H42" s="82">
        <v>0</v>
      </c>
      <c r="I42" s="99">
        <v>4.3737644115537364E-2</v>
      </c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</row>
    <row r="43" spans="1:43" s="83" customFormat="1" x14ac:dyDescent="0.3">
      <c r="A43" s="82">
        <f>A42</f>
        <v>11</v>
      </c>
      <c r="B43" s="82" t="s">
        <v>81</v>
      </c>
      <c r="C43" s="82" t="s">
        <v>226</v>
      </c>
      <c r="D43" s="82">
        <v>2</v>
      </c>
      <c r="E43" s="82" t="s">
        <v>311</v>
      </c>
      <c r="F43" s="82"/>
      <c r="G43" s="82" t="s">
        <v>329</v>
      </c>
      <c r="H43" s="82">
        <v>0</v>
      </c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</row>
    <row r="44" spans="1:43" s="83" customFormat="1" x14ac:dyDescent="0.3">
      <c r="A44" s="82">
        <f>A43</f>
        <v>11</v>
      </c>
      <c r="B44" s="82" t="s">
        <v>81</v>
      </c>
      <c r="C44" s="82" t="s">
        <v>226</v>
      </c>
      <c r="D44" s="82">
        <v>3</v>
      </c>
      <c r="E44" s="82" t="s">
        <v>313</v>
      </c>
      <c r="F44" s="82"/>
      <c r="G44" s="82" t="s">
        <v>329</v>
      </c>
      <c r="H44" s="82">
        <v>0</v>
      </c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</row>
    <row r="45" spans="1:43" s="83" customFormat="1" x14ac:dyDescent="0.3">
      <c r="A45" s="82">
        <f>A44</f>
        <v>11</v>
      </c>
      <c r="B45" s="82" t="s">
        <v>81</v>
      </c>
      <c r="C45" s="82" t="s">
        <v>226</v>
      </c>
      <c r="D45" s="82">
        <v>4</v>
      </c>
      <c r="E45" s="82" t="s">
        <v>312</v>
      </c>
      <c r="F45" s="82"/>
      <c r="G45" s="82" t="s">
        <v>329</v>
      </c>
      <c r="H45" s="82">
        <v>0</v>
      </c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</row>
    <row r="46" spans="1:43" s="85" customFormat="1" x14ac:dyDescent="0.3">
      <c r="A46" s="84">
        <f>A42+1</f>
        <v>12</v>
      </c>
      <c r="B46" s="84" t="s">
        <v>82</v>
      </c>
      <c r="C46" s="84" t="s">
        <v>227</v>
      </c>
      <c r="D46" s="84">
        <v>1</v>
      </c>
      <c r="E46" s="84" t="s">
        <v>310</v>
      </c>
      <c r="F46" s="84"/>
      <c r="G46" s="84" t="s">
        <v>342</v>
      </c>
      <c r="H46" s="84">
        <v>0</v>
      </c>
      <c r="I46" s="100">
        <v>66.015229051678716</v>
      </c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</row>
    <row r="47" spans="1:43" s="85" customFormat="1" x14ac:dyDescent="0.3">
      <c r="A47" s="84">
        <f>A46</f>
        <v>12</v>
      </c>
      <c r="B47" s="84" t="s">
        <v>82</v>
      </c>
      <c r="C47" s="84" t="s">
        <v>227</v>
      </c>
      <c r="D47" s="84">
        <v>2</v>
      </c>
      <c r="E47" s="84" t="s">
        <v>311</v>
      </c>
      <c r="F47" s="84"/>
      <c r="G47" s="84" t="s">
        <v>342</v>
      </c>
      <c r="H47" s="84">
        <v>0</v>
      </c>
      <c r="I47" s="84">
        <v>0</v>
      </c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</row>
    <row r="48" spans="1:43" s="85" customFormat="1" x14ac:dyDescent="0.3">
      <c r="A48" s="84">
        <f>A46</f>
        <v>12</v>
      </c>
      <c r="B48" s="84" t="s">
        <v>82</v>
      </c>
      <c r="C48" s="84" t="s">
        <v>227</v>
      </c>
      <c r="D48" s="84">
        <v>3</v>
      </c>
      <c r="E48" s="84" t="s">
        <v>313</v>
      </c>
      <c r="F48" s="84"/>
      <c r="G48" s="84" t="s">
        <v>329</v>
      </c>
      <c r="H48" s="84">
        <v>0</v>
      </c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</row>
    <row r="49" spans="1:43" s="85" customFormat="1" x14ac:dyDescent="0.3">
      <c r="A49" s="84">
        <f>A47</f>
        <v>12</v>
      </c>
      <c r="B49" s="84" t="s">
        <v>82</v>
      </c>
      <c r="C49" s="84" t="s">
        <v>227</v>
      </c>
      <c r="D49" s="84">
        <v>4</v>
      </c>
      <c r="E49" s="84" t="s">
        <v>312</v>
      </c>
      <c r="F49" s="84"/>
      <c r="G49" s="84" t="s">
        <v>342</v>
      </c>
      <c r="H49" s="84">
        <v>0</v>
      </c>
      <c r="I49" s="84">
        <v>0</v>
      </c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</row>
    <row r="50" spans="1:43" s="83" customFormat="1" x14ac:dyDescent="0.3">
      <c r="A50" s="82">
        <f>A46+1</f>
        <v>13</v>
      </c>
      <c r="B50" s="82" t="s">
        <v>83</v>
      </c>
      <c r="C50" s="82" t="s">
        <v>228</v>
      </c>
      <c r="D50" s="82">
        <v>1</v>
      </c>
      <c r="E50" s="82" t="s">
        <v>310</v>
      </c>
      <c r="F50" s="82"/>
      <c r="G50" s="82" t="s">
        <v>329</v>
      </c>
      <c r="H50" s="82">
        <v>0</v>
      </c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</row>
    <row r="51" spans="1:43" s="83" customFormat="1" x14ac:dyDescent="0.3">
      <c r="A51" s="82">
        <f>A50</f>
        <v>13</v>
      </c>
      <c r="B51" s="82" t="s">
        <v>83</v>
      </c>
      <c r="C51" s="82" t="s">
        <v>228</v>
      </c>
      <c r="D51" s="82">
        <v>2</v>
      </c>
      <c r="E51" s="82" t="s">
        <v>311</v>
      </c>
      <c r="F51" s="82"/>
      <c r="G51" s="82" t="s">
        <v>329</v>
      </c>
      <c r="H51" s="82">
        <v>0</v>
      </c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</row>
    <row r="52" spans="1:43" s="83" customFormat="1" x14ac:dyDescent="0.3">
      <c r="A52" s="82">
        <f>A51</f>
        <v>13</v>
      </c>
      <c r="B52" s="82" t="s">
        <v>83</v>
      </c>
      <c r="C52" s="82" t="s">
        <v>228</v>
      </c>
      <c r="D52" s="82">
        <v>3</v>
      </c>
      <c r="E52" s="82" t="s">
        <v>313</v>
      </c>
      <c r="F52" s="82"/>
      <c r="G52" s="82" t="s">
        <v>329</v>
      </c>
      <c r="H52" s="82">
        <v>0</v>
      </c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</row>
    <row r="53" spans="1:43" s="83" customFormat="1" x14ac:dyDescent="0.3">
      <c r="A53" s="82">
        <f>A52</f>
        <v>13</v>
      </c>
      <c r="B53" s="82" t="s">
        <v>83</v>
      </c>
      <c r="C53" s="82" t="s">
        <v>228</v>
      </c>
      <c r="D53" s="82">
        <v>4</v>
      </c>
      <c r="E53" s="82" t="s">
        <v>312</v>
      </c>
      <c r="F53" s="82"/>
      <c r="G53" s="82" t="s">
        <v>329</v>
      </c>
      <c r="H53" s="82">
        <v>0</v>
      </c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</row>
    <row r="54" spans="1:43" s="85" customFormat="1" x14ac:dyDescent="0.3">
      <c r="A54" s="84">
        <f>A50+1</f>
        <v>14</v>
      </c>
      <c r="B54" s="84" t="s">
        <v>84</v>
      </c>
      <c r="C54" s="84" t="s">
        <v>229</v>
      </c>
      <c r="D54" s="84">
        <v>1</v>
      </c>
      <c r="E54" s="84" t="s">
        <v>310</v>
      </c>
      <c r="F54" s="84"/>
      <c r="G54" s="84" t="s">
        <v>342</v>
      </c>
      <c r="H54" s="84">
        <v>0</v>
      </c>
      <c r="I54" s="101">
        <v>0.31609191764056233</v>
      </c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</row>
    <row r="55" spans="1:43" s="85" customFormat="1" x14ac:dyDescent="0.3">
      <c r="A55" s="84">
        <f>A54</f>
        <v>14</v>
      </c>
      <c r="B55" s="84" t="s">
        <v>84</v>
      </c>
      <c r="C55" s="84" t="s">
        <v>229</v>
      </c>
      <c r="D55" s="84">
        <v>2</v>
      </c>
      <c r="E55" s="84" t="s">
        <v>311</v>
      </c>
      <c r="F55" s="84"/>
      <c r="G55" s="84" t="s">
        <v>329</v>
      </c>
      <c r="H55" s="84">
        <v>0</v>
      </c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</row>
    <row r="56" spans="1:43" s="85" customFormat="1" x14ac:dyDescent="0.3">
      <c r="A56" s="84">
        <f>A54</f>
        <v>14</v>
      </c>
      <c r="B56" s="84" t="s">
        <v>84</v>
      </c>
      <c r="C56" s="84" t="s">
        <v>229</v>
      </c>
      <c r="D56" s="84">
        <v>3</v>
      </c>
      <c r="E56" s="84" t="s">
        <v>313</v>
      </c>
      <c r="F56" s="84"/>
      <c r="G56" s="84" t="s">
        <v>329</v>
      </c>
      <c r="H56" s="84">
        <v>0</v>
      </c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</row>
    <row r="57" spans="1:43" s="85" customFormat="1" x14ac:dyDescent="0.3">
      <c r="A57" s="84">
        <f>A55</f>
        <v>14</v>
      </c>
      <c r="B57" s="84" t="s">
        <v>84</v>
      </c>
      <c r="C57" s="84" t="s">
        <v>229</v>
      </c>
      <c r="D57" s="84">
        <v>4</v>
      </c>
      <c r="E57" s="84" t="s">
        <v>312</v>
      </c>
      <c r="F57" s="84"/>
      <c r="G57" s="84" t="s">
        <v>342</v>
      </c>
      <c r="H57" s="84">
        <v>0</v>
      </c>
      <c r="I57" s="84">
        <v>0</v>
      </c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</row>
    <row r="58" spans="1:43" s="83" customFormat="1" x14ac:dyDescent="0.3">
      <c r="A58" s="82">
        <f>A54+1</f>
        <v>15</v>
      </c>
      <c r="B58" s="82" t="s">
        <v>85</v>
      </c>
      <c r="C58" s="82" t="s">
        <v>230</v>
      </c>
      <c r="D58" s="82">
        <v>1</v>
      </c>
      <c r="E58" s="82" t="s">
        <v>310</v>
      </c>
      <c r="F58" s="82"/>
      <c r="G58" s="82" t="s">
        <v>329</v>
      </c>
      <c r="H58" s="82">
        <v>0</v>
      </c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</row>
    <row r="59" spans="1:43" s="83" customFormat="1" x14ac:dyDescent="0.3">
      <c r="A59" s="82">
        <f>A58</f>
        <v>15</v>
      </c>
      <c r="B59" s="82" t="s">
        <v>85</v>
      </c>
      <c r="C59" s="82" t="s">
        <v>230</v>
      </c>
      <c r="D59" s="82">
        <v>2</v>
      </c>
      <c r="E59" s="82" t="s">
        <v>311</v>
      </c>
      <c r="F59" s="82"/>
      <c r="G59" s="82" t="s">
        <v>329</v>
      </c>
      <c r="H59" s="82">
        <v>0</v>
      </c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</row>
    <row r="60" spans="1:43" s="83" customFormat="1" x14ac:dyDescent="0.3">
      <c r="A60" s="82">
        <f>A58</f>
        <v>15</v>
      </c>
      <c r="B60" s="82" t="s">
        <v>85</v>
      </c>
      <c r="C60" s="82" t="s">
        <v>230</v>
      </c>
      <c r="D60" s="82">
        <v>3</v>
      </c>
      <c r="E60" s="82" t="s">
        <v>313</v>
      </c>
      <c r="F60" s="82"/>
      <c r="G60" s="82" t="s">
        <v>329</v>
      </c>
      <c r="H60" s="82">
        <v>0</v>
      </c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</row>
    <row r="61" spans="1:43" s="83" customFormat="1" x14ac:dyDescent="0.3">
      <c r="A61" s="82">
        <f>A59</f>
        <v>15</v>
      </c>
      <c r="B61" s="82" t="s">
        <v>85</v>
      </c>
      <c r="C61" s="82" t="s">
        <v>230</v>
      </c>
      <c r="D61" s="82">
        <v>4</v>
      </c>
      <c r="E61" s="82" t="s">
        <v>312</v>
      </c>
      <c r="F61" s="82"/>
      <c r="G61" s="82" t="s">
        <v>329</v>
      </c>
      <c r="H61" s="82">
        <v>0</v>
      </c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</row>
    <row r="62" spans="1:43" s="85" customFormat="1" x14ac:dyDescent="0.3">
      <c r="A62" s="84">
        <f>A58+1</f>
        <v>16</v>
      </c>
      <c r="B62" s="84" t="s">
        <v>86</v>
      </c>
      <c r="C62" s="84" t="s">
        <v>231</v>
      </c>
      <c r="D62" s="84">
        <v>1</v>
      </c>
      <c r="E62" s="84" t="s">
        <v>310</v>
      </c>
      <c r="F62" s="84"/>
      <c r="G62" s="84" t="s">
        <v>329</v>
      </c>
      <c r="H62" s="84">
        <v>0</v>
      </c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</row>
    <row r="63" spans="1:43" s="85" customFormat="1" x14ac:dyDescent="0.3">
      <c r="A63" s="84">
        <f>A62</f>
        <v>16</v>
      </c>
      <c r="B63" s="84" t="s">
        <v>86</v>
      </c>
      <c r="C63" s="84" t="s">
        <v>231</v>
      </c>
      <c r="D63" s="84">
        <v>2</v>
      </c>
      <c r="E63" s="84" t="s">
        <v>311</v>
      </c>
      <c r="F63" s="84"/>
      <c r="G63" s="84" t="s">
        <v>329</v>
      </c>
      <c r="H63" s="84">
        <v>0</v>
      </c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</row>
    <row r="64" spans="1:43" s="85" customFormat="1" x14ac:dyDescent="0.3">
      <c r="A64" s="84">
        <f>A63</f>
        <v>16</v>
      </c>
      <c r="B64" s="84" t="s">
        <v>86</v>
      </c>
      <c r="C64" s="84" t="s">
        <v>231</v>
      </c>
      <c r="D64" s="84">
        <v>3</v>
      </c>
      <c r="E64" s="84" t="s">
        <v>313</v>
      </c>
      <c r="F64" s="84"/>
      <c r="G64" s="84" t="s">
        <v>329</v>
      </c>
      <c r="H64" s="84">
        <v>0</v>
      </c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</row>
    <row r="65" spans="1:43" s="85" customFormat="1" x14ac:dyDescent="0.3">
      <c r="A65" s="84">
        <f>A64</f>
        <v>16</v>
      </c>
      <c r="B65" s="84" t="s">
        <v>86</v>
      </c>
      <c r="C65" s="84" t="s">
        <v>231</v>
      </c>
      <c r="D65" s="84">
        <v>4</v>
      </c>
      <c r="E65" s="84" t="s">
        <v>312</v>
      </c>
      <c r="F65" s="84"/>
      <c r="G65" s="84" t="s">
        <v>329</v>
      </c>
      <c r="H65" s="84">
        <v>0</v>
      </c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</row>
    <row r="66" spans="1:43" s="83" customFormat="1" x14ac:dyDescent="0.3">
      <c r="A66" s="82">
        <f>A62+1</f>
        <v>17</v>
      </c>
      <c r="B66" s="82" t="s">
        <v>87</v>
      </c>
      <c r="C66" s="82" t="s">
        <v>232</v>
      </c>
      <c r="D66" s="82">
        <v>1</v>
      </c>
      <c r="E66" s="82" t="s">
        <v>310</v>
      </c>
      <c r="F66" s="82"/>
      <c r="G66" s="82" t="s">
        <v>329</v>
      </c>
      <c r="H66" s="82">
        <v>0</v>
      </c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</row>
    <row r="67" spans="1:43" s="83" customFormat="1" x14ac:dyDescent="0.3">
      <c r="A67" s="82">
        <f>A66</f>
        <v>17</v>
      </c>
      <c r="B67" s="82" t="s">
        <v>87</v>
      </c>
      <c r="C67" s="82" t="s">
        <v>232</v>
      </c>
      <c r="D67" s="82">
        <v>2</v>
      </c>
      <c r="E67" s="82" t="s">
        <v>311</v>
      </c>
      <c r="F67" s="82"/>
      <c r="G67" s="82" t="s">
        <v>329</v>
      </c>
      <c r="H67" s="82">
        <v>0</v>
      </c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</row>
    <row r="68" spans="1:43" s="83" customFormat="1" x14ac:dyDescent="0.3">
      <c r="A68" s="82">
        <f>A66</f>
        <v>17</v>
      </c>
      <c r="B68" s="82" t="s">
        <v>87</v>
      </c>
      <c r="C68" s="82" t="s">
        <v>232</v>
      </c>
      <c r="D68" s="82">
        <v>3</v>
      </c>
      <c r="E68" s="82" t="s">
        <v>313</v>
      </c>
      <c r="F68" s="82"/>
      <c r="G68" s="82" t="s">
        <v>329</v>
      </c>
      <c r="H68" s="82">
        <v>0</v>
      </c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</row>
    <row r="69" spans="1:43" s="83" customFormat="1" x14ac:dyDescent="0.3">
      <c r="A69" s="82">
        <f>A67</f>
        <v>17</v>
      </c>
      <c r="B69" s="82" t="s">
        <v>87</v>
      </c>
      <c r="C69" s="82" t="s">
        <v>232</v>
      </c>
      <c r="D69" s="82">
        <v>4</v>
      </c>
      <c r="E69" s="82" t="s">
        <v>312</v>
      </c>
      <c r="F69" s="82"/>
      <c r="G69" s="82" t="s">
        <v>330</v>
      </c>
      <c r="H69" s="82">
        <v>0</v>
      </c>
      <c r="I69" s="82">
        <v>17.079356000000001</v>
      </c>
      <c r="J69" s="82">
        <v>17.477432</v>
      </c>
      <c r="K69" s="82">
        <v>17.733338</v>
      </c>
      <c r="L69" s="82">
        <v>17.894463999999999</v>
      </c>
      <c r="M69" s="82">
        <v>17.970288</v>
      </c>
      <c r="N69" s="82">
        <v>17.951332000000001</v>
      </c>
      <c r="O69" s="82">
        <v>18.084023999999999</v>
      </c>
      <c r="P69" s="82">
        <v>18.235671999999997</v>
      </c>
      <c r="Q69" s="82">
        <v>18.510534</v>
      </c>
      <c r="R69" s="82">
        <v>18.652704</v>
      </c>
      <c r="S69" s="82">
        <v>18.880176000000002</v>
      </c>
      <c r="T69" s="82">
        <v>19.060257999999997</v>
      </c>
      <c r="U69" s="82">
        <v>19.28773</v>
      </c>
      <c r="V69" s="82">
        <v>19.52468</v>
      </c>
      <c r="W69" s="82">
        <v>19.638415999999999</v>
      </c>
      <c r="X69" s="82">
        <v>19.76163</v>
      </c>
      <c r="Y69" s="82">
        <v>20.178661999999999</v>
      </c>
      <c r="Z69" s="82">
        <v>20.235530000000001</v>
      </c>
      <c r="AA69" s="82">
        <v>20.235530000000001</v>
      </c>
      <c r="AB69" s="82">
        <v>20.235530000000001</v>
      </c>
      <c r="AC69" s="82">
        <v>20.235530000000001</v>
      </c>
      <c r="AD69" s="82">
        <v>20.235530000000001</v>
      </c>
      <c r="AE69" s="82">
        <v>20.235530000000001</v>
      </c>
      <c r="AF69" s="82">
        <v>20.235530000000001</v>
      </c>
      <c r="AG69" s="82">
        <v>20.235530000000001</v>
      </c>
      <c r="AH69" s="82">
        <v>20.235530000000001</v>
      </c>
      <c r="AI69" s="82">
        <v>20.235530000000001</v>
      </c>
      <c r="AJ69" s="82">
        <v>20.235530000000001</v>
      </c>
      <c r="AK69" s="82">
        <v>20.235530000000001</v>
      </c>
      <c r="AL69" s="82">
        <v>20.235530000000001</v>
      </c>
      <c r="AM69" s="82">
        <v>20.235530000000001</v>
      </c>
      <c r="AN69" s="82">
        <v>20.235530000000001</v>
      </c>
      <c r="AO69" s="82">
        <v>20.235530000000001</v>
      </c>
      <c r="AP69" s="82">
        <v>20.235530000000001</v>
      </c>
      <c r="AQ69" s="82">
        <v>20.235530000000001</v>
      </c>
    </row>
    <row r="70" spans="1:43" s="85" customFormat="1" x14ac:dyDescent="0.3">
      <c r="A70" s="84">
        <f>A66+1</f>
        <v>18</v>
      </c>
      <c r="B70" s="84" t="s">
        <v>88</v>
      </c>
      <c r="C70" s="84" t="s">
        <v>233</v>
      </c>
      <c r="D70" s="84">
        <v>1</v>
      </c>
      <c r="E70" s="84" t="s">
        <v>310</v>
      </c>
      <c r="F70" s="84"/>
      <c r="G70" s="84" t="s">
        <v>329</v>
      </c>
      <c r="H70" s="84">
        <v>0</v>
      </c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</row>
    <row r="71" spans="1:43" s="85" customFormat="1" x14ac:dyDescent="0.3">
      <c r="A71" s="84">
        <f>A70</f>
        <v>18</v>
      </c>
      <c r="B71" s="84" t="s">
        <v>88</v>
      </c>
      <c r="C71" s="84" t="s">
        <v>233</v>
      </c>
      <c r="D71" s="84">
        <v>2</v>
      </c>
      <c r="E71" s="84" t="s">
        <v>311</v>
      </c>
      <c r="F71" s="84"/>
      <c r="G71" s="84" t="s">
        <v>329</v>
      </c>
      <c r="H71" s="84">
        <v>0</v>
      </c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</row>
    <row r="72" spans="1:43" s="85" customFormat="1" x14ac:dyDescent="0.3">
      <c r="A72" s="84">
        <f>A70</f>
        <v>18</v>
      </c>
      <c r="B72" s="84" t="s">
        <v>88</v>
      </c>
      <c r="C72" s="84" t="s">
        <v>233</v>
      </c>
      <c r="D72" s="84">
        <v>3</v>
      </c>
      <c r="E72" s="84" t="s">
        <v>313</v>
      </c>
      <c r="F72" s="84"/>
      <c r="G72" s="84" t="s">
        <v>329</v>
      </c>
      <c r="H72" s="84">
        <v>0</v>
      </c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</row>
    <row r="73" spans="1:43" s="85" customFormat="1" x14ac:dyDescent="0.3">
      <c r="A73" s="84">
        <f>A71</f>
        <v>18</v>
      </c>
      <c r="B73" s="84" t="s">
        <v>88</v>
      </c>
      <c r="C73" s="84" t="s">
        <v>233</v>
      </c>
      <c r="D73" s="84">
        <v>4</v>
      </c>
      <c r="E73" s="84" t="s">
        <v>312</v>
      </c>
      <c r="F73" s="84"/>
      <c r="G73" s="84" t="s">
        <v>342</v>
      </c>
      <c r="H73" s="84">
        <v>0</v>
      </c>
      <c r="I73" s="84">
        <v>31.586745983347903</v>
      </c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</row>
    <row r="74" spans="1:43" s="83" customFormat="1" x14ac:dyDescent="0.3">
      <c r="A74" s="82">
        <f>A70+1</f>
        <v>19</v>
      </c>
      <c r="B74" s="82" t="s">
        <v>89</v>
      </c>
      <c r="C74" s="82" t="s">
        <v>234</v>
      </c>
      <c r="D74" s="82">
        <v>1</v>
      </c>
      <c r="E74" s="82" t="s">
        <v>310</v>
      </c>
      <c r="F74" s="82"/>
      <c r="G74" s="82" t="s">
        <v>329</v>
      </c>
      <c r="H74" s="82">
        <v>0</v>
      </c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</row>
    <row r="75" spans="1:43" s="83" customFormat="1" x14ac:dyDescent="0.3">
      <c r="A75" s="82">
        <f>A74</f>
        <v>19</v>
      </c>
      <c r="B75" s="82" t="s">
        <v>89</v>
      </c>
      <c r="C75" s="82" t="s">
        <v>234</v>
      </c>
      <c r="D75" s="82">
        <v>2</v>
      </c>
      <c r="E75" s="82" t="s">
        <v>311</v>
      </c>
      <c r="F75" s="82"/>
      <c r="G75" s="82" t="s">
        <v>329</v>
      </c>
      <c r="H75" s="82">
        <v>0</v>
      </c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</row>
    <row r="76" spans="1:43" s="83" customFormat="1" x14ac:dyDescent="0.3">
      <c r="A76" s="82">
        <f>A74</f>
        <v>19</v>
      </c>
      <c r="B76" s="82" t="s">
        <v>89</v>
      </c>
      <c r="C76" s="82" t="s">
        <v>234</v>
      </c>
      <c r="D76" s="82">
        <v>3</v>
      </c>
      <c r="E76" s="82" t="s">
        <v>313</v>
      </c>
      <c r="F76" s="82"/>
      <c r="G76" s="82" t="s">
        <v>329</v>
      </c>
      <c r="H76" s="82">
        <v>0</v>
      </c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</row>
    <row r="77" spans="1:43" s="83" customFormat="1" x14ac:dyDescent="0.3">
      <c r="A77" s="82">
        <f>A75</f>
        <v>19</v>
      </c>
      <c r="B77" s="82" t="s">
        <v>89</v>
      </c>
      <c r="C77" s="82" t="s">
        <v>234</v>
      </c>
      <c r="D77" s="82">
        <v>4</v>
      </c>
      <c r="E77" s="82" t="s">
        <v>312</v>
      </c>
      <c r="F77" s="82"/>
      <c r="G77" s="82" t="s">
        <v>330</v>
      </c>
      <c r="H77" s="82">
        <v>0</v>
      </c>
      <c r="I77" s="82">
        <v>7.0563710000000004</v>
      </c>
      <c r="J77" s="82">
        <v>7.0682185000000013</v>
      </c>
      <c r="K77" s="82">
        <v>6.9852860000000003</v>
      </c>
      <c r="L77" s="82">
        <v>7.0800659999999986</v>
      </c>
      <c r="M77" s="82">
        <v>6.9971335000000003</v>
      </c>
      <c r="N77" s="82">
        <v>7.0919134999999995</v>
      </c>
      <c r="O77" s="82">
        <v>7.1866935000000014</v>
      </c>
      <c r="P77" s="82">
        <v>7.2814734999999997</v>
      </c>
      <c r="Q77" s="82">
        <v>7.3762534999999989</v>
      </c>
      <c r="R77" s="82">
        <v>7.4710334999999999</v>
      </c>
      <c r="S77" s="82">
        <v>7.5658135</v>
      </c>
      <c r="T77" s="82">
        <v>7.6605935000000009</v>
      </c>
      <c r="U77" s="82">
        <v>7.755373500000001</v>
      </c>
      <c r="V77" s="82">
        <v>7.8501534999999985</v>
      </c>
      <c r="W77" s="82">
        <v>7.9449335000000003</v>
      </c>
      <c r="X77" s="82">
        <v>8.0397134999999995</v>
      </c>
      <c r="Y77" s="82">
        <v>8.1344935000000014</v>
      </c>
      <c r="Z77" s="82">
        <v>8.2292735000000015</v>
      </c>
      <c r="AA77" s="82">
        <v>8.3240534999999998</v>
      </c>
      <c r="AB77" s="82">
        <v>8.4188334999999999</v>
      </c>
      <c r="AC77" s="82">
        <v>8.5136134999999999</v>
      </c>
      <c r="AD77" s="82">
        <v>8.5136134999999999</v>
      </c>
      <c r="AE77" s="82">
        <v>8.5136134999999999</v>
      </c>
      <c r="AF77" s="82">
        <v>8.5136134999999999</v>
      </c>
      <c r="AG77" s="82">
        <v>8.5136134999999999</v>
      </c>
      <c r="AH77" s="82">
        <v>8.5136134999999999</v>
      </c>
      <c r="AI77" s="82">
        <v>8.5136134999999999</v>
      </c>
      <c r="AJ77" s="82">
        <v>8.5136134999999999</v>
      </c>
      <c r="AK77" s="82">
        <v>8.5136134999999999</v>
      </c>
      <c r="AL77" s="82">
        <v>8.5136134999999999</v>
      </c>
      <c r="AM77" s="82">
        <v>8.5136134999999999</v>
      </c>
      <c r="AN77" s="82">
        <v>8.5136134999999999</v>
      </c>
      <c r="AO77" s="82">
        <v>8.5136134999999999</v>
      </c>
      <c r="AP77" s="82">
        <v>8.5136134999999999</v>
      </c>
      <c r="AQ77" s="82">
        <v>8.5136134999999999</v>
      </c>
    </row>
    <row r="78" spans="1:43" s="85" customFormat="1" x14ac:dyDescent="0.3">
      <c r="A78" s="84">
        <f>A74+1</f>
        <v>20</v>
      </c>
      <c r="B78" s="84" t="s">
        <v>90</v>
      </c>
      <c r="C78" s="84" t="s">
        <v>235</v>
      </c>
      <c r="D78" s="84">
        <v>1</v>
      </c>
      <c r="E78" s="84" t="s">
        <v>310</v>
      </c>
      <c r="F78" s="84"/>
      <c r="G78" s="84" t="s">
        <v>329</v>
      </c>
      <c r="H78" s="84">
        <v>0</v>
      </c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</row>
    <row r="79" spans="1:43" s="85" customFormat="1" x14ac:dyDescent="0.3">
      <c r="A79" s="84">
        <f>A78</f>
        <v>20</v>
      </c>
      <c r="B79" s="84" t="s">
        <v>90</v>
      </c>
      <c r="C79" s="84" t="s">
        <v>235</v>
      </c>
      <c r="D79" s="84">
        <v>2</v>
      </c>
      <c r="E79" s="84" t="s">
        <v>311</v>
      </c>
      <c r="F79" s="84"/>
      <c r="G79" s="84" t="s">
        <v>329</v>
      </c>
      <c r="H79" s="84">
        <v>0</v>
      </c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</row>
    <row r="80" spans="1:43" s="85" customFormat="1" x14ac:dyDescent="0.3">
      <c r="A80" s="84">
        <f>A79</f>
        <v>20</v>
      </c>
      <c r="B80" s="84" t="s">
        <v>90</v>
      </c>
      <c r="C80" s="84" t="s">
        <v>235</v>
      </c>
      <c r="D80" s="84">
        <v>3</v>
      </c>
      <c r="E80" s="84" t="s">
        <v>313</v>
      </c>
      <c r="F80" s="84"/>
      <c r="G80" s="84" t="s">
        <v>329</v>
      </c>
      <c r="H80" s="84">
        <v>0</v>
      </c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</row>
    <row r="81" spans="1:43" s="85" customFormat="1" x14ac:dyDescent="0.3">
      <c r="A81" s="84">
        <f>A80</f>
        <v>20</v>
      </c>
      <c r="B81" s="84" t="s">
        <v>90</v>
      </c>
      <c r="C81" s="84" t="s">
        <v>235</v>
      </c>
      <c r="D81" s="84">
        <v>4</v>
      </c>
      <c r="E81" s="84" t="s">
        <v>312</v>
      </c>
      <c r="F81" s="84"/>
      <c r="G81" s="84" t="s">
        <v>329</v>
      </c>
      <c r="H81" s="84">
        <v>0</v>
      </c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</row>
    <row r="82" spans="1:43" s="83" customFormat="1" x14ac:dyDescent="0.3">
      <c r="A82" s="82">
        <f>A78+1</f>
        <v>21</v>
      </c>
      <c r="B82" s="82" t="s">
        <v>91</v>
      </c>
      <c r="C82" s="82" t="s">
        <v>236</v>
      </c>
      <c r="D82" s="82">
        <v>1</v>
      </c>
      <c r="E82" s="82" t="s">
        <v>310</v>
      </c>
      <c r="F82" s="82"/>
      <c r="G82" s="82" t="s">
        <v>329</v>
      </c>
      <c r="H82" s="82">
        <v>0</v>
      </c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</row>
    <row r="83" spans="1:43" s="83" customFormat="1" x14ac:dyDescent="0.3">
      <c r="A83" s="82">
        <f>A82</f>
        <v>21</v>
      </c>
      <c r="B83" s="82" t="s">
        <v>91</v>
      </c>
      <c r="C83" s="82" t="s">
        <v>236</v>
      </c>
      <c r="D83" s="82">
        <v>2</v>
      </c>
      <c r="E83" s="82" t="s">
        <v>311</v>
      </c>
      <c r="F83" s="82"/>
      <c r="G83" s="82" t="s">
        <v>329</v>
      </c>
      <c r="H83" s="82">
        <v>0</v>
      </c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</row>
    <row r="84" spans="1:43" s="83" customFormat="1" x14ac:dyDescent="0.3">
      <c r="A84" s="82">
        <f>A83</f>
        <v>21</v>
      </c>
      <c r="B84" s="82" t="s">
        <v>91</v>
      </c>
      <c r="C84" s="82" t="s">
        <v>236</v>
      </c>
      <c r="D84" s="82">
        <v>3</v>
      </c>
      <c r="E84" s="82" t="s">
        <v>313</v>
      </c>
      <c r="F84" s="82"/>
      <c r="G84" s="82" t="s">
        <v>329</v>
      </c>
      <c r="H84" s="82">
        <v>0</v>
      </c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</row>
    <row r="85" spans="1:43" s="83" customFormat="1" x14ac:dyDescent="0.3">
      <c r="A85" s="82">
        <f>A84</f>
        <v>21</v>
      </c>
      <c r="B85" s="82" t="s">
        <v>91</v>
      </c>
      <c r="C85" s="82" t="s">
        <v>236</v>
      </c>
      <c r="D85" s="82">
        <v>4</v>
      </c>
      <c r="E85" s="82" t="s">
        <v>312</v>
      </c>
      <c r="F85" s="82"/>
      <c r="G85" s="82" t="s">
        <v>329</v>
      </c>
      <c r="H85" s="82">
        <v>0</v>
      </c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</row>
    <row r="86" spans="1:43" s="85" customFormat="1" x14ac:dyDescent="0.3">
      <c r="A86" s="84">
        <f>A82+1</f>
        <v>22</v>
      </c>
      <c r="B86" s="84" t="s">
        <v>92</v>
      </c>
      <c r="C86" s="84" t="s">
        <v>237</v>
      </c>
      <c r="D86" s="84">
        <v>1</v>
      </c>
      <c r="E86" s="84" t="s">
        <v>310</v>
      </c>
      <c r="F86" s="84"/>
      <c r="G86" s="84" t="s">
        <v>329</v>
      </c>
      <c r="H86" s="84">
        <v>0</v>
      </c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</row>
    <row r="87" spans="1:43" s="85" customFormat="1" x14ac:dyDescent="0.3">
      <c r="A87" s="84">
        <f>A86</f>
        <v>22</v>
      </c>
      <c r="B87" s="84" t="s">
        <v>92</v>
      </c>
      <c r="C87" s="84" t="s">
        <v>237</v>
      </c>
      <c r="D87" s="84">
        <v>2</v>
      </c>
      <c r="E87" s="84" t="s">
        <v>311</v>
      </c>
      <c r="F87" s="84"/>
      <c r="G87" s="84" t="s">
        <v>329</v>
      </c>
      <c r="H87" s="84">
        <v>0</v>
      </c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</row>
    <row r="88" spans="1:43" s="85" customFormat="1" x14ac:dyDescent="0.3">
      <c r="A88" s="84">
        <f>A86</f>
        <v>22</v>
      </c>
      <c r="B88" s="84" t="s">
        <v>92</v>
      </c>
      <c r="C88" s="84" t="s">
        <v>237</v>
      </c>
      <c r="D88" s="84">
        <v>3</v>
      </c>
      <c r="E88" s="84" t="s">
        <v>313</v>
      </c>
      <c r="F88" s="84"/>
      <c r="G88" s="84" t="s">
        <v>329</v>
      </c>
      <c r="H88" s="84">
        <v>0</v>
      </c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</row>
    <row r="89" spans="1:43" s="85" customFormat="1" x14ac:dyDescent="0.3">
      <c r="A89" s="84">
        <f>A87</f>
        <v>22</v>
      </c>
      <c r="B89" s="84" t="s">
        <v>92</v>
      </c>
      <c r="C89" s="84" t="s">
        <v>237</v>
      </c>
      <c r="D89" s="84">
        <v>4</v>
      </c>
      <c r="E89" s="84" t="s">
        <v>312</v>
      </c>
      <c r="F89" s="84"/>
      <c r="G89" s="84" t="s">
        <v>330</v>
      </c>
      <c r="H89" s="84">
        <v>0</v>
      </c>
      <c r="I89" s="84">
        <v>4.6238796174173151</v>
      </c>
      <c r="J89" s="84">
        <v>4.6929506010008648</v>
      </c>
      <c r="K89" s="84">
        <v>4.7620215845844145</v>
      </c>
      <c r="L89" s="84">
        <v>4.8717500685510142</v>
      </c>
      <c r="M89" s="84">
        <v>4.981478552517614</v>
      </c>
      <c r="N89" s="84">
        <v>5.0912070364842137</v>
      </c>
      <c r="O89" s="84">
        <v>5.2009355204508134</v>
      </c>
      <c r="P89" s="84">
        <v>5.3106640044174132</v>
      </c>
      <c r="Q89" s="84">
        <v>5.4203924883840129</v>
      </c>
      <c r="R89" s="84">
        <v>5.4326365055665633</v>
      </c>
      <c r="S89" s="84">
        <v>5.556794238225363</v>
      </c>
      <c r="T89" s="84">
        <v>5.6809519708841627</v>
      </c>
      <c r="U89" s="84">
        <v>5.8051097035429624</v>
      </c>
      <c r="V89" s="84">
        <v>5.9292674362017621</v>
      </c>
      <c r="W89" s="84">
        <v>6.0534251688605618</v>
      </c>
      <c r="X89" s="84">
        <v>6.1775829015193615</v>
      </c>
      <c r="Y89" s="84">
        <v>6.3017406341781612</v>
      </c>
      <c r="Z89" s="84">
        <v>6.4258983668369609</v>
      </c>
      <c r="AA89" s="84">
        <v>6.5500560994957606</v>
      </c>
      <c r="AB89" s="84">
        <v>6.6742138321545603</v>
      </c>
      <c r="AC89" s="84">
        <v>6.79837156481336</v>
      </c>
      <c r="AD89" s="84">
        <v>6.9225292974721597</v>
      </c>
      <c r="AE89" s="84">
        <v>7.0466870301309594</v>
      </c>
      <c r="AF89" s="84">
        <v>7.1708447627897591</v>
      </c>
      <c r="AG89" s="84">
        <v>7.2950024954485588</v>
      </c>
      <c r="AH89" s="84">
        <v>7.4191602281073585</v>
      </c>
      <c r="AI89" s="84">
        <v>7.5433179607661582</v>
      </c>
      <c r="AJ89" s="84">
        <v>7.6674756934249579</v>
      </c>
      <c r="AK89" s="84">
        <v>7.7916334260837576</v>
      </c>
      <c r="AL89" s="84">
        <v>7.91579115874256</v>
      </c>
      <c r="AM89" s="84">
        <v>7.91579115874256</v>
      </c>
      <c r="AN89" s="84">
        <v>7.91579115874256</v>
      </c>
      <c r="AO89" s="84">
        <v>7.91579115874256</v>
      </c>
      <c r="AP89" s="84">
        <v>7.91579115874256</v>
      </c>
      <c r="AQ89" s="84">
        <v>7.91579115874256</v>
      </c>
    </row>
    <row r="90" spans="1:43" s="83" customFormat="1" x14ac:dyDescent="0.3">
      <c r="A90" s="82">
        <f>A86+1</f>
        <v>23</v>
      </c>
      <c r="B90" s="82" t="s">
        <v>93</v>
      </c>
      <c r="C90" s="82" t="s">
        <v>238</v>
      </c>
      <c r="D90" s="82">
        <v>1</v>
      </c>
      <c r="E90" s="82" t="s">
        <v>310</v>
      </c>
      <c r="F90" s="82"/>
      <c r="G90" s="82" t="s">
        <v>329</v>
      </c>
      <c r="H90" s="82">
        <v>0</v>
      </c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</row>
    <row r="91" spans="1:43" s="83" customFormat="1" x14ac:dyDescent="0.3">
      <c r="A91" s="82">
        <f>A90</f>
        <v>23</v>
      </c>
      <c r="B91" s="82" t="s">
        <v>93</v>
      </c>
      <c r="C91" s="82" t="s">
        <v>238</v>
      </c>
      <c r="D91" s="82">
        <v>2</v>
      </c>
      <c r="E91" s="82" t="s">
        <v>311</v>
      </c>
      <c r="F91" s="82"/>
      <c r="G91" s="82" t="s">
        <v>329</v>
      </c>
      <c r="H91" s="82">
        <v>0</v>
      </c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</row>
    <row r="92" spans="1:43" s="83" customFormat="1" x14ac:dyDescent="0.3">
      <c r="A92" s="82">
        <f>A91</f>
        <v>23</v>
      </c>
      <c r="B92" s="82" t="s">
        <v>93</v>
      </c>
      <c r="C92" s="82" t="s">
        <v>238</v>
      </c>
      <c r="D92" s="82">
        <v>3</v>
      </c>
      <c r="E92" s="82" t="s">
        <v>313</v>
      </c>
      <c r="F92" s="82"/>
      <c r="G92" s="82" t="s">
        <v>329</v>
      </c>
      <c r="H92" s="82">
        <v>0</v>
      </c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</row>
    <row r="93" spans="1:43" s="83" customFormat="1" x14ac:dyDescent="0.3">
      <c r="A93" s="82">
        <f>A92</f>
        <v>23</v>
      </c>
      <c r="B93" s="82" t="s">
        <v>93</v>
      </c>
      <c r="C93" s="82" t="s">
        <v>238</v>
      </c>
      <c r="D93" s="82">
        <v>4</v>
      </c>
      <c r="E93" s="82" t="s">
        <v>312</v>
      </c>
      <c r="F93" s="82"/>
      <c r="G93" s="82" t="s">
        <v>329</v>
      </c>
      <c r="H93" s="82">
        <v>0</v>
      </c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</row>
    <row r="94" spans="1:43" s="85" customFormat="1" x14ac:dyDescent="0.3">
      <c r="A94" s="84">
        <f>A90+1</f>
        <v>24</v>
      </c>
      <c r="B94" s="84" t="s">
        <v>94</v>
      </c>
      <c r="C94" s="84" t="s">
        <v>239</v>
      </c>
      <c r="D94" s="84">
        <v>1</v>
      </c>
      <c r="E94" s="84" t="s">
        <v>310</v>
      </c>
      <c r="F94" s="84"/>
      <c r="G94" s="84" t="s">
        <v>329</v>
      </c>
      <c r="H94" s="84">
        <v>0</v>
      </c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</row>
    <row r="95" spans="1:43" s="85" customFormat="1" x14ac:dyDescent="0.3">
      <c r="A95" s="84">
        <f>A94</f>
        <v>24</v>
      </c>
      <c r="B95" s="84" t="s">
        <v>94</v>
      </c>
      <c r="C95" s="84" t="s">
        <v>239</v>
      </c>
      <c r="D95" s="84">
        <v>2</v>
      </c>
      <c r="E95" s="84" t="s">
        <v>311</v>
      </c>
      <c r="F95" s="84"/>
      <c r="G95" s="84" t="s">
        <v>329</v>
      </c>
      <c r="H95" s="84">
        <v>0</v>
      </c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</row>
    <row r="96" spans="1:43" s="85" customFormat="1" x14ac:dyDescent="0.3">
      <c r="A96" s="84">
        <f>A94</f>
        <v>24</v>
      </c>
      <c r="B96" s="84" t="s">
        <v>94</v>
      </c>
      <c r="C96" s="84" t="s">
        <v>239</v>
      </c>
      <c r="D96" s="84">
        <v>3</v>
      </c>
      <c r="E96" s="84" t="s">
        <v>313</v>
      </c>
      <c r="F96" s="84"/>
      <c r="G96" s="84" t="s">
        <v>329</v>
      </c>
      <c r="H96" s="84">
        <v>0</v>
      </c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</row>
    <row r="97" spans="1:43" s="85" customFormat="1" x14ac:dyDescent="0.3">
      <c r="A97" s="84">
        <f>A95</f>
        <v>24</v>
      </c>
      <c r="B97" s="84" t="s">
        <v>94</v>
      </c>
      <c r="C97" s="84" t="s">
        <v>239</v>
      </c>
      <c r="D97" s="84">
        <v>4</v>
      </c>
      <c r="E97" s="84" t="s">
        <v>312</v>
      </c>
      <c r="F97" s="84"/>
      <c r="G97" s="84" t="s">
        <v>342</v>
      </c>
      <c r="H97" s="84">
        <v>0</v>
      </c>
      <c r="I97" s="84">
        <v>1.5142857142857142</v>
      </c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</row>
    <row r="98" spans="1:43" s="83" customFormat="1" x14ac:dyDescent="0.3">
      <c r="A98" s="82">
        <f>A94+1</f>
        <v>25</v>
      </c>
      <c r="B98" s="82" t="s">
        <v>95</v>
      </c>
      <c r="C98" s="82" t="s">
        <v>240</v>
      </c>
      <c r="D98" s="82">
        <v>1</v>
      </c>
      <c r="E98" s="82" t="s">
        <v>310</v>
      </c>
      <c r="F98" s="82"/>
      <c r="G98" s="82" t="s">
        <v>329</v>
      </c>
      <c r="H98" s="82">
        <v>0</v>
      </c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</row>
    <row r="99" spans="1:43" s="83" customFormat="1" x14ac:dyDescent="0.3">
      <c r="A99" s="82">
        <f>A98</f>
        <v>25</v>
      </c>
      <c r="B99" s="82" t="s">
        <v>95</v>
      </c>
      <c r="C99" s="82" t="s">
        <v>240</v>
      </c>
      <c r="D99" s="82">
        <v>2</v>
      </c>
      <c r="E99" s="82" t="s">
        <v>311</v>
      </c>
      <c r="F99" s="82"/>
      <c r="G99" s="82" t="s">
        <v>329</v>
      </c>
      <c r="H99" s="82">
        <v>0</v>
      </c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</row>
    <row r="100" spans="1:43" s="83" customFormat="1" x14ac:dyDescent="0.3">
      <c r="A100" s="82">
        <f>A98</f>
        <v>25</v>
      </c>
      <c r="B100" s="82" t="s">
        <v>95</v>
      </c>
      <c r="C100" s="82" t="s">
        <v>240</v>
      </c>
      <c r="D100" s="82">
        <v>3</v>
      </c>
      <c r="E100" s="82" t="s">
        <v>313</v>
      </c>
      <c r="F100" s="82"/>
      <c r="G100" s="82" t="s">
        <v>329</v>
      </c>
      <c r="H100" s="82">
        <v>0</v>
      </c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2"/>
    </row>
    <row r="101" spans="1:43" s="83" customFormat="1" x14ac:dyDescent="0.3">
      <c r="A101" s="82">
        <f>A99</f>
        <v>25</v>
      </c>
      <c r="B101" s="82" t="s">
        <v>95</v>
      </c>
      <c r="C101" s="82" t="s">
        <v>240</v>
      </c>
      <c r="D101" s="82">
        <v>4</v>
      </c>
      <c r="E101" s="82" t="s">
        <v>312</v>
      </c>
      <c r="F101" s="82"/>
      <c r="G101" s="82" t="s">
        <v>330</v>
      </c>
      <c r="H101" s="82">
        <v>0</v>
      </c>
      <c r="I101" s="82">
        <v>12.419339333333333</v>
      </c>
      <c r="J101" s="82">
        <v>12.552031333333334</v>
      </c>
      <c r="K101" s="82">
        <v>12.580465333333333</v>
      </c>
      <c r="L101" s="82">
        <v>12.637333333333334</v>
      </c>
      <c r="M101" s="82">
        <v>12.713157333333333</v>
      </c>
      <c r="N101" s="82">
        <v>12.921673333333333</v>
      </c>
      <c r="O101" s="82">
        <v>13.073321333333331</v>
      </c>
      <c r="P101" s="82">
        <v>13.130189333333334</v>
      </c>
      <c r="Q101" s="82">
        <v>13.357661333333333</v>
      </c>
      <c r="R101" s="82">
        <v>13.518787333333336</v>
      </c>
      <c r="S101" s="82">
        <v>13.793649333333333</v>
      </c>
      <c r="T101" s="82">
        <v>13.888429333333335</v>
      </c>
      <c r="U101" s="82">
        <v>14.021121333333332</v>
      </c>
      <c r="V101" s="82">
        <v>14.134857333333333</v>
      </c>
      <c r="W101" s="82">
        <v>14.267549333333333</v>
      </c>
      <c r="X101" s="82">
        <v>14.286505333333333</v>
      </c>
      <c r="Y101" s="82">
        <v>14.561367333333331</v>
      </c>
      <c r="Z101" s="82">
        <v>14.637191333333332</v>
      </c>
      <c r="AA101" s="82">
        <v>14.637191333333332</v>
      </c>
      <c r="AB101" s="82">
        <v>14.637191333333332</v>
      </c>
      <c r="AC101" s="82">
        <v>14.637191333333332</v>
      </c>
      <c r="AD101" s="82">
        <v>14.637191333333332</v>
      </c>
      <c r="AE101" s="82">
        <v>14.637191333333332</v>
      </c>
      <c r="AF101" s="82">
        <v>14.637191333333332</v>
      </c>
      <c r="AG101" s="82">
        <v>14.637191333333332</v>
      </c>
      <c r="AH101" s="82">
        <v>14.637191333333332</v>
      </c>
      <c r="AI101" s="82">
        <v>14.637191333333332</v>
      </c>
      <c r="AJ101" s="82">
        <v>14.637191333333332</v>
      </c>
      <c r="AK101" s="82">
        <v>14.637191333333332</v>
      </c>
      <c r="AL101" s="82">
        <v>14.637191333333332</v>
      </c>
      <c r="AM101" s="82">
        <v>14.637191333333332</v>
      </c>
      <c r="AN101" s="82">
        <v>14.637191333333332</v>
      </c>
      <c r="AO101" s="82">
        <v>14.637191333333332</v>
      </c>
      <c r="AP101" s="82">
        <v>14.637191333333332</v>
      </c>
      <c r="AQ101" s="82">
        <v>14.637191333333332</v>
      </c>
    </row>
    <row r="102" spans="1:43" s="85" customFormat="1" x14ac:dyDescent="0.3">
      <c r="A102" s="84">
        <f>A98+1</f>
        <v>26</v>
      </c>
      <c r="B102" s="84" t="s">
        <v>96</v>
      </c>
      <c r="C102" s="84" t="s">
        <v>241</v>
      </c>
      <c r="D102" s="84">
        <v>1</v>
      </c>
      <c r="E102" s="84" t="s">
        <v>310</v>
      </c>
      <c r="F102" s="84"/>
      <c r="G102" s="84" t="s">
        <v>329</v>
      </c>
      <c r="H102" s="84">
        <v>0</v>
      </c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</row>
    <row r="103" spans="1:43" s="85" customFormat="1" x14ac:dyDescent="0.3">
      <c r="A103" s="84">
        <f>A102</f>
        <v>26</v>
      </c>
      <c r="B103" s="84" t="s">
        <v>96</v>
      </c>
      <c r="C103" s="84" t="s">
        <v>241</v>
      </c>
      <c r="D103" s="84">
        <v>2</v>
      </c>
      <c r="E103" s="84" t="s">
        <v>311</v>
      </c>
      <c r="F103" s="84"/>
      <c r="G103" s="84" t="s">
        <v>329</v>
      </c>
      <c r="H103" s="84">
        <v>0</v>
      </c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</row>
    <row r="104" spans="1:43" s="85" customFormat="1" x14ac:dyDescent="0.3">
      <c r="A104" s="84">
        <f>A103</f>
        <v>26</v>
      </c>
      <c r="B104" s="84" t="s">
        <v>96</v>
      </c>
      <c r="C104" s="84" t="s">
        <v>241</v>
      </c>
      <c r="D104" s="84">
        <v>3</v>
      </c>
      <c r="E104" s="84" t="s">
        <v>313</v>
      </c>
      <c r="F104" s="84"/>
      <c r="G104" s="84" t="s">
        <v>329</v>
      </c>
      <c r="H104" s="84">
        <v>0</v>
      </c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</row>
    <row r="105" spans="1:43" s="85" customFormat="1" x14ac:dyDescent="0.3">
      <c r="A105" s="84">
        <f>A104</f>
        <v>26</v>
      </c>
      <c r="B105" s="84" t="s">
        <v>96</v>
      </c>
      <c r="C105" s="84" t="s">
        <v>241</v>
      </c>
      <c r="D105" s="84">
        <v>4</v>
      </c>
      <c r="E105" s="84" t="s">
        <v>312</v>
      </c>
      <c r="F105" s="84"/>
      <c r="G105" s="84" t="s">
        <v>329</v>
      </c>
      <c r="H105" s="84">
        <v>0</v>
      </c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</row>
    <row r="106" spans="1:43" s="83" customFormat="1" x14ac:dyDescent="0.3">
      <c r="A106" s="82">
        <f>A102+1</f>
        <v>27</v>
      </c>
      <c r="B106" s="82" t="s">
        <v>97</v>
      </c>
      <c r="C106" s="82" t="s">
        <v>242</v>
      </c>
      <c r="D106" s="82">
        <v>1</v>
      </c>
      <c r="E106" s="82" t="s">
        <v>310</v>
      </c>
      <c r="F106" s="82"/>
      <c r="G106" s="82" t="s">
        <v>329</v>
      </c>
      <c r="H106" s="82">
        <v>0</v>
      </c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</row>
    <row r="107" spans="1:43" s="83" customFormat="1" x14ac:dyDescent="0.3">
      <c r="A107" s="82">
        <f>A106</f>
        <v>27</v>
      </c>
      <c r="B107" s="82" t="s">
        <v>97</v>
      </c>
      <c r="C107" s="82" t="s">
        <v>242</v>
      </c>
      <c r="D107" s="82">
        <v>2</v>
      </c>
      <c r="E107" s="82" t="s">
        <v>311</v>
      </c>
      <c r="F107" s="82"/>
      <c r="G107" s="82" t="s">
        <v>329</v>
      </c>
      <c r="H107" s="82">
        <v>0</v>
      </c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</row>
    <row r="108" spans="1:43" s="83" customFormat="1" x14ac:dyDescent="0.3">
      <c r="A108" s="82">
        <f>A106</f>
        <v>27</v>
      </c>
      <c r="B108" s="82" t="s">
        <v>97</v>
      </c>
      <c r="C108" s="82" t="s">
        <v>242</v>
      </c>
      <c r="D108" s="82">
        <v>3</v>
      </c>
      <c r="E108" s="82" t="s">
        <v>313</v>
      </c>
      <c r="F108" s="82"/>
      <c r="G108" s="82" t="s">
        <v>329</v>
      </c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  <c r="AO108" s="82"/>
      <c r="AP108" s="82"/>
      <c r="AQ108" s="82"/>
    </row>
    <row r="109" spans="1:43" s="83" customFormat="1" x14ac:dyDescent="0.3">
      <c r="A109" s="82">
        <f>A107</f>
        <v>27</v>
      </c>
      <c r="B109" s="82" t="s">
        <v>97</v>
      </c>
      <c r="C109" s="82" t="s">
        <v>242</v>
      </c>
      <c r="D109" s="82">
        <v>4</v>
      </c>
      <c r="E109" s="82" t="s">
        <v>312</v>
      </c>
      <c r="F109" s="82"/>
      <c r="G109" s="82" t="s">
        <v>330</v>
      </c>
      <c r="H109" s="82">
        <v>0</v>
      </c>
      <c r="I109" s="82">
        <v>17.079356000000001</v>
      </c>
      <c r="J109" s="82">
        <v>17.477432</v>
      </c>
      <c r="K109" s="82">
        <v>17.733338</v>
      </c>
      <c r="L109" s="82">
        <v>17.894463999999999</v>
      </c>
      <c r="M109" s="82">
        <v>17.970288</v>
      </c>
      <c r="N109" s="82">
        <v>17.951332000000001</v>
      </c>
      <c r="O109" s="82">
        <v>18.084023999999999</v>
      </c>
      <c r="P109" s="82">
        <v>18.235671999999997</v>
      </c>
      <c r="Q109" s="82">
        <v>18.510534</v>
      </c>
      <c r="R109" s="82">
        <v>18.652704</v>
      </c>
      <c r="S109" s="82">
        <v>18.880176000000002</v>
      </c>
      <c r="T109" s="82">
        <v>19.060257999999997</v>
      </c>
      <c r="U109" s="82">
        <v>19.28773</v>
      </c>
      <c r="V109" s="82">
        <v>19.52468</v>
      </c>
      <c r="W109" s="82">
        <v>19.638415999999999</v>
      </c>
      <c r="X109" s="82">
        <v>19.76163</v>
      </c>
      <c r="Y109" s="82">
        <v>20.178661999999999</v>
      </c>
      <c r="Z109" s="82">
        <v>20.235530000000001</v>
      </c>
      <c r="AA109" s="82">
        <v>20.235530000000001</v>
      </c>
      <c r="AB109" s="82">
        <v>20.235530000000001</v>
      </c>
      <c r="AC109" s="82">
        <v>20.235530000000001</v>
      </c>
      <c r="AD109" s="82">
        <v>20.235530000000001</v>
      </c>
      <c r="AE109" s="82">
        <v>20.235530000000001</v>
      </c>
      <c r="AF109" s="82">
        <v>20.235530000000001</v>
      </c>
      <c r="AG109" s="82">
        <v>20.235530000000001</v>
      </c>
      <c r="AH109" s="82">
        <v>20.235530000000001</v>
      </c>
      <c r="AI109" s="82">
        <v>20.235530000000001</v>
      </c>
      <c r="AJ109" s="82">
        <v>20.235530000000001</v>
      </c>
      <c r="AK109" s="82">
        <v>20.235530000000001</v>
      </c>
      <c r="AL109" s="82">
        <v>20.235530000000001</v>
      </c>
      <c r="AM109" s="82">
        <v>20.235530000000001</v>
      </c>
      <c r="AN109" s="82">
        <v>20.235530000000001</v>
      </c>
      <c r="AO109" s="82">
        <v>20.235530000000001</v>
      </c>
      <c r="AP109" s="82">
        <v>20.235530000000001</v>
      </c>
      <c r="AQ109" s="82">
        <v>20.235530000000001</v>
      </c>
    </row>
    <row r="110" spans="1:43" s="85" customFormat="1" x14ac:dyDescent="0.3">
      <c r="A110" s="84">
        <f>A106+1</f>
        <v>28</v>
      </c>
      <c r="B110" s="84" t="s">
        <v>98</v>
      </c>
      <c r="C110" s="84" t="s">
        <v>243</v>
      </c>
      <c r="D110" s="84">
        <v>1</v>
      </c>
      <c r="E110" s="84" t="s">
        <v>310</v>
      </c>
      <c r="F110" s="84"/>
      <c r="G110" s="84" t="s">
        <v>329</v>
      </c>
      <c r="H110" s="84">
        <v>0</v>
      </c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</row>
    <row r="111" spans="1:43" s="85" customFormat="1" x14ac:dyDescent="0.3">
      <c r="A111" s="84">
        <f>A110</f>
        <v>28</v>
      </c>
      <c r="B111" s="84" t="s">
        <v>98</v>
      </c>
      <c r="C111" s="84" t="s">
        <v>243</v>
      </c>
      <c r="D111" s="84">
        <v>2</v>
      </c>
      <c r="E111" s="84" t="s">
        <v>311</v>
      </c>
      <c r="F111" s="84"/>
      <c r="G111" s="84" t="s">
        <v>329</v>
      </c>
      <c r="H111" s="84">
        <v>0</v>
      </c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</row>
    <row r="112" spans="1:43" s="85" customFormat="1" x14ac:dyDescent="0.3">
      <c r="A112" s="84">
        <f>A110</f>
        <v>28</v>
      </c>
      <c r="B112" s="84" t="s">
        <v>98</v>
      </c>
      <c r="C112" s="84" t="s">
        <v>243</v>
      </c>
      <c r="D112" s="84">
        <v>3</v>
      </c>
      <c r="E112" s="84" t="s">
        <v>313</v>
      </c>
      <c r="F112" s="84"/>
      <c r="G112" s="84" t="s">
        <v>329</v>
      </c>
      <c r="H112" s="84">
        <v>0</v>
      </c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</row>
    <row r="113" spans="1:43" s="85" customFormat="1" x14ac:dyDescent="0.3">
      <c r="A113" s="84">
        <f>A111</f>
        <v>28</v>
      </c>
      <c r="B113" s="84" t="s">
        <v>98</v>
      </c>
      <c r="C113" s="84" t="s">
        <v>243</v>
      </c>
      <c r="D113" s="84">
        <v>4</v>
      </c>
      <c r="E113" s="84" t="s">
        <v>312</v>
      </c>
      <c r="F113" s="84"/>
      <c r="G113" s="84" t="s">
        <v>342</v>
      </c>
      <c r="H113" s="84">
        <v>0</v>
      </c>
      <c r="I113" s="84">
        <v>31.586745983347903</v>
      </c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</row>
    <row r="114" spans="1:43" s="83" customFormat="1" x14ac:dyDescent="0.3">
      <c r="A114" s="82">
        <f>A110+1</f>
        <v>29</v>
      </c>
      <c r="B114" s="82" t="s">
        <v>99</v>
      </c>
      <c r="C114" s="82" t="s">
        <v>244</v>
      </c>
      <c r="D114" s="82">
        <v>1</v>
      </c>
      <c r="E114" s="82" t="s">
        <v>310</v>
      </c>
      <c r="F114" s="82"/>
      <c r="G114" s="82" t="s">
        <v>329</v>
      </c>
      <c r="H114" s="82">
        <v>0</v>
      </c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</row>
    <row r="115" spans="1:43" s="83" customFormat="1" x14ac:dyDescent="0.3">
      <c r="A115" s="82">
        <f>A114</f>
        <v>29</v>
      </c>
      <c r="B115" s="82" t="s">
        <v>99</v>
      </c>
      <c r="C115" s="82" t="s">
        <v>244</v>
      </c>
      <c r="D115" s="82">
        <v>2</v>
      </c>
      <c r="E115" s="82" t="s">
        <v>311</v>
      </c>
      <c r="F115" s="82"/>
      <c r="G115" s="82" t="s">
        <v>329</v>
      </c>
      <c r="H115" s="82">
        <v>0</v>
      </c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</row>
    <row r="116" spans="1:43" s="83" customFormat="1" x14ac:dyDescent="0.3">
      <c r="A116" s="82">
        <f>A114</f>
        <v>29</v>
      </c>
      <c r="B116" s="82" t="s">
        <v>99</v>
      </c>
      <c r="C116" s="82" t="s">
        <v>244</v>
      </c>
      <c r="D116" s="82">
        <v>3</v>
      </c>
      <c r="E116" s="82" t="s">
        <v>313</v>
      </c>
      <c r="F116" s="82"/>
      <c r="G116" s="82" t="s">
        <v>329</v>
      </c>
      <c r="H116" s="82">
        <v>0</v>
      </c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82"/>
      <c r="AO116" s="82"/>
      <c r="AP116" s="82"/>
      <c r="AQ116" s="82"/>
    </row>
    <row r="117" spans="1:43" s="83" customFormat="1" x14ac:dyDescent="0.3">
      <c r="A117" s="82">
        <f>A115</f>
        <v>29</v>
      </c>
      <c r="B117" s="82" t="s">
        <v>99</v>
      </c>
      <c r="C117" s="82" t="s">
        <v>244</v>
      </c>
      <c r="D117" s="82">
        <v>4</v>
      </c>
      <c r="E117" s="82" t="s">
        <v>312</v>
      </c>
      <c r="F117" s="82"/>
      <c r="G117" s="82" t="s">
        <v>330</v>
      </c>
      <c r="H117" s="82">
        <v>0</v>
      </c>
      <c r="I117" s="82">
        <v>7.0563710000000004</v>
      </c>
      <c r="J117" s="82">
        <v>7.0682185000000013</v>
      </c>
      <c r="K117" s="82">
        <v>6.9852860000000003</v>
      </c>
      <c r="L117" s="82">
        <v>7.0800659999999986</v>
      </c>
      <c r="M117" s="82">
        <v>6.9971335000000003</v>
      </c>
      <c r="N117" s="82">
        <v>7.0919134999999995</v>
      </c>
      <c r="O117" s="82">
        <v>7.1866935000000014</v>
      </c>
      <c r="P117" s="82">
        <v>7.2814734999999997</v>
      </c>
      <c r="Q117" s="82">
        <v>7.3762534999999989</v>
      </c>
      <c r="R117" s="82">
        <v>7.4710334999999999</v>
      </c>
      <c r="S117" s="82">
        <v>7.5658135</v>
      </c>
      <c r="T117" s="82">
        <v>7.6605935000000009</v>
      </c>
      <c r="U117" s="82">
        <v>7.755373500000001</v>
      </c>
      <c r="V117" s="82">
        <v>7.8501534999999985</v>
      </c>
      <c r="W117" s="82">
        <v>7.9449335000000003</v>
      </c>
      <c r="X117" s="82">
        <v>8.0397134999999995</v>
      </c>
      <c r="Y117" s="82">
        <v>8.1344935000000014</v>
      </c>
      <c r="Z117" s="82">
        <v>8.2292735000000015</v>
      </c>
      <c r="AA117" s="82">
        <v>8.3240534999999998</v>
      </c>
      <c r="AB117" s="82">
        <v>8.4188334999999999</v>
      </c>
      <c r="AC117" s="82">
        <v>8.5136134999999999</v>
      </c>
      <c r="AD117" s="82">
        <v>8.5136134999999999</v>
      </c>
      <c r="AE117" s="82">
        <v>8.5136134999999999</v>
      </c>
      <c r="AF117" s="82">
        <v>8.5136134999999999</v>
      </c>
      <c r="AG117" s="82">
        <v>8.5136134999999999</v>
      </c>
      <c r="AH117" s="82">
        <v>8.5136134999999999</v>
      </c>
      <c r="AI117" s="82">
        <v>8.5136134999999999</v>
      </c>
      <c r="AJ117" s="82">
        <v>8.5136134999999999</v>
      </c>
      <c r="AK117" s="82">
        <v>8.5136134999999999</v>
      </c>
      <c r="AL117" s="82">
        <v>8.5136134999999999</v>
      </c>
      <c r="AM117" s="82">
        <v>8.5136134999999999</v>
      </c>
      <c r="AN117" s="82">
        <v>8.5136134999999999</v>
      </c>
      <c r="AO117" s="82">
        <v>8.5136134999999999</v>
      </c>
      <c r="AP117" s="82">
        <v>8.5136134999999999</v>
      </c>
      <c r="AQ117" s="82">
        <v>8.5136134999999999</v>
      </c>
    </row>
    <row r="118" spans="1:43" s="85" customFormat="1" x14ac:dyDescent="0.3">
      <c r="A118" s="84">
        <f>A114+1</f>
        <v>30</v>
      </c>
      <c r="B118" s="84" t="s">
        <v>100</v>
      </c>
      <c r="C118" s="84" t="s">
        <v>245</v>
      </c>
      <c r="D118" s="84">
        <v>1</v>
      </c>
      <c r="E118" s="84" t="s">
        <v>310</v>
      </c>
      <c r="F118" s="84"/>
      <c r="G118" s="84" t="s">
        <v>329</v>
      </c>
      <c r="H118" s="84">
        <v>0</v>
      </c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</row>
    <row r="119" spans="1:43" s="85" customFormat="1" x14ac:dyDescent="0.3">
      <c r="A119" s="84">
        <f>A118</f>
        <v>30</v>
      </c>
      <c r="B119" s="84" t="s">
        <v>100</v>
      </c>
      <c r="C119" s="84" t="s">
        <v>245</v>
      </c>
      <c r="D119" s="84">
        <v>2</v>
      </c>
      <c r="E119" s="84" t="s">
        <v>311</v>
      </c>
      <c r="F119" s="84"/>
      <c r="G119" s="84" t="s">
        <v>329</v>
      </c>
      <c r="H119" s="84">
        <v>0</v>
      </c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</row>
    <row r="120" spans="1:43" s="85" customFormat="1" x14ac:dyDescent="0.3">
      <c r="A120" s="84">
        <f>A119</f>
        <v>30</v>
      </c>
      <c r="B120" s="84" t="s">
        <v>100</v>
      </c>
      <c r="C120" s="84" t="s">
        <v>245</v>
      </c>
      <c r="D120" s="84">
        <v>3</v>
      </c>
      <c r="E120" s="84" t="s">
        <v>313</v>
      </c>
      <c r="F120" s="84"/>
      <c r="G120" s="84" t="s">
        <v>329</v>
      </c>
      <c r="H120" s="84">
        <v>0</v>
      </c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</row>
    <row r="121" spans="1:43" s="85" customFormat="1" x14ac:dyDescent="0.3">
      <c r="A121" s="84">
        <f>A120</f>
        <v>30</v>
      </c>
      <c r="B121" s="84" t="s">
        <v>100</v>
      </c>
      <c r="C121" s="84" t="s">
        <v>245</v>
      </c>
      <c r="D121" s="84">
        <v>4</v>
      </c>
      <c r="E121" s="84" t="s">
        <v>312</v>
      </c>
      <c r="F121" s="84"/>
      <c r="G121" s="84" t="s">
        <v>329</v>
      </c>
      <c r="H121" s="84">
        <v>0</v>
      </c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</row>
    <row r="122" spans="1:43" s="83" customFormat="1" x14ac:dyDescent="0.3">
      <c r="A122" s="82">
        <f>A118+1</f>
        <v>31</v>
      </c>
      <c r="B122" s="82" t="s">
        <v>101</v>
      </c>
      <c r="C122" s="82" t="s">
        <v>246</v>
      </c>
      <c r="D122" s="82">
        <v>1</v>
      </c>
      <c r="E122" s="82" t="s">
        <v>310</v>
      </c>
      <c r="F122" s="82"/>
      <c r="G122" s="82" t="s">
        <v>329</v>
      </c>
      <c r="H122" s="82">
        <v>0</v>
      </c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</row>
    <row r="123" spans="1:43" s="83" customFormat="1" x14ac:dyDescent="0.3">
      <c r="A123" s="82">
        <f>A122</f>
        <v>31</v>
      </c>
      <c r="B123" s="82" t="s">
        <v>101</v>
      </c>
      <c r="C123" s="82" t="s">
        <v>246</v>
      </c>
      <c r="D123" s="82">
        <v>2</v>
      </c>
      <c r="E123" s="82" t="s">
        <v>311</v>
      </c>
      <c r="F123" s="82"/>
      <c r="G123" s="82" t="s">
        <v>329</v>
      </c>
      <c r="H123" s="82">
        <v>0</v>
      </c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82"/>
      <c r="AP123" s="82"/>
      <c r="AQ123" s="82"/>
    </row>
    <row r="124" spans="1:43" s="83" customFormat="1" x14ac:dyDescent="0.3">
      <c r="A124" s="82">
        <f>A123</f>
        <v>31</v>
      </c>
      <c r="B124" s="82" t="s">
        <v>101</v>
      </c>
      <c r="C124" s="82" t="s">
        <v>246</v>
      </c>
      <c r="D124" s="82">
        <v>3</v>
      </c>
      <c r="E124" s="82" t="s">
        <v>313</v>
      </c>
      <c r="F124" s="82"/>
      <c r="G124" s="82" t="s">
        <v>329</v>
      </c>
      <c r="H124" s="82">
        <v>0</v>
      </c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</row>
    <row r="125" spans="1:43" s="83" customFormat="1" x14ac:dyDescent="0.3">
      <c r="A125" s="82">
        <f>A124</f>
        <v>31</v>
      </c>
      <c r="B125" s="82" t="s">
        <v>101</v>
      </c>
      <c r="C125" s="82" t="s">
        <v>246</v>
      </c>
      <c r="D125" s="82">
        <v>4</v>
      </c>
      <c r="E125" s="82" t="s">
        <v>312</v>
      </c>
      <c r="F125" s="82"/>
      <c r="G125" s="82" t="s">
        <v>329</v>
      </c>
      <c r="H125" s="82">
        <v>0</v>
      </c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82"/>
      <c r="AP125" s="82"/>
      <c r="AQ125" s="82"/>
    </row>
    <row r="126" spans="1:43" s="85" customFormat="1" x14ac:dyDescent="0.3">
      <c r="A126" s="84">
        <f>A122+1</f>
        <v>32</v>
      </c>
      <c r="B126" s="84" t="s">
        <v>102</v>
      </c>
      <c r="C126" s="84" t="s">
        <v>247</v>
      </c>
      <c r="D126" s="84">
        <v>1</v>
      </c>
      <c r="E126" s="84" t="s">
        <v>310</v>
      </c>
      <c r="F126" s="84"/>
      <c r="G126" s="84" t="s">
        <v>329</v>
      </c>
      <c r="H126" s="84">
        <v>0</v>
      </c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</row>
    <row r="127" spans="1:43" s="85" customFormat="1" x14ac:dyDescent="0.3">
      <c r="A127" s="84">
        <f>A126</f>
        <v>32</v>
      </c>
      <c r="B127" s="84" t="s">
        <v>102</v>
      </c>
      <c r="C127" s="84" t="s">
        <v>247</v>
      </c>
      <c r="D127" s="84">
        <v>2</v>
      </c>
      <c r="E127" s="84" t="s">
        <v>311</v>
      </c>
      <c r="F127" s="84"/>
      <c r="G127" s="84" t="s">
        <v>329</v>
      </c>
      <c r="H127" s="84">
        <v>0</v>
      </c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</row>
    <row r="128" spans="1:43" s="85" customFormat="1" x14ac:dyDescent="0.3">
      <c r="A128" s="84">
        <f>A126</f>
        <v>32</v>
      </c>
      <c r="B128" s="84" t="s">
        <v>102</v>
      </c>
      <c r="C128" s="84" t="s">
        <v>247</v>
      </c>
      <c r="D128" s="84">
        <v>3</v>
      </c>
      <c r="E128" s="84" t="s">
        <v>313</v>
      </c>
      <c r="F128" s="84"/>
      <c r="G128" s="84" t="s">
        <v>329</v>
      </c>
      <c r="H128" s="84">
        <v>0</v>
      </c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</row>
    <row r="129" spans="1:43" s="85" customFormat="1" x14ac:dyDescent="0.3">
      <c r="A129" s="84">
        <f>A127</f>
        <v>32</v>
      </c>
      <c r="B129" s="84" t="s">
        <v>102</v>
      </c>
      <c r="C129" s="84" t="s">
        <v>247</v>
      </c>
      <c r="D129" s="84">
        <v>4</v>
      </c>
      <c r="E129" s="84" t="s">
        <v>312</v>
      </c>
      <c r="F129" s="84"/>
      <c r="G129" s="84" t="s">
        <v>330</v>
      </c>
      <c r="H129" s="84">
        <v>0</v>
      </c>
      <c r="I129" s="84">
        <v>4.6238796174173151</v>
      </c>
      <c r="J129" s="84">
        <v>4.6929506010008648</v>
      </c>
      <c r="K129" s="84">
        <v>4.7620215845844145</v>
      </c>
      <c r="L129" s="84">
        <v>4.8717500685510142</v>
      </c>
      <c r="M129" s="84">
        <v>4.981478552517614</v>
      </c>
      <c r="N129" s="84">
        <v>5.0912070364842137</v>
      </c>
      <c r="O129" s="84">
        <v>5.2009355204508134</v>
      </c>
      <c r="P129" s="84">
        <v>5.3106640044174132</v>
      </c>
      <c r="Q129" s="84">
        <v>5.4203924883840129</v>
      </c>
      <c r="R129" s="84">
        <v>5.4326365055665633</v>
      </c>
      <c r="S129" s="84">
        <v>5.556794238225363</v>
      </c>
      <c r="T129" s="84">
        <v>5.6809519708841627</v>
      </c>
      <c r="U129" s="84">
        <v>5.8051097035429624</v>
      </c>
      <c r="V129" s="84">
        <v>5.9292674362017621</v>
      </c>
      <c r="W129" s="84">
        <v>6.0534251688605618</v>
      </c>
      <c r="X129" s="84">
        <v>6.1775829015193615</v>
      </c>
      <c r="Y129" s="84">
        <v>6.3017406341781612</v>
      </c>
      <c r="Z129" s="84">
        <v>6.4258983668369609</v>
      </c>
      <c r="AA129" s="84">
        <v>6.5500560994957606</v>
      </c>
      <c r="AB129" s="84">
        <v>6.6742138321545603</v>
      </c>
      <c r="AC129" s="84">
        <v>6.79837156481336</v>
      </c>
      <c r="AD129" s="84">
        <v>6.9225292974721597</v>
      </c>
      <c r="AE129" s="84">
        <v>7.0466870301309594</v>
      </c>
      <c r="AF129" s="84">
        <v>7.1708447627897591</v>
      </c>
      <c r="AG129" s="84">
        <v>7.2950024954485588</v>
      </c>
      <c r="AH129" s="84">
        <v>7.4191602281073585</v>
      </c>
      <c r="AI129" s="84">
        <v>7.5433179607661582</v>
      </c>
      <c r="AJ129" s="84">
        <v>7.6674756934249579</v>
      </c>
      <c r="AK129" s="84">
        <v>7.7916334260837576</v>
      </c>
      <c r="AL129" s="84">
        <v>7.91579115874256</v>
      </c>
      <c r="AM129" s="84">
        <v>7.91579115874256</v>
      </c>
      <c r="AN129" s="84">
        <v>7.91579115874256</v>
      </c>
      <c r="AO129" s="84">
        <v>7.91579115874256</v>
      </c>
      <c r="AP129" s="84">
        <v>7.91579115874256</v>
      </c>
      <c r="AQ129" s="84">
        <v>7.91579115874256</v>
      </c>
    </row>
    <row r="130" spans="1:43" s="83" customFormat="1" x14ac:dyDescent="0.3">
      <c r="A130" s="82">
        <f>A126+1</f>
        <v>33</v>
      </c>
      <c r="B130" s="82" t="s">
        <v>103</v>
      </c>
      <c r="C130" s="82" t="s">
        <v>248</v>
      </c>
      <c r="D130" s="82">
        <v>1</v>
      </c>
      <c r="E130" s="82" t="s">
        <v>310</v>
      </c>
      <c r="F130" s="82"/>
      <c r="G130" s="82" t="s">
        <v>329</v>
      </c>
      <c r="H130" s="82">
        <v>0</v>
      </c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</row>
    <row r="131" spans="1:43" s="83" customFormat="1" x14ac:dyDescent="0.3">
      <c r="A131" s="82">
        <f>A130</f>
        <v>33</v>
      </c>
      <c r="B131" s="82" t="s">
        <v>103</v>
      </c>
      <c r="C131" s="82" t="s">
        <v>248</v>
      </c>
      <c r="D131" s="82">
        <v>2</v>
      </c>
      <c r="E131" s="82" t="s">
        <v>311</v>
      </c>
      <c r="F131" s="82"/>
      <c r="G131" s="82" t="s">
        <v>329</v>
      </c>
      <c r="H131" s="82">
        <v>0</v>
      </c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</row>
    <row r="132" spans="1:43" s="83" customFormat="1" x14ac:dyDescent="0.3">
      <c r="A132" s="82">
        <f>A131</f>
        <v>33</v>
      </c>
      <c r="B132" s="82" t="s">
        <v>103</v>
      </c>
      <c r="C132" s="82" t="s">
        <v>248</v>
      </c>
      <c r="D132" s="82">
        <v>3</v>
      </c>
      <c r="E132" s="82" t="s">
        <v>313</v>
      </c>
      <c r="F132" s="82"/>
      <c r="G132" s="82" t="s">
        <v>329</v>
      </c>
      <c r="H132" s="82">
        <v>0</v>
      </c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</row>
    <row r="133" spans="1:43" s="83" customFormat="1" x14ac:dyDescent="0.3">
      <c r="A133" s="82">
        <f>A132</f>
        <v>33</v>
      </c>
      <c r="B133" s="82" t="s">
        <v>103</v>
      </c>
      <c r="C133" s="82" t="s">
        <v>248</v>
      </c>
      <c r="D133" s="82">
        <v>4</v>
      </c>
      <c r="E133" s="82" t="s">
        <v>312</v>
      </c>
      <c r="F133" s="82"/>
      <c r="G133" s="82" t="s">
        <v>329</v>
      </c>
      <c r="H133" s="82">
        <v>0</v>
      </c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</row>
    <row r="134" spans="1:43" s="85" customFormat="1" x14ac:dyDescent="0.3">
      <c r="A134" s="84">
        <f>A130+1</f>
        <v>34</v>
      </c>
      <c r="B134" s="84" t="s">
        <v>104</v>
      </c>
      <c r="C134" s="84" t="s">
        <v>249</v>
      </c>
      <c r="D134" s="84">
        <v>1</v>
      </c>
      <c r="E134" s="84" t="s">
        <v>310</v>
      </c>
      <c r="F134" s="84"/>
      <c r="G134" s="84" t="s">
        <v>329</v>
      </c>
      <c r="H134" s="84">
        <v>0</v>
      </c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</row>
    <row r="135" spans="1:43" s="85" customFormat="1" x14ac:dyDescent="0.3">
      <c r="A135" s="84">
        <f>A134</f>
        <v>34</v>
      </c>
      <c r="B135" s="84" t="s">
        <v>104</v>
      </c>
      <c r="C135" s="84" t="s">
        <v>249</v>
      </c>
      <c r="D135" s="84">
        <v>2</v>
      </c>
      <c r="E135" s="84" t="s">
        <v>311</v>
      </c>
      <c r="F135" s="84"/>
      <c r="G135" s="84" t="s">
        <v>329</v>
      </c>
      <c r="H135" s="84">
        <v>0</v>
      </c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</row>
    <row r="136" spans="1:43" s="85" customFormat="1" x14ac:dyDescent="0.3">
      <c r="A136" s="84">
        <f>A134</f>
        <v>34</v>
      </c>
      <c r="B136" s="84" t="s">
        <v>104</v>
      </c>
      <c r="C136" s="84" t="s">
        <v>249</v>
      </c>
      <c r="D136" s="84">
        <v>3</v>
      </c>
      <c r="E136" s="84" t="s">
        <v>313</v>
      </c>
      <c r="F136" s="84"/>
      <c r="G136" s="84" t="s">
        <v>329</v>
      </c>
      <c r="H136" s="84">
        <v>0</v>
      </c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</row>
    <row r="137" spans="1:43" s="85" customFormat="1" x14ac:dyDescent="0.3">
      <c r="A137" s="84">
        <f>A135</f>
        <v>34</v>
      </c>
      <c r="B137" s="84" t="s">
        <v>104</v>
      </c>
      <c r="C137" s="84" t="s">
        <v>249</v>
      </c>
      <c r="D137" s="84">
        <v>4</v>
      </c>
      <c r="E137" s="84" t="s">
        <v>312</v>
      </c>
      <c r="F137" s="84"/>
      <c r="G137" s="84" t="s">
        <v>342</v>
      </c>
      <c r="H137" s="84">
        <v>0</v>
      </c>
      <c r="I137" s="84">
        <v>1.5142857142857142</v>
      </c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</row>
    <row r="138" spans="1:43" s="83" customFormat="1" x14ac:dyDescent="0.3">
      <c r="A138" s="82">
        <f>A134+1</f>
        <v>35</v>
      </c>
      <c r="B138" s="82" t="s">
        <v>105</v>
      </c>
      <c r="C138" s="82" t="s">
        <v>250</v>
      </c>
      <c r="D138" s="82">
        <v>1</v>
      </c>
      <c r="E138" s="82" t="s">
        <v>310</v>
      </c>
      <c r="F138" s="82"/>
      <c r="G138" s="82" t="s">
        <v>329</v>
      </c>
      <c r="H138" s="82">
        <v>0</v>
      </c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</row>
    <row r="139" spans="1:43" s="83" customFormat="1" x14ac:dyDescent="0.3">
      <c r="A139" s="82">
        <f>A138</f>
        <v>35</v>
      </c>
      <c r="B139" s="82" t="s">
        <v>105</v>
      </c>
      <c r="C139" s="82" t="s">
        <v>250</v>
      </c>
      <c r="D139" s="82">
        <v>2</v>
      </c>
      <c r="E139" s="82" t="s">
        <v>311</v>
      </c>
      <c r="F139" s="82"/>
      <c r="G139" s="82" t="s">
        <v>329</v>
      </c>
      <c r="H139" s="82">
        <v>0</v>
      </c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  <c r="AM139" s="82"/>
      <c r="AN139" s="82"/>
      <c r="AO139" s="82"/>
      <c r="AP139" s="82"/>
      <c r="AQ139" s="82"/>
    </row>
    <row r="140" spans="1:43" s="83" customFormat="1" x14ac:dyDescent="0.3">
      <c r="A140" s="82">
        <f>A138</f>
        <v>35</v>
      </c>
      <c r="B140" s="82" t="s">
        <v>105</v>
      </c>
      <c r="C140" s="82" t="s">
        <v>250</v>
      </c>
      <c r="D140" s="82">
        <v>3</v>
      </c>
      <c r="E140" s="82" t="s">
        <v>313</v>
      </c>
      <c r="F140" s="82"/>
      <c r="G140" s="82" t="s">
        <v>329</v>
      </c>
      <c r="H140" s="82">
        <v>0</v>
      </c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</row>
    <row r="141" spans="1:43" s="83" customFormat="1" x14ac:dyDescent="0.3">
      <c r="A141" s="82">
        <f>A139</f>
        <v>35</v>
      </c>
      <c r="B141" s="82" t="s">
        <v>105</v>
      </c>
      <c r="C141" s="82" t="s">
        <v>250</v>
      </c>
      <c r="D141" s="82">
        <v>4</v>
      </c>
      <c r="E141" s="82" t="s">
        <v>312</v>
      </c>
      <c r="F141" s="82"/>
      <c r="G141" s="82" t="s">
        <v>330</v>
      </c>
      <c r="H141" s="82">
        <v>0</v>
      </c>
      <c r="I141" s="82">
        <v>12.419339333333333</v>
      </c>
      <c r="J141" s="82">
        <v>12.552031333333334</v>
      </c>
      <c r="K141" s="82">
        <v>12.580465333333333</v>
      </c>
      <c r="L141" s="82">
        <v>12.637333333333334</v>
      </c>
      <c r="M141" s="82">
        <v>12.713157333333333</v>
      </c>
      <c r="N141" s="82">
        <v>12.921673333333333</v>
      </c>
      <c r="O141" s="82">
        <v>13.073321333333331</v>
      </c>
      <c r="P141" s="82">
        <v>13.130189333333334</v>
      </c>
      <c r="Q141" s="82">
        <v>13.357661333333333</v>
      </c>
      <c r="R141" s="82">
        <v>13.518787333333336</v>
      </c>
      <c r="S141" s="82">
        <v>13.793649333333333</v>
      </c>
      <c r="T141" s="82">
        <v>13.888429333333335</v>
      </c>
      <c r="U141" s="82">
        <v>14.021121333333332</v>
      </c>
      <c r="V141" s="82">
        <v>14.134857333333333</v>
      </c>
      <c r="W141" s="82">
        <v>14.267549333333333</v>
      </c>
      <c r="X141" s="82">
        <v>14.286505333333333</v>
      </c>
      <c r="Y141" s="82">
        <v>14.561367333333331</v>
      </c>
      <c r="Z141" s="82">
        <v>14.637191333333332</v>
      </c>
      <c r="AA141" s="82">
        <v>14.637191333333332</v>
      </c>
      <c r="AB141" s="82">
        <v>14.637191333333332</v>
      </c>
      <c r="AC141" s="82">
        <v>14.637191333333332</v>
      </c>
      <c r="AD141" s="82">
        <v>14.637191333333332</v>
      </c>
      <c r="AE141" s="82">
        <v>14.637191333333332</v>
      </c>
      <c r="AF141" s="82">
        <v>14.637191333333332</v>
      </c>
      <c r="AG141" s="82">
        <v>14.637191333333332</v>
      </c>
      <c r="AH141" s="82">
        <v>14.637191333333332</v>
      </c>
      <c r="AI141" s="82">
        <v>14.637191333333332</v>
      </c>
      <c r="AJ141" s="82">
        <v>14.637191333333332</v>
      </c>
      <c r="AK141" s="82">
        <v>14.637191333333332</v>
      </c>
      <c r="AL141" s="82">
        <v>14.637191333333332</v>
      </c>
      <c r="AM141" s="82">
        <v>14.637191333333332</v>
      </c>
      <c r="AN141" s="82">
        <v>14.637191333333332</v>
      </c>
      <c r="AO141" s="82">
        <v>14.637191333333332</v>
      </c>
      <c r="AP141" s="82">
        <v>14.637191333333332</v>
      </c>
      <c r="AQ141" s="82">
        <v>14.637191333333332</v>
      </c>
    </row>
    <row r="142" spans="1:43" s="85" customFormat="1" x14ac:dyDescent="0.3">
      <c r="A142" s="84">
        <f>A138+1</f>
        <v>36</v>
      </c>
      <c r="B142" s="84" t="s">
        <v>106</v>
      </c>
      <c r="C142" s="84" t="s">
        <v>251</v>
      </c>
      <c r="D142" s="84">
        <v>1</v>
      </c>
      <c r="E142" s="84" t="s">
        <v>310</v>
      </c>
      <c r="F142" s="84"/>
      <c r="G142" s="84" t="s">
        <v>329</v>
      </c>
      <c r="H142" s="84">
        <v>0</v>
      </c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</row>
    <row r="143" spans="1:43" s="85" customFormat="1" x14ac:dyDescent="0.3">
      <c r="A143" s="84">
        <f>A142</f>
        <v>36</v>
      </c>
      <c r="B143" s="84" t="s">
        <v>106</v>
      </c>
      <c r="C143" s="84" t="s">
        <v>251</v>
      </c>
      <c r="D143" s="84">
        <v>2</v>
      </c>
      <c r="E143" s="84" t="s">
        <v>311</v>
      </c>
      <c r="F143" s="84"/>
      <c r="G143" s="84" t="s">
        <v>329</v>
      </c>
      <c r="H143" s="84">
        <v>0</v>
      </c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</row>
    <row r="144" spans="1:43" s="85" customFormat="1" x14ac:dyDescent="0.3">
      <c r="A144" s="84">
        <f>A142</f>
        <v>36</v>
      </c>
      <c r="B144" s="84" t="s">
        <v>106</v>
      </c>
      <c r="C144" s="84" t="s">
        <v>251</v>
      </c>
      <c r="D144" s="84">
        <v>3</v>
      </c>
      <c r="E144" s="84" t="s">
        <v>313</v>
      </c>
      <c r="F144" s="84"/>
      <c r="G144" s="84" t="s">
        <v>329</v>
      </c>
      <c r="H144" s="84">
        <v>0</v>
      </c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</row>
    <row r="145" spans="1:43" s="85" customFormat="1" x14ac:dyDescent="0.3">
      <c r="A145" s="84">
        <f>A143</f>
        <v>36</v>
      </c>
      <c r="B145" s="84" t="s">
        <v>106</v>
      </c>
      <c r="C145" s="84" t="s">
        <v>251</v>
      </c>
      <c r="D145" s="84">
        <v>4</v>
      </c>
      <c r="E145" s="84" t="s">
        <v>312</v>
      </c>
      <c r="F145" s="84"/>
      <c r="G145" s="84" t="s">
        <v>330</v>
      </c>
      <c r="H145" s="84">
        <v>0</v>
      </c>
      <c r="I145" s="84">
        <v>17.079356000000001</v>
      </c>
      <c r="J145" s="84">
        <v>17.477432</v>
      </c>
      <c r="K145" s="84">
        <v>17.733338</v>
      </c>
      <c r="L145" s="84">
        <v>17.894463999999999</v>
      </c>
      <c r="M145" s="84">
        <v>17.970288</v>
      </c>
      <c r="N145" s="84">
        <v>17.951332000000001</v>
      </c>
      <c r="O145" s="84">
        <v>18.084023999999999</v>
      </c>
      <c r="P145" s="84">
        <v>18.235671999999997</v>
      </c>
      <c r="Q145" s="84">
        <v>18.510534</v>
      </c>
      <c r="R145" s="84">
        <v>18.652704</v>
      </c>
      <c r="S145" s="84">
        <v>18.880176000000002</v>
      </c>
      <c r="T145" s="84">
        <v>19.060257999999997</v>
      </c>
      <c r="U145" s="84">
        <v>19.28773</v>
      </c>
      <c r="V145" s="84">
        <v>19.52468</v>
      </c>
      <c r="W145" s="84">
        <v>19.638415999999999</v>
      </c>
      <c r="X145" s="84">
        <v>19.76163</v>
      </c>
      <c r="Y145" s="84">
        <v>20.178661999999999</v>
      </c>
      <c r="Z145" s="84">
        <v>20.235530000000001</v>
      </c>
      <c r="AA145" s="84">
        <v>20.235530000000001</v>
      </c>
      <c r="AB145" s="84">
        <v>20.235530000000001</v>
      </c>
      <c r="AC145" s="84">
        <v>20.235530000000001</v>
      </c>
      <c r="AD145" s="84">
        <v>20.235530000000001</v>
      </c>
      <c r="AE145" s="84">
        <v>20.235530000000001</v>
      </c>
      <c r="AF145" s="84">
        <v>20.235530000000001</v>
      </c>
      <c r="AG145" s="84">
        <v>20.235530000000001</v>
      </c>
      <c r="AH145" s="84">
        <v>20.235530000000001</v>
      </c>
      <c r="AI145" s="84">
        <v>20.235530000000001</v>
      </c>
      <c r="AJ145" s="84">
        <v>20.235530000000001</v>
      </c>
      <c r="AK145" s="84">
        <v>20.235530000000001</v>
      </c>
      <c r="AL145" s="84">
        <v>20.235530000000001</v>
      </c>
      <c r="AM145" s="84">
        <v>20.235530000000001</v>
      </c>
      <c r="AN145" s="84">
        <v>20.235530000000001</v>
      </c>
      <c r="AO145" s="84">
        <v>20.235530000000001</v>
      </c>
      <c r="AP145" s="84">
        <v>20.235530000000001</v>
      </c>
      <c r="AQ145" s="84">
        <v>20.235530000000001</v>
      </c>
    </row>
    <row r="146" spans="1:43" s="83" customFormat="1" x14ac:dyDescent="0.3">
      <c r="A146" s="82">
        <f>A142+1</f>
        <v>37</v>
      </c>
      <c r="B146" s="82" t="s">
        <v>107</v>
      </c>
      <c r="C146" s="82" t="s">
        <v>252</v>
      </c>
      <c r="D146" s="82">
        <v>1</v>
      </c>
      <c r="E146" s="82" t="s">
        <v>310</v>
      </c>
      <c r="F146" s="82"/>
      <c r="G146" s="82" t="s">
        <v>329</v>
      </c>
      <c r="H146" s="82">
        <v>0</v>
      </c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</row>
    <row r="147" spans="1:43" s="83" customFormat="1" x14ac:dyDescent="0.3">
      <c r="A147" s="82">
        <f>A146</f>
        <v>37</v>
      </c>
      <c r="B147" s="82" t="s">
        <v>107</v>
      </c>
      <c r="C147" s="82" t="s">
        <v>252</v>
      </c>
      <c r="D147" s="82">
        <v>2</v>
      </c>
      <c r="E147" s="82" t="s">
        <v>311</v>
      </c>
      <c r="F147" s="82"/>
      <c r="G147" s="82" t="s">
        <v>329</v>
      </c>
      <c r="H147" s="82">
        <v>0</v>
      </c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</row>
    <row r="148" spans="1:43" s="83" customFormat="1" x14ac:dyDescent="0.3">
      <c r="A148" s="82">
        <f>A146</f>
        <v>37</v>
      </c>
      <c r="B148" s="82" t="s">
        <v>107</v>
      </c>
      <c r="C148" s="82" t="s">
        <v>252</v>
      </c>
      <c r="D148" s="82">
        <v>3</v>
      </c>
      <c r="E148" s="82" t="s">
        <v>313</v>
      </c>
      <c r="F148" s="82"/>
      <c r="G148" s="82" t="s">
        <v>329</v>
      </c>
      <c r="H148" s="82">
        <v>0</v>
      </c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</row>
    <row r="149" spans="1:43" s="83" customFormat="1" x14ac:dyDescent="0.3">
      <c r="A149" s="82">
        <f>A147</f>
        <v>37</v>
      </c>
      <c r="B149" s="82" t="s">
        <v>107</v>
      </c>
      <c r="C149" s="82" t="s">
        <v>252</v>
      </c>
      <c r="D149" s="82">
        <v>4</v>
      </c>
      <c r="E149" s="82" t="s">
        <v>312</v>
      </c>
      <c r="F149" s="82"/>
      <c r="G149" s="82" t="s">
        <v>342</v>
      </c>
      <c r="H149" s="82">
        <v>0</v>
      </c>
      <c r="I149" s="82">
        <v>31.586745983347903</v>
      </c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</row>
    <row r="150" spans="1:43" s="85" customFormat="1" x14ac:dyDescent="0.3">
      <c r="A150" s="84">
        <f>A146+1</f>
        <v>38</v>
      </c>
      <c r="B150" s="84" t="s">
        <v>108</v>
      </c>
      <c r="C150" s="84" t="s">
        <v>253</v>
      </c>
      <c r="D150" s="84">
        <v>1</v>
      </c>
      <c r="E150" s="84" t="s">
        <v>310</v>
      </c>
      <c r="F150" s="84"/>
      <c r="G150" s="84" t="s">
        <v>329</v>
      </c>
      <c r="H150" s="84">
        <v>0</v>
      </c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</row>
    <row r="151" spans="1:43" s="85" customFormat="1" x14ac:dyDescent="0.3">
      <c r="A151" s="84">
        <f>A150</f>
        <v>38</v>
      </c>
      <c r="B151" s="84" t="s">
        <v>108</v>
      </c>
      <c r="C151" s="84" t="s">
        <v>253</v>
      </c>
      <c r="D151" s="84">
        <v>2</v>
      </c>
      <c r="E151" s="84" t="s">
        <v>311</v>
      </c>
      <c r="F151" s="84"/>
      <c r="G151" s="84" t="s">
        <v>329</v>
      </c>
      <c r="H151" s="84">
        <v>0</v>
      </c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</row>
    <row r="152" spans="1:43" s="85" customFormat="1" x14ac:dyDescent="0.3">
      <c r="A152" s="84">
        <f>A150</f>
        <v>38</v>
      </c>
      <c r="B152" s="84" t="s">
        <v>108</v>
      </c>
      <c r="C152" s="84" t="s">
        <v>253</v>
      </c>
      <c r="D152" s="84">
        <v>3</v>
      </c>
      <c r="E152" s="84" t="s">
        <v>313</v>
      </c>
      <c r="F152" s="84"/>
      <c r="G152" s="84" t="s">
        <v>329</v>
      </c>
      <c r="H152" s="84">
        <v>0</v>
      </c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</row>
    <row r="153" spans="1:43" s="85" customFormat="1" x14ac:dyDescent="0.3">
      <c r="A153" s="84">
        <f>A151</f>
        <v>38</v>
      </c>
      <c r="B153" s="84" t="s">
        <v>108</v>
      </c>
      <c r="C153" s="84" t="s">
        <v>253</v>
      </c>
      <c r="D153" s="84">
        <v>4</v>
      </c>
      <c r="E153" s="84" t="s">
        <v>312</v>
      </c>
      <c r="F153" s="84"/>
      <c r="G153" s="84" t="s">
        <v>330</v>
      </c>
      <c r="H153" s="84">
        <v>0</v>
      </c>
      <c r="I153" s="84">
        <v>7.0563710000000004</v>
      </c>
      <c r="J153" s="84">
        <v>7.0682185000000013</v>
      </c>
      <c r="K153" s="84">
        <v>6.9852860000000003</v>
      </c>
      <c r="L153" s="84">
        <v>7.0800659999999986</v>
      </c>
      <c r="M153" s="84">
        <v>6.9971335000000003</v>
      </c>
      <c r="N153" s="84">
        <v>7.0919134999999995</v>
      </c>
      <c r="O153" s="84">
        <v>7.1866935000000014</v>
      </c>
      <c r="P153" s="84">
        <v>7.2814734999999997</v>
      </c>
      <c r="Q153" s="84">
        <v>7.3762534999999989</v>
      </c>
      <c r="R153" s="84">
        <v>7.4710334999999999</v>
      </c>
      <c r="S153" s="84">
        <v>7.5658135</v>
      </c>
      <c r="T153" s="84">
        <v>7.6605935000000009</v>
      </c>
      <c r="U153" s="84">
        <v>7.755373500000001</v>
      </c>
      <c r="V153" s="84">
        <v>7.8501534999999985</v>
      </c>
      <c r="W153" s="84">
        <v>7.9449335000000003</v>
      </c>
      <c r="X153" s="84">
        <v>8.0397134999999995</v>
      </c>
      <c r="Y153" s="84">
        <v>8.1344935000000014</v>
      </c>
      <c r="Z153" s="84">
        <v>8.2292735000000015</v>
      </c>
      <c r="AA153" s="84">
        <v>8.3240534999999998</v>
      </c>
      <c r="AB153" s="84">
        <v>8.4188334999999999</v>
      </c>
      <c r="AC153" s="84">
        <v>8.5136134999999999</v>
      </c>
      <c r="AD153" s="84">
        <v>8.5136134999999999</v>
      </c>
      <c r="AE153" s="84">
        <v>8.5136134999999999</v>
      </c>
      <c r="AF153" s="84">
        <v>8.5136134999999999</v>
      </c>
      <c r="AG153" s="84">
        <v>8.5136134999999999</v>
      </c>
      <c r="AH153" s="84">
        <v>8.5136134999999999</v>
      </c>
      <c r="AI153" s="84">
        <v>8.5136134999999999</v>
      </c>
      <c r="AJ153" s="84">
        <v>8.5136134999999999</v>
      </c>
      <c r="AK153" s="84">
        <v>8.5136134999999999</v>
      </c>
      <c r="AL153" s="84">
        <v>8.5136134999999999</v>
      </c>
      <c r="AM153" s="84">
        <v>8.5136134999999999</v>
      </c>
      <c r="AN153" s="84">
        <v>8.5136134999999999</v>
      </c>
      <c r="AO153" s="84">
        <v>8.5136134999999999</v>
      </c>
      <c r="AP153" s="84">
        <v>8.5136134999999999</v>
      </c>
      <c r="AQ153" s="84">
        <v>8.5136134999999999</v>
      </c>
    </row>
    <row r="154" spans="1:43" s="83" customFormat="1" x14ac:dyDescent="0.3">
      <c r="A154" s="82">
        <f>A150+1</f>
        <v>39</v>
      </c>
      <c r="B154" s="82" t="s">
        <v>109</v>
      </c>
      <c r="C154" s="82" t="s">
        <v>254</v>
      </c>
      <c r="D154" s="82">
        <v>1</v>
      </c>
      <c r="E154" s="82" t="s">
        <v>310</v>
      </c>
      <c r="F154" s="82"/>
      <c r="G154" s="82" t="s">
        <v>329</v>
      </c>
      <c r="H154" s="82">
        <v>0</v>
      </c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</row>
    <row r="155" spans="1:43" s="83" customFormat="1" x14ac:dyDescent="0.3">
      <c r="A155" s="82">
        <f>A154</f>
        <v>39</v>
      </c>
      <c r="B155" s="82" t="s">
        <v>109</v>
      </c>
      <c r="C155" s="82" t="s">
        <v>254</v>
      </c>
      <c r="D155" s="82">
        <v>2</v>
      </c>
      <c r="E155" s="82" t="s">
        <v>311</v>
      </c>
      <c r="F155" s="82"/>
      <c r="G155" s="82" t="s">
        <v>329</v>
      </c>
      <c r="H155" s="82">
        <v>0</v>
      </c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</row>
    <row r="156" spans="1:43" s="83" customFormat="1" x14ac:dyDescent="0.3">
      <c r="A156" s="82">
        <f>A155</f>
        <v>39</v>
      </c>
      <c r="B156" s="82" t="s">
        <v>109</v>
      </c>
      <c r="C156" s="82" t="s">
        <v>254</v>
      </c>
      <c r="D156" s="82">
        <v>3</v>
      </c>
      <c r="E156" s="82" t="s">
        <v>313</v>
      </c>
      <c r="F156" s="82"/>
      <c r="G156" s="82" t="s">
        <v>329</v>
      </c>
      <c r="H156" s="82">
        <v>0</v>
      </c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</row>
    <row r="157" spans="1:43" s="83" customFormat="1" x14ac:dyDescent="0.3">
      <c r="A157" s="82">
        <f>A156</f>
        <v>39</v>
      </c>
      <c r="B157" s="82" t="s">
        <v>109</v>
      </c>
      <c r="C157" s="82" t="s">
        <v>254</v>
      </c>
      <c r="D157" s="82">
        <v>4</v>
      </c>
      <c r="E157" s="82" t="s">
        <v>312</v>
      </c>
      <c r="F157" s="82"/>
      <c r="G157" s="82" t="s">
        <v>329</v>
      </c>
      <c r="H157" s="82">
        <v>0</v>
      </c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</row>
    <row r="158" spans="1:43" s="85" customFormat="1" x14ac:dyDescent="0.3">
      <c r="A158" s="84">
        <f>A154+1</f>
        <v>40</v>
      </c>
      <c r="B158" s="84" t="s">
        <v>110</v>
      </c>
      <c r="C158" s="84" t="s">
        <v>255</v>
      </c>
      <c r="D158" s="84">
        <v>1</v>
      </c>
      <c r="E158" s="84" t="s">
        <v>310</v>
      </c>
      <c r="F158" s="84"/>
      <c r="G158" s="84" t="s">
        <v>329</v>
      </c>
      <c r="H158" s="84">
        <v>0</v>
      </c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</row>
    <row r="159" spans="1:43" s="85" customFormat="1" x14ac:dyDescent="0.3">
      <c r="A159" s="84">
        <f>A158</f>
        <v>40</v>
      </c>
      <c r="B159" s="84" t="s">
        <v>110</v>
      </c>
      <c r="C159" s="84" t="s">
        <v>255</v>
      </c>
      <c r="D159" s="84">
        <v>2</v>
      </c>
      <c r="E159" s="84" t="s">
        <v>311</v>
      </c>
      <c r="F159" s="84"/>
      <c r="G159" s="84" t="s">
        <v>329</v>
      </c>
      <c r="H159" s="84">
        <v>0</v>
      </c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</row>
    <row r="160" spans="1:43" s="85" customFormat="1" x14ac:dyDescent="0.3">
      <c r="A160" s="84">
        <f>A159</f>
        <v>40</v>
      </c>
      <c r="B160" s="84" t="s">
        <v>110</v>
      </c>
      <c r="C160" s="84" t="s">
        <v>255</v>
      </c>
      <c r="D160" s="84">
        <v>3</v>
      </c>
      <c r="E160" s="84" t="s">
        <v>313</v>
      </c>
      <c r="F160" s="84"/>
      <c r="G160" s="84" t="s">
        <v>329</v>
      </c>
      <c r="H160" s="84">
        <v>0</v>
      </c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</row>
    <row r="161" spans="1:43" s="85" customFormat="1" x14ac:dyDescent="0.3">
      <c r="A161" s="84">
        <f>A160</f>
        <v>40</v>
      </c>
      <c r="B161" s="84" t="s">
        <v>110</v>
      </c>
      <c r="C161" s="84" t="s">
        <v>255</v>
      </c>
      <c r="D161" s="84">
        <v>4</v>
      </c>
      <c r="E161" s="84" t="s">
        <v>312</v>
      </c>
      <c r="F161" s="84"/>
      <c r="G161" s="84" t="s">
        <v>329</v>
      </c>
      <c r="H161" s="84">
        <v>0</v>
      </c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</row>
    <row r="162" spans="1:43" s="83" customFormat="1" x14ac:dyDescent="0.3">
      <c r="A162" s="82">
        <f>A158+1</f>
        <v>41</v>
      </c>
      <c r="B162" s="82" t="s">
        <v>111</v>
      </c>
      <c r="C162" s="82" t="s">
        <v>256</v>
      </c>
      <c r="D162" s="82">
        <v>1</v>
      </c>
      <c r="E162" s="82" t="s">
        <v>310</v>
      </c>
      <c r="F162" s="82"/>
      <c r="G162" s="82" t="s">
        <v>329</v>
      </c>
      <c r="H162" s="82">
        <v>0</v>
      </c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</row>
    <row r="163" spans="1:43" s="83" customFormat="1" x14ac:dyDescent="0.3">
      <c r="A163" s="82">
        <f>A162</f>
        <v>41</v>
      </c>
      <c r="B163" s="82" t="s">
        <v>111</v>
      </c>
      <c r="C163" s="82" t="s">
        <v>256</v>
      </c>
      <c r="D163" s="82">
        <v>2</v>
      </c>
      <c r="E163" s="82" t="s">
        <v>311</v>
      </c>
      <c r="F163" s="82"/>
      <c r="G163" s="82" t="s">
        <v>329</v>
      </c>
      <c r="H163" s="82">
        <v>0</v>
      </c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</row>
    <row r="164" spans="1:43" s="83" customFormat="1" x14ac:dyDescent="0.3">
      <c r="A164" s="82">
        <f>A162</f>
        <v>41</v>
      </c>
      <c r="B164" s="82" t="s">
        <v>111</v>
      </c>
      <c r="C164" s="82" t="s">
        <v>256</v>
      </c>
      <c r="D164" s="82">
        <v>3</v>
      </c>
      <c r="E164" s="82" t="s">
        <v>313</v>
      </c>
      <c r="F164" s="82"/>
      <c r="G164" s="82" t="s">
        <v>329</v>
      </c>
      <c r="H164" s="82">
        <v>0</v>
      </c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</row>
    <row r="165" spans="1:43" s="83" customFormat="1" x14ac:dyDescent="0.3">
      <c r="A165" s="82">
        <f>A163</f>
        <v>41</v>
      </c>
      <c r="B165" s="82" t="s">
        <v>111</v>
      </c>
      <c r="C165" s="82" t="s">
        <v>256</v>
      </c>
      <c r="D165" s="82">
        <v>4</v>
      </c>
      <c r="E165" s="82" t="s">
        <v>312</v>
      </c>
      <c r="F165" s="82"/>
      <c r="G165" s="82" t="s">
        <v>330</v>
      </c>
      <c r="H165" s="82">
        <v>0</v>
      </c>
      <c r="I165" s="82">
        <v>4.6238796174173151</v>
      </c>
      <c r="J165" s="82">
        <v>4.6929506010008648</v>
      </c>
      <c r="K165" s="82">
        <v>4.7620215845844145</v>
      </c>
      <c r="L165" s="82">
        <v>4.8717500685510142</v>
      </c>
      <c r="M165" s="82">
        <v>4.981478552517614</v>
      </c>
      <c r="N165" s="82">
        <v>5.0912070364842137</v>
      </c>
      <c r="O165" s="82">
        <v>5.2009355204508134</v>
      </c>
      <c r="P165" s="82">
        <v>5.3106640044174132</v>
      </c>
      <c r="Q165" s="82">
        <v>5.4203924883840129</v>
      </c>
      <c r="R165" s="82">
        <v>5.4326365055665633</v>
      </c>
      <c r="S165" s="82">
        <v>5.556794238225363</v>
      </c>
      <c r="T165" s="82">
        <v>5.6809519708841627</v>
      </c>
      <c r="U165" s="82">
        <v>5.8051097035429624</v>
      </c>
      <c r="V165" s="82">
        <v>5.9292674362017621</v>
      </c>
      <c r="W165" s="82">
        <v>6.0534251688605618</v>
      </c>
      <c r="X165" s="82">
        <v>6.1775829015193615</v>
      </c>
      <c r="Y165" s="82">
        <v>6.3017406341781612</v>
      </c>
      <c r="Z165" s="82">
        <v>6.4258983668369609</v>
      </c>
      <c r="AA165" s="82">
        <v>6.5500560994957606</v>
      </c>
      <c r="AB165" s="82">
        <v>6.6742138321545603</v>
      </c>
      <c r="AC165" s="82">
        <v>6.79837156481336</v>
      </c>
      <c r="AD165" s="82">
        <v>6.9225292974721597</v>
      </c>
      <c r="AE165" s="82">
        <v>7.0466870301309594</v>
      </c>
      <c r="AF165" s="82">
        <v>7.1708447627897591</v>
      </c>
      <c r="AG165" s="82">
        <v>7.2950024954485588</v>
      </c>
      <c r="AH165" s="82">
        <v>7.4191602281073585</v>
      </c>
      <c r="AI165" s="82">
        <v>7.5433179607661582</v>
      </c>
      <c r="AJ165" s="82">
        <v>7.6674756934249579</v>
      </c>
      <c r="AK165" s="82">
        <v>7.7916334260837576</v>
      </c>
      <c r="AL165" s="82">
        <v>7.91579115874256</v>
      </c>
      <c r="AM165" s="82">
        <v>7.91579115874256</v>
      </c>
      <c r="AN165" s="82">
        <v>7.91579115874256</v>
      </c>
      <c r="AO165" s="82">
        <v>7.91579115874256</v>
      </c>
      <c r="AP165" s="82">
        <v>7.91579115874256</v>
      </c>
      <c r="AQ165" s="82">
        <v>7.91579115874256</v>
      </c>
    </row>
    <row r="166" spans="1:43" s="85" customFormat="1" x14ac:dyDescent="0.3">
      <c r="A166" s="84">
        <f>A162+1</f>
        <v>42</v>
      </c>
      <c r="B166" s="84" t="s">
        <v>112</v>
      </c>
      <c r="C166" s="84" t="s">
        <v>257</v>
      </c>
      <c r="D166" s="84">
        <v>1</v>
      </c>
      <c r="E166" s="84" t="s">
        <v>310</v>
      </c>
      <c r="F166" s="84"/>
      <c r="G166" s="84" t="s">
        <v>329</v>
      </c>
      <c r="H166" s="84">
        <v>0</v>
      </c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</row>
    <row r="167" spans="1:43" s="85" customFormat="1" x14ac:dyDescent="0.3">
      <c r="A167" s="84">
        <f>A166</f>
        <v>42</v>
      </c>
      <c r="B167" s="84" t="s">
        <v>112</v>
      </c>
      <c r="C167" s="84" t="s">
        <v>257</v>
      </c>
      <c r="D167" s="84">
        <v>2</v>
      </c>
      <c r="E167" s="84" t="s">
        <v>311</v>
      </c>
      <c r="F167" s="84"/>
      <c r="G167" s="84" t="s">
        <v>329</v>
      </c>
      <c r="H167" s="84">
        <v>0</v>
      </c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</row>
    <row r="168" spans="1:43" s="85" customFormat="1" x14ac:dyDescent="0.3">
      <c r="A168" s="84">
        <f>A167</f>
        <v>42</v>
      </c>
      <c r="B168" s="84" t="s">
        <v>112</v>
      </c>
      <c r="C168" s="84" t="s">
        <v>257</v>
      </c>
      <c r="D168" s="84">
        <v>3</v>
      </c>
      <c r="E168" s="84" t="s">
        <v>313</v>
      </c>
      <c r="F168" s="84"/>
      <c r="G168" s="84" t="s">
        <v>329</v>
      </c>
      <c r="H168" s="84">
        <v>0</v>
      </c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</row>
    <row r="169" spans="1:43" s="85" customFormat="1" x14ac:dyDescent="0.3">
      <c r="A169" s="84">
        <f>A168</f>
        <v>42</v>
      </c>
      <c r="B169" s="84" t="s">
        <v>112</v>
      </c>
      <c r="C169" s="84" t="s">
        <v>257</v>
      </c>
      <c r="D169" s="84">
        <v>4</v>
      </c>
      <c r="E169" s="84" t="s">
        <v>312</v>
      </c>
      <c r="F169" s="84"/>
      <c r="G169" s="84" t="s">
        <v>329</v>
      </c>
      <c r="H169" s="84">
        <v>0</v>
      </c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</row>
    <row r="170" spans="1:43" s="83" customFormat="1" x14ac:dyDescent="0.3">
      <c r="A170" s="82">
        <f>A166+1</f>
        <v>43</v>
      </c>
      <c r="B170" s="82" t="s">
        <v>113</v>
      </c>
      <c r="C170" s="82" t="s">
        <v>258</v>
      </c>
      <c r="D170" s="82">
        <v>1</v>
      </c>
      <c r="E170" s="82" t="s">
        <v>310</v>
      </c>
      <c r="F170" s="82"/>
      <c r="G170" s="82" t="s">
        <v>329</v>
      </c>
      <c r="H170" s="82">
        <v>0</v>
      </c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</row>
    <row r="171" spans="1:43" s="83" customFormat="1" x14ac:dyDescent="0.3">
      <c r="A171" s="82">
        <f>A170</f>
        <v>43</v>
      </c>
      <c r="B171" s="82" t="s">
        <v>113</v>
      </c>
      <c r="C171" s="82" t="s">
        <v>258</v>
      </c>
      <c r="D171" s="82">
        <v>2</v>
      </c>
      <c r="E171" s="82" t="s">
        <v>311</v>
      </c>
      <c r="F171" s="82"/>
      <c r="G171" s="82" t="s">
        <v>329</v>
      </c>
      <c r="H171" s="82">
        <v>0</v>
      </c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2"/>
      <c r="AL171" s="82"/>
      <c r="AM171" s="82"/>
      <c r="AN171" s="82"/>
      <c r="AO171" s="82"/>
      <c r="AP171" s="82"/>
      <c r="AQ171" s="82"/>
    </row>
    <row r="172" spans="1:43" s="83" customFormat="1" x14ac:dyDescent="0.3">
      <c r="A172" s="82">
        <f>A170</f>
        <v>43</v>
      </c>
      <c r="B172" s="82" t="s">
        <v>113</v>
      </c>
      <c r="C172" s="82" t="s">
        <v>258</v>
      </c>
      <c r="D172" s="82">
        <v>3</v>
      </c>
      <c r="E172" s="82" t="s">
        <v>313</v>
      </c>
      <c r="F172" s="82"/>
      <c r="G172" s="82" t="s">
        <v>329</v>
      </c>
      <c r="H172" s="82">
        <v>0</v>
      </c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  <c r="AM172" s="82"/>
      <c r="AN172" s="82"/>
      <c r="AO172" s="82"/>
      <c r="AP172" s="82"/>
      <c r="AQ172" s="82"/>
    </row>
    <row r="173" spans="1:43" s="83" customFormat="1" x14ac:dyDescent="0.3">
      <c r="A173" s="82">
        <f>A171</f>
        <v>43</v>
      </c>
      <c r="B173" s="82" t="s">
        <v>113</v>
      </c>
      <c r="C173" s="82" t="s">
        <v>258</v>
      </c>
      <c r="D173" s="82">
        <v>4</v>
      </c>
      <c r="E173" s="82" t="s">
        <v>312</v>
      </c>
      <c r="F173" s="82"/>
      <c r="G173" s="82" t="s">
        <v>342</v>
      </c>
      <c r="H173" s="82">
        <v>0</v>
      </c>
      <c r="I173" s="82">
        <v>1.5142857142857142</v>
      </c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  <c r="AH173" s="82"/>
      <c r="AI173" s="82"/>
      <c r="AJ173" s="82"/>
      <c r="AK173" s="82"/>
      <c r="AL173" s="82"/>
      <c r="AM173" s="82"/>
      <c r="AN173" s="82"/>
      <c r="AO173" s="82"/>
      <c r="AP173" s="82"/>
      <c r="AQ173" s="82"/>
    </row>
    <row r="174" spans="1:43" s="85" customFormat="1" x14ac:dyDescent="0.3">
      <c r="A174" s="84">
        <f>A170+1</f>
        <v>44</v>
      </c>
      <c r="B174" s="84" t="s">
        <v>114</v>
      </c>
      <c r="C174" s="84" t="s">
        <v>259</v>
      </c>
      <c r="D174" s="84">
        <v>1</v>
      </c>
      <c r="E174" s="84" t="s">
        <v>310</v>
      </c>
      <c r="F174" s="84"/>
      <c r="G174" s="84" t="s">
        <v>329</v>
      </c>
      <c r="H174" s="84">
        <v>0</v>
      </c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</row>
    <row r="175" spans="1:43" s="85" customFormat="1" x14ac:dyDescent="0.3">
      <c r="A175" s="84">
        <f>A174</f>
        <v>44</v>
      </c>
      <c r="B175" s="84" t="s">
        <v>114</v>
      </c>
      <c r="C175" s="84" t="s">
        <v>259</v>
      </c>
      <c r="D175" s="84">
        <v>2</v>
      </c>
      <c r="E175" s="84" t="s">
        <v>311</v>
      </c>
      <c r="F175" s="84"/>
      <c r="G175" s="84" t="s">
        <v>329</v>
      </c>
      <c r="H175" s="84">
        <v>0</v>
      </c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</row>
    <row r="176" spans="1:43" s="85" customFormat="1" x14ac:dyDescent="0.3">
      <c r="A176" s="84">
        <f>A174</f>
        <v>44</v>
      </c>
      <c r="B176" s="84" t="s">
        <v>114</v>
      </c>
      <c r="C176" s="84" t="s">
        <v>259</v>
      </c>
      <c r="D176" s="84">
        <v>3</v>
      </c>
      <c r="E176" s="84" t="s">
        <v>313</v>
      </c>
      <c r="F176" s="84"/>
      <c r="G176" s="84" t="s">
        <v>329</v>
      </c>
      <c r="H176" s="84">
        <v>0</v>
      </c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</row>
    <row r="177" spans="1:43" s="85" customFormat="1" x14ac:dyDescent="0.3">
      <c r="A177" s="84">
        <f>A175</f>
        <v>44</v>
      </c>
      <c r="B177" s="84" t="s">
        <v>114</v>
      </c>
      <c r="C177" s="84" t="s">
        <v>259</v>
      </c>
      <c r="D177" s="84">
        <v>4</v>
      </c>
      <c r="E177" s="84" t="s">
        <v>312</v>
      </c>
      <c r="F177" s="84"/>
      <c r="G177" s="84" t="s">
        <v>330</v>
      </c>
      <c r="H177" s="84">
        <v>0</v>
      </c>
      <c r="I177" s="84">
        <v>12.419339333333333</v>
      </c>
      <c r="J177" s="84">
        <v>12.552031333333334</v>
      </c>
      <c r="K177" s="84">
        <v>12.580465333333333</v>
      </c>
      <c r="L177" s="84">
        <v>12.637333333333334</v>
      </c>
      <c r="M177" s="84">
        <v>12.713157333333333</v>
      </c>
      <c r="N177" s="84">
        <v>12.921673333333333</v>
      </c>
      <c r="O177" s="84">
        <v>13.073321333333331</v>
      </c>
      <c r="P177" s="84">
        <v>13.130189333333334</v>
      </c>
      <c r="Q177" s="84">
        <v>13.357661333333333</v>
      </c>
      <c r="R177" s="84">
        <v>13.518787333333336</v>
      </c>
      <c r="S177" s="84">
        <v>13.793649333333333</v>
      </c>
      <c r="T177" s="84">
        <v>13.888429333333335</v>
      </c>
      <c r="U177" s="84">
        <v>14.021121333333332</v>
      </c>
      <c r="V177" s="84">
        <v>14.134857333333333</v>
      </c>
      <c r="W177" s="84">
        <v>14.267549333333333</v>
      </c>
      <c r="X177" s="84">
        <v>14.286505333333333</v>
      </c>
      <c r="Y177" s="84">
        <v>14.561367333333331</v>
      </c>
      <c r="Z177" s="84">
        <v>14.637191333333332</v>
      </c>
      <c r="AA177" s="84">
        <v>14.637191333333332</v>
      </c>
      <c r="AB177" s="84">
        <v>14.637191333333332</v>
      </c>
      <c r="AC177" s="84">
        <v>14.637191333333332</v>
      </c>
      <c r="AD177" s="84">
        <v>14.637191333333332</v>
      </c>
      <c r="AE177" s="84">
        <v>14.637191333333332</v>
      </c>
      <c r="AF177" s="84">
        <v>14.637191333333332</v>
      </c>
      <c r="AG177" s="84">
        <v>14.637191333333332</v>
      </c>
      <c r="AH177" s="84">
        <v>14.637191333333332</v>
      </c>
      <c r="AI177" s="84">
        <v>14.637191333333332</v>
      </c>
      <c r="AJ177" s="84">
        <v>14.637191333333332</v>
      </c>
      <c r="AK177" s="84">
        <v>14.637191333333332</v>
      </c>
      <c r="AL177" s="84">
        <v>14.637191333333332</v>
      </c>
      <c r="AM177" s="84">
        <v>14.637191333333332</v>
      </c>
      <c r="AN177" s="84">
        <v>14.637191333333332</v>
      </c>
      <c r="AO177" s="84">
        <v>14.637191333333332</v>
      </c>
      <c r="AP177" s="84">
        <v>14.637191333333332</v>
      </c>
      <c r="AQ177" s="84">
        <v>14.637191333333332</v>
      </c>
    </row>
    <row r="178" spans="1:43" s="83" customFormat="1" x14ac:dyDescent="0.3">
      <c r="A178" s="82">
        <f>A174+1</f>
        <v>45</v>
      </c>
      <c r="B178" s="82" t="s">
        <v>115</v>
      </c>
      <c r="C178" s="82" t="s">
        <v>260</v>
      </c>
      <c r="D178" s="82">
        <v>1</v>
      </c>
      <c r="E178" s="82" t="s">
        <v>310</v>
      </c>
      <c r="F178" s="82"/>
      <c r="G178" s="82" t="s">
        <v>329</v>
      </c>
      <c r="H178" s="82">
        <v>0</v>
      </c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</row>
    <row r="179" spans="1:43" s="83" customFormat="1" x14ac:dyDescent="0.3">
      <c r="A179" s="82">
        <f>A178</f>
        <v>45</v>
      </c>
      <c r="B179" s="82" t="s">
        <v>115</v>
      </c>
      <c r="C179" s="82" t="s">
        <v>260</v>
      </c>
      <c r="D179" s="82">
        <v>2</v>
      </c>
      <c r="E179" s="82" t="s">
        <v>311</v>
      </c>
      <c r="F179" s="82"/>
      <c r="G179" s="82" t="s">
        <v>329</v>
      </c>
      <c r="H179" s="82">
        <v>0</v>
      </c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  <c r="AB179" s="82"/>
      <c r="AC179" s="82"/>
      <c r="AD179" s="82"/>
      <c r="AE179" s="82"/>
      <c r="AF179" s="82"/>
      <c r="AG179" s="82"/>
      <c r="AH179" s="82"/>
      <c r="AI179" s="82"/>
      <c r="AJ179" s="82"/>
      <c r="AK179" s="82"/>
      <c r="AL179" s="82"/>
      <c r="AM179" s="82"/>
      <c r="AN179" s="82"/>
      <c r="AO179" s="82"/>
      <c r="AP179" s="82"/>
      <c r="AQ179" s="82"/>
    </row>
    <row r="180" spans="1:43" s="83" customFormat="1" x14ac:dyDescent="0.3">
      <c r="A180" s="82">
        <f>A178</f>
        <v>45</v>
      </c>
      <c r="B180" s="82" t="s">
        <v>115</v>
      </c>
      <c r="C180" s="82" t="s">
        <v>260</v>
      </c>
      <c r="D180" s="82">
        <v>3</v>
      </c>
      <c r="E180" s="82" t="s">
        <v>313</v>
      </c>
      <c r="F180" s="82"/>
      <c r="G180" s="82" t="s">
        <v>329</v>
      </c>
      <c r="H180" s="82">
        <v>0</v>
      </c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  <c r="AD180" s="82"/>
      <c r="AE180" s="82"/>
      <c r="AF180" s="82"/>
      <c r="AG180" s="82"/>
      <c r="AH180" s="82"/>
      <c r="AI180" s="82"/>
      <c r="AJ180" s="82"/>
      <c r="AK180" s="82"/>
      <c r="AL180" s="82"/>
      <c r="AM180" s="82"/>
      <c r="AN180" s="82"/>
      <c r="AO180" s="82"/>
      <c r="AP180" s="82"/>
      <c r="AQ180" s="82"/>
    </row>
    <row r="181" spans="1:43" s="83" customFormat="1" x14ac:dyDescent="0.3">
      <c r="A181" s="82">
        <f>A179</f>
        <v>45</v>
      </c>
      <c r="B181" s="82" t="s">
        <v>115</v>
      </c>
      <c r="C181" s="82" t="s">
        <v>260</v>
      </c>
      <c r="D181" s="82">
        <v>4</v>
      </c>
      <c r="E181" s="82" t="s">
        <v>312</v>
      </c>
      <c r="F181" s="82"/>
      <c r="G181" s="82" t="s">
        <v>330</v>
      </c>
      <c r="H181" s="82">
        <v>0</v>
      </c>
      <c r="I181" s="82">
        <v>17.079356000000001</v>
      </c>
      <c r="J181" s="82">
        <v>17.477432</v>
      </c>
      <c r="K181" s="82">
        <v>17.733338</v>
      </c>
      <c r="L181" s="82">
        <v>17.894463999999999</v>
      </c>
      <c r="M181" s="82">
        <v>17.970288</v>
      </c>
      <c r="N181" s="82">
        <v>17.951332000000001</v>
      </c>
      <c r="O181" s="82">
        <v>18.084023999999999</v>
      </c>
      <c r="P181" s="82">
        <v>18.235671999999997</v>
      </c>
      <c r="Q181" s="82">
        <v>18.510534</v>
      </c>
      <c r="R181" s="82">
        <v>18.652704</v>
      </c>
      <c r="S181" s="82">
        <v>18.880176000000002</v>
      </c>
      <c r="T181" s="82">
        <v>19.060257999999997</v>
      </c>
      <c r="U181" s="82">
        <v>19.28773</v>
      </c>
      <c r="V181" s="82">
        <v>19.52468</v>
      </c>
      <c r="W181" s="82">
        <v>19.638415999999999</v>
      </c>
      <c r="X181" s="82">
        <v>19.76163</v>
      </c>
      <c r="Y181" s="82">
        <v>20.178661999999999</v>
      </c>
      <c r="Z181" s="82">
        <v>20.235530000000001</v>
      </c>
      <c r="AA181" s="82">
        <v>20.235530000000001</v>
      </c>
      <c r="AB181" s="82">
        <v>20.235530000000001</v>
      </c>
      <c r="AC181" s="82">
        <v>20.235530000000001</v>
      </c>
      <c r="AD181" s="82">
        <v>20.235530000000001</v>
      </c>
      <c r="AE181" s="82">
        <v>20.235530000000001</v>
      </c>
      <c r="AF181" s="82">
        <v>20.235530000000001</v>
      </c>
      <c r="AG181" s="82">
        <v>20.235530000000001</v>
      </c>
      <c r="AH181" s="82">
        <v>20.235530000000001</v>
      </c>
      <c r="AI181" s="82">
        <v>20.235530000000001</v>
      </c>
      <c r="AJ181" s="82">
        <v>20.235530000000001</v>
      </c>
      <c r="AK181" s="82">
        <v>20.235530000000001</v>
      </c>
      <c r="AL181" s="82">
        <v>20.235530000000001</v>
      </c>
      <c r="AM181" s="82">
        <v>20.235530000000001</v>
      </c>
      <c r="AN181" s="82">
        <v>20.235530000000001</v>
      </c>
      <c r="AO181" s="82">
        <v>20.235530000000001</v>
      </c>
      <c r="AP181" s="82">
        <v>20.235530000000001</v>
      </c>
      <c r="AQ181" s="82">
        <v>20.235530000000001</v>
      </c>
    </row>
    <row r="182" spans="1:43" s="85" customFormat="1" x14ac:dyDescent="0.3">
      <c r="A182" s="84">
        <f>A178+1</f>
        <v>46</v>
      </c>
      <c r="B182" s="84" t="s">
        <v>116</v>
      </c>
      <c r="C182" s="84" t="s">
        <v>261</v>
      </c>
      <c r="D182" s="84">
        <v>1</v>
      </c>
      <c r="E182" s="84" t="s">
        <v>310</v>
      </c>
      <c r="F182" s="84"/>
      <c r="G182" s="84" t="s">
        <v>329</v>
      </c>
      <c r="H182" s="84">
        <v>0</v>
      </c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</row>
    <row r="183" spans="1:43" s="85" customFormat="1" x14ac:dyDescent="0.3">
      <c r="A183" s="84">
        <f>A182</f>
        <v>46</v>
      </c>
      <c r="B183" s="84" t="s">
        <v>116</v>
      </c>
      <c r="C183" s="84" t="s">
        <v>261</v>
      </c>
      <c r="D183" s="84">
        <v>2</v>
      </c>
      <c r="E183" s="84" t="s">
        <v>311</v>
      </c>
      <c r="F183" s="84"/>
      <c r="G183" s="84" t="s">
        <v>329</v>
      </c>
      <c r="H183" s="84">
        <v>0</v>
      </c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</row>
    <row r="184" spans="1:43" s="85" customFormat="1" x14ac:dyDescent="0.3">
      <c r="A184" s="84">
        <f>A182</f>
        <v>46</v>
      </c>
      <c r="B184" s="84" t="s">
        <v>116</v>
      </c>
      <c r="C184" s="84" t="s">
        <v>261</v>
      </c>
      <c r="D184" s="84">
        <v>3</v>
      </c>
      <c r="E184" s="84" t="s">
        <v>313</v>
      </c>
      <c r="F184" s="84"/>
      <c r="G184" s="84" t="s">
        <v>329</v>
      </c>
      <c r="H184" s="84">
        <v>0</v>
      </c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</row>
    <row r="185" spans="1:43" s="85" customFormat="1" x14ac:dyDescent="0.3">
      <c r="A185" s="84">
        <f>A183</f>
        <v>46</v>
      </c>
      <c r="B185" s="84" t="s">
        <v>116</v>
      </c>
      <c r="C185" s="84" t="s">
        <v>261</v>
      </c>
      <c r="D185" s="84">
        <v>4</v>
      </c>
      <c r="E185" s="84" t="s">
        <v>312</v>
      </c>
      <c r="F185" s="84"/>
      <c r="G185" s="84" t="s">
        <v>342</v>
      </c>
      <c r="H185" s="84">
        <v>0</v>
      </c>
      <c r="I185" s="84">
        <v>31.586745983347903</v>
      </c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</row>
    <row r="186" spans="1:43" s="83" customFormat="1" x14ac:dyDescent="0.3">
      <c r="A186" s="82">
        <f>A182+1</f>
        <v>47</v>
      </c>
      <c r="B186" s="82" t="s">
        <v>117</v>
      </c>
      <c r="C186" s="82" t="s">
        <v>262</v>
      </c>
      <c r="D186" s="82">
        <v>1</v>
      </c>
      <c r="E186" s="82" t="s">
        <v>310</v>
      </c>
      <c r="F186" s="82"/>
      <c r="G186" s="82" t="s">
        <v>329</v>
      </c>
      <c r="H186" s="82">
        <v>0</v>
      </c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2"/>
      <c r="AC186" s="82"/>
      <c r="AD186" s="82"/>
      <c r="AE186" s="82"/>
      <c r="AF186" s="82"/>
      <c r="AG186" s="82"/>
      <c r="AH186" s="82"/>
      <c r="AI186" s="82"/>
      <c r="AJ186" s="82"/>
      <c r="AK186" s="82"/>
      <c r="AL186" s="82"/>
      <c r="AM186" s="82"/>
      <c r="AN186" s="82"/>
      <c r="AO186" s="82"/>
      <c r="AP186" s="82"/>
      <c r="AQ186" s="82"/>
    </row>
    <row r="187" spans="1:43" s="83" customFormat="1" x14ac:dyDescent="0.3">
      <c r="A187" s="82">
        <f>A186</f>
        <v>47</v>
      </c>
      <c r="B187" s="82" t="s">
        <v>117</v>
      </c>
      <c r="C187" s="82" t="s">
        <v>262</v>
      </c>
      <c r="D187" s="82">
        <v>2</v>
      </c>
      <c r="E187" s="82" t="s">
        <v>311</v>
      </c>
      <c r="F187" s="82"/>
      <c r="G187" s="82" t="s">
        <v>329</v>
      </c>
      <c r="H187" s="82">
        <v>0</v>
      </c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  <c r="AB187" s="82"/>
      <c r="AC187" s="82"/>
      <c r="AD187" s="82"/>
      <c r="AE187" s="82"/>
      <c r="AF187" s="82"/>
      <c r="AG187" s="82"/>
      <c r="AH187" s="82"/>
      <c r="AI187" s="82"/>
      <c r="AJ187" s="82"/>
      <c r="AK187" s="82"/>
      <c r="AL187" s="82"/>
      <c r="AM187" s="82"/>
      <c r="AN187" s="82"/>
      <c r="AO187" s="82"/>
      <c r="AP187" s="82"/>
      <c r="AQ187" s="82"/>
    </row>
    <row r="188" spans="1:43" s="83" customFormat="1" x14ac:dyDescent="0.3">
      <c r="A188" s="82">
        <f>A186</f>
        <v>47</v>
      </c>
      <c r="B188" s="82" t="s">
        <v>117</v>
      </c>
      <c r="C188" s="82" t="s">
        <v>262</v>
      </c>
      <c r="D188" s="82">
        <v>3</v>
      </c>
      <c r="E188" s="82" t="s">
        <v>313</v>
      </c>
      <c r="F188" s="82"/>
      <c r="G188" s="82" t="s">
        <v>329</v>
      </c>
      <c r="H188" s="82">
        <v>0</v>
      </c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  <c r="AB188" s="82"/>
      <c r="AC188" s="82"/>
      <c r="AD188" s="82"/>
      <c r="AE188" s="82"/>
      <c r="AF188" s="82"/>
      <c r="AG188" s="82"/>
      <c r="AH188" s="82"/>
      <c r="AI188" s="82"/>
      <c r="AJ188" s="82"/>
      <c r="AK188" s="82"/>
      <c r="AL188" s="82"/>
      <c r="AM188" s="82"/>
      <c r="AN188" s="82"/>
      <c r="AO188" s="82"/>
      <c r="AP188" s="82"/>
      <c r="AQ188" s="82"/>
    </row>
    <row r="189" spans="1:43" s="83" customFormat="1" x14ac:dyDescent="0.3">
      <c r="A189" s="82">
        <f>A187</f>
        <v>47</v>
      </c>
      <c r="B189" s="82" t="s">
        <v>117</v>
      </c>
      <c r="C189" s="82" t="s">
        <v>262</v>
      </c>
      <c r="D189" s="82">
        <v>4</v>
      </c>
      <c r="E189" s="82" t="s">
        <v>312</v>
      </c>
      <c r="F189" s="82"/>
      <c r="G189" s="82" t="s">
        <v>330</v>
      </c>
      <c r="H189" s="82">
        <v>0</v>
      </c>
      <c r="I189" s="82">
        <v>7.0563710000000004</v>
      </c>
      <c r="J189" s="82">
        <v>7.0682185000000013</v>
      </c>
      <c r="K189" s="82">
        <v>6.9852860000000003</v>
      </c>
      <c r="L189" s="82">
        <v>7.0800659999999986</v>
      </c>
      <c r="M189" s="82">
        <v>6.9971335000000003</v>
      </c>
      <c r="N189" s="82">
        <v>7.0919134999999995</v>
      </c>
      <c r="O189" s="82">
        <v>7.1866935000000014</v>
      </c>
      <c r="P189" s="82">
        <v>7.2814734999999997</v>
      </c>
      <c r="Q189" s="82">
        <v>7.3762534999999989</v>
      </c>
      <c r="R189" s="82">
        <v>7.4710334999999999</v>
      </c>
      <c r="S189" s="82">
        <v>7.5658135</v>
      </c>
      <c r="T189" s="82">
        <v>7.6605935000000009</v>
      </c>
      <c r="U189" s="82">
        <v>7.755373500000001</v>
      </c>
      <c r="V189" s="82">
        <v>7.8501534999999985</v>
      </c>
      <c r="W189" s="82">
        <v>7.9449335000000003</v>
      </c>
      <c r="X189" s="82">
        <v>8.0397134999999995</v>
      </c>
      <c r="Y189" s="82">
        <v>8.1344935000000014</v>
      </c>
      <c r="Z189" s="82">
        <v>8.2292735000000015</v>
      </c>
      <c r="AA189" s="82">
        <v>8.3240534999999998</v>
      </c>
      <c r="AB189" s="82">
        <v>8.4188334999999999</v>
      </c>
      <c r="AC189" s="82">
        <v>8.5136134999999999</v>
      </c>
      <c r="AD189" s="82">
        <v>8.5136134999999999</v>
      </c>
      <c r="AE189" s="82">
        <v>8.5136134999999999</v>
      </c>
      <c r="AF189" s="82">
        <v>8.5136134999999999</v>
      </c>
      <c r="AG189" s="82">
        <v>8.5136134999999999</v>
      </c>
      <c r="AH189" s="82">
        <v>8.5136134999999999</v>
      </c>
      <c r="AI189" s="82">
        <v>8.5136134999999999</v>
      </c>
      <c r="AJ189" s="82">
        <v>8.5136134999999999</v>
      </c>
      <c r="AK189" s="82">
        <v>8.5136134999999999</v>
      </c>
      <c r="AL189" s="82">
        <v>8.5136134999999999</v>
      </c>
      <c r="AM189" s="82">
        <v>8.5136134999999999</v>
      </c>
      <c r="AN189" s="82">
        <v>8.5136134999999999</v>
      </c>
      <c r="AO189" s="82">
        <v>8.5136134999999999</v>
      </c>
      <c r="AP189" s="82">
        <v>8.5136134999999999</v>
      </c>
      <c r="AQ189" s="82">
        <v>8.5136134999999999</v>
      </c>
    </row>
    <row r="190" spans="1:43" s="85" customFormat="1" x14ac:dyDescent="0.3">
      <c r="A190" s="84">
        <f>A186+1</f>
        <v>48</v>
      </c>
      <c r="B190" s="84" t="s">
        <v>118</v>
      </c>
      <c r="C190" s="84" t="s">
        <v>263</v>
      </c>
      <c r="D190" s="84">
        <v>1</v>
      </c>
      <c r="E190" s="84" t="s">
        <v>310</v>
      </c>
      <c r="F190" s="84"/>
      <c r="G190" s="84" t="s">
        <v>329</v>
      </c>
      <c r="H190" s="84">
        <v>0</v>
      </c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</row>
    <row r="191" spans="1:43" s="85" customFormat="1" x14ac:dyDescent="0.3">
      <c r="A191" s="84">
        <f>A190</f>
        <v>48</v>
      </c>
      <c r="B191" s="84" t="s">
        <v>118</v>
      </c>
      <c r="C191" s="84" t="s">
        <v>263</v>
      </c>
      <c r="D191" s="84">
        <v>2</v>
      </c>
      <c r="E191" s="84" t="s">
        <v>311</v>
      </c>
      <c r="F191" s="84"/>
      <c r="G191" s="84" t="s">
        <v>329</v>
      </c>
      <c r="H191" s="84">
        <v>0</v>
      </c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</row>
    <row r="192" spans="1:43" s="85" customFormat="1" x14ac:dyDescent="0.3">
      <c r="A192" s="84">
        <f>A191</f>
        <v>48</v>
      </c>
      <c r="B192" s="84" t="s">
        <v>118</v>
      </c>
      <c r="C192" s="84" t="s">
        <v>263</v>
      </c>
      <c r="D192" s="84">
        <v>3</v>
      </c>
      <c r="E192" s="84" t="s">
        <v>313</v>
      </c>
      <c r="F192" s="84"/>
      <c r="G192" s="84" t="s">
        <v>329</v>
      </c>
      <c r="H192" s="84">
        <v>0</v>
      </c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</row>
    <row r="193" spans="1:43" s="85" customFormat="1" x14ac:dyDescent="0.3">
      <c r="A193" s="84">
        <f>A192</f>
        <v>48</v>
      </c>
      <c r="B193" s="84" t="s">
        <v>118</v>
      </c>
      <c r="C193" s="84" t="s">
        <v>263</v>
      </c>
      <c r="D193" s="84">
        <v>4</v>
      </c>
      <c r="E193" s="84" t="s">
        <v>312</v>
      </c>
      <c r="F193" s="84"/>
      <c r="G193" s="84" t="s">
        <v>329</v>
      </c>
      <c r="H193" s="84">
        <v>0</v>
      </c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</row>
    <row r="194" spans="1:43" s="83" customFormat="1" x14ac:dyDescent="0.3">
      <c r="A194" s="82">
        <f>A190+1</f>
        <v>49</v>
      </c>
      <c r="B194" s="82" t="s">
        <v>119</v>
      </c>
      <c r="C194" s="82" t="s">
        <v>264</v>
      </c>
      <c r="D194" s="82">
        <v>1</v>
      </c>
      <c r="E194" s="82" t="s">
        <v>310</v>
      </c>
      <c r="F194" s="82"/>
      <c r="G194" s="82" t="s">
        <v>329</v>
      </c>
      <c r="H194" s="82">
        <v>0</v>
      </c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  <c r="AH194" s="82"/>
      <c r="AI194" s="82"/>
      <c r="AJ194" s="82"/>
      <c r="AK194" s="82"/>
      <c r="AL194" s="82"/>
      <c r="AM194" s="82"/>
      <c r="AN194" s="82"/>
      <c r="AO194" s="82"/>
      <c r="AP194" s="82"/>
      <c r="AQ194" s="82"/>
    </row>
    <row r="195" spans="1:43" s="83" customFormat="1" x14ac:dyDescent="0.3">
      <c r="A195" s="82">
        <f>A194</f>
        <v>49</v>
      </c>
      <c r="B195" s="82" t="s">
        <v>119</v>
      </c>
      <c r="C195" s="82" t="s">
        <v>264</v>
      </c>
      <c r="D195" s="82">
        <v>2</v>
      </c>
      <c r="E195" s="82" t="s">
        <v>311</v>
      </c>
      <c r="F195" s="82"/>
      <c r="G195" s="82" t="s">
        <v>329</v>
      </c>
      <c r="H195" s="82">
        <v>0</v>
      </c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  <c r="AD195" s="82"/>
      <c r="AE195" s="82"/>
      <c r="AF195" s="82"/>
      <c r="AG195" s="82"/>
      <c r="AH195" s="82"/>
      <c r="AI195" s="82"/>
      <c r="AJ195" s="82"/>
      <c r="AK195" s="82"/>
      <c r="AL195" s="82"/>
      <c r="AM195" s="82"/>
      <c r="AN195" s="82"/>
      <c r="AO195" s="82"/>
      <c r="AP195" s="82"/>
      <c r="AQ195" s="82"/>
    </row>
    <row r="196" spans="1:43" s="83" customFormat="1" x14ac:dyDescent="0.3">
      <c r="A196" s="82">
        <f>A195</f>
        <v>49</v>
      </c>
      <c r="B196" s="82" t="s">
        <v>119</v>
      </c>
      <c r="C196" s="82" t="s">
        <v>264</v>
      </c>
      <c r="D196" s="82">
        <v>3</v>
      </c>
      <c r="E196" s="82" t="s">
        <v>313</v>
      </c>
      <c r="F196" s="82"/>
      <c r="G196" s="82" t="s">
        <v>329</v>
      </c>
      <c r="H196" s="82">
        <v>0</v>
      </c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  <c r="AH196" s="82"/>
      <c r="AI196" s="82"/>
      <c r="AJ196" s="82"/>
      <c r="AK196" s="82"/>
      <c r="AL196" s="82"/>
      <c r="AM196" s="82"/>
      <c r="AN196" s="82"/>
      <c r="AO196" s="82"/>
      <c r="AP196" s="82"/>
      <c r="AQ196" s="82"/>
    </row>
    <row r="197" spans="1:43" s="83" customFormat="1" x14ac:dyDescent="0.3">
      <c r="A197" s="82">
        <f>A196</f>
        <v>49</v>
      </c>
      <c r="B197" s="82" t="s">
        <v>119</v>
      </c>
      <c r="C197" s="82" t="s">
        <v>264</v>
      </c>
      <c r="D197" s="82">
        <v>4</v>
      </c>
      <c r="E197" s="82" t="s">
        <v>312</v>
      </c>
      <c r="F197" s="82"/>
      <c r="G197" s="82" t="s">
        <v>329</v>
      </c>
      <c r="H197" s="82">
        <v>0</v>
      </c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  <c r="AI197" s="82"/>
      <c r="AJ197" s="82"/>
      <c r="AK197" s="82"/>
      <c r="AL197" s="82"/>
      <c r="AM197" s="82"/>
      <c r="AN197" s="82"/>
      <c r="AO197" s="82"/>
      <c r="AP197" s="82"/>
      <c r="AQ197" s="82"/>
    </row>
    <row r="198" spans="1:43" s="85" customFormat="1" x14ac:dyDescent="0.3">
      <c r="A198" s="84">
        <f>A194+1</f>
        <v>50</v>
      </c>
      <c r="B198" s="84" t="s">
        <v>120</v>
      </c>
      <c r="C198" s="84" t="s">
        <v>265</v>
      </c>
      <c r="D198" s="84">
        <v>1</v>
      </c>
      <c r="E198" s="84" t="s">
        <v>310</v>
      </c>
      <c r="F198" s="84"/>
      <c r="G198" s="84" t="s">
        <v>329</v>
      </c>
      <c r="H198" s="84">
        <v>0</v>
      </c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</row>
    <row r="199" spans="1:43" s="85" customFormat="1" x14ac:dyDescent="0.3">
      <c r="A199" s="84">
        <f>A198</f>
        <v>50</v>
      </c>
      <c r="B199" s="84" t="s">
        <v>120</v>
      </c>
      <c r="C199" s="84" t="s">
        <v>265</v>
      </c>
      <c r="D199" s="84">
        <v>2</v>
      </c>
      <c r="E199" s="84" t="s">
        <v>311</v>
      </c>
      <c r="F199" s="84"/>
      <c r="G199" s="84" t="s">
        <v>329</v>
      </c>
      <c r="H199" s="84">
        <v>0</v>
      </c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</row>
    <row r="200" spans="1:43" s="85" customFormat="1" x14ac:dyDescent="0.3">
      <c r="A200" s="84">
        <f>A198</f>
        <v>50</v>
      </c>
      <c r="B200" s="84" t="s">
        <v>120</v>
      </c>
      <c r="C200" s="84" t="s">
        <v>265</v>
      </c>
      <c r="D200" s="84">
        <v>3</v>
      </c>
      <c r="E200" s="84" t="s">
        <v>313</v>
      </c>
      <c r="F200" s="84"/>
      <c r="G200" s="84" t="s">
        <v>329</v>
      </c>
      <c r="H200" s="84">
        <v>0</v>
      </c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</row>
    <row r="201" spans="1:43" s="85" customFormat="1" x14ac:dyDescent="0.3">
      <c r="A201" s="84">
        <f>A199</f>
        <v>50</v>
      </c>
      <c r="B201" s="84" t="s">
        <v>120</v>
      </c>
      <c r="C201" s="84" t="s">
        <v>265</v>
      </c>
      <c r="D201" s="84">
        <v>4</v>
      </c>
      <c r="E201" s="84" t="s">
        <v>312</v>
      </c>
      <c r="F201" s="84"/>
      <c r="G201" s="84" t="s">
        <v>330</v>
      </c>
      <c r="H201" s="84">
        <v>0</v>
      </c>
      <c r="I201" s="84">
        <v>4.6238796174173151</v>
      </c>
      <c r="J201" s="84">
        <v>4.6929506010008648</v>
      </c>
      <c r="K201" s="84">
        <v>4.7620215845844145</v>
      </c>
      <c r="L201" s="84">
        <v>4.8717500685510142</v>
      </c>
      <c r="M201" s="84">
        <v>4.981478552517614</v>
      </c>
      <c r="N201" s="84">
        <v>5.0912070364842137</v>
      </c>
      <c r="O201" s="84">
        <v>5.2009355204508134</v>
      </c>
      <c r="P201" s="84">
        <v>5.3106640044174132</v>
      </c>
      <c r="Q201" s="84">
        <v>5.4203924883840129</v>
      </c>
      <c r="R201" s="84">
        <v>5.4326365055665633</v>
      </c>
      <c r="S201" s="84">
        <v>5.556794238225363</v>
      </c>
      <c r="T201" s="84">
        <v>5.6809519708841627</v>
      </c>
      <c r="U201" s="84">
        <v>5.8051097035429624</v>
      </c>
      <c r="V201" s="84">
        <v>5.9292674362017621</v>
      </c>
      <c r="W201" s="84">
        <v>6.0534251688605618</v>
      </c>
      <c r="X201" s="84">
        <v>6.1775829015193615</v>
      </c>
      <c r="Y201" s="84">
        <v>6.3017406341781612</v>
      </c>
      <c r="Z201" s="84">
        <v>6.4258983668369609</v>
      </c>
      <c r="AA201" s="84">
        <v>6.5500560994957606</v>
      </c>
      <c r="AB201" s="84">
        <v>6.6742138321545603</v>
      </c>
      <c r="AC201" s="84">
        <v>6.79837156481336</v>
      </c>
      <c r="AD201" s="84">
        <v>6.9225292974721597</v>
      </c>
      <c r="AE201" s="84">
        <v>7.0466870301309594</v>
      </c>
      <c r="AF201" s="84">
        <v>7.1708447627897591</v>
      </c>
      <c r="AG201" s="84">
        <v>7.2950024954485588</v>
      </c>
      <c r="AH201" s="84">
        <v>7.4191602281073585</v>
      </c>
      <c r="AI201" s="84">
        <v>7.5433179607661582</v>
      </c>
      <c r="AJ201" s="84">
        <v>7.6674756934249579</v>
      </c>
      <c r="AK201" s="84">
        <v>7.7916334260837576</v>
      </c>
      <c r="AL201" s="84">
        <v>7.91579115874256</v>
      </c>
      <c r="AM201" s="84">
        <v>7.91579115874256</v>
      </c>
      <c r="AN201" s="84">
        <v>7.91579115874256</v>
      </c>
      <c r="AO201" s="84">
        <v>7.91579115874256</v>
      </c>
      <c r="AP201" s="84">
        <v>7.91579115874256</v>
      </c>
      <c r="AQ201" s="84">
        <v>7.91579115874256</v>
      </c>
    </row>
    <row r="202" spans="1:43" s="83" customFormat="1" x14ac:dyDescent="0.3">
      <c r="A202" s="82">
        <f>A198+1</f>
        <v>51</v>
      </c>
      <c r="B202" s="82" t="s">
        <v>121</v>
      </c>
      <c r="C202" s="82" t="s">
        <v>266</v>
      </c>
      <c r="D202" s="82">
        <v>1</v>
      </c>
      <c r="E202" s="82" t="s">
        <v>310</v>
      </c>
      <c r="F202" s="82"/>
      <c r="G202" s="82" t="s">
        <v>329</v>
      </c>
      <c r="H202" s="82">
        <v>0</v>
      </c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  <c r="AD202" s="82"/>
      <c r="AE202" s="82"/>
      <c r="AF202" s="82"/>
      <c r="AG202" s="82"/>
      <c r="AH202" s="82"/>
      <c r="AI202" s="82"/>
      <c r="AJ202" s="82"/>
      <c r="AK202" s="82"/>
      <c r="AL202" s="82"/>
      <c r="AM202" s="82"/>
      <c r="AN202" s="82"/>
      <c r="AO202" s="82"/>
      <c r="AP202" s="82"/>
      <c r="AQ202" s="82"/>
    </row>
    <row r="203" spans="1:43" s="83" customFormat="1" x14ac:dyDescent="0.3">
      <c r="A203" s="82">
        <f>A202</f>
        <v>51</v>
      </c>
      <c r="B203" s="82" t="s">
        <v>121</v>
      </c>
      <c r="C203" s="82" t="s">
        <v>266</v>
      </c>
      <c r="D203" s="82">
        <v>2</v>
      </c>
      <c r="E203" s="82" t="s">
        <v>311</v>
      </c>
      <c r="F203" s="82"/>
      <c r="G203" s="82" t="s">
        <v>329</v>
      </c>
      <c r="H203" s="82">
        <v>0</v>
      </c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  <c r="AD203" s="82"/>
      <c r="AE203" s="82"/>
      <c r="AF203" s="82"/>
      <c r="AG203" s="82"/>
      <c r="AH203" s="82"/>
      <c r="AI203" s="82"/>
      <c r="AJ203" s="82"/>
      <c r="AK203" s="82"/>
      <c r="AL203" s="82"/>
      <c r="AM203" s="82"/>
      <c r="AN203" s="82"/>
      <c r="AO203" s="82"/>
      <c r="AP203" s="82"/>
      <c r="AQ203" s="82"/>
    </row>
    <row r="204" spans="1:43" s="83" customFormat="1" x14ac:dyDescent="0.3">
      <c r="A204" s="82">
        <f>A203</f>
        <v>51</v>
      </c>
      <c r="B204" s="82" t="s">
        <v>121</v>
      </c>
      <c r="C204" s="82" t="s">
        <v>266</v>
      </c>
      <c r="D204" s="82">
        <v>3</v>
      </c>
      <c r="E204" s="82" t="s">
        <v>313</v>
      </c>
      <c r="F204" s="82"/>
      <c r="G204" s="82" t="s">
        <v>329</v>
      </c>
      <c r="H204" s="82">
        <v>0</v>
      </c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2"/>
      <c r="AL204" s="82"/>
      <c r="AM204" s="82"/>
      <c r="AN204" s="82"/>
      <c r="AO204" s="82"/>
      <c r="AP204" s="82"/>
      <c r="AQ204" s="82"/>
    </row>
    <row r="205" spans="1:43" s="83" customFormat="1" x14ac:dyDescent="0.3">
      <c r="A205" s="82">
        <f>A204</f>
        <v>51</v>
      </c>
      <c r="B205" s="82" t="s">
        <v>121</v>
      </c>
      <c r="C205" s="82" t="s">
        <v>266</v>
      </c>
      <c r="D205" s="82">
        <v>4</v>
      </c>
      <c r="E205" s="82" t="s">
        <v>312</v>
      </c>
      <c r="F205" s="82"/>
      <c r="G205" s="82" t="s">
        <v>329</v>
      </c>
      <c r="H205" s="82">
        <v>0</v>
      </c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  <c r="AC205" s="82"/>
      <c r="AD205" s="82"/>
      <c r="AE205" s="82"/>
      <c r="AF205" s="82"/>
      <c r="AG205" s="82"/>
      <c r="AH205" s="82"/>
      <c r="AI205" s="82"/>
      <c r="AJ205" s="82"/>
      <c r="AK205" s="82"/>
      <c r="AL205" s="82"/>
      <c r="AM205" s="82"/>
      <c r="AN205" s="82"/>
      <c r="AO205" s="82"/>
      <c r="AP205" s="82"/>
      <c r="AQ205" s="82"/>
    </row>
    <row r="206" spans="1:43" s="85" customFormat="1" x14ac:dyDescent="0.3">
      <c r="A206" s="84">
        <f>A202+1</f>
        <v>52</v>
      </c>
      <c r="B206" s="84" t="s">
        <v>122</v>
      </c>
      <c r="C206" s="84" t="s">
        <v>267</v>
      </c>
      <c r="D206" s="84">
        <v>1</v>
      </c>
      <c r="E206" s="84" t="s">
        <v>310</v>
      </c>
      <c r="F206" s="84"/>
      <c r="G206" s="84" t="s">
        <v>329</v>
      </c>
      <c r="H206" s="84">
        <v>0</v>
      </c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</row>
    <row r="207" spans="1:43" s="85" customFormat="1" x14ac:dyDescent="0.3">
      <c r="A207" s="84">
        <f>A206</f>
        <v>52</v>
      </c>
      <c r="B207" s="84" t="s">
        <v>122</v>
      </c>
      <c r="C207" s="84" t="s">
        <v>267</v>
      </c>
      <c r="D207" s="84">
        <v>2</v>
      </c>
      <c r="E207" s="84" t="s">
        <v>311</v>
      </c>
      <c r="F207" s="84"/>
      <c r="G207" s="84" t="s">
        <v>329</v>
      </c>
      <c r="H207" s="84">
        <v>0</v>
      </c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</row>
    <row r="208" spans="1:43" s="85" customFormat="1" x14ac:dyDescent="0.3">
      <c r="A208" s="84">
        <f>A206</f>
        <v>52</v>
      </c>
      <c r="B208" s="84" t="s">
        <v>122</v>
      </c>
      <c r="C208" s="84" t="s">
        <v>267</v>
      </c>
      <c r="D208" s="84">
        <v>3</v>
      </c>
      <c r="E208" s="84" t="s">
        <v>313</v>
      </c>
      <c r="F208" s="84"/>
      <c r="G208" s="84" t="s">
        <v>329</v>
      </c>
      <c r="H208" s="84">
        <v>0</v>
      </c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</row>
    <row r="209" spans="1:43" s="85" customFormat="1" x14ac:dyDescent="0.3">
      <c r="A209" s="84">
        <f>A207</f>
        <v>52</v>
      </c>
      <c r="B209" s="84" t="s">
        <v>122</v>
      </c>
      <c r="C209" s="84" t="s">
        <v>267</v>
      </c>
      <c r="D209" s="84">
        <v>4</v>
      </c>
      <c r="E209" s="84" t="s">
        <v>312</v>
      </c>
      <c r="F209" s="84"/>
      <c r="G209" s="84" t="s">
        <v>342</v>
      </c>
      <c r="H209" s="84">
        <v>0</v>
      </c>
      <c r="I209" s="84">
        <v>1.5142857142857142</v>
      </c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</row>
    <row r="210" spans="1:43" s="83" customFormat="1" x14ac:dyDescent="0.3">
      <c r="A210" s="82">
        <f>A206+1</f>
        <v>53</v>
      </c>
      <c r="B210" s="82" t="s">
        <v>123</v>
      </c>
      <c r="C210" s="82" t="s">
        <v>268</v>
      </c>
      <c r="D210" s="82">
        <v>1</v>
      </c>
      <c r="E210" s="82" t="s">
        <v>310</v>
      </c>
      <c r="F210" s="82"/>
      <c r="G210" s="82" t="s">
        <v>329</v>
      </c>
      <c r="H210" s="82">
        <v>0</v>
      </c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  <c r="AO210" s="82"/>
      <c r="AP210" s="82"/>
      <c r="AQ210" s="82"/>
    </row>
    <row r="211" spans="1:43" s="83" customFormat="1" x14ac:dyDescent="0.3">
      <c r="A211" s="82">
        <f>A210</f>
        <v>53</v>
      </c>
      <c r="B211" s="82" t="s">
        <v>123</v>
      </c>
      <c r="C211" s="82" t="s">
        <v>268</v>
      </c>
      <c r="D211" s="82">
        <v>2</v>
      </c>
      <c r="E211" s="82" t="s">
        <v>311</v>
      </c>
      <c r="F211" s="82"/>
      <c r="G211" s="82" t="s">
        <v>329</v>
      </c>
      <c r="H211" s="82">
        <v>0</v>
      </c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  <c r="AB211" s="82"/>
      <c r="AC211" s="82"/>
      <c r="AD211" s="82"/>
      <c r="AE211" s="82"/>
      <c r="AF211" s="82"/>
      <c r="AG211" s="82"/>
      <c r="AH211" s="82"/>
      <c r="AI211" s="82"/>
      <c r="AJ211" s="82"/>
      <c r="AK211" s="82"/>
      <c r="AL211" s="82"/>
      <c r="AM211" s="82"/>
      <c r="AN211" s="82"/>
      <c r="AO211" s="82"/>
      <c r="AP211" s="82"/>
      <c r="AQ211" s="82"/>
    </row>
    <row r="212" spans="1:43" s="83" customFormat="1" x14ac:dyDescent="0.3">
      <c r="A212" s="82">
        <f>A210</f>
        <v>53</v>
      </c>
      <c r="B212" s="82" t="s">
        <v>123</v>
      </c>
      <c r="C212" s="82" t="s">
        <v>268</v>
      </c>
      <c r="D212" s="82">
        <v>3</v>
      </c>
      <c r="E212" s="82" t="s">
        <v>313</v>
      </c>
      <c r="F212" s="82"/>
      <c r="G212" s="82" t="s">
        <v>329</v>
      </c>
      <c r="H212" s="82">
        <v>0</v>
      </c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  <c r="AB212" s="82"/>
      <c r="AC212" s="82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82"/>
      <c r="AP212" s="82"/>
      <c r="AQ212" s="82"/>
    </row>
    <row r="213" spans="1:43" s="83" customFormat="1" x14ac:dyDescent="0.3">
      <c r="A213" s="82">
        <f>A211</f>
        <v>53</v>
      </c>
      <c r="B213" s="82" t="s">
        <v>123</v>
      </c>
      <c r="C213" s="82" t="s">
        <v>268</v>
      </c>
      <c r="D213" s="82">
        <v>4</v>
      </c>
      <c r="E213" s="82" t="s">
        <v>312</v>
      </c>
      <c r="F213" s="82"/>
      <c r="G213" s="82" t="s">
        <v>330</v>
      </c>
      <c r="H213" s="82">
        <v>0</v>
      </c>
      <c r="I213" s="82">
        <v>12.419339333333333</v>
      </c>
      <c r="J213" s="82">
        <v>12.552031333333334</v>
      </c>
      <c r="K213" s="82">
        <v>12.580465333333333</v>
      </c>
      <c r="L213" s="82">
        <v>12.637333333333334</v>
      </c>
      <c r="M213" s="82">
        <v>12.713157333333333</v>
      </c>
      <c r="N213" s="82">
        <v>12.921673333333333</v>
      </c>
      <c r="O213" s="82">
        <v>13.073321333333331</v>
      </c>
      <c r="P213" s="82">
        <v>13.130189333333334</v>
      </c>
      <c r="Q213" s="82">
        <v>13.357661333333333</v>
      </c>
      <c r="R213" s="82">
        <v>13.518787333333336</v>
      </c>
      <c r="S213" s="82">
        <v>13.793649333333333</v>
      </c>
      <c r="T213" s="82">
        <v>13.888429333333335</v>
      </c>
      <c r="U213" s="82">
        <v>14.021121333333332</v>
      </c>
      <c r="V213" s="82">
        <v>14.134857333333333</v>
      </c>
      <c r="W213" s="82">
        <v>14.267549333333333</v>
      </c>
      <c r="X213" s="82">
        <v>14.286505333333333</v>
      </c>
      <c r="Y213" s="82">
        <v>14.561367333333331</v>
      </c>
      <c r="Z213" s="82">
        <v>14.637191333333332</v>
      </c>
      <c r="AA213" s="82">
        <v>14.637191333333332</v>
      </c>
      <c r="AB213" s="82">
        <v>14.637191333333332</v>
      </c>
      <c r="AC213" s="82">
        <v>14.637191333333332</v>
      </c>
      <c r="AD213" s="82">
        <v>14.637191333333332</v>
      </c>
      <c r="AE213" s="82">
        <v>14.637191333333332</v>
      </c>
      <c r="AF213" s="82">
        <v>14.637191333333332</v>
      </c>
      <c r="AG213" s="82">
        <v>14.637191333333332</v>
      </c>
      <c r="AH213" s="82">
        <v>14.637191333333332</v>
      </c>
      <c r="AI213" s="82">
        <v>14.637191333333332</v>
      </c>
      <c r="AJ213" s="82">
        <v>14.637191333333332</v>
      </c>
      <c r="AK213" s="82">
        <v>14.637191333333332</v>
      </c>
      <c r="AL213" s="82">
        <v>14.637191333333332</v>
      </c>
      <c r="AM213" s="82">
        <v>14.637191333333332</v>
      </c>
      <c r="AN213" s="82">
        <v>14.637191333333332</v>
      </c>
      <c r="AO213" s="82">
        <v>14.637191333333332</v>
      </c>
      <c r="AP213" s="82">
        <v>14.637191333333332</v>
      </c>
      <c r="AQ213" s="82">
        <v>14.637191333333332</v>
      </c>
    </row>
    <row r="214" spans="1:43" s="85" customFormat="1" x14ac:dyDescent="0.3">
      <c r="A214" s="84">
        <f>A210+1</f>
        <v>54</v>
      </c>
      <c r="B214" s="84" t="s">
        <v>124</v>
      </c>
      <c r="C214" s="84" t="s">
        <v>269</v>
      </c>
      <c r="D214" s="84">
        <v>1</v>
      </c>
      <c r="E214" s="84" t="s">
        <v>310</v>
      </c>
      <c r="F214" s="84"/>
      <c r="G214" s="84" t="s">
        <v>329</v>
      </c>
      <c r="H214" s="84">
        <v>0</v>
      </c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</row>
    <row r="215" spans="1:43" s="85" customFormat="1" x14ac:dyDescent="0.3">
      <c r="A215" s="84">
        <f>A214</f>
        <v>54</v>
      </c>
      <c r="B215" s="84" t="s">
        <v>124</v>
      </c>
      <c r="C215" s="84" t="s">
        <v>269</v>
      </c>
      <c r="D215" s="84">
        <v>2</v>
      </c>
      <c r="E215" s="84" t="s">
        <v>311</v>
      </c>
      <c r="F215" s="84"/>
      <c r="G215" s="84" t="s">
        <v>329</v>
      </c>
      <c r="H215" s="84">
        <v>0</v>
      </c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</row>
    <row r="216" spans="1:43" s="85" customFormat="1" x14ac:dyDescent="0.3">
      <c r="A216" s="84">
        <f>A215</f>
        <v>54</v>
      </c>
      <c r="B216" s="84" t="s">
        <v>124</v>
      </c>
      <c r="C216" s="84" t="s">
        <v>269</v>
      </c>
      <c r="D216" s="84">
        <v>3</v>
      </c>
      <c r="E216" s="84" t="s">
        <v>313</v>
      </c>
      <c r="F216" s="84"/>
      <c r="G216" s="84" t="s">
        <v>329</v>
      </c>
      <c r="H216" s="84">
        <v>0</v>
      </c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</row>
    <row r="217" spans="1:43" s="85" customFormat="1" x14ac:dyDescent="0.3">
      <c r="A217" s="84">
        <f>A214</f>
        <v>54</v>
      </c>
      <c r="B217" s="84" t="s">
        <v>124</v>
      </c>
      <c r="C217" s="84" t="s">
        <v>269</v>
      </c>
      <c r="D217" s="84">
        <v>4</v>
      </c>
      <c r="E217" s="84" t="s">
        <v>312</v>
      </c>
      <c r="F217" s="84"/>
      <c r="G217" s="84" t="s">
        <v>330</v>
      </c>
      <c r="H217" s="84">
        <v>0</v>
      </c>
      <c r="I217" s="84">
        <v>17.079356000000001</v>
      </c>
      <c r="J217" s="84">
        <v>17.477432</v>
      </c>
      <c r="K217" s="84">
        <v>17.733338</v>
      </c>
      <c r="L217" s="84">
        <v>17.894463999999999</v>
      </c>
      <c r="M217" s="84">
        <v>17.970288</v>
      </c>
      <c r="N217" s="84">
        <v>17.951332000000001</v>
      </c>
      <c r="O217" s="84">
        <v>18.084023999999999</v>
      </c>
      <c r="P217" s="84">
        <v>18.235671999999997</v>
      </c>
      <c r="Q217" s="84">
        <v>18.510534</v>
      </c>
      <c r="R217" s="84">
        <v>18.652704</v>
      </c>
      <c r="S217" s="84">
        <v>18.880176000000002</v>
      </c>
      <c r="T217" s="84">
        <v>19.060257999999997</v>
      </c>
      <c r="U217" s="84">
        <v>19.28773</v>
      </c>
      <c r="V217" s="84">
        <v>19.52468</v>
      </c>
      <c r="W217" s="84">
        <v>19.638415999999999</v>
      </c>
      <c r="X217" s="84">
        <v>19.76163</v>
      </c>
      <c r="Y217" s="84">
        <v>20.178661999999999</v>
      </c>
      <c r="Z217" s="84">
        <v>20.235530000000001</v>
      </c>
      <c r="AA217" s="84">
        <v>20.235530000000001</v>
      </c>
      <c r="AB217" s="84">
        <v>20.235530000000001</v>
      </c>
      <c r="AC217" s="84">
        <v>20.235530000000001</v>
      </c>
      <c r="AD217" s="84">
        <v>20.235530000000001</v>
      </c>
      <c r="AE217" s="84">
        <v>20.235530000000001</v>
      </c>
      <c r="AF217" s="84">
        <v>20.235530000000001</v>
      </c>
      <c r="AG217" s="84">
        <v>20.235530000000001</v>
      </c>
      <c r="AH217" s="84">
        <v>20.235530000000001</v>
      </c>
      <c r="AI217" s="84">
        <v>20.235530000000001</v>
      </c>
      <c r="AJ217" s="84">
        <v>20.235530000000001</v>
      </c>
      <c r="AK217" s="84">
        <v>20.235530000000001</v>
      </c>
      <c r="AL217" s="84">
        <v>20.235530000000001</v>
      </c>
      <c r="AM217" s="84">
        <v>20.235530000000001</v>
      </c>
      <c r="AN217" s="84">
        <v>20.235530000000001</v>
      </c>
      <c r="AO217" s="84">
        <v>20.235530000000001</v>
      </c>
      <c r="AP217" s="84">
        <v>20.235530000000001</v>
      </c>
      <c r="AQ217" s="84">
        <v>20.235530000000001</v>
      </c>
    </row>
    <row r="218" spans="1:43" s="83" customFormat="1" x14ac:dyDescent="0.3">
      <c r="A218" s="82">
        <f>A214+1</f>
        <v>55</v>
      </c>
      <c r="B218" s="82" t="s">
        <v>125</v>
      </c>
      <c r="C218" s="82" t="s">
        <v>270</v>
      </c>
      <c r="D218" s="82">
        <v>1</v>
      </c>
      <c r="E218" s="82" t="s">
        <v>310</v>
      </c>
      <c r="F218" s="82"/>
      <c r="G218" s="82" t="s">
        <v>329</v>
      </c>
      <c r="H218" s="82">
        <v>0</v>
      </c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  <c r="AB218" s="82"/>
      <c r="AC218" s="82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</row>
    <row r="219" spans="1:43" s="83" customFormat="1" x14ac:dyDescent="0.3">
      <c r="A219" s="82">
        <f>A218</f>
        <v>55</v>
      </c>
      <c r="B219" s="82" t="s">
        <v>125</v>
      </c>
      <c r="C219" s="82" t="s">
        <v>270</v>
      </c>
      <c r="D219" s="82">
        <v>2</v>
      </c>
      <c r="E219" s="82" t="s">
        <v>311</v>
      </c>
      <c r="F219" s="82"/>
      <c r="G219" s="82" t="s">
        <v>329</v>
      </c>
      <c r="H219" s="82">
        <v>0</v>
      </c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2"/>
      <c r="AC219" s="82"/>
      <c r="AD219" s="82"/>
      <c r="AE219" s="82"/>
      <c r="AF219" s="82"/>
      <c r="AG219" s="82"/>
      <c r="AH219" s="82"/>
      <c r="AI219" s="82"/>
      <c r="AJ219" s="82"/>
      <c r="AK219" s="82"/>
      <c r="AL219" s="82"/>
      <c r="AM219" s="82"/>
      <c r="AN219" s="82"/>
      <c r="AO219" s="82"/>
      <c r="AP219" s="82"/>
      <c r="AQ219" s="82"/>
    </row>
    <row r="220" spans="1:43" s="83" customFormat="1" x14ac:dyDescent="0.3">
      <c r="A220" s="82">
        <f>A219</f>
        <v>55</v>
      </c>
      <c r="B220" s="82" t="s">
        <v>125</v>
      </c>
      <c r="C220" s="82" t="s">
        <v>270</v>
      </c>
      <c r="D220" s="82">
        <v>3</v>
      </c>
      <c r="E220" s="82" t="s">
        <v>313</v>
      </c>
      <c r="F220" s="82"/>
      <c r="G220" s="82" t="s">
        <v>329</v>
      </c>
      <c r="H220" s="82">
        <v>0</v>
      </c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82"/>
      <c r="AC220" s="82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82"/>
      <c r="AP220" s="82"/>
      <c r="AQ220" s="82"/>
    </row>
    <row r="221" spans="1:43" s="83" customFormat="1" x14ac:dyDescent="0.3">
      <c r="A221" s="82">
        <f>A220</f>
        <v>55</v>
      </c>
      <c r="B221" s="82" t="s">
        <v>125</v>
      </c>
      <c r="C221" s="82" t="s">
        <v>270</v>
      </c>
      <c r="D221" s="82">
        <v>4</v>
      </c>
      <c r="E221" s="82" t="s">
        <v>312</v>
      </c>
      <c r="F221" s="82"/>
      <c r="G221" s="82" t="s">
        <v>329</v>
      </c>
      <c r="H221" s="82">
        <v>0</v>
      </c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</row>
    <row r="222" spans="1:43" s="85" customFormat="1" x14ac:dyDescent="0.3">
      <c r="A222" s="84">
        <v>56</v>
      </c>
      <c r="B222" s="84" t="s">
        <v>368</v>
      </c>
      <c r="C222" s="84" t="s">
        <v>369</v>
      </c>
      <c r="D222" s="84">
        <v>1</v>
      </c>
      <c r="E222" s="84" t="s">
        <v>310</v>
      </c>
      <c r="F222" s="84"/>
      <c r="G222" s="84" t="s">
        <v>329</v>
      </c>
      <c r="H222" s="84">
        <v>0</v>
      </c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</row>
    <row r="223" spans="1:43" s="85" customFormat="1" x14ac:dyDescent="0.3">
      <c r="A223" s="84">
        <v>56</v>
      </c>
      <c r="B223" s="84" t="s">
        <v>368</v>
      </c>
      <c r="C223" s="84" t="s">
        <v>369</v>
      </c>
      <c r="D223" s="84">
        <v>2</v>
      </c>
      <c r="E223" s="84" t="s">
        <v>311</v>
      </c>
      <c r="F223" s="84"/>
      <c r="G223" s="84" t="s">
        <v>329</v>
      </c>
      <c r="H223" s="84">
        <v>0</v>
      </c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</row>
    <row r="224" spans="1:43" s="85" customFormat="1" x14ac:dyDescent="0.3">
      <c r="A224" s="84">
        <v>56</v>
      </c>
      <c r="B224" s="84" t="s">
        <v>368</v>
      </c>
      <c r="C224" s="84" t="s">
        <v>369</v>
      </c>
      <c r="D224" s="84">
        <v>3</v>
      </c>
      <c r="E224" s="84" t="s">
        <v>313</v>
      </c>
      <c r="F224" s="84"/>
      <c r="G224" s="84" t="s">
        <v>329</v>
      </c>
      <c r="H224" s="84">
        <v>0</v>
      </c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</row>
    <row r="225" spans="1:43" s="85" customFormat="1" x14ac:dyDescent="0.3">
      <c r="A225" s="84">
        <v>56</v>
      </c>
      <c r="B225" s="84" t="s">
        <v>368</v>
      </c>
      <c r="C225" s="84" t="s">
        <v>369</v>
      </c>
      <c r="D225" s="84">
        <v>4</v>
      </c>
      <c r="E225" s="84" t="s">
        <v>312</v>
      </c>
      <c r="F225" s="84"/>
      <c r="G225" s="84" t="s">
        <v>342</v>
      </c>
      <c r="H225" s="84">
        <v>0</v>
      </c>
      <c r="I225" s="84">
        <v>31.586745983347903</v>
      </c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</row>
    <row r="226" spans="1:43" s="83" customFormat="1" x14ac:dyDescent="0.3">
      <c r="A226" s="82">
        <v>57</v>
      </c>
      <c r="B226" s="82" t="s">
        <v>126</v>
      </c>
      <c r="C226" s="82" t="s">
        <v>271</v>
      </c>
      <c r="D226" s="82">
        <v>1</v>
      </c>
      <c r="E226" s="82" t="s">
        <v>310</v>
      </c>
      <c r="F226" s="82"/>
      <c r="G226" s="82" t="s">
        <v>329</v>
      </c>
      <c r="H226" s="82">
        <v>0</v>
      </c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</row>
    <row r="227" spans="1:43" s="83" customFormat="1" x14ac:dyDescent="0.3">
      <c r="A227" s="82">
        <v>57</v>
      </c>
      <c r="B227" s="82" t="s">
        <v>126</v>
      </c>
      <c r="C227" s="82" t="s">
        <v>271</v>
      </c>
      <c r="D227" s="82">
        <v>2</v>
      </c>
      <c r="E227" s="82" t="s">
        <v>311</v>
      </c>
      <c r="F227" s="82"/>
      <c r="G227" s="82" t="s">
        <v>329</v>
      </c>
      <c r="H227" s="82">
        <v>0</v>
      </c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  <c r="AP227" s="82"/>
      <c r="AQ227" s="82"/>
    </row>
    <row r="228" spans="1:43" s="83" customFormat="1" x14ac:dyDescent="0.3">
      <c r="A228" s="82">
        <v>57</v>
      </c>
      <c r="B228" s="82" t="s">
        <v>126</v>
      </c>
      <c r="C228" s="82" t="s">
        <v>271</v>
      </c>
      <c r="D228" s="82">
        <v>3</v>
      </c>
      <c r="E228" s="82" t="s">
        <v>313</v>
      </c>
      <c r="F228" s="82"/>
      <c r="G228" s="82" t="s">
        <v>329</v>
      </c>
      <c r="H228" s="82">
        <v>0</v>
      </c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  <c r="AP228" s="82"/>
      <c r="AQ228" s="82"/>
    </row>
    <row r="229" spans="1:43" s="83" customFormat="1" x14ac:dyDescent="0.3">
      <c r="A229" s="82">
        <v>57</v>
      </c>
      <c r="B229" s="82" t="s">
        <v>126</v>
      </c>
      <c r="C229" s="82" t="s">
        <v>271</v>
      </c>
      <c r="D229" s="82">
        <v>4</v>
      </c>
      <c r="E229" s="82" t="s">
        <v>312</v>
      </c>
      <c r="F229" s="82"/>
      <c r="G229" s="82" t="s">
        <v>330</v>
      </c>
      <c r="H229" s="82">
        <v>0</v>
      </c>
      <c r="I229" s="82">
        <v>12.419339333333333</v>
      </c>
      <c r="J229" s="82">
        <v>12.552031333333334</v>
      </c>
      <c r="K229" s="82">
        <v>12.580465333333333</v>
      </c>
      <c r="L229" s="82">
        <v>12.637333333333334</v>
      </c>
      <c r="M229" s="82">
        <v>12.713157333333333</v>
      </c>
      <c r="N229" s="82">
        <v>12.921673333333333</v>
      </c>
      <c r="O229" s="82">
        <v>13.073321333333331</v>
      </c>
      <c r="P229" s="82">
        <v>13.130189333333334</v>
      </c>
      <c r="Q229" s="82">
        <v>13.357661333333333</v>
      </c>
      <c r="R229" s="82">
        <v>13.518787333333336</v>
      </c>
      <c r="S229" s="82">
        <v>13.793649333333333</v>
      </c>
      <c r="T229" s="82">
        <v>13.888429333333335</v>
      </c>
      <c r="U229" s="82">
        <v>14.021121333333332</v>
      </c>
      <c r="V229" s="82">
        <v>14.134857333333333</v>
      </c>
      <c r="W229" s="82">
        <v>14.267549333333333</v>
      </c>
      <c r="X229" s="82">
        <v>14.286505333333333</v>
      </c>
      <c r="Y229" s="82">
        <v>14.561367333333331</v>
      </c>
      <c r="Z229" s="82">
        <v>14.637191333333332</v>
      </c>
      <c r="AA229" s="82">
        <v>14.637191333333332</v>
      </c>
      <c r="AB229" s="82">
        <v>14.637191333333332</v>
      </c>
      <c r="AC229" s="82">
        <v>14.637191333333332</v>
      </c>
      <c r="AD229" s="82">
        <v>14.637191333333332</v>
      </c>
      <c r="AE229" s="82">
        <v>14.637191333333332</v>
      </c>
      <c r="AF229" s="82">
        <v>14.637191333333332</v>
      </c>
      <c r="AG229" s="82">
        <v>14.637191333333332</v>
      </c>
      <c r="AH229" s="82">
        <v>14.637191333333332</v>
      </c>
      <c r="AI229" s="82">
        <v>14.637191333333332</v>
      </c>
      <c r="AJ229" s="82">
        <v>14.637191333333332</v>
      </c>
      <c r="AK229" s="82">
        <v>14.637191333333332</v>
      </c>
      <c r="AL229" s="82">
        <v>14.637191333333332</v>
      </c>
      <c r="AM229" s="82">
        <v>14.637191333333332</v>
      </c>
      <c r="AN229" s="82">
        <v>14.637191333333332</v>
      </c>
      <c r="AO229" s="82">
        <v>14.637191333333332</v>
      </c>
      <c r="AP229" s="82">
        <v>14.637191333333332</v>
      </c>
      <c r="AQ229" s="82">
        <v>14.637191333333332</v>
      </c>
    </row>
    <row r="230" spans="1:43" s="85" customFormat="1" x14ac:dyDescent="0.3">
      <c r="A230" s="84">
        <f>A226+1</f>
        <v>58</v>
      </c>
      <c r="B230" s="84" t="s">
        <v>127</v>
      </c>
      <c r="C230" s="84" t="s">
        <v>272</v>
      </c>
      <c r="D230" s="84">
        <v>1</v>
      </c>
      <c r="E230" s="84" t="s">
        <v>310</v>
      </c>
      <c r="F230" s="84"/>
      <c r="G230" s="84" t="s">
        <v>329</v>
      </c>
      <c r="H230" s="84">
        <v>0</v>
      </c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</row>
    <row r="231" spans="1:43" s="85" customFormat="1" x14ac:dyDescent="0.3">
      <c r="A231" s="84">
        <f>A230</f>
        <v>58</v>
      </c>
      <c r="B231" s="84" t="s">
        <v>127</v>
      </c>
      <c r="C231" s="84" t="s">
        <v>272</v>
      </c>
      <c r="D231" s="84">
        <v>2</v>
      </c>
      <c r="E231" s="84" t="s">
        <v>311</v>
      </c>
      <c r="F231" s="84"/>
      <c r="G231" s="84" t="s">
        <v>329</v>
      </c>
      <c r="H231" s="84">
        <v>0</v>
      </c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</row>
    <row r="232" spans="1:43" s="85" customFormat="1" x14ac:dyDescent="0.3">
      <c r="A232" s="84">
        <f>A231</f>
        <v>58</v>
      </c>
      <c r="B232" s="84" t="s">
        <v>127</v>
      </c>
      <c r="C232" s="84" t="s">
        <v>272</v>
      </c>
      <c r="D232" s="84">
        <v>3</v>
      </c>
      <c r="E232" s="84" t="s">
        <v>313</v>
      </c>
      <c r="F232" s="84"/>
      <c r="G232" s="84" t="s">
        <v>329</v>
      </c>
      <c r="H232" s="84">
        <v>0</v>
      </c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</row>
    <row r="233" spans="1:43" s="85" customFormat="1" x14ac:dyDescent="0.3">
      <c r="A233" s="84">
        <f>A232</f>
        <v>58</v>
      </c>
      <c r="B233" s="84" t="s">
        <v>127</v>
      </c>
      <c r="C233" s="84" t="s">
        <v>272</v>
      </c>
      <c r="D233" s="84">
        <v>4</v>
      </c>
      <c r="E233" s="84" t="s">
        <v>312</v>
      </c>
      <c r="F233" s="84"/>
      <c r="G233" s="84" t="s">
        <v>329</v>
      </c>
      <c r="H233" s="84">
        <v>0</v>
      </c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</row>
    <row r="234" spans="1:43" s="83" customFormat="1" x14ac:dyDescent="0.3">
      <c r="A234" s="82">
        <f>A230+1</f>
        <v>59</v>
      </c>
      <c r="B234" s="82" t="s">
        <v>128</v>
      </c>
      <c r="C234" s="82" t="s">
        <v>273</v>
      </c>
      <c r="D234" s="82">
        <v>1</v>
      </c>
      <c r="E234" s="82" t="s">
        <v>310</v>
      </c>
      <c r="F234" s="82"/>
      <c r="G234" s="82" t="s">
        <v>329</v>
      </c>
      <c r="H234" s="82">
        <v>0</v>
      </c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</row>
    <row r="235" spans="1:43" s="83" customFormat="1" x14ac:dyDescent="0.3">
      <c r="A235" s="82">
        <f>A234</f>
        <v>59</v>
      </c>
      <c r="B235" s="82" t="s">
        <v>128</v>
      </c>
      <c r="C235" s="82" t="s">
        <v>273</v>
      </c>
      <c r="D235" s="82">
        <v>2</v>
      </c>
      <c r="E235" s="82" t="s">
        <v>311</v>
      </c>
      <c r="F235" s="82"/>
      <c r="G235" s="82" t="s">
        <v>329</v>
      </c>
      <c r="H235" s="82">
        <v>0</v>
      </c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  <c r="AE235" s="82"/>
      <c r="AF235" s="82"/>
      <c r="AG235" s="82"/>
      <c r="AH235" s="82"/>
      <c r="AI235" s="82"/>
      <c r="AJ235" s="82"/>
      <c r="AK235" s="82"/>
      <c r="AL235" s="82"/>
      <c r="AM235" s="82"/>
      <c r="AN235" s="82"/>
      <c r="AO235" s="82"/>
      <c r="AP235" s="82"/>
      <c r="AQ235" s="82"/>
    </row>
    <row r="236" spans="1:43" s="83" customFormat="1" x14ac:dyDescent="0.3">
      <c r="A236" s="82">
        <f>A235</f>
        <v>59</v>
      </c>
      <c r="B236" s="82" t="s">
        <v>128</v>
      </c>
      <c r="C236" s="82" t="s">
        <v>273</v>
      </c>
      <c r="D236" s="82">
        <v>3</v>
      </c>
      <c r="E236" s="82" t="s">
        <v>313</v>
      </c>
      <c r="F236" s="82"/>
      <c r="G236" s="82" t="s">
        <v>329</v>
      </c>
      <c r="H236" s="82">
        <v>0</v>
      </c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82"/>
      <c r="AP236" s="82"/>
      <c r="AQ236" s="82"/>
    </row>
    <row r="237" spans="1:43" s="83" customFormat="1" x14ac:dyDescent="0.3">
      <c r="A237" s="82">
        <f>A236</f>
        <v>59</v>
      </c>
      <c r="B237" s="82" t="s">
        <v>128</v>
      </c>
      <c r="C237" s="82" t="s">
        <v>273</v>
      </c>
      <c r="D237" s="82">
        <v>4</v>
      </c>
      <c r="E237" s="82" t="s">
        <v>312</v>
      </c>
      <c r="F237" s="82"/>
      <c r="G237" s="82" t="s">
        <v>329</v>
      </c>
      <c r="H237" s="82">
        <v>0</v>
      </c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  <c r="AB237" s="82"/>
      <c r="AC237" s="82"/>
      <c r="AD237" s="82"/>
      <c r="AE237" s="82"/>
      <c r="AF237" s="82"/>
      <c r="AG237" s="82"/>
      <c r="AH237" s="82"/>
      <c r="AI237" s="82"/>
      <c r="AJ237" s="82"/>
      <c r="AK237" s="82"/>
      <c r="AL237" s="82"/>
      <c r="AM237" s="82"/>
      <c r="AN237" s="82"/>
      <c r="AO237" s="82"/>
      <c r="AP237" s="82"/>
      <c r="AQ237" s="82"/>
    </row>
    <row r="238" spans="1:43" s="85" customFormat="1" x14ac:dyDescent="0.3">
      <c r="A238" s="84">
        <f>A234+1</f>
        <v>60</v>
      </c>
      <c r="B238" s="84" t="s">
        <v>129</v>
      </c>
      <c r="C238" s="84" t="s">
        <v>274</v>
      </c>
      <c r="D238" s="84">
        <v>1</v>
      </c>
      <c r="E238" s="84" t="s">
        <v>310</v>
      </c>
      <c r="F238" s="84"/>
      <c r="G238" s="84" t="s">
        <v>329</v>
      </c>
      <c r="H238" s="84">
        <v>0</v>
      </c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</row>
    <row r="239" spans="1:43" s="85" customFormat="1" x14ac:dyDescent="0.3">
      <c r="A239" s="84">
        <f>A238</f>
        <v>60</v>
      </c>
      <c r="B239" s="84" t="s">
        <v>129</v>
      </c>
      <c r="C239" s="84" t="s">
        <v>274</v>
      </c>
      <c r="D239" s="84">
        <v>2</v>
      </c>
      <c r="E239" s="84" t="s">
        <v>311</v>
      </c>
      <c r="F239" s="84"/>
      <c r="G239" s="84" t="s">
        <v>329</v>
      </c>
      <c r="H239" s="84">
        <v>0</v>
      </c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</row>
    <row r="240" spans="1:43" s="85" customFormat="1" x14ac:dyDescent="0.3">
      <c r="A240" s="84">
        <f>A239</f>
        <v>60</v>
      </c>
      <c r="B240" s="84" t="s">
        <v>129</v>
      </c>
      <c r="C240" s="84" t="s">
        <v>274</v>
      </c>
      <c r="D240" s="84">
        <v>3</v>
      </c>
      <c r="E240" s="84" t="s">
        <v>313</v>
      </c>
      <c r="F240" s="84"/>
      <c r="G240" s="84" t="s">
        <v>329</v>
      </c>
      <c r="H240" s="84">
        <v>0</v>
      </c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</row>
    <row r="241" spans="1:43" s="85" customFormat="1" x14ac:dyDescent="0.3">
      <c r="A241" s="84">
        <f>A240</f>
        <v>60</v>
      </c>
      <c r="B241" s="84" t="s">
        <v>129</v>
      </c>
      <c r="C241" s="84" t="s">
        <v>274</v>
      </c>
      <c r="D241" s="84">
        <v>4</v>
      </c>
      <c r="E241" s="84" t="s">
        <v>312</v>
      </c>
      <c r="F241" s="84"/>
      <c r="G241" s="84" t="s">
        <v>329</v>
      </c>
      <c r="H241" s="84">
        <v>0</v>
      </c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</row>
    <row r="242" spans="1:43" s="83" customFormat="1" x14ac:dyDescent="0.3">
      <c r="A242" s="82">
        <f>A238+1</f>
        <v>61</v>
      </c>
      <c r="B242" s="82" t="s">
        <v>130</v>
      </c>
      <c r="C242" s="82" t="s">
        <v>275</v>
      </c>
      <c r="D242" s="82">
        <v>1</v>
      </c>
      <c r="E242" s="82" t="s">
        <v>310</v>
      </c>
      <c r="F242" s="82"/>
      <c r="G242" s="82" t="s">
        <v>329</v>
      </c>
      <c r="H242" s="82">
        <v>0</v>
      </c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  <c r="AK242" s="82"/>
      <c r="AL242" s="82"/>
      <c r="AM242" s="82"/>
      <c r="AN242" s="82"/>
      <c r="AO242" s="82"/>
      <c r="AP242" s="82"/>
      <c r="AQ242" s="82"/>
    </row>
    <row r="243" spans="1:43" s="83" customFormat="1" x14ac:dyDescent="0.3">
      <c r="A243" s="82">
        <f>A242</f>
        <v>61</v>
      </c>
      <c r="B243" s="82" t="s">
        <v>130</v>
      </c>
      <c r="C243" s="82" t="s">
        <v>275</v>
      </c>
      <c r="D243" s="82">
        <v>2</v>
      </c>
      <c r="E243" s="82" t="s">
        <v>311</v>
      </c>
      <c r="F243" s="82"/>
      <c r="G243" s="82" t="s">
        <v>329</v>
      </c>
      <c r="H243" s="82">
        <v>0</v>
      </c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  <c r="AK243" s="82"/>
      <c r="AL243" s="82"/>
      <c r="AM243" s="82"/>
      <c r="AN243" s="82"/>
      <c r="AO243" s="82"/>
      <c r="AP243" s="82"/>
      <c r="AQ243" s="82"/>
    </row>
    <row r="244" spans="1:43" s="83" customFormat="1" x14ac:dyDescent="0.3">
      <c r="A244" s="82">
        <f>A243</f>
        <v>61</v>
      </c>
      <c r="B244" s="82" t="s">
        <v>130</v>
      </c>
      <c r="C244" s="82" t="s">
        <v>275</v>
      </c>
      <c r="D244" s="82">
        <v>3</v>
      </c>
      <c r="E244" s="82" t="s">
        <v>313</v>
      </c>
      <c r="F244" s="82"/>
      <c r="G244" s="82" t="s">
        <v>329</v>
      </c>
      <c r="H244" s="82">
        <v>0</v>
      </c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82"/>
      <c r="AN244" s="82"/>
      <c r="AO244" s="82"/>
      <c r="AP244" s="82"/>
      <c r="AQ244" s="82"/>
    </row>
    <row r="245" spans="1:43" s="83" customFormat="1" x14ac:dyDescent="0.3">
      <c r="A245" s="82">
        <f>A244</f>
        <v>61</v>
      </c>
      <c r="B245" s="82" t="s">
        <v>130</v>
      </c>
      <c r="C245" s="82" t="s">
        <v>275</v>
      </c>
      <c r="D245" s="82">
        <v>4</v>
      </c>
      <c r="E245" s="82" t="s">
        <v>312</v>
      </c>
      <c r="F245" s="82"/>
      <c r="G245" s="82" t="s">
        <v>342</v>
      </c>
      <c r="H245" s="82">
        <v>0</v>
      </c>
      <c r="I245" s="105">
        <v>-21.2974573326712</v>
      </c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  <c r="AK245" s="82"/>
      <c r="AL245" s="82"/>
      <c r="AM245" s="82"/>
      <c r="AN245" s="82"/>
      <c r="AO245" s="82"/>
      <c r="AP245" s="82"/>
      <c r="AQ245" s="82"/>
    </row>
    <row r="246" spans="1:43" s="85" customFormat="1" x14ac:dyDescent="0.3">
      <c r="A246" s="84">
        <f>A242+1</f>
        <v>62</v>
      </c>
      <c r="B246" s="84" t="s">
        <v>131</v>
      </c>
      <c r="C246" s="84" t="s">
        <v>276</v>
      </c>
      <c r="D246" s="84">
        <v>1</v>
      </c>
      <c r="E246" s="84" t="s">
        <v>310</v>
      </c>
      <c r="F246" s="84"/>
      <c r="G246" s="84" t="s">
        <v>329</v>
      </c>
      <c r="H246" s="84">
        <v>0</v>
      </c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</row>
    <row r="247" spans="1:43" s="85" customFormat="1" x14ac:dyDescent="0.3">
      <c r="A247" s="84">
        <f>A246</f>
        <v>62</v>
      </c>
      <c r="B247" s="84" t="s">
        <v>131</v>
      </c>
      <c r="C247" s="84" t="s">
        <v>276</v>
      </c>
      <c r="D247" s="84">
        <v>2</v>
      </c>
      <c r="E247" s="84" t="s">
        <v>311</v>
      </c>
      <c r="F247" s="84"/>
      <c r="G247" s="84" t="s">
        <v>329</v>
      </c>
      <c r="H247" s="84">
        <v>0</v>
      </c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</row>
    <row r="248" spans="1:43" s="85" customFormat="1" x14ac:dyDescent="0.3">
      <c r="A248" s="84">
        <f>A247</f>
        <v>62</v>
      </c>
      <c r="B248" s="84" t="s">
        <v>131</v>
      </c>
      <c r="C248" s="84" t="s">
        <v>276</v>
      </c>
      <c r="D248" s="84">
        <v>3</v>
      </c>
      <c r="E248" s="84" t="s">
        <v>313</v>
      </c>
      <c r="F248" s="84"/>
      <c r="G248" s="84" t="s">
        <v>329</v>
      </c>
      <c r="H248" s="84">
        <v>0</v>
      </c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</row>
    <row r="249" spans="1:43" s="85" customFormat="1" x14ac:dyDescent="0.3">
      <c r="A249" s="84">
        <f>A248</f>
        <v>62</v>
      </c>
      <c r="B249" s="84" t="s">
        <v>131</v>
      </c>
      <c r="C249" s="84" t="s">
        <v>276</v>
      </c>
      <c r="D249" s="84">
        <v>4</v>
      </c>
      <c r="E249" s="84" t="s">
        <v>312</v>
      </c>
      <c r="F249" s="84"/>
      <c r="G249" s="84" t="s">
        <v>329</v>
      </c>
      <c r="H249" s="84">
        <v>0</v>
      </c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</row>
    <row r="250" spans="1:43" s="83" customFormat="1" x14ac:dyDescent="0.3">
      <c r="A250" s="82">
        <f>A246+1</f>
        <v>63</v>
      </c>
      <c r="B250" s="82" t="s">
        <v>132</v>
      </c>
      <c r="C250" s="82" t="s">
        <v>277</v>
      </c>
      <c r="D250" s="82">
        <v>1</v>
      </c>
      <c r="E250" s="82" t="s">
        <v>310</v>
      </c>
      <c r="F250" s="82"/>
      <c r="G250" s="82" t="s">
        <v>329</v>
      </c>
      <c r="H250" s="82">
        <v>0</v>
      </c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  <c r="AO250" s="82"/>
      <c r="AP250" s="82"/>
      <c r="AQ250" s="82"/>
    </row>
    <row r="251" spans="1:43" s="83" customFormat="1" x14ac:dyDescent="0.3">
      <c r="A251" s="82">
        <f>A250</f>
        <v>63</v>
      </c>
      <c r="B251" s="82" t="s">
        <v>132</v>
      </c>
      <c r="C251" s="82" t="s">
        <v>277</v>
      </c>
      <c r="D251" s="82">
        <v>2</v>
      </c>
      <c r="E251" s="82" t="s">
        <v>311</v>
      </c>
      <c r="F251" s="82"/>
      <c r="G251" s="82" t="s">
        <v>329</v>
      </c>
      <c r="H251" s="82">
        <v>0</v>
      </c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  <c r="AM251" s="82"/>
      <c r="AN251" s="82"/>
      <c r="AO251" s="82"/>
      <c r="AP251" s="82"/>
      <c r="AQ251" s="82"/>
    </row>
    <row r="252" spans="1:43" s="83" customFormat="1" x14ac:dyDescent="0.3">
      <c r="A252" s="82">
        <f>A251</f>
        <v>63</v>
      </c>
      <c r="B252" s="82" t="s">
        <v>132</v>
      </c>
      <c r="C252" s="82" t="s">
        <v>277</v>
      </c>
      <c r="D252" s="82">
        <v>3</v>
      </c>
      <c r="E252" s="82" t="s">
        <v>313</v>
      </c>
      <c r="F252" s="82"/>
      <c r="G252" s="82" t="s">
        <v>329</v>
      </c>
      <c r="H252" s="82">
        <v>0</v>
      </c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82"/>
      <c r="AP252" s="82"/>
      <c r="AQ252" s="82"/>
    </row>
    <row r="253" spans="1:43" s="83" customFormat="1" x14ac:dyDescent="0.3">
      <c r="A253" s="82">
        <f>A252</f>
        <v>63</v>
      </c>
      <c r="B253" s="82" t="s">
        <v>132</v>
      </c>
      <c r="C253" s="82" t="s">
        <v>277</v>
      </c>
      <c r="D253" s="82">
        <v>4</v>
      </c>
      <c r="E253" s="82" t="s">
        <v>312</v>
      </c>
      <c r="F253" s="82"/>
      <c r="G253" s="82" t="s">
        <v>329</v>
      </c>
      <c r="H253" s="82">
        <v>0</v>
      </c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2"/>
      <c r="AL253" s="82"/>
      <c r="AM253" s="82"/>
      <c r="AN253" s="82"/>
      <c r="AO253" s="82"/>
      <c r="AP253" s="82"/>
      <c r="AQ253" s="82"/>
    </row>
    <row r="254" spans="1:43" s="85" customFormat="1" x14ac:dyDescent="0.3">
      <c r="A254" s="84">
        <f>A250+1</f>
        <v>64</v>
      </c>
      <c r="B254" s="84" t="s">
        <v>133</v>
      </c>
      <c r="C254" s="84" t="s">
        <v>278</v>
      </c>
      <c r="D254" s="84">
        <v>1</v>
      </c>
      <c r="E254" s="84" t="s">
        <v>310</v>
      </c>
      <c r="F254" s="84"/>
      <c r="G254" s="84" t="s">
        <v>329</v>
      </c>
      <c r="H254" s="84">
        <v>0</v>
      </c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</row>
    <row r="255" spans="1:43" s="85" customFormat="1" x14ac:dyDescent="0.3">
      <c r="A255" s="84">
        <f>A254</f>
        <v>64</v>
      </c>
      <c r="B255" s="84" t="s">
        <v>133</v>
      </c>
      <c r="C255" s="84" t="s">
        <v>278</v>
      </c>
      <c r="D255" s="84">
        <v>2</v>
      </c>
      <c r="E255" s="84" t="s">
        <v>311</v>
      </c>
      <c r="F255" s="84"/>
      <c r="G255" s="84" t="s">
        <v>329</v>
      </c>
      <c r="H255" s="84">
        <v>0</v>
      </c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</row>
    <row r="256" spans="1:43" s="85" customFormat="1" x14ac:dyDescent="0.3">
      <c r="A256" s="84">
        <f>A255</f>
        <v>64</v>
      </c>
      <c r="B256" s="84" t="s">
        <v>133</v>
      </c>
      <c r="C256" s="84" t="s">
        <v>278</v>
      </c>
      <c r="D256" s="84">
        <v>3</v>
      </c>
      <c r="E256" s="84" t="s">
        <v>313</v>
      </c>
      <c r="F256" s="84"/>
      <c r="G256" s="84" t="s">
        <v>329</v>
      </c>
      <c r="H256" s="84">
        <v>0</v>
      </c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</row>
    <row r="257" spans="1:43" s="85" customFormat="1" x14ac:dyDescent="0.3">
      <c r="A257" s="84">
        <f>A256</f>
        <v>64</v>
      </c>
      <c r="B257" s="84" t="s">
        <v>133</v>
      </c>
      <c r="C257" s="84" t="s">
        <v>278</v>
      </c>
      <c r="D257" s="84">
        <v>4</v>
      </c>
      <c r="E257" s="84" t="s">
        <v>312</v>
      </c>
      <c r="F257" s="84"/>
      <c r="G257" s="84" t="s">
        <v>329</v>
      </c>
      <c r="H257" s="84">
        <v>0</v>
      </c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</row>
    <row r="258" spans="1:43" s="83" customFormat="1" x14ac:dyDescent="0.3">
      <c r="A258" s="82">
        <f>A254+1</f>
        <v>65</v>
      </c>
      <c r="B258" s="82" t="s">
        <v>134</v>
      </c>
      <c r="C258" s="82" t="s">
        <v>279</v>
      </c>
      <c r="D258" s="82">
        <v>1</v>
      </c>
      <c r="E258" s="82" t="s">
        <v>310</v>
      </c>
      <c r="F258" s="82"/>
      <c r="G258" s="82" t="s">
        <v>329</v>
      </c>
      <c r="H258" s="82">
        <v>0</v>
      </c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82"/>
      <c r="AN258" s="82"/>
      <c r="AO258" s="82"/>
      <c r="AP258" s="82"/>
      <c r="AQ258" s="82"/>
    </row>
    <row r="259" spans="1:43" s="83" customFormat="1" x14ac:dyDescent="0.3">
      <c r="A259" s="82">
        <f>A258</f>
        <v>65</v>
      </c>
      <c r="B259" s="82" t="s">
        <v>134</v>
      </c>
      <c r="C259" s="82" t="s">
        <v>279</v>
      </c>
      <c r="D259" s="82">
        <v>2</v>
      </c>
      <c r="E259" s="82" t="s">
        <v>311</v>
      </c>
      <c r="F259" s="82"/>
      <c r="G259" s="82" t="s">
        <v>329</v>
      </c>
      <c r="H259" s="82">
        <v>0</v>
      </c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  <c r="AH259" s="82"/>
      <c r="AI259" s="82"/>
      <c r="AJ259" s="82"/>
      <c r="AK259" s="82"/>
      <c r="AL259" s="82"/>
      <c r="AM259" s="82"/>
      <c r="AN259" s="82"/>
      <c r="AO259" s="82"/>
      <c r="AP259" s="82"/>
      <c r="AQ259" s="82"/>
    </row>
    <row r="260" spans="1:43" s="83" customFormat="1" x14ac:dyDescent="0.3">
      <c r="A260" s="82">
        <f>A259</f>
        <v>65</v>
      </c>
      <c r="B260" s="82" t="s">
        <v>134</v>
      </c>
      <c r="C260" s="82" t="s">
        <v>279</v>
      </c>
      <c r="D260" s="82">
        <v>3</v>
      </c>
      <c r="E260" s="82" t="s">
        <v>313</v>
      </c>
      <c r="F260" s="82"/>
      <c r="G260" s="82" t="s">
        <v>329</v>
      </c>
      <c r="H260" s="82">
        <v>0</v>
      </c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/>
      <c r="AN260" s="82"/>
      <c r="AO260" s="82"/>
      <c r="AP260" s="82"/>
      <c r="AQ260" s="82"/>
    </row>
    <row r="261" spans="1:43" s="83" customFormat="1" x14ac:dyDescent="0.3">
      <c r="A261" s="82">
        <f>A260</f>
        <v>65</v>
      </c>
      <c r="B261" s="82" t="s">
        <v>134</v>
      </c>
      <c r="C261" s="82" t="s">
        <v>279</v>
      </c>
      <c r="D261" s="82">
        <v>4</v>
      </c>
      <c r="E261" s="82" t="s">
        <v>312</v>
      </c>
      <c r="F261" s="82"/>
      <c r="G261" s="82" t="s">
        <v>329</v>
      </c>
      <c r="H261" s="82">
        <v>0</v>
      </c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82"/>
      <c r="AN261" s="82"/>
      <c r="AO261" s="82"/>
      <c r="AP261" s="82"/>
      <c r="AQ261" s="82"/>
    </row>
    <row r="262" spans="1:43" s="85" customFormat="1" x14ac:dyDescent="0.3">
      <c r="A262" s="84">
        <f>A258+1</f>
        <v>66</v>
      </c>
      <c r="B262" s="84" t="s">
        <v>135</v>
      </c>
      <c r="C262" s="84" t="s">
        <v>280</v>
      </c>
      <c r="D262" s="84">
        <v>1</v>
      </c>
      <c r="E262" s="84" t="s">
        <v>310</v>
      </c>
      <c r="F262" s="84"/>
      <c r="G262" s="84" t="s">
        <v>329</v>
      </c>
      <c r="H262" s="84">
        <v>0</v>
      </c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</row>
    <row r="263" spans="1:43" s="85" customFormat="1" x14ac:dyDescent="0.3">
      <c r="A263" s="84">
        <f>A262</f>
        <v>66</v>
      </c>
      <c r="B263" s="84" t="s">
        <v>135</v>
      </c>
      <c r="C263" s="84" t="s">
        <v>280</v>
      </c>
      <c r="D263" s="84">
        <v>2</v>
      </c>
      <c r="E263" s="84" t="s">
        <v>311</v>
      </c>
      <c r="F263" s="84"/>
      <c r="G263" s="84" t="s">
        <v>329</v>
      </c>
      <c r="H263" s="84">
        <v>0</v>
      </c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</row>
    <row r="264" spans="1:43" s="85" customFormat="1" x14ac:dyDescent="0.3">
      <c r="A264" s="84">
        <f>A263</f>
        <v>66</v>
      </c>
      <c r="B264" s="84" t="s">
        <v>135</v>
      </c>
      <c r="C264" s="84" t="s">
        <v>280</v>
      </c>
      <c r="D264" s="84">
        <v>3</v>
      </c>
      <c r="E264" s="84" t="s">
        <v>313</v>
      </c>
      <c r="F264" s="84"/>
      <c r="G264" s="84" t="s">
        <v>329</v>
      </c>
      <c r="H264" s="84">
        <v>0</v>
      </c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</row>
    <row r="265" spans="1:43" s="85" customFormat="1" x14ac:dyDescent="0.3">
      <c r="A265" s="84">
        <f>A264</f>
        <v>66</v>
      </c>
      <c r="B265" s="84" t="s">
        <v>135</v>
      </c>
      <c r="C265" s="84" t="s">
        <v>280</v>
      </c>
      <c r="D265" s="84">
        <v>4</v>
      </c>
      <c r="E265" s="84" t="s">
        <v>312</v>
      </c>
      <c r="F265" s="84"/>
      <c r="G265" s="84" t="s">
        <v>329</v>
      </c>
      <c r="H265" s="84">
        <v>0</v>
      </c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</row>
    <row r="266" spans="1:43" s="83" customFormat="1" x14ac:dyDescent="0.3">
      <c r="A266" s="82">
        <f>A262+1</f>
        <v>67</v>
      </c>
      <c r="B266" s="82" t="s">
        <v>136</v>
      </c>
      <c r="C266" s="82" t="s">
        <v>281</v>
      </c>
      <c r="D266" s="82">
        <v>1</v>
      </c>
      <c r="E266" s="82" t="s">
        <v>310</v>
      </c>
      <c r="F266" s="82"/>
      <c r="G266" s="82" t="s">
        <v>329</v>
      </c>
      <c r="H266" s="82">
        <v>0</v>
      </c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  <c r="AH266" s="82"/>
      <c r="AI266" s="82"/>
      <c r="AJ266" s="82"/>
      <c r="AK266" s="82"/>
      <c r="AL266" s="82"/>
      <c r="AM266" s="82"/>
      <c r="AN266" s="82"/>
      <c r="AO266" s="82"/>
      <c r="AP266" s="82"/>
      <c r="AQ266" s="82"/>
    </row>
    <row r="267" spans="1:43" s="83" customFormat="1" x14ac:dyDescent="0.3">
      <c r="A267" s="82">
        <f>A266</f>
        <v>67</v>
      </c>
      <c r="B267" s="82" t="s">
        <v>136</v>
      </c>
      <c r="C267" s="82" t="s">
        <v>281</v>
      </c>
      <c r="D267" s="82">
        <v>2</v>
      </c>
      <c r="E267" s="82" t="s">
        <v>311</v>
      </c>
      <c r="F267" s="82"/>
      <c r="G267" s="82" t="s">
        <v>329</v>
      </c>
      <c r="H267" s="82">
        <v>0</v>
      </c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  <c r="AO267" s="82"/>
      <c r="AP267" s="82"/>
      <c r="AQ267" s="82"/>
    </row>
    <row r="268" spans="1:43" s="83" customFormat="1" x14ac:dyDescent="0.3">
      <c r="A268" s="82">
        <f>A267</f>
        <v>67</v>
      </c>
      <c r="B268" s="82" t="s">
        <v>136</v>
      </c>
      <c r="C268" s="82" t="s">
        <v>281</v>
      </c>
      <c r="D268" s="82">
        <v>3</v>
      </c>
      <c r="E268" s="82" t="s">
        <v>313</v>
      </c>
      <c r="F268" s="82"/>
      <c r="G268" s="82" t="s">
        <v>329</v>
      </c>
      <c r="H268" s="82">
        <v>0</v>
      </c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82"/>
      <c r="AN268" s="82"/>
      <c r="AO268" s="82"/>
      <c r="AP268" s="82"/>
      <c r="AQ268" s="82"/>
    </row>
    <row r="269" spans="1:43" s="83" customFormat="1" x14ac:dyDescent="0.3">
      <c r="A269" s="82">
        <f>A268</f>
        <v>67</v>
      </c>
      <c r="B269" s="82" t="s">
        <v>136</v>
      </c>
      <c r="C269" s="82" t="s">
        <v>281</v>
      </c>
      <c r="D269" s="82">
        <v>4</v>
      </c>
      <c r="E269" s="82" t="s">
        <v>312</v>
      </c>
      <c r="F269" s="82"/>
      <c r="G269" s="82" t="s">
        <v>330</v>
      </c>
      <c r="H269" s="82">
        <v>0</v>
      </c>
      <c r="I269" s="105">
        <v>-12.419339333333333</v>
      </c>
      <c r="J269" s="105">
        <v>-12.552031333333334</v>
      </c>
      <c r="K269" s="105">
        <v>-12.580465333333333</v>
      </c>
      <c r="L269" s="105">
        <v>-12.637333333333334</v>
      </c>
      <c r="M269" s="105">
        <v>-12.713157333333333</v>
      </c>
      <c r="N269" s="105">
        <v>-12.921673333333333</v>
      </c>
      <c r="O269" s="105">
        <v>-13.073321333333331</v>
      </c>
      <c r="P269" s="105">
        <v>-13.130189333333334</v>
      </c>
      <c r="Q269" s="105">
        <v>-13.357661333333333</v>
      </c>
      <c r="R269" s="105">
        <v>-13.518787333333336</v>
      </c>
      <c r="S269" s="105">
        <v>-13.793649333333333</v>
      </c>
      <c r="T269" s="105">
        <v>-13.888429333333335</v>
      </c>
      <c r="U269" s="105">
        <v>-14.021121333333332</v>
      </c>
      <c r="V269" s="105">
        <v>-14.134857333333333</v>
      </c>
      <c r="W269" s="105">
        <v>-14.267549333333333</v>
      </c>
      <c r="X269" s="105">
        <v>-14.286505333333333</v>
      </c>
      <c r="Y269" s="105">
        <v>-14.561367333333331</v>
      </c>
      <c r="Z269" s="105">
        <v>-14.637191333333332</v>
      </c>
      <c r="AA269" s="105">
        <v>-14.637191333333332</v>
      </c>
      <c r="AB269" s="105">
        <v>-14.637191333333332</v>
      </c>
      <c r="AC269" s="105">
        <v>-14.637191333333332</v>
      </c>
      <c r="AD269" s="105">
        <v>-14.637191333333332</v>
      </c>
      <c r="AE269" s="105">
        <v>-14.637191333333332</v>
      </c>
      <c r="AF269" s="105">
        <v>-14.637191333333332</v>
      </c>
      <c r="AG269" s="105">
        <v>-14.637191333333332</v>
      </c>
      <c r="AH269" s="105">
        <v>-14.637191333333332</v>
      </c>
      <c r="AI269" s="105">
        <v>-14.637191333333332</v>
      </c>
      <c r="AJ269" s="105">
        <v>-14.637191333333332</v>
      </c>
      <c r="AK269" s="105">
        <v>-14.637191333333332</v>
      </c>
      <c r="AL269" s="105">
        <v>-14.637191333333332</v>
      </c>
      <c r="AM269" s="105">
        <v>-14.637191333333332</v>
      </c>
      <c r="AN269" s="105">
        <v>-14.637191333333332</v>
      </c>
      <c r="AO269" s="105">
        <v>-14.637191333333332</v>
      </c>
      <c r="AP269" s="105">
        <v>-14.637191333333332</v>
      </c>
      <c r="AQ269" s="105">
        <v>-14.637191333333332</v>
      </c>
    </row>
    <row r="270" spans="1:43" s="85" customFormat="1" x14ac:dyDescent="0.3">
      <c r="A270" s="84">
        <f>A266+1</f>
        <v>68</v>
      </c>
      <c r="B270" s="84" t="s">
        <v>137</v>
      </c>
      <c r="C270" s="84" t="s">
        <v>282</v>
      </c>
      <c r="D270" s="84">
        <v>1</v>
      </c>
      <c r="E270" s="84" t="s">
        <v>310</v>
      </c>
      <c r="F270" s="84"/>
      <c r="G270" s="84" t="s">
        <v>329</v>
      </c>
      <c r="H270" s="84">
        <v>0</v>
      </c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</row>
    <row r="271" spans="1:43" s="85" customFormat="1" x14ac:dyDescent="0.3">
      <c r="A271" s="84">
        <f>A270</f>
        <v>68</v>
      </c>
      <c r="B271" s="84" t="s">
        <v>137</v>
      </c>
      <c r="C271" s="84" t="s">
        <v>282</v>
      </c>
      <c r="D271" s="84">
        <v>2</v>
      </c>
      <c r="E271" s="84" t="s">
        <v>311</v>
      </c>
      <c r="F271" s="84"/>
      <c r="G271" s="84" t="s">
        <v>329</v>
      </c>
      <c r="H271" s="84">
        <v>0</v>
      </c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</row>
    <row r="272" spans="1:43" s="85" customFormat="1" x14ac:dyDescent="0.3">
      <c r="A272" s="84">
        <f>A271</f>
        <v>68</v>
      </c>
      <c r="B272" s="84" t="s">
        <v>137</v>
      </c>
      <c r="C272" s="84" t="s">
        <v>282</v>
      </c>
      <c r="D272" s="84">
        <v>3</v>
      </c>
      <c r="E272" s="84" t="s">
        <v>313</v>
      </c>
      <c r="F272" s="84"/>
      <c r="G272" s="84" t="s">
        <v>329</v>
      </c>
      <c r="H272" s="84">
        <v>0</v>
      </c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</row>
    <row r="273" spans="1:43" s="85" customFormat="1" x14ac:dyDescent="0.3">
      <c r="A273" s="84">
        <f>A272</f>
        <v>68</v>
      </c>
      <c r="B273" s="84" t="s">
        <v>137</v>
      </c>
      <c r="C273" s="84" t="s">
        <v>282</v>
      </c>
      <c r="D273" s="84">
        <v>4</v>
      </c>
      <c r="E273" s="84" t="s">
        <v>312</v>
      </c>
      <c r="F273" s="84"/>
      <c r="G273" s="84" t="s">
        <v>330</v>
      </c>
      <c r="H273" s="84">
        <v>0</v>
      </c>
      <c r="I273" s="104">
        <v>-17.079356000000001</v>
      </c>
      <c r="J273" s="104">
        <v>-17.477432</v>
      </c>
      <c r="K273" s="104">
        <v>-17.733338</v>
      </c>
      <c r="L273" s="104">
        <v>-17.894463999999999</v>
      </c>
      <c r="M273" s="104">
        <v>-17.970288</v>
      </c>
      <c r="N273" s="104">
        <v>-17.951332000000001</v>
      </c>
      <c r="O273" s="104">
        <v>-18.084023999999999</v>
      </c>
      <c r="P273" s="104">
        <v>-18.235671999999997</v>
      </c>
      <c r="Q273" s="104">
        <v>-18.510534</v>
      </c>
      <c r="R273" s="104">
        <v>-18.652704</v>
      </c>
      <c r="S273" s="104">
        <v>-18.880176000000002</v>
      </c>
      <c r="T273" s="104">
        <v>-19.060257999999997</v>
      </c>
      <c r="U273" s="104">
        <v>-19.28773</v>
      </c>
      <c r="V273" s="104">
        <v>-19.52468</v>
      </c>
      <c r="W273" s="104">
        <v>-19.638415999999999</v>
      </c>
      <c r="X273" s="104">
        <v>-19.76163</v>
      </c>
      <c r="Y273" s="104">
        <v>-20.178661999999999</v>
      </c>
      <c r="Z273" s="104">
        <v>-20.235530000000001</v>
      </c>
      <c r="AA273" s="104">
        <v>-20.235530000000001</v>
      </c>
      <c r="AB273" s="104">
        <v>-20.235530000000001</v>
      </c>
      <c r="AC273" s="104">
        <v>-20.235530000000001</v>
      </c>
      <c r="AD273" s="104">
        <v>-20.235530000000001</v>
      </c>
      <c r="AE273" s="104">
        <v>-20.235530000000001</v>
      </c>
      <c r="AF273" s="104">
        <v>-20.235530000000001</v>
      </c>
      <c r="AG273" s="104">
        <v>-20.235530000000001</v>
      </c>
      <c r="AH273" s="104">
        <v>-20.235530000000001</v>
      </c>
      <c r="AI273" s="104">
        <v>-20.235530000000001</v>
      </c>
      <c r="AJ273" s="104">
        <v>-20.235530000000001</v>
      </c>
      <c r="AK273" s="104">
        <v>-20.235530000000001</v>
      </c>
      <c r="AL273" s="104">
        <v>-20.235530000000001</v>
      </c>
      <c r="AM273" s="104">
        <v>-20.235530000000001</v>
      </c>
      <c r="AN273" s="104">
        <v>-20.235530000000001</v>
      </c>
      <c r="AO273" s="104">
        <v>-20.235530000000001</v>
      </c>
      <c r="AP273" s="104">
        <v>-20.235530000000001</v>
      </c>
      <c r="AQ273" s="104">
        <v>-20.235530000000001</v>
      </c>
    </row>
    <row r="274" spans="1:43" s="83" customFormat="1" x14ac:dyDescent="0.3">
      <c r="A274" s="82">
        <f>A270+1</f>
        <v>69</v>
      </c>
      <c r="B274" s="82" t="s">
        <v>138</v>
      </c>
      <c r="C274" s="82" t="s">
        <v>283</v>
      </c>
      <c r="D274" s="82">
        <v>1</v>
      </c>
      <c r="E274" s="82" t="s">
        <v>310</v>
      </c>
      <c r="F274" s="82"/>
      <c r="G274" s="82" t="s">
        <v>329</v>
      </c>
      <c r="H274" s="82">
        <v>0</v>
      </c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82"/>
      <c r="AO274" s="82"/>
      <c r="AP274" s="82"/>
      <c r="AQ274" s="82"/>
    </row>
    <row r="275" spans="1:43" s="83" customFormat="1" x14ac:dyDescent="0.3">
      <c r="A275" s="82">
        <f>A274</f>
        <v>69</v>
      </c>
      <c r="B275" s="82" t="s">
        <v>138</v>
      </c>
      <c r="C275" s="82" t="s">
        <v>283</v>
      </c>
      <c r="D275" s="82">
        <v>2</v>
      </c>
      <c r="E275" s="82" t="s">
        <v>311</v>
      </c>
      <c r="F275" s="82"/>
      <c r="G275" s="82" t="s">
        <v>329</v>
      </c>
      <c r="H275" s="82">
        <v>0</v>
      </c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  <c r="AM275" s="82"/>
      <c r="AN275" s="82"/>
      <c r="AO275" s="82"/>
      <c r="AP275" s="82"/>
      <c r="AQ275" s="82"/>
    </row>
    <row r="276" spans="1:43" s="83" customFormat="1" x14ac:dyDescent="0.3">
      <c r="A276" s="82">
        <f>A275</f>
        <v>69</v>
      </c>
      <c r="B276" s="82" t="s">
        <v>138</v>
      </c>
      <c r="C276" s="82" t="s">
        <v>283</v>
      </c>
      <c r="D276" s="82">
        <v>3</v>
      </c>
      <c r="E276" s="82" t="s">
        <v>313</v>
      </c>
      <c r="F276" s="82"/>
      <c r="G276" s="82" t="s">
        <v>329</v>
      </c>
      <c r="H276" s="82">
        <v>0</v>
      </c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  <c r="AM276" s="82"/>
      <c r="AN276" s="82"/>
      <c r="AO276" s="82"/>
      <c r="AP276" s="82"/>
      <c r="AQ276" s="82"/>
    </row>
    <row r="277" spans="1:43" s="83" customFormat="1" x14ac:dyDescent="0.3">
      <c r="A277" s="82">
        <f>A276</f>
        <v>69</v>
      </c>
      <c r="B277" s="82" t="s">
        <v>138</v>
      </c>
      <c r="C277" s="82" t="s">
        <v>283</v>
      </c>
      <c r="D277" s="82">
        <v>4</v>
      </c>
      <c r="E277" s="82" t="s">
        <v>312</v>
      </c>
      <c r="F277" s="82"/>
      <c r="G277" s="82" t="s">
        <v>342</v>
      </c>
      <c r="H277" s="82">
        <v>0</v>
      </c>
      <c r="I277" s="105">
        <v>-31.5867459833479</v>
      </c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  <c r="AI277" s="82"/>
      <c r="AJ277" s="82"/>
      <c r="AK277" s="82"/>
      <c r="AL277" s="82"/>
      <c r="AM277" s="82"/>
      <c r="AN277" s="82"/>
      <c r="AO277" s="82"/>
      <c r="AP277" s="82"/>
      <c r="AQ277" s="82"/>
    </row>
    <row r="278" spans="1:43" s="85" customFormat="1" x14ac:dyDescent="0.3">
      <c r="A278" s="84">
        <f>A274+1</f>
        <v>70</v>
      </c>
      <c r="B278" s="84" t="s">
        <v>139</v>
      </c>
      <c r="C278" s="84" t="s">
        <v>284</v>
      </c>
      <c r="D278" s="84">
        <v>1</v>
      </c>
      <c r="E278" s="84" t="s">
        <v>310</v>
      </c>
      <c r="F278" s="84"/>
      <c r="G278" s="84" t="s">
        <v>329</v>
      </c>
      <c r="H278" s="84">
        <v>0</v>
      </c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</row>
    <row r="279" spans="1:43" s="85" customFormat="1" x14ac:dyDescent="0.3">
      <c r="A279" s="84">
        <f>A278</f>
        <v>70</v>
      </c>
      <c r="B279" s="84" t="s">
        <v>139</v>
      </c>
      <c r="C279" s="84" t="s">
        <v>284</v>
      </c>
      <c r="D279" s="84">
        <v>2</v>
      </c>
      <c r="E279" s="84" t="s">
        <v>311</v>
      </c>
      <c r="F279" s="84"/>
      <c r="G279" s="84" t="s">
        <v>329</v>
      </c>
      <c r="H279" s="84">
        <v>0</v>
      </c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</row>
    <row r="280" spans="1:43" s="85" customFormat="1" x14ac:dyDescent="0.3">
      <c r="A280" s="84">
        <f>A279</f>
        <v>70</v>
      </c>
      <c r="B280" s="84" t="s">
        <v>139</v>
      </c>
      <c r="C280" s="84" t="s">
        <v>284</v>
      </c>
      <c r="D280" s="84">
        <v>3</v>
      </c>
      <c r="E280" s="84" t="s">
        <v>313</v>
      </c>
      <c r="F280" s="84"/>
      <c r="G280" s="84" t="s">
        <v>329</v>
      </c>
      <c r="H280" s="84">
        <v>0</v>
      </c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</row>
    <row r="281" spans="1:43" s="85" customFormat="1" x14ac:dyDescent="0.3">
      <c r="A281" s="84">
        <f>A279</f>
        <v>70</v>
      </c>
      <c r="B281" s="84" t="s">
        <v>139</v>
      </c>
      <c r="C281" s="84" t="s">
        <v>284</v>
      </c>
      <c r="D281" s="84">
        <v>4</v>
      </c>
      <c r="E281" s="84" t="s">
        <v>312</v>
      </c>
      <c r="F281" s="84"/>
      <c r="G281" s="84" t="s">
        <v>329</v>
      </c>
      <c r="H281" s="84">
        <v>0</v>
      </c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</row>
    <row r="282" spans="1:43" s="83" customFormat="1" x14ac:dyDescent="0.3">
      <c r="A282" s="82">
        <f>A278+1</f>
        <v>71</v>
      </c>
      <c r="B282" s="82" t="s">
        <v>140</v>
      </c>
      <c r="C282" s="82" t="s">
        <v>285</v>
      </c>
      <c r="D282" s="82">
        <v>1</v>
      </c>
      <c r="E282" s="82" t="s">
        <v>310</v>
      </c>
      <c r="F282" s="82"/>
      <c r="G282" s="82" t="s">
        <v>329</v>
      </c>
      <c r="H282" s="82">
        <v>0</v>
      </c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I282" s="82"/>
      <c r="AJ282" s="82"/>
      <c r="AK282" s="82"/>
      <c r="AL282" s="82"/>
      <c r="AM282" s="82"/>
      <c r="AN282" s="82"/>
      <c r="AO282" s="82"/>
      <c r="AP282" s="82"/>
      <c r="AQ282" s="82"/>
    </row>
    <row r="283" spans="1:43" s="83" customFormat="1" x14ac:dyDescent="0.3">
      <c r="A283" s="82">
        <f>A282</f>
        <v>71</v>
      </c>
      <c r="B283" s="82" t="s">
        <v>140</v>
      </c>
      <c r="C283" s="82" t="s">
        <v>285</v>
      </c>
      <c r="D283" s="82">
        <v>2</v>
      </c>
      <c r="E283" s="82" t="s">
        <v>311</v>
      </c>
      <c r="F283" s="82"/>
      <c r="G283" s="82" t="s">
        <v>329</v>
      </c>
      <c r="H283" s="82">
        <v>0</v>
      </c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  <c r="AH283" s="82"/>
      <c r="AI283" s="82"/>
      <c r="AJ283" s="82"/>
      <c r="AK283" s="82"/>
      <c r="AL283" s="82"/>
      <c r="AM283" s="82"/>
      <c r="AN283" s="82"/>
      <c r="AO283" s="82"/>
      <c r="AP283" s="82"/>
      <c r="AQ283" s="82"/>
    </row>
    <row r="284" spans="1:43" s="83" customFormat="1" x14ac:dyDescent="0.3">
      <c r="A284" s="82">
        <f>A283</f>
        <v>71</v>
      </c>
      <c r="B284" s="82" t="s">
        <v>140</v>
      </c>
      <c r="C284" s="82" t="s">
        <v>285</v>
      </c>
      <c r="D284" s="82">
        <v>3</v>
      </c>
      <c r="E284" s="82" t="s">
        <v>313</v>
      </c>
      <c r="F284" s="82"/>
      <c r="G284" s="82" t="s">
        <v>329</v>
      </c>
      <c r="H284" s="82">
        <v>0</v>
      </c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  <c r="AH284" s="82"/>
      <c r="AI284" s="82"/>
      <c r="AJ284" s="82"/>
      <c r="AK284" s="82"/>
      <c r="AL284" s="82"/>
      <c r="AM284" s="82"/>
      <c r="AN284" s="82"/>
      <c r="AO284" s="82"/>
      <c r="AP284" s="82"/>
      <c r="AQ284" s="82"/>
    </row>
    <row r="285" spans="1:43" s="83" customFormat="1" x14ac:dyDescent="0.3">
      <c r="A285" s="82">
        <f>A284</f>
        <v>71</v>
      </c>
      <c r="B285" s="82" t="s">
        <v>140</v>
      </c>
      <c r="C285" s="82" t="s">
        <v>285</v>
      </c>
      <c r="D285" s="82">
        <v>4</v>
      </c>
      <c r="E285" s="82" t="s">
        <v>312</v>
      </c>
      <c r="F285" s="82"/>
      <c r="G285" s="82" t="s">
        <v>329</v>
      </c>
      <c r="H285" s="82">
        <v>0</v>
      </c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  <c r="AH285" s="82"/>
      <c r="AI285" s="82"/>
      <c r="AJ285" s="82"/>
      <c r="AK285" s="82"/>
      <c r="AL285" s="82"/>
      <c r="AM285" s="82"/>
      <c r="AN285" s="82"/>
      <c r="AO285" s="82"/>
      <c r="AP285" s="82"/>
      <c r="AQ285" s="82"/>
    </row>
    <row r="286" spans="1:43" s="85" customFormat="1" x14ac:dyDescent="0.3">
      <c r="A286" s="84">
        <f>A282+1</f>
        <v>72</v>
      </c>
      <c r="B286" s="84" t="s">
        <v>141</v>
      </c>
      <c r="C286" s="84" t="s">
        <v>286</v>
      </c>
      <c r="D286" s="84">
        <v>1</v>
      </c>
      <c r="E286" s="84" t="s">
        <v>310</v>
      </c>
      <c r="F286" s="84"/>
      <c r="G286" s="84" t="s">
        <v>329</v>
      </c>
      <c r="H286" s="84">
        <v>0</v>
      </c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</row>
    <row r="287" spans="1:43" s="85" customFormat="1" x14ac:dyDescent="0.3">
      <c r="A287" s="84">
        <f>A286</f>
        <v>72</v>
      </c>
      <c r="B287" s="84" t="s">
        <v>141</v>
      </c>
      <c r="C287" s="84" t="s">
        <v>286</v>
      </c>
      <c r="D287" s="84">
        <v>2</v>
      </c>
      <c r="E287" s="84" t="s">
        <v>311</v>
      </c>
      <c r="F287" s="84"/>
      <c r="G287" s="84" t="s">
        <v>329</v>
      </c>
      <c r="H287" s="84">
        <v>0</v>
      </c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</row>
    <row r="288" spans="1:43" s="85" customFormat="1" x14ac:dyDescent="0.3">
      <c r="A288" s="84">
        <f>A287</f>
        <v>72</v>
      </c>
      <c r="B288" s="84" t="s">
        <v>141</v>
      </c>
      <c r="C288" s="84" t="s">
        <v>286</v>
      </c>
      <c r="D288" s="84">
        <v>3</v>
      </c>
      <c r="E288" s="84" t="s">
        <v>313</v>
      </c>
      <c r="F288" s="84"/>
      <c r="G288" s="84" t="s">
        <v>329</v>
      </c>
      <c r="H288" s="84">
        <v>0</v>
      </c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</row>
    <row r="289" spans="1:43" s="85" customFormat="1" x14ac:dyDescent="0.3">
      <c r="A289" s="84">
        <f>A288</f>
        <v>72</v>
      </c>
      <c r="B289" s="84" t="s">
        <v>141</v>
      </c>
      <c r="C289" s="84" t="s">
        <v>286</v>
      </c>
      <c r="D289" s="84">
        <v>4</v>
      </c>
      <c r="E289" s="84" t="s">
        <v>312</v>
      </c>
      <c r="F289" s="84"/>
      <c r="G289" s="84" t="s">
        <v>329</v>
      </c>
      <c r="H289" s="84">
        <v>0</v>
      </c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</row>
    <row r="290" spans="1:43" s="83" customFormat="1" x14ac:dyDescent="0.3">
      <c r="A290" s="82">
        <f>A286+1</f>
        <v>73</v>
      </c>
      <c r="B290" s="82" t="s">
        <v>142</v>
      </c>
      <c r="C290" s="82" t="s">
        <v>287</v>
      </c>
      <c r="D290" s="82">
        <v>1</v>
      </c>
      <c r="E290" s="82" t="s">
        <v>310</v>
      </c>
      <c r="F290" s="82"/>
      <c r="G290" s="82" t="s">
        <v>329</v>
      </c>
      <c r="H290" s="82">
        <v>0</v>
      </c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  <c r="AK290" s="82"/>
      <c r="AL290" s="82"/>
      <c r="AM290" s="82"/>
      <c r="AN290" s="82"/>
      <c r="AO290" s="82"/>
      <c r="AP290" s="82"/>
      <c r="AQ290" s="82"/>
    </row>
    <row r="291" spans="1:43" s="83" customFormat="1" x14ac:dyDescent="0.3">
      <c r="A291" s="82">
        <f>A290</f>
        <v>73</v>
      </c>
      <c r="B291" s="82" t="s">
        <v>142</v>
      </c>
      <c r="C291" s="82" t="s">
        <v>287</v>
      </c>
      <c r="D291" s="82">
        <v>2</v>
      </c>
      <c r="E291" s="82" t="s">
        <v>311</v>
      </c>
      <c r="F291" s="82"/>
      <c r="G291" s="82" t="s">
        <v>329</v>
      </c>
      <c r="H291" s="82">
        <v>0</v>
      </c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</row>
    <row r="292" spans="1:43" s="83" customFormat="1" x14ac:dyDescent="0.3">
      <c r="A292" s="82">
        <f>A291</f>
        <v>73</v>
      </c>
      <c r="B292" s="82" t="s">
        <v>142</v>
      </c>
      <c r="C292" s="82" t="s">
        <v>287</v>
      </c>
      <c r="D292" s="82">
        <v>3</v>
      </c>
      <c r="E292" s="82" t="s">
        <v>313</v>
      </c>
      <c r="F292" s="82"/>
      <c r="G292" s="82" t="s">
        <v>329</v>
      </c>
      <c r="H292" s="82">
        <v>0</v>
      </c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  <c r="AM292" s="82"/>
      <c r="AN292" s="82"/>
      <c r="AO292" s="82"/>
      <c r="AP292" s="82"/>
      <c r="AQ292" s="82"/>
    </row>
    <row r="293" spans="1:43" s="83" customFormat="1" x14ac:dyDescent="0.3">
      <c r="A293" s="82">
        <f>A292</f>
        <v>73</v>
      </c>
      <c r="B293" s="82" t="s">
        <v>142</v>
      </c>
      <c r="C293" s="82" t="s">
        <v>287</v>
      </c>
      <c r="D293" s="82">
        <v>4</v>
      </c>
      <c r="E293" s="82" t="s">
        <v>312</v>
      </c>
      <c r="F293" s="82"/>
      <c r="G293" s="82" t="s">
        <v>329</v>
      </c>
      <c r="H293" s="82">
        <v>0</v>
      </c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  <c r="AH293" s="82"/>
      <c r="AI293" s="82"/>
      <c r="AJ293" s="82"/>
      <c r="AK293" s="82"/>
      <c r="AL293" s="82"/>
      <c r="AM293" s="82"/>
      <c r="AN293" s="82"/>
      <c r="AO293" s="82"/>
      <c r="AP293" s="82"/>
      <c r="AQ293" s="82"/>
    </row>
    <row r="294" spans="1:43" s="85" customFormat="1" x14ac:dyDescent="0.3">
      <c r="A294" s="84">
        <f>A290+1</f>
        <v>74</v>
      </c>
      <c r="B294" s="84" t="s">
        <v>143</v>
      </c>
      <c r="C294" s="84" t="s">
        <v>288</v>
      </c>
      <c r="D294" s="84">
        <v>1</v>
      </c>
      <c r="E294" s="84" t="s">
        <v>310</v>
      </c>
      <c r="F294" s="84"/>
      <c r="G294" s="84" t="s">
        <v>329</v>
      </c>
      <c r="H294" s="84">
        <v>0</v>
      </c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</row>
    <row r="295" spans="1:43" s="85" customFormat="1" x14ac:dyDescent="0.3">
      <c r="A295" s="84">
        <f>A294</f>
        <v>74</v>
      </c>
      <c r="B295" s="84" t="s">
        <v>143</v>
      </c>
      <c r="C295" s="84" t="s">
        <v>288</v>
      </c>
      <c r="D295" s="84">
        <v>2</v>
      </c>
      <c r="E295" s="84" t="s">
        <v>311</v>
      </c>
      <c r="F295" s="84"/>
      <c r="G295" s="84" t="s">
        <v>329</v>
      </c>
      <c r="H295" s="84">
        <v>0</v>
      </c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</row>
    <row r="296" spans="1:43" s="85" customFormat="1" x14ac:dyDescent="0.3">
      <c r="A296" s="84">
        <f>A295</f>
        <v>74</v>
      </c>
      <c r="B296" s="84" t="s">
        <v>143</v>
      </c>
      <c r="C296" s="84" t="s">
        <v>288</v>
      </c>
      <c r="D296" s="84">
        <v>3</v>
      </c>
      <c r="E296" s="84" t="s">
        <v>313</v>
      </c>
      <c r="F296" s="84"/>
      <c r="G296" s="84" t="s">
        <v>329</v>
      </c>
      <c r="H296" s="84">
        <v>0</v>
      </c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</row>
    <row r="297" spans="1:43" s="85" customFormat="1" x14ac:dyDescent="0.3">
      <c r="A297" s="84">
        <f>A296</f>
        <v>74</v>
      </c>
      <c r="B297" s="84" t="s">
        <v>143</v>
      </c>
      <c r="C297" s="84" t="s">
        <v>288</v>
      </c>
      <c r="D297" s="84">
        <v>4</v>
      </c>
      <c r="E297" s="84" t="s">
        <v>312</v>
      </c>
      <c r="F297" s="84"/>
      <c r="G297" s="84" t="s">
        <v>329</v>
      </c>
      <c r="H297" s="84">
        <v>0</v>
      </c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</row>
    <row r="298" spans="1:43" s="83" customFormat="1" x14ac:dyDescent="0.3">
      <c r="A298" s="82">
        <f>A294+1</f>
        <v>75</v>
      </c>
      <c r="B298" s="82" t="s">
        <v>144</v>
      </c>
      <c r="C298" s="82" t="s">
        <v>289</v>
      </c>
      <c r="D298" s="82">
        <v>1</v>
      </c>
      <c r="E298" s="82" t="s">
        <v>310</v>
      </c>
      <c r="F298" s="82"/>
      <c r="G298" s="82" t="s">
        <v>329</v>
      </c>
      <c r="H298" s="82">
        <v>0</v>
      </c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  <c r="AH298" s="82"/>
      <c r="AI298" s="82"/>
      <c r="AJ298" s="82"/>
      <c r="AK298" s="82"/>
      <c r="AL298" s="82"/>
      <c r="AM298" s="82"/>
      <c r="AN298" s="82"/>
      <c r="AO298" s="82"/>
      <c r="AP298" s="82"/>
      <c r="AQ298" s="82"/>
    </row>
    <row r="299" spans="1:43" s="83" customFormat="1" x14ac:dyDescent="0.3">
      <c r="A299" s="82">
        <f>A298</f>
        <v>75</v>
      </c>
      <c r="B299" s="82" t="s">
        <v>144</v>
      </c>
      <c r="C299" s="82" t="s">
        <v>289</v>
      </c>
      <c r="D299" s="82">
        <v>2</v>
      </c>
      <c r="E299" s="82" t="s">
        <v>311</v>
      </c>
      <c r="F299" s="82"/>
      <c r="G299" s="82" t="s">
        <v>329</v>
      </c>
      <c r="H299" s="82">
        <v>0</v>
      </c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  <c r="AK299" s="82"/>
      <c r="AL299" s="82"/>
      <c r="AM299" s="82"/>
      <c r="AN299" s="82"/>
      <c r="AO299" s="82"/>
      <c r="AP299" s="82"/>
      <c r="AQ299" s="82"/>
    </row>
    <row r="300" spans="1:43" s="83" customFormat="1" x14ac:dyDescent="0.3">
      <c r="A300" s="82">
        <f>A299</f>
        <v>75</v>
      </c>
      <c r="B300" s="82" t="s">
        <v>144</v>
      </c>
      <c r="C300" s="82" t="s">
        <v>289</v>
      </c>
      <c r="D300" s="82">
        <v>3</v>
      </c>
      <c r="E300" s="82" t="s">
        <v>313</v>
      </c>
      <c r="F300" s="82"/>
      <c r="G300" s="82" t="s">
        <v>329</v>
      </c>
      <c r="H300" s="82">
        <v>0</v>
      </c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  <c r="AH300" s="82"/>
      <c r="AI300" s="82"/>
      <c r="AJ300" s="82"/>
      <c r="AK300" s="82"/>
      <c r="AL300" s="82"/>
      <c r="AM300" s="82"/>
      <c r="AN300" s="82"/>
      <c r="AO300" s="82"/>
      <c r="AP300" s="82"/>
      <c r="AQ300" s="82"/>
    </row>
    <row r="301" spans="1:43" s="83" customFormat="1" x14ac:dyDescent="0.3">
      <c r="A301" s="82">
        <f>A300</f>
        <v>75</v>
      </c>
      <c r="B301" s="82" t="s">
        <v>144</v>
      </c>
      <c r="C301" s="82" t="s">
        <v>289</v>
      </c>
      <c r="D301" s="82">
        <v>4</v>
      </c>
      <c r="E301" s="82" t="s">
        <v>312</v>
      </c>
      <c r="F301" s="82"/>
      <c r="G301" s="82" t="s">
        <v>329</v>
      </c>
      <c r="H301" s="82">
        <v>0</v>
      </c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  <c r="AH301" s="82"/>
      <c r="AI301" s="82"/>
      <c r="AJ301" s="82"/>
      <c r="AK301" s="82"/>
      <c r="AL301" s="82"/>
      <c r="AM301" s="82"/>
      <c r="AN301" s="82"/>
      <c r="AO301" s="82"/>
      <c r="AP301" s="82"/>
      <c r="AQ301" s="82"/>
    </row>
    <row r="302" spans="1:43" s="85" customFormat="1" x14ac:dyDescent="0.3">
      <c r="A302" s="84">
        <f>A298+1</f>
        <v>76</v>
      </c>
      <c r="B302" s="84" t="s">
        <v>145</v>
      </c>
      <c r="C302" s="84" t="s">
        <v>290</v>
      </c>
      <c r="D302" s="84">
        <v>1</v>
      </c>
      <c r="E302" s="84" t="s">
        <v>310</v>
      </c>
      <c r="F302" s="84"/>
      <c r="G302" s="84" t="s">
        <v>329</v>
      </c>
      <c r="H302" s="84">
        <v>0</v>
      </c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</row>
    <row r="303" spans="1:43" s="85" customFormat="1" x14ac:dyDescent="0.3">
      <c r="A303" s="84">
        <f>A302</f>
        <v>76</v>
      </c>
      <c r="B303" s="84" t="s">
        <v>145</v>
      </c>
      <c r="C303" s="84" t="s">
        <v>290</v>
      </c>
      <c r="D303" s="84">
        <v>2</v>
      </c>
      <c r="E303" s="84" t="s">
        <v>311</v>
      </c>
      <c r="F303" s="84"/>
      <c r="G303" s="84" t="s">
        <v>329</v>
      </c>
      <c r="H303" s="84">
        <v>0</v>
      </c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</row>
    <row r="304" spans="1:43" s="85" customFormat="1" x14ac:dyDescent="0.3">
      <c r="A304" s="84">
        <f>A303</f>
        <v>76</v>
      </c>
      <c r="B304" s="84" t="s">
        <v>145</v>
      </c>
      <c r="C304" s="84" t="s">
        <v>290</v>
      </c>
      <c r="D304" s="84">
        <v>3</v>
      </c>
      <c r="E304" s="84" t="s">
        <v>313</v>
      </c>
      <c r="F304" s="84"/>
      <c r="G304" s="84" t="s">
        <v>329</v>
      </c>
      <c r="H304" s="84">
        <v>0</v>
      </c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</row>
    <row r="305" spans="1:43" s="85" customFormat="1" ht="15" thickBot="1" x14ac:dyDescent="0.35">
      <c r="A305" s="84">
        <f>A304</f>
        <v>76</v>
      </c>
      <c r="B305" s="84" t="s">
        <v>145</v>
      </c>
      <c r="C305" s="84" t="s">
        <v>290</v>
      </c>
      <c r="D305" s="84">
        <v>4</v>
      </c>
      <c r="E305" s="84" t="s">
        <v>312</v>
      </c>
      <c r="F305" s="84"/>
      <c r="G305" s="84" t="s">
        <v>330</v>
      </c>
      <c r="H305" s="84">
        <v>0</v>
      </c>
      <c r="I305" s="106">
        <v>-12.419339333333333</v>
      </c>
      <c r="J305" s="106">
        <v>-12.552031333333334</v>
      </c>
      <c r="K305" s="106">
        <v>-12.580465333333333</v>
      </c>
      <c r="L305" s="106">
        <v>-12.637333333333334</v>
      </c>
      <c r="M305" s="106">
        <v>-12.713157333333333</v>
      </c>
      <c r="N305" s="106">
        <v>-12.921673333333333</v>
      </c>
      <c r="O305" s="106">
        <v>-13.073321333333331</v>
      </c>
      <c r="P305" s="106">
        <v>-13.130189333333334</v>
      </c>
      <c r="Q305" s="106">
        <v>-13.357661333333333</v>
      </c>
      <c r="R305" s="106">
        <v>-13.518787333333336</v>
      </c>
      <c r="S305" s="106">
        <v>-13.793649333333333</v>
      </c>
      <c r="T305" s="106">
        <v>-13.888429333333335</v>
      </c>
      <c r="U305" s="106">
        <v>-14.021121333333332</v>
      </c>
      <c r="V305" s="106">
        <v>-14.134857333333333</v>
      </c>
      <c r="W305" s="106">
        <v>-14.267549333333333</v>
      </c>
      <c r="X305" s="106">
        <v>-14.286505333333333</v>
      </c>
      <c r="Y305" s="106">
        <v>-14.561367333333331</v>
      </c>
      <c r="Z305" s="106">
        <v>-14.637191333333332</v>
      </c>
      <c r="AA305" s="106">
        <v>-14.637191333333332</v>
      </c>
      <c r="AB305" s="106">
        <v>-14.637191333333332</v>
      </c>
      <c r="AC305" s="106">
        <v>-14.637191333333332</v>
      </c>
      <c r="AD305" s="106">
        <v>-14.637191333333332</v>
      </c>
      <c r="AE305" s="106">
        <v>-14.637191333333332</v>
      </c>
      <c r="AF305" s="106">
        <v>-14.637191333333332</v>
      </c>
      <c r="AG305" s="106">
        <v>-14.637191333333332</v>
      </c>
      <c r="AH305" s="106">
        <v>-14.637191333333332</v>
      </c>
      <c r="AI305" s="106">
        <v>-14.637191333333332</v>
      </c>
      <c r="AJ305" s="106">
        <v>-14.637191333333332</v>
      </c>
      <c r="AK305" s="106">
        <v>-14.637191333333332</v>
      </c>
      <c r="AL305" s="106">
        <v>-14.637191333333332</v>
      </c>
      <c r="AM305" s="106">
        <v>-14.637191333333332</v>
      </c>
      <c r="AN305" s="106">
        <v>-14.637191333333332</v>
      </c>
      <c r="AO305" s="106">
        <v>-14.637191333333332</v>
      </c>
      <c r="AP305" s="106">
        <v>-14.637191333333332</v>
      </c>
      <c r="AQ305" s="106">
        <v>-14.637191333333332</v>
      </c>
    </row>
    <row r="306" spans="1:43" s="83" customFormat="1" x14ac:dyDescent="0.3">
      <c r="A306" s="89">
        <f>A302+1</f>
        <v>77</v>
      </c>
      <c r="B306" s="90" t="s">
        <v>146</v>
      </c>
      <c r="C306" s="91" t="s">
        <v>291</v>
      </c>
      <c r="D306" s="103">
        <v>1</v>
      </c>
      <c r="E306" s="102" t="s">
        <v>310</v>
      </c>
      <c r="F306" s="102"/>
      <c r="G306" s="102" t="s">
        <v>329</v>
      </c>
      <c r="H306" s="82">
        <v>0</v>
      </c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  <c r="AH306" s="82"/>
      <c r="AI306" s="82"/>
      <c r="AJ306" s="82"/>
      <c r="AK306" s="82"/>
      <c r="AL306" s="82"/>
      <c r="AM306" s="82"/>
      <c r="AN306" s="82"/>
      <c r="AO306" s="82"/>
      <c r="AP306" s="82"/>
      <c r="AQ306" s="82"/>
    </row>
    <row r="307" spans="1:43" s="83" customFormat="1" x14ac:dyDescent="0.3">
      <c r="A307" s="92">
        <f>A306</f>
        <v>77</v>
      </c>
      <c r="B307" s="82" t="s">
        <v>146</v>
      </c>
      <c r="C307" s="93" t="s">
        <v>291</v>
      </c>
      <c r="D307" s="87">
        <v>2</v>
      </c>
      <c r="E307" s="82" t="s">
        <v>311</v>
      </c>
      <c r="F307" s="82"/>
      <c r="G307" s="82" t="s">
        <v>329</v>
      </c>
      <c r="H307" s="82">
        <v>0</v>
      </c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  <c r="AP307" s="82"/>
      <c r="AQ307" s="82"/>
    </row>
    <row r="308" spans="1:43" s="83" customFormat="1" x14ac:dyDescent="0.3">
      <c r="A308" s="92">
        <f>A307</f>
        <v>77</v>
      </c>
      <c r="B308" s="82" t="s">
        <v>146</v>
      </c>
      <c r="C308" s="93" t="s">
        <v>291</v>
      </c>
      <c r="D308" s="87">
        <v>3</v>
      </c>
      <c r="E308" s="82" t="s">
        <v>313</v>
      </c>
      <c r="F308" s="82"/>
      <c r="G308" s="82" t="s">
        <v>329</v>
      </c>
      <c r="H308" s="82">
        <v>0</v>
      </c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  <c r="AP308" s="82"/>
      <c r="AQ308" s="82"/>
    </row>
    <row r="309" spans="1:43" s="83" customFormat="1" x14ac:dyDescent="0.3">
      <c r="A309" s="92">
        <f>A308</f>
        <v>77</v>
      </c>
      <c r="B309" s="82" t="s">
        <v>146</v>
      </c>
      <c r="C309" s="93" t="s">
        <v>291</v>
      </c>
      <c r="D309" s="82">
        <v>4</v>
      </c>
      <c r="E309" s="82" t="s">
        <v>312</v>
      </c>
      <c r="F309" s="82"/>
      <c r="G309" s="82" t="s">
        <v>329</v>
      </c>
      <c r="H309" s="82">
        <v>0</v>
      </c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  <c r="AH309" s="82"/>
      <c r="AI309" s="82"/>
      <c r="AJ309" s="82"/>
      <c r="AK309" s="82"/>
      <c r="AL309" s="82"/>
      <c r="AM309" s="82"/>
      <c r="AN309" s="82"/>
      <c r="AO309" s="82"/>
      <c r="AP309" s="82"/>
      <c r="AQ309" s="82"/>
    </row>
    <row r="310" spans="1:43" s="85" customFormat="1" x14ac:dyDescent="0.3">
      <c r="A310" s="94">
        <f>A306+1</f>
        <v>78</v>
      </c>
      <c r="B310" s="84" t="s">
        <v>147</v>
      </c>
      <c r="C310" s="95" t="s">
        <v>292</v>
      </c>
      <c r="D310" s="88">
        <v>1</v>
      </c>
      <c r="E310" s="84" t="s">
        <v>310</v>
      </c>
      <c r="F310" s="84"/>
      <c r="G310" s="84" t="s">
        <v>329</v>
      </c>
      <c r="H310" s="84">
        <v>0</v>
      </c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</row>
    <row r="311" spans="1:43" s="85" customFormat="1" x14ac:dyDescent="0.3">
      <c r="A311" s="94">
        <f>A310</f>
        <v>78</v>
      </c>
      <c r="B311" s="84" t="s">
        <v>147</v>
      </c>
      <c r="C311" s="95" t="s">
        <v>292</v>
      </c>
      <c r="D311" s="88">
        <v>2</v>
      </c>
      <c r="E311" s="84" t="s">
        <v>311</v>
      </c>
      <c r="F311" s="84"/>
      <c r="G311" s="84" t="s">
        <v>329</v>
      </c>
      <c r="H311" s="84">
        <v>0</v>
      </c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</row>
    <row r="312" spans="1:43" s="85" customFormat="1" x14ac:dyDescent="0.3">
      <c r="A312" s="94">
        <f>A311</f>
        <v>78</v>
      </c>
      <c r="B312" s="84" t="s">
        <v>147</v>
      </c>
      <c r="C312" s="95" t="s">
        <v>292</v>
      </c>
      <c r="D312" s="88">
        <v>3</v>
      </c>
      <c r="E312" s="84" t="s">
        <v>313</v>
      </c>
      <c r="F312" s="84"/>
      <c r="G312" s="84" t="s">
        <v>329</v>
      </c>
      <c r="H312" s="84">
        <v>0</v>
      </c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</row>
    <row r="313" spans="1:43" s="85" customFormat="1" x14ac:dyDescent="0.3">
      <c r="A313" s="94">
        <f>A312</f>
        <v>78</v>
      </c>
      <c r="B313" s="84" t="s">
        <v>147</v>
      </c>
      <c r="C313" s="95" t="s">
        <v>292</v>
      </c>
      <c r="D313" s="88">
        <v>4</v>
      </c>
      <c r="E313" s="84" t="s">
        <v>312</v>
      </c>
      <c r="F313" s="84"/>
      <c r="G313" s="84" t="s">
        <v>329</v>
      </c>
      <c r="H313" s="84">
        <v>0</v>
      </c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</row>
    <row r="314" spans="1:43" s="83" customFormat="1" x14ac:dyDescent="0.3">
      <c r="A314" s="92">
        <f>A310+1</f>
        <v>79</v>
      </c>
      <c r="B314" s="82" t="s">
        <v>148</v>
      </c>
      <c r="C314" s="93" t="s">
        <v>293</v>
      </c>
      <c r="D314" s="87">
        <v>1</v>
      </c>
      <c r="E314" s="82" t="s">
        <v>310</v>
      </c>
      <c r="F314" s="82"/>
      <c r="G314" s="82" t="s">
        <v>329</v>
      </c>
      <c r="H314" s="82">
        <v>0</v>
      </c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  <c r="AH314" s="82"/>
      <c r="AI314" s="82"/>
      <c r="AJ314" s="82"/>
      <c r="AK314" s="82"/>
      <c r="AL314" s="82"/>
      <c r="AM314" s="82"/>
      <c r="AN314" s="82"/>
      <c r="AO314" s="82"/>
      <c r="AP314" s="82"/>
      <c r="AQ314" s="82"/>
    </row>
    <row r="315" spans="1:43" s="83" customFormat="1" x14ac:dyDescent="0.3">
      <c r="A315" s="92">
        <f>A314</f>
        <v>79</v>
      </c>
      <c r="B315" s="82" t="s">
        <v>148</v>
      </c>
      <c r="C315" s="93" t="s">
        <v>293</v>
      </c>
      <c r="D315" s="87">
        <v>2</v>
      </c>
      <c r="E315" s="82" t="s">
        <v>311</v>
      </c>
      <c r="F315" s="82"/>
      <c r="G315" s="82" t="s">
        <v>329</v>
      </c>
      <c r="H315" s="82">
        <v>0</v>
      </c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82"/>
      <c r="AP315" s="82"/>
      <c r="AQ315" s="82"/>
    </row>
    <row r="316" spans="1:43" s="83" customFormat="1" x14ac:dyDescent="0.3">
      <c r="A316" s="92">
        <f>A315</f>
        <v>79</v>
      </c>
      <c r="B316" s="82" t="s">
        <v>148</v>
      </c>
      <c r="C316" s="93" t="s">
        <v>293</v>
      </c>
      <c r="D316" s="87">
        <v>3</v>
      </c>
      <c r="E316" s="82" t="s">
        <v>313</v>
      </c>
      <c r="F316" s="82"/>
      <c r="G316" s="82" t="s">
        <v>329</v>
      </c>
      <c r="H316" s="82">
        <v>0</v>
      </c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  <c r="AH316" s="82"/>
      <c r="AI316" s="82"/>
      <c r="AJ316" s="82"/>
      <c r="AK316" s="82"/>
      <c r="AL316" s="82"/>
      <c r="AM316" s="82"/>
      <c r="AN316" s="82"/>
      <c r="AO316" s="82"/>
      <c r="AP316" s="82"/>
      <c r="AQ316" s="82"/>
    </row>
    <row r="317" spans="1:43" s="83" customFormat="1" x14ac:dyDescent="0.3">
      <c r="A317" s="92">
        <f>A316</f>
        <v>79</v>
      </c>
      <c r="B317" s="82" t="s">
        <v>148</v>
      </c>
      <c r="C317" s="93" t="s">
        <v>293</v>
      </c>
      <c r="D317" s="82">
        <v>4</v>
      </c>
      <c r="E317" s="82" t="s">
        <v>312</v>
      </c>
      <c r="F317" s="82"/>
      <c r="G317" s="82" t="s">
        <v>329</v>
      </c>
      <c r="H317" s="82">
        <v>0</v>
      </c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  <c r="AH317" s="82"/>
      <c r="AI317" s="82"/>
      <c r="AJ317" s="82"/>
      <c r="AK317" s="82"/>
      <c r="AL317" s="82"/>
      <c r="AM317" s="82"/>
      <c r="AN317" s="82"/>
      <c r="AO317" s="82"/>
      <c r="AP317" s="82"/>
      <c r="AQ317" s="82"/>
    </row>
    <row r="318" spans="1:43" s="85" customFormat="1" x14ac:dyDescent="0.3">
      <c r="A318" s="94">
        <f>A314+1</f>
        <v>80</v>
      </c>
      <c r="B318" s="84" t="s">
        <v>149</v>
      </c>
      <c r="C318" s="95" t="s">
        <v>294</v>
      </c>
      <c r="D318" s="88">
        <v>1</v>
      </c>
      <c r="E318" s="84" t="s">
        <v>310</v>
      </c>
      <c r="F318" s="84"/>
      <c r="G318" s="84" t="s">
        <v>329</v>
      </c>
      <c r="H318" s="84">
        <v>0</v>
      </c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</row>
    <row r="319" spans="1:43" s="85" customFormat="1" x14ac:dyDescent="0.3">
      <c r="A319" s="94">
        <f>A318</f>
        <v>80</v>
      </c>
      <c r="B319" s="84" t="s">
        <v>149</v>
      </c>
      <c r="C319" s="95" t="s">
        <v>294</v>
      </c>
      <c r="D319" s="88">
        <v>2</v>
      </c>
      <c r="E319" s="84" t="s">
        <v>311</v>
      </c>
      <c r="F319" s="84"/>
      <c r="G319" s="84" t="s">
        <v>329</v>
      </c>
      <c r="H319" s="84">
        <v>0</v>
      </c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</row>
    <row r="320" spans="1:43" s="85" customFormat="1" x14ac:dyDescent="0.3">
      <c r="A320" s="94">
        <f>A319</f>
        <v>80</v>
      </c>
      <c r="B320" s="84" t="s">
        <v>149</v>
      </c>
      <c r="C320" s="95" t="s">
        <v>294</v>
      </c>
      <c r="D320" s="88">
        <v>3</v>
      </c>
      <c r="E320" s="84" t="s">
        <v>313</v>
      </c>
      <c r="F320" s="84"/>
      <c r="G320" s="84" t="s">
        <v>329</v>
      </c>
      <c r="H320" s="84">
        <v>0</v>
      </c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</row>
    <row r="321" spans="1:43" s="85" customFormat="1" x14ac:dyDescent="0.3">
      <c r="A321" s="94">
        <f>A320</f>
        <v>80</v>
      </c>
      <c r="B321" s="84" t="s">
        <v>149</v>
      </c>
      <c r="C321" s="95" t="s">
        <v>294</v>
      </c>
      <c r="D321" s="88">
        <v>4</v>
      </c>
      <c r="E321" s="84" t="s">
        <v>312</v>
      </c>
      <c r="F321" s="84"/>
      <c r="G321" s="84" t="s">
        <v>329</v>
      </c>
      <c r="H321" s="84">
        <v>0</v>
      </c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</row>
    <row r="322" spans="1:43" s="83" customFormat="1" x14ac:dyDescent="0.3">
      <c r="A322" s="92">
        <f>A318+1</f>
        <v>81</v>
      </c>
      <c r="B322" s="82" t="s">
        <v>150</v>
      </c>
      <c r="C322" s="93" t="s">
        <v>295</v>
      </c>
      <c r="D322" s="87">
        <v>1</v>
      </c>
      <c r="E322" s="82" t="s">
        <v>310</v>
      </c>
      <c r="F322" s="82"/>
      <c r="G322" s="82" t="s">
        <v>329</v>
      </c>
      <c r="H322" s="82">
        <v>0</v>
      </c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  <c r="AH322" s="82"/>
      <c r="AI322" s="82"/>
      <c r="AJ322" s="82"/>
      <c r="AK322" s="82"/>
      <c r="AL322" s="82"/>
      <c r="AM322" s="82"/>
      <c r="AN322" s="82"/>
      <c r="AO322" s="82"/>
      <c r="AP322" s="82"/>
      <c r="AQ322" s="82"/>
    </row>
    <row r="323" spans="1:43" s="83" customFormat="1" x14ac:dyDescent="0.3">
      <c r="A323" s="92">
        <f>A322</f>
        <v>81</v>
      </c>
      <c r="B323" s="82" t="s">
        <v>150</v>
      </c>
      <c r="C323" s="93" t="s">
        <v>295</v>
      </c>
      <c r="D323" s="87">
        <v>2</v>
      </c>
      <c r="E323" s="82" t="s">
        <v>311</v>
      </c>
      <c r="F323" s="82"/>
      <c r="G323" s="82" t="s">
        <v>329</v>
      </c>
      <c r="H323" s="82">
        <v>0</v>
      </c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  <c r="AH323" s="82"/>
      <c r="AI323" s="82"/>
      <c r="AJ323" s="82"/>
      <c r="AK323" s="82"/>
      <c r="AL323" s="82"/>
      <c r="AM323" s="82"/>
      <c r="AN323" s="82"/>
      <c r="AO323" s="82"/>
      <c r="AP323" s="82"/>
      <c r="AQ323" s="82"/>
    </row>
    <row r="324" spans="1:43" s="83" customFormat="1" x14ac:dyDescent="0.3">
      <c r="A324" s="92">
        <f>A323</f>
        <v>81</v>
      </c>
      <c r="B324" s="82" t="s">
        <v>150</v>
      </c>
      <c r="C324" s="93" t="s">
        <v>295</v>
      </c>
      <c r="D324" s="87">
        <v>3</v>
      </c>
      <c r="E324" s="82" t="s">
        <v>313</v>
      </c>
      <c r="F324" s="82"/>
      <c r="G324" s="82" t="s">
        <v>329</v>
      </c>
      <c r="H324" s="82">
        <v>0</v>
      </c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  <c r="AH324" s="82"/>
      <c r="AI324" s="82"/>
      <c r="AJ324" s="82"/>
      <c r="AK324" s="82"/>
      <c r="AL324" s="82"/>
      <c r="AM324" s="82"/>
      <c r="AN324" s="82"/>
      <c r="AO324" s="82"/>
      <c r="AP324" s="82"/>
      <c r="AQ324" s="82"/>
    </row>
    <row r="325" spans="1:43" s="83" customFormat="1" x14ac:dyDescent="0.3">
      <c r="A325" s="92">
        <f>A324</f>
        <v>81</v>
      </c>
      <c r="B325" s="82" t="s">
        <v>150</v>
      </c>
      <c r="C325" s="93" t="s">
        <v>295</v>
      </c>
      <c r="D325" s="82">
        <v>4</v>
      </c>
      <c r="E325" s="82" t="s">
        <v>312</v>
      </c>
      <c r="F325" s="82"/>
      <c r="G325" s="82" t="s">
        <v>329</v>
      </c>
      <c r="H325" s="82">
        <v>0</v>
      </c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2"/>
      <c r="AL325" s="82"/>
      <c r="AM325" s="82"/>
      <c r="AN325" s="82"/>
      <c r="AO325" s="82"/>
      <c r="AP325" s="82"/>
      <c r="AQ325" s="82"/>
    </row>
    <row r="326" spans="1:43" s="85" customFormat="1" x14ac:dyDescent="0.3">
      <c r="A326" s="94">
        <f>A322+1</f>
        <v>82</v>
      </c>
      <c r="B326" s="84" t="s">
        <v>151</v>
      </c>
      <c r="C326" s="95" t="s">
        <v>296</v>
      </c>
      <c r="D326" s="88">
        <v>1</v>
      </c>
      <c r="E326" s="84" t="s">
        <v>310</v>
      </c>
      <c r="F326" s="84"/>
      <c r="G326" s="84" t="s">
        <v>329</v>
      </c>
      <c r="H326" s="84">
        <v>0</v>
      </c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</row>
    <row r="327" spans="1:43" s="85" customFormat="1" x14ac:dyDescent="0.3">
      <c r="A327" s="94">
        <f>A326</f>
        <v>82</v>
      </c>
      <c r="B327" s="84" t="s">
        <v>151</v>
      </c>
      <c r="C327" s="95" t="s">
        <v>296</v>
      </c>
      <c r="D327" s="88">
        <v>2</v>
      </c>
      <c r="E327" s="84" t="s">
        <v>311</v>
      </c>
      <c r="F327" s="84"/>
      <c r="G327" s="84" t="s">
        <v>329</v>
      </c>
      <c r="H327" s="84">
        <v>0</v>
      </c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</row>
    <row r="328" spans="1:43" s="85" customFormat="1" x14ac:dyDescent="0.3">
      <c r="A328" s="94">
        <f>A327</f>
        <v>82</v>
      </c>
      <c r="B328" s="84" t="s">
        <v>151</v>
      </c>
      <c r="C328" s="95" t="s">
        <v>296</v>
      </c>
      <c r="D328" s="88">
        <v>3</v>
      </c>
      <c r="E328" s="84" t="s">
        <v>313</v>
      </c>
      <c r="F328" s="84"/>
      <c r="G328" s="84" t="s">
        <v>329</v>
      </c>
      <c r="H328" s="84">
        <v>0</v>
      </c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</row>
    <row r="329" spans="1:43" s="85" customFormat="1" x14ac:dyDescent="0.3">
      <c r="A329" s="94">
        <f>A328</f>
        <v>82</v>
      </c>
      <c r="B329" s="84" t="s">
        <v>151</v>
      </c>
      <c r="C329" s="95" t="s">
        <v>296</v>
      </c>
      <c r="D329" s="88">
        <v>4</v>
      </c>
      <c r="E329" s="84" t="s">
        <v>312</v>
      </c>
      <c r="F329" s="84"/>
      <c r="G329" s="84" t="s">
        <v>329</v>
      </c>
      <c r="H329" s="84">
        <v>0</v>
      </c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</row>
    <row r="330" spans="1:43" s="83" customFormat="1" x14ac:dyDescent="0.3">
      <c r="A330" s="92">
        <f>A326+1</f>
        <v>83</v>
      </c>
      <c r="B330" s="82" t="s">
        <v>152</v>
      </c>
      <c r="C330" s="93" t="s">
        <v>297</v>
      </c>
      <c r="D330" s="87">
        <v>1</v>
      </c>
      <c r="E330" s="82" t="s">
        <v>310</v>
      </c>
      <c r="F330" s="82"/>
      <c r="G330" s="82" t="s">
        <v>329</v>
      </c>
      <c r="H330" s="82">
        <v>0</v>
      </c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  <c r="AH330" s="82"/>
      <c r="AI330" s="82"/>
      <c r="AJ330" s="82"/>
      <c r="AK330" s="82"/>
      <c r="AL330" s="82"/>
      <c r="AM330" s="82"/>
      <c r="AN330" s="82"/>
      <c r="AO330" s="82"/>
      <c r="AP330" s="82"/>
      <c r="AQ330" s="82"/>
    </row>
    <row r="331" spans="1:43" s="83" customFormat="1" x14ac:dyDescent="0.3">
      <c r="A331" s="92">
        <f>A330</f>
        <v>83</v>
      </c>
      <c r="B331" s="82" t="s">
        <v>152</v>
      </c>
      <c r="C331" s="93" t="s">
        <v>297</v>
      </c>
      <c r="D331" s="87">
        <v>2</v>
      </c>
      <c r="E331" s="82" t="s">
        <v>311</v>
      </c>
      <c r="F331" s="82"/>
      <c r="G331" s="82" t="s">
        <v>329</v>
      </c>
      <c r="H331" s="82">
        <v>0</v>
      </c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  <c r="AH331" s="82"/>
      <c r="AI331" s="82"/>
      <c r="AJ331" s="82"/>
      <c r="AK331" s="82"/>
      <c r="AL331" s="82"/>
      <c r="AM331" s="82"/>
      <c r="AN331" s="82"/>
      <c r="AO331" s="82"/>
      <c r="AP331" s="82"/>
      <c r="AQ331" s="82"/>
    </row>
    <row r="332" spans="1:43" s="83" customFormat="1" x14ac:dyDescent="0.3">
      <c r="A332" s="92">
        <f>A331</f>
        <v>83</v>
      </c>
      <c r="B332" s="82" t="s">
        <v>152</v>
      </c>
      <c r="C332" s="93" t="s">
        <v>297</v>
      </c>
      <c r="D332" s="87">
        <v>3</v>
      </c>
      <c r="E332" s="82" t="s">
        <v>313</v>
      </c>
      <c r="F332" s="82"/>
      <c r="G332" s="82" t="s">
        <v>329</v>
      </c>
      <c r="H332" s="82">
        <v>0</v>
      </c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  <c r="AH332" s="82"/>
      <c r="AI332" s="82"/>
      <c r="AJ332" s="82"/>
      <c r="AK332" s="82"/>
      <c r="AL332" s="82"/>
      <c r="AM332" s="82"/>
      <c r="AN332" s="82"/>
      <c r="AO332" s="82"/>
      <c r="AP332" s="82"/>
      <c r="AQ332" s="82"/>
    </row>
    <row r="333" spans="1:43" s="83" customFormat="1" x14ac:dyDescent="0.3">
      <c r="A333" s="92">
        <f>A332</f>
        <v>83</v>
      </c>
      <c r="B333" s="82" t="s">
        <v>152</v>
      </c>
      <c r="C333" s="93" t="s">
        <v>297</v>
      </c>
      <c r="D333" s="82">
        <v>4</v>
      </c>
      <c r="E333" s="82" t="s">
        <v>312</v>
      </c>
      <c r="F333" s="82"/>
      <c r="G333" s="82" t="s">
        <v>329</v>
      </c>
      <c r="H333" s="82">
        <v>0</v>
      </c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  <c r="AH333" s="82"/>
      <c r="AI333" s="82"/>
      <c r="AJ333" s="82"/>
      <c r="AK333" s="82"/>
      <c r="AL333" s="82"/>
      <c r="AM333" s="82"/>
      <c r="AN333" s="82"/>
      <c r="AO333" s="82"/>
      <c r="AP333" s="82"/>
      <c r="AQ333" s="82"/>
    </row>
    <row r="334" spans="1:43" s="85" customFormat="1" x14ac:dyDescent="0.3">
      <c r="A334" s="94">
        <f>A330+1</f>
        <v>84</v>
      </c>
      <c r="B334" s="84" t="s">
        <v>153</v>
      </c>
      <c r="C334" s="95" t="s">
        <v>298</v>
      </c>
      <c r="D334" s="88">
        <v>1</v>
      </c>
      <c r="E334" s="84" t="s">
        <v>310</v>
      </c>
      <c r="F334" s="84"/>
      <c r="G334" s="84" t="s">
        <v>329</v>
      </c>
      <c r="H334" s="84">
        <v>0</v>
      </c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</row>
    <row r="335" spans="1:43" s="85" customFormat="1" x14ac:dyDescent="0.3">
      <c r="A335" s="94">
        <f>A334</f>
        <v>84</v>
      </c>
      <c r="B335" s="84" t="s">
        <v>153</v>
      </c>
      <c r="C335" s="95" t="s">
        <v>298</v>
      </c>
      <c r="D335" s="88">
        <v>2</v>
      </c>
      <c r="E335" s="84" t="s">
        <v>311</v>
      </c>
      <c r="F335" s="84"/>
      <c r="G335" s="84" t="s">
        <v>329</v>
      </c>
      <c r="H335" s="84">
        <v>0</v>
      </c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</row>
    <row r="336" spans="1:43" s="85" customFormat="1" x14ac:dyDescent="0.3">
      <c r="A336" s="94">
        <f>A335</f>
        <v>84</v>
      </c>
      <c r="B336" s="84" t="s">
        <v>153</v>
      </c>
      <c r="C336" s="95" t="s">
        <v>298</v>
      </c>
      <c r="D336" s="88">
        <v>3</v>
      </c>
      <c r="E336" s="84" t="s">
        <v>313</v>
      </c>
      <c r="F336" s="84"/>
      <c r="G336" s="84" t="s">
        <v>329</v>
      </c>
      <c r="H336" s="84">
        <v>0</v>
      </c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</row>
    <row r="337" spans="1:43" s="85" customFormat="1" x14ac:dyDescent="0.3">
      <c r="A337" s="94">
        <f>A336</f>
        <v>84</v>
      </c>
      <c r="B337" s="84" t="s">
        <v>153</v>
      </c>
      <c r="C337" s="95" t="s">
        <v>298</v>
      </c>
      <c r="D337" s="88">
        <v>4</v>
      </c>
      <c r="E337" s="84" t="s">
        <v>312</v>
      </c>
      <c r="F337" s="84"/>
      <c r="G337" s="84" t="s">
        <v>329</v>
      </c>
      <c r="H337" s="84">
        <v>0</v>
      </c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</row>
    <row r="338" spans="1:43" s="83" customFormat="1" x14ac:dyDescent="0.3">
      <c r="A338" s="92">
        <f>A334+1</f>
        <v>85</v>
      </c>
      <c r="B338" s="82" t="s">
        <v>154</v>
      </c>
      <c r="C338" s="93" t="s">
        <v>299</v>
      </c>
      <c r="D338" s="87">
        <v>1</v>
      </c>
      <c r="E338" s="82" t="s">
        <v>310</v>
      </c>
      <c r="F338" s="82"/>
      <c r="G338" s="82" t="s">
        <v>329</v>
      </c>
      <c r="H338" s="82">
        <v>0</v>
      </c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  <c r="AH338" s="82"/>
      <c r="AI338" s="82"/>
      <c r="AJ338" s="82"/>
      <c r="AK338" s="82"/>
      <c r="AL338" s="82"/>
      <c r="AM338" s="82"/>
      <c r="AN338" s="82"/>
      <c r="AO338" s="82"/>
      <c r="AP338" s="82"/>
      <c r="AQ338" s="82"/>
    </row>
    <row r="339" spans="1:43" s="83" customFormat="1" x14ac:dyDescent="0.3">
      <c r="A339" s="92">
        <f>A338</f>
        <v>85</v>
      </c>
      <c r="B339" s="82" t="s">
        <v>154</v>
      </c>
      <c r="C339" s="93" t="s">
        <v>299</v>
      </c>
      <c r="D339" s="87">
        <v>2</v>
      </c>
      <c r="E339" s="82" t="s">
        <v>311</v>
      </c>
      <c r="F339" s="82"/>
      <c r="G339" s="82" t="s">
        <v>329</v>
      </c>
      <c r="H339" s="82">
        <v>0</v>
      </c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82"/>
      <c r="AP339" s="82"/>
      <c r="AQ339" s="82"/>
    </row>
    <row r="340" spans="1:43" s="83" customFormat="1" x14ac:dyDescent="0.3">
      <c r="A340" s="92">
        <f>A339</f>
        <v>85</v>
      </c>
      <c r="B340" s="82" t="s">
        <v>154</v>
      </c>
      <c r="C340" s="93" t="s">
        <v>299</v>
      </c>
      <c r="D340" s="87">
        <v>3</v>
      </c>
      <c r="E340" s="82" t="s">
        <v>313</v>
      </c>
      <c r="F340" s="82"/>
      <c r="G340" s="82" t="s">
        <v>329</v>
      </c>
      <c r="H340" s="82">
        <v>0</v>
      </c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  <c r="AH340" s="82"/>
      <c r="AI340" s="82"/>
      <c r="AJ340" s="82"/>
      <c r="AK340" s="82"/>
      <c r="AL340" s="82"/>
      <c r="AM340" s="82"/>
      <c r="AN340" s="82"/>
      <c r="AO340" s="82"/>
      <c r="AP340" s="82"/>
      <c r="AQ340" s="82"/>
    </row>
    <row r="341" spans="1:43" s="83" customFormat="1" x14ac:dyDescent="0.3">
      <c r="A341" s="92">
        <f>A340</f>
        <v>85</v>
      </c>
      <c r="B341" s="82" t="s">
        <v>154</v>
      </c>
      <c r="C341" s="93" t="s">
        <v>299</v>
      </c>
      <c r="D341" s="82">
        <v>4</v>
      </c>
      <c r="E341" s="82" t="s">
        <v>312</v>
      </c>
      <c r="F341" s="82"/>
      <c r="G341" s="82" t="s">
        <v>329</v>
      </c>
      <c r="H341" s="82">
        <v>0</v>
      </c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  <c r="AH341" s="82"/>
      <c r="AI341" s="82"/>
      <c r="AJ341" s="82"/>
      <c r="AK341" s="82"/>
      <c r="AL341" s="82"/>
      <c r="AM341" s="82"/>
      <c r="AN341" s="82"/>
      <c r="AO341" s="82"/>
      <c r="AP341" s="82"/>
      <c r="AQ341" s="82"/>
    </row>
    <row r="342" spans="1:43" s="85" customFormat="1" x14ac:dyDescent="0.3">
      <c r="A342" s="94">
        <f>A338+1</f>
        <v>86</v>
      </c>
      <c r="B342" s="84" t="s">
        <v>155</v>
      </c>
      <c r="C342" s="95" t="s">
        <v>300</v>
      </c>
      <c r="D342" s="88">
        <v>1</v>
      </c>
      <c r="E342" s="84" t="s">
        <v>310</v>
      </c>
      <c r="F342" s="84"/>
      <c r="G342" s="84" t="s">
        <v>329</v>
      </c>
      <c r="H342" s="84">
        <v>0</v>
      </c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</row>
    <row r="343" spans="1:43" s="85" customFormat="1" x14ac:dyDescent="0.3">
      <c r="A343" s="94">
        <f>A342</f>
        <v>86</v>
      </c>
      <c r="B343" s="84" t="s">
        <v>155</v>
      </c>
      <c r="C343" s="95" t="s">
        <v>300</v>
      </c>
      <c r="D343" s="88">
        <v>2</v>
      </c>
      <c r="E343" s="84" t="s">
        <v>311</v>
      </c>
      <c r="F343" s="84"/>
      <c r="G343" s="84" t="s">
        <v>329</v>
      </c>
      <c r="H343" s="84">
        <v>0</v>
      </c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</row>
    <row r="344" spans="1:43" s="85" customFormat="1" x14ac:dyDescent="0.3">
      <c r="A344" s="94">
        <f>A343</f>
        <v>86</v>
      </c>
      <c r="B344" s="84" t="s">
        <v>155</v>
      </c>
      <c r="C344" s="95" t="s">
        <v>300</v>
      </c>
      <c r="D344" s="88">
        <v>3</v>
      </c>
      <c r="E344" s="84" t="s">
        <v>313</v>
      </c>
      <c r="F344" s="84"/>
      <c r="G344" s="84" t="s">
        <v>329</v>
      </c>
      <c r="H344" s="84">
        <v>0</v>
      </c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</row>
    <row r="345" spans="1:43" s="85" customFormat="1" x14ac:dyDescent="0.3">
      <c r="A345" s="94">
        <f>A344</f>
        <v>86</v>
      </c>
      <c r="B345" s="84" t="s">
        <v>155</v>
      </c>
      <c r="C345" s="95" t="s">
        <v>300</v>
      </c>
      <c r="D345" s="88">
        <v>4</v>
      </c>
      <c r="E345" s="84" t="s">
        <v>312</v>
      </c>
      <c r="F345" s="84"/>
      <c r="G345" s="84" t="s">
        <v>329</v>
      </c>
      <c r="H345" s="84">
        <v>0</v>
      </c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</row>
    <row r="346" spans="1:43" s="83" customFormat="1" x14ac:dyDescent="0.3">
      <c r="A346" s="92">
        <f>A342+1</f>
        <v>87</v>
      </c>
      <c r="B346" s="82" t="s">
        <v>156</v>
      </c>
      <c r="C346" s="93" t="s">
        <v>301</v>
      </c>
      <c r="D346" s="87">
        <v>1</v>
      </c>
      <c r="E346" s="82" t="s">
        <v>310</v>
      </c>
      <c r="F346" s="82"/>
      <c r="G346" s="82" t="s">
        <v>329</v>
      </c>
      <c r="H346" s="82">
        <v>0</v>
      </c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  <c r="AD346" s="82"/>
      <c r="AE346" s="82"/>
      <c r="AF346" s="82"/>
      <c r="AG346" s="82"/>
      <c r="AH346" s="82"/>
      <c r="AI346" s="82"/>
      <c r="AJ346" s="82"/>
      <c r="AK346" s="82"/>
      <c r="AL346" s="82"/>
      <c r="AM346" s="82"/>
      <c r="AN346" s="82"/>
      <c r="AO346" s="82"/>
      <c r="AP346" s="82"/>
      <c r="AQ346" s="82"/>
    </row>
    <row r="347" spans="1:43" s="83" customFormat="1" x14ac:dyDescent="0.3">
      <c r="A347" s="92">
        <f>A346</f>
        <v>87</v>
      </c>
      <c r="B347" s="82" t="s">
        <v>156</v>
      </c>
      <c r="C347" s="93" t="s">
        <v>301</v>
      </c>
      <c r="D347" s="87">
        <v>2</v>
      </c>
      <c r="E347" s="82" t="s">
        <v>311</v>
      </c>
      <c r="F347" s="82"/>
      <c r="G347" s="82" t="s">
        <v>329</v>
      </c>
      <c r="H347" s="82">
        <v>0</v>
      </c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  <c r="AM347" s="82"/>
      <c r="AN347" s="82"/>
      <c r="AO347" s="82"/>
      <c r="AP347" s="82"/>
      <c r="AQ347" s="82"/>
    </row>
    <row r="348" spans="1:43" s="83" customFormat="1" x14ac:dyDescent="0.3">
      <c r="A348" s="92">
        <f>A347</f>
        <v>87</v>
      </c>
      <c r="B348" s="82" t="s">
        <v>156</v>
      </c>
      <c r="C348" s="93" t="s">
        <v>301</v>
      </c>
      <c r="D348" s="87">
        <v>3</v>
      </c>
      <c r="E348" s="82" t="s">
        <v>313</v>
      </c>
      <c r="F348" s="82"/>
      <c r="G348" s="82" t="s">
        <v>329</v>
      </c>
      <c r="H348" s="82">
        <v>0</v>
      </c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82"/>
      <c r="AN348" s="82"/>
      <c r="AO348" s="82"/>
      <c r="AP348" s="82"/>
      <c r="AQ348" s="82"/>
    </row>
    <row r="349" spans="1:43" s="83" customFormat="1" x14ac:dyDescent="0.3">
      <c r="A349" s="92">
        <f>A348</f>
        <v>87</v>
      </c>
      <c r="B349" s="82" t="s">
        <v>156</v>
      </c>
      <c r="C349" s="93" t="s">
        <v>301</v>
      </c>
      <c r="D349" s="82">
        <v>4</v>
      </c>
      <c r="E349" s="82" t="s">
        <v>312</v>
      </c>
      <c r="F349" s="82"/>
      <c r="G349" s="82" t="s">
        <v>329</v>
      </c>
      <c r="H349" s="82">
        <v>0</v>
      </c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  <c r="AD349" s="82"/>
      <c r="AE349" s="82"/>
      <c r="AF349" s="82"/>
      <c r="AG349" s="82"/>
      <c r="AH349" s="82"/>
      <c r="AI349" s="82"/>
      <c r="AJ349" s="82"/>
      <c r="AK349" s="82"/>
      <c r="AL349" s="82"/>
      <c r="AM349" s="82"/>
      <c r="AN349" s="82"/>
      <c r="AO349" s="82"/>
      <c r="AP349" s="82"/>
      <c r="AQ349" s="82"/>
    </row>
    <row r="350" spans="1:43" s="85" customFormat="1" x14ac:dyDescent="0.3">
      <c r="A350" s="94">
        <f>A346+1</f>
        <v>88</v>
      </c>
      <c r="B350" s="84" t="s">
        <v>157</v>
      </c>
      <c r="C350" s="95" t="s">
        <v>302</v>
      </c>
      <c r="D350" s="88">
        <v>1</v>
      </c>
      <c r="E350" s="84" t="s">
        <v>310</v>
      </c>
      <c r="F350" s="84"/>
      <c r="G350" s="84" t="s">
        <v>329</v>
      </c>
      <c r="H350" s="84">
        <v>0</v>
      </c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</row>
    <row r="351" spans="1:43" s="85" customFormat="1" x14ac:dyDescent="0.3">
      <c r="A351" s="94">
        <f>A350</f>
        <v>88</v>
      </c>
      <c r="B351" s="84" t="s">
        <v>157</v>
      </c>
      <c r="C351" s="95" t="s">
        <v>302</v>
      </c>
      <c r="D351" s="88">
        <v>2</v>
      </c>
      <c r="E351" s="84" t="s">
        <v>311</v>
      </c>
      <c r="F351" s="84"/>
      <c r="G351" s="84" t="s">
        <v>329</v>
      </c>
      <c r="H351" s="84">
        <v>0</v>
      </c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</row>
    <row r="352" spans="1:43" s="85" customFormat="1" x14ac:dyDescent="0.3">
      <c r="A352" s="94">
        <f>A351</f>
        <v>88</v>
      </c>
      <c r="B352" s="84" t="s">
        <v>157</v>
      </c>
      <c r="C352" s="95" t="s">
        <v>302</v>
      </c>
      <c r="D352" s="88">
        <v>3</v>
      </c>
      <c r="E352" s="84" t="s">
        <v>313</v>
      </c>
      <c r="F352" s="84"/>
      <c r="G352" s="84" t="s">
        <v>329</v>
      </c>
      <c r="H352" s="84">
        <v>0</v>
      </c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</row>
    <row r="353" spans="1:43" s="85" customFormat="1" x14ac:dyDescent="0.3">
      <c r="A353" s="94">
        <f>A352</f>
        <v>88</v>
      </c>
      <c r="B353" s="84" t="s">
        <v>157</v>
      </c>
      <c r="C353" s="95" t="s">
        <v>302</v>
      </c>
      <c r="D353" s="88">
        <v>4</v>
      </c>
      <c r="E353" s="84" t="s">
        <v>312</v>
      </c>
      <c r="F353" s="84"/>
      <c r="G353" s="84" t="s">
        <v>329</v>
      </c>
      <c r="H353" s="84">
        <v>0</v>
      </c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</row>
    <row r="354" spans="1:43" s="83" customFormat="1" x14ac:dyDescent="0.3">
      <c r="A354" s="92">
        <v>89</v>
      </c>
      <c r="B354" s="82" t="s">
        <v>364</v>
      </c>
      <c r="C354" s="93" t="s">
        <v>365</v>
      </c>
      <c r="D354" s="87">
        <v>1</v>
      </c>
      <c r="E354" s="82" t="s">
        <v>310</v>
      </c>
      <c r="F354" s="82"/>
      <c r="G354" s="82" t="s">
        <v>329</v>
      </c>
      <c r="H354" s="82">
        <v>0</v>
      </c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  <c r="AE354" s="82"/>
      <c r="AF354" s="82"/>
      <c r="AG354" s="82"/>
      <c r="AH354" s="82"/>
      <c r="AI354" s="82"/>
      <c r="AJ354" s="82"/>
      <c r="AK354" s="82"/>
      <c r="AL354" s="82"/>
      <c r="AM354" s="82"/>
      <c r="AN354" s="82"/>
      <c r="AO354" s="82"/>
      <c r="AP354" s="82"/>
      <c r="AQ354" s="82"/>
    </row>
    <row r="355" spans="1:43" s="83" customFormat="1" x14ac:dyDescent="0.3">
      <c r="A355" s="92">
        <v>89</v>
      </c>
      <c r="B355" s="82" t="s">
        <v>364</v>
      </c>
      <c r="C355" s="93" t="s">
        <v>365</v>
      </c>
      <c r="D355" s="87">
        <v>2</v>
      </c>
      <c r="E355" s="82" t="s">
        <v>311</v>
      </c>
      <c r="F355" s="82"/>
      <c r="G355" s="82" t="s">
        <v>329</v>
      </c>
      <c r="H355" s="82">
        <v>0</v>
      </c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  <c r="AD355" s="82"/>
      <c r="AE355" s="82"/>
      <c r="AF355" s="82"/>
      <c r="AG355" s="82"/>
      <c r="AH355" s="82"/>
      <c r="AI355" s="82"/>
      <c r="AJ355" s="82"/>
      <c r="AK355" s="82"/>
      <c r="AL355" s="82"/>
      <c r="AM355" s="82"/>
      <c r="AN355" s="82"/>
      <c r="AO355" s="82"/>
      <c r="AP355" s="82"/>
      <c r="AQ355" s="82"/>
    </row>
    <row r="356" spans="1:43" s="83" customFormat="1" x14ac:dyDescent="0.3">
      <c r="A356" s="92">
        <v>89</v>
      </c>
      <c r="B356" s="82" t="s">
        <v>364</v>
      </c>
      <c r="C356" s="93" t="s">
        <v>365</v>
      </c>
      <c r="D356" s="87">
        <v>3</v>
      </c>
      <c r="E356" s="82" t="s">
        <v>313</v>
      </c>
      <c r="F356" s="82"/>
      <c r="G356" s="82" t="s">
        <v>329</v>
      </c>
      <c r="H356" s="82">
        <v>0</v>
      </c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  <c r="AH356" s="82"/>
      <c r="AI356" s="82"/>
      <c r="AJ356" s="82"/>
      <c r="AK356" s="82"/>
      <c r="AL356" s="82"/>
      <c r="AM356" s="82"/>
      <c r="AN356" s="82"/>
      <c r="AO356" s="82"/>
      <c r="AP356" s="82"/>
      <c r="AQ356" s="82"/>
    </row>
    <row r="357" spans="1:43" s="83" customFormat="1" x14ac:dyDescent="0.3">
      <c r="A357" s="92">
        <v>89</v>
      </c>
      <c r="B357" s="82" t="s">
        <v>364</v>
      </c>
      <c r="C357" s="93" t="s">
        <v>365</v>
      </c>
      <c r="D357" s="82">
        <v>4</v>
      </c>
      <c r="E357" s="82" t="s">
        <v>312</v>
      </c>
      <c r="F357" s="82"/>
      <c r="G357" s="82" t="s">
        <v>329</v>
      </c>
      <c r="H357" s="82">
        <v>0</v>
      </c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  <c r="AE357" s="82"/>
      <c r="AF357" s="82"/>
      <c r="AG357" s="82"/>
      <c r="AH357" s="82"/>
      <c r="AI357" s="82"/>
      <c r="AJ357" s="82"/>
      <c r="AK357" s="82"/>
      <c r="AL357" s="82"/>
      <c r="AM357" s="82"/>
      <c r="AN357" s="82"/>
      <c r="AO357" s="82"/>
      <c r="AP357" s="82"/>
      <c r="AQ357" s="82"/>
    </row>
    <row r="358" spans="1:43" s="85" customFormat="1" x14ac:dyDescent="0.3">
      <c r="A358" s="94">
        <v>90</v>
      </c>
      <c r="B358" s="84" t="s">
        <v>366</v>
      </c>
      <c r="C358" s="95" t="s">
        <v>367</v>
      </c>
      <c r="D358" s="88">
        <v>1</v>
      </c>
      <c r="E358" s="84" t="s">
        <v>310</v>
      </c>
      <c r="F358" s="84"/>
      <c r="G358" s="84" t="s">
        <v>329</v>
      </c>
      <c r="H358" s="84">
        <v>0</v>
      </c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</row>
    <row r="359" spans="1:43" s="85" customFormat="1" x14ac:dyDescent="0.3">
      <c r="A359" s="94">
        <v>90</v>
      </c>
      <c r="B359" s="84" t="s">
        <v>366</v>
      </c>
      <c r="C359" s="95" t="s">
        <v>367</v>
      </c>
      <c r="D359" s="88">
        <v>2</v>
      </c>
      <c r="E359" s="84" t="s">
        <v>311</v>
      </c>
      <c r="F359" s="84"/>
      <c r="G359" s="84" t="s">
        <v>329</v>
      </c>
      <c r="H359" s="84">
        <v>0</v>
      </c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</row>
    <row r="360" spans="1:43" s="85" customFormat="1" x14ac:dyDescent="0.3">
      <c r="A360" s="94">
        <v>90</v>
      </c>
      <c r="B360" s="84" t="s">
        <v>366</v>
      </c>
      <c r="C360" s="95" t="s">
        <v>367</v>
      </c>
      <c r="D360" s="88">
        <v>3</v>
      </c>
      <c r="E360" s="84" t="s">
        <v>313</v>
      </c>
      <c r="F360" s="84"/>
      <c r="G360" s="84" t="s">
        <v>329</v>
      </c>
      <c r="H360" s="84">
        <v>0</v>
      </c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</row>
    <row r="361" spans="1:43" s="85" customFormat="1" ht="15" thickBot="1" x14ac:dyDescent="0.35">
      <c r="A361" s="96">
        <v>90</v>
      </c>
      <c r="B361" s="97" t="s">
        <v>366</v>
      </c>
      <c r="C361" s="98" t="s">
        <v>367</v>
      </c>
      <c r="D361" s="88">
        <v>4</v>
      </c>
      <c r="E361" s="84" t="s">
        <v>312</v>
      </c>
      <c r="F361" s="84"/>
      <c r="G361" s="84" t="s">
        <v>329</v>
      </c>
      <c r="H361" s="84">
        <v>0</v>
      </c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</row>
  </sheetData>
  <autoFilter ref="A1:AQ361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AQ4"/>
  <sheetViews>
    <sheetView workbookViewId="0"/>
  </sheetViews>
  <sheetFormatPr defaultRowHeight="14.4" x14ac:dyDescent="0.3"/>
  <cols>
    <col min="1" max="1" width="7.33203125" bestFit="1" customWidth="1"/>
    <col min="2" max="2" width="10.21875" bestFit="1" customWidth="1"/>
    <col min="3" max="3" width="32.109375" bestFit="1" customWidth="1"/>
    <col min="4" max="4" width="12.33203125" bestFit="1" customWidth="1"/>
    <col min="5" max="5" width="15.6640625" bestFit="1" customWidth="1"/>
    <col min="6" max="6" width="4.6640625" bestFit="1" customWidth="1"/>
    <col min="7" max="7" width="15.6640625" bestFit="1" customWidth="1"/>
    <col min="8" max="8" width="19.6640625" bestFit="1" customWidth="1"/>
    <col min="9" max="43" width="5" bestFit="1" customWidth="1"/>
  </cols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308</v>
      </c>
      <c r="H1" s="1" t="s">
        <v>309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  <row r="2" spans="1:43" x14ac:dyDescent="0.3">
      <c r="A2">
        <v>1</v>
      </c>
      <c r="B2" t="s">
        <v>158</v>
      </c>
      <c r="C2" t="s">
        <v>303</v>
      </c>
      <c r="D2">
        <v>1</v>
      </c>
      <c r="E2" t="s">
        <v>310</v>
      </c>
      <c r="G2" t="s">
        <v>329</v>
      </c>
      <c r="H2">
        <v>0</v>
      </c>
    </row>
    <row r="3" spans="1:43" x14ac:dyDescent="0.3">
      <c r="A3">
        <v>1</v>
      </c>
      <c r="B3" t="s">
        <v>158</v>
      </c>
      <c r="C3" t="s">
        <v>303</v>
      </c>
      <c r="D3">
        <v>2</v>
      </c>
      <c r="E3" t="s">
        <v>311</v>
      </c>
      <c r="G3" t="s">
        <v>329</v>
      </c>
      <c r="H3">
        <v>0</v>
      </c>
    </row>
    <row r="4" spans="1:43" x14ac:dyDescent="0.3">
      <c r="A4">
        <v>1</v>
      </c>
      <c r="B4" t="s">
        <v>158</v>
      </c>
      <c r="C4" t="s">
        <v>303</v>
      </c>
      <c r="D4">
        <v>3</v>
      </c>
      <c r="E4" t="s">
        <v>313</v>
      </c>
      <c r="G4" t="s">
        <v>329</v>
      </c>
      <c r="H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AR6"/>
  <sheetViews>
    <sheetView workbookViewId="0"/>
  </sheetViews>
  <sheetFormatPr defaultRowHeight="14.4" x14ac:dyDescent="0.3"/>
  <cols>
    <col min="1" max="1" width="7.33203125" bestFit="1" customWidth="1"/>
    <col min="2" max="2" width="10.77734375" bestFit="1" customWidth="1"/>
    <col min="3" max="3" width="25.109375" bestFit="1" customWidth="1"/>
    <col min="4" max="4" width="12.33203125" bestFit="1" customWidth="1"/>
    <col min="5" max="5" width="38.33203125" bestFit="1" customWidth="1"/>
    <col min="6" max="6" width="4.6640625" bestFit="1" customWidth="1"/>
    <col min="7" max="7" width="14.88671875" bestFit="1" customWidth="1"/>
    <col min="8" max="8" width="15.6640625" bestFit="1" customWidth="1"/>
    <col min="9" max="9" width="19.6640625" bestFit="1" customWidth="1"/>
    <col min="10" max="44" width="5" bestFit="1" customWidth="1"/>
  </cols>
  <sheetData>
    <row r="1" spans="1:44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340</v>
      </c>
      <c r="H1" s="1" t="s">
        <v>308</v>
      </c>
      <c r="I1" s="1" t="s">
        <v>309</v>
      </c>
      <c r="J1" s="1">
        <v>2021</v>
      </c>
      <c r="K1" s="1">
        <v>2022</v>
      </c>
      <c r="L1" s="1">
        <v>2023</v>
      </c>
      <c r="M1" s="1">
        <v>2024</v>
      </c>
      <c r="N1" s="1">
        <v>2025</v>
      </c>
      <c r="O1" s="1">
        <v>2026</v>
      </c>
      <c r="P1" s="1">
        <v>2027</v>
      </c>
      <c r="Q1" s="1">
        <v>2028</v>
      </c>
      <c r="R1" s="1">
        <v>2029</v>
      </c>
      <c r="S1" s="1">
        <v>2030</v>
      </c>
      <c r="T1" s="1">
        <v>2031</v>
      </c>
      <c r="U1" s="1">
        <v>2032</v>
      </c>
      <c r="V1" s="1">
        <v>2033</v>
      </c>
      <c r="W1" s="1">
        <v>2034</v>
      </c>
      <c r="X1" s="1">
        <v>2035</v>
      </c>
      <c r="Y1" s="1">
        <v>2036</v>
      </c>
      <c r="Z1" s="1">
        <v>2037</v>
      </c>
      <c r="AA1" s="1">
        <v>2038</v>
      </c>
      <c r="AB1" s="1">
        <v>2039</v>
      </c>
      <c r="AC1" s="1">
        <v>2040</v>
      </c>
      <c r="AD1" s="1">
        <v>2041</v>
      </c>
      <c r="AE1" s="1">
        <v>2042</v>
      </c>
      <c r="AF1" s="1">
        <v>2043</v>
      </c>
      <c r="AG1" s="1">
        <v>2044</v>
      </c>
      <c r="AH1" s="1">
        <v>2045</v>
      </c>
      <c r="AI1" s="1">
        <v>2046</v>
      </c>
      <c r="AJ1" s="1">
        <v>2047</v>
      </c>
      <c r="AK1" s="1">
        <v>2048</v>
      </c>
      <c r="AL1" s="1">
        <v>2049</v>
      </c>
      <c r="AM1" s="1">
        <v>2050</v>
      </c>
      <c r="AN1" s="1">
        <v>2051</v>
      </c>
      <c r="AO1" s="1">
        <v>2052</v>
      </c>
      <c r="AP1" s="1">
        <v>2053</v>
      </c>
      <c r="AQ1" s="1">
        <v>2054</v>
      </c>
      <c r="AR1" s="1">
        <v>2055</v>
      </c>
    </row>
    <row r="2" spans="1:44" x14ac:dyDescent="0.3">
      <c r="A2">
        <v>1</v>
      </c>
      <c r="B2" t="s">
        <v>159</v>
      </c>
      <c r="C2" t="s">
        <v>304</v>
      </c>
      <c r="D2">
        <v>1</v>
      </c>
      <c r="E2" t="s">
        <v>310</v>
      </c>
      <c r="H2" t="s">
        <v>329</v>
      </c>
      <c r="I2">
        <v>0</v>
      </c>
    </row>
    <row r="3" spans="1:44" x14ac:dyDescent="0.3">
      <c r="A3">
        <v>1</v>
      </c>
      <c r="B3" t="s">
        <v>159</v>
      </c>
      <c r="C3" t="s">
        <v>304</v>
      </c>
      <c r="D3">
        <v>2</v>
      </c>
      <c r="E3" t="s">
        <v>311</v>
      </c>
      <c r="H3" t="s">
        <v>329</v>
      </c>
      <c r="I3">
        <v>0</v>
      </c>
    </row>
    <row r="4" spans="1:44" x14ac:dyDescent="0.3">
      <c r="A4">
        <v>1</v>
      </c>
      <c r="B4" t="s">
        <v>159</v>
      </c>
      <c r="C4" t="s">
        <v>304</v>
      </c>
      <c r="D4">
        <v>3</v>
      </c>
      <c r="E4" t="s">
        <v>313</v>
      </c>
      <c r="H4" t="s">
        <v>329</v>
      </c>
      <c r="I4">
        <v>0</v>
      </c>
    </row>
    <row r="5" spans="1:44" x14ac:dyDescent="0.3">
      <c r="A5">
        <v>1</v>
      </c>
      <c r="B5" t="s">
        <v>159</v>
      </c>
      <c r="C5" t="s">
        <v>304</v>
      </c>
      <c r="D5">
        <v>4</v>
      </c>
      <c r="E5" t="s">
        <v>314</v>
      </c>
      <c r="H5" t="s">
        <v>329</v>
      </c>
      <c r="I5">
        <v>0</v>
      </c>
    </row>
    <row r="6" spans="1:44" x14ac:dyDescent="0.3">
      <c r="A6">
        <v>1</v>
      </c>
      <c r="B6" t="s">
        <v>159</v>
      </c>
      <c r="C6" t="s">
        <v>304</v>
      </c>
      <c r="D6">
        <v>5</v>
      </c>
      <c r="E6" t="s">
        <v>316</v>
      </c>
      <c r="H6" t="s">
        <v>329</v>
      </c>
      <c r="I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AQ3"/>
  <sheetViews>
    <sheetView workbookViewId="0">
      <selection activeCell="G2" sqref="G2:G3"/>
    </sheetView>
  </sheetViews>
  <sheetFormatPr defaultRowHeight="14.4" x14ac:dyDescent="0.3"/>
  <cols>
    <col min="1" max="1" width="7.33203125" bestFit="1" customWidth="1"/>
    <col min="2" max="2" width="10" bestFit="1" customWidth="1"/>
    <col min="3" max="3" width="18.21875" bestFit="1" customWidth="1"/>
    <col min="4" max="4" width="12.33203125" bestFit="1" customWidth="1"/>
    <col min="5" max="5" width="38.33203125" bestFit="1" customWidth="1"/>
    <col min="6" max="6" width="4.6640625" bestFit="1" customWidth="1"/>
    <col min="7" max="7" width="15.6640625" bestFit="1" customWidth="1"/>
    <col min="8" max="8" width="19.6640625" bestFit="1" customWidth="1"/>
    <col min="9" max="43" width="5" bestFit="1" customWidth="1"/>
  </cols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308</v>
      </c>
      <c r="H1" s="1" t="s">
        <v>309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  <row r="2" spans="1:43" x14ac:dyDescent="0.3">
      <c r="A2">
        <v>1</v>
      </c>
      <c r="B2" t="s">
        <v>160</v>
      </c>
      <c r="C2" t="s">
        <v>305</v>
      </c>
      <c r="D2">
        <v>1</v>
      </c>
      <c r="E2" t="s">
        <v>314</v>
      </c>
      <c r="G2" t="s">
        <v>339</v>
      </c>
      <c r="H2">
        <v>0</v>
      </c>
    </row>
    <row r="3" spans="1:43" x14ac:dyDescent="0.3">
      <c r="A3">
        <v>1</v>
      </c>
      <c r="B3" t="s">
        <v>160</v>
      </c>
      <c r="C3" t="s">
        <v>305</v>
      </c>
      <c r="D3">
        <v>2</v>
      </c>
      <c r="E3" t="s">
        <v>316</v>
      </c>
      <c r="G3" t="s">
        <v>339</v>
      </c>
      <c r="H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7E59-9462-45F3-AC89-2ADC19812C3F}">
  <sheetPr>
    <tabColor rgb="FFFFC000"/>
  </sheetPr>
  <dimension ref="A1:AH1"/>
  <sheetViews>
    <sheetView workbookViewId="0"/>
  </sheetViews>
  <sheetFormatPr defaultRowHeight="14.4" x14ac:dyDescent="0.3"/>
  <cols>
    <col min="1" max="1" width="16.33203125" bestFit="1" customWidth="1"/>
    <col min="2" max="2" width="5.33203125" bestFit="1" customWidth="1"/>
    <col min="3" max="32" width="5" bestFit="1" customWidth="1"/>
    <col min="33" max="34" width="8.21875" bestFit="1" customWidth="1"/>
  </cols>
  <sheetData>
    <row r="1" spans="1:34" ht="15" thickBot="1" x14ac:dyDescent="0.35">
      <c r="A1" s="37" t="s">
        <v>333</v>
      </c>
      <c r="B1" s="38" t="s">
        <v>334</v>
      </c>
      <c r="C1" s="39">
        <v>2021</v>
      </c>
      <c r="D1" s="39">
        <v>2022</v>
      </c>
      <c r="E1" s="39">
        <v>2023</v>
      </c>
      <c r="F1" s="39">
        <v>2024</v>
      </c>
      <c r="G1" s="39">
        <v>2025</v>
      </c>
      <c r="H1" s="39">
        <v>2026</v>
      </c>
      <c r="I1" s="39">
        <v>2027</v>
      </c>
      <c r="J1" s="39">
        <v>2028</v>
      </c>
      <c r="K1" s="39">
        <v>2029</v>
      </c>
      <c r="L1" s="39">
        <v>2030</v>
      </c>
      <c r="M1" s="39">
        <v>2031</v>
      </c>
      <c r="N1" s="39">
        <v>2032</v>
      </c>
      <c r="O1" s="39">
        <v>2033</v>
      </c>
      <c r="P1" s="39">
        <v>2034</v>
      </c>
      <c r="Q1" s="39">
        <v>2035</v>
      </c>
      <c r="R1" s="39">
        <v>2036</v>
      </c>
      <c r="S1" s="39">
        <v>2037</v>
      </c>
      <c r="T1" s="39">
        <v>2038</v>
      </c>
      <c r="U1" s="39">
        <v>2039</v>
      </c>
      <c r="V1" s="39">
        <v>2040</v>
      </c>
      <c r="W1" s="39">
        <v>2041</v>
      </c>
      <c r="X1" s="39">
        <v>2042</v>
      </c>
      <c r="Y1" s="39">
        <v>2043</v>
      </c>
      <c r="Z1" s="39">
        <v>2044</v>
      </c>
      <c r="AA1" s="39">
        <v>2045</v>
      </c>
      <c r="AB1" s="39">
        <v>2046</v>
      </c>
      <c r="AC1" s="39">
        <v>2047</v>
      </c>
      <c r="AD1" s="39">
        <v>2048</v>
      </c>
      <c r="AE1" s="39">
        <v>2049</v>
      </c>
      <c r="AF1" s="40">
        <v>2050</v>
      </c>
      <c r="AG1" s="41" t="s">
        <v>335</v>
      </c>
      <c r="AH1" s="41" t="s">
        <v>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6EB3-3B31-4CA8-BCE0-FFDCA7A0A1F1}">
  <sheetPr>
    <tabColor rgb="FFFFC000"/>
  </sheetPr>
  <dimension ref="A1:AK1"/>
  <sheetViews>
    <sheetView workbookViewId="0"/>
  </sheetViews>
  <sheetFormatPr defaultRowHeight="14.4" x14ac:dyDescent="0.3"/>
  <cols>
    <col min="1" max="1" width="10.77734375" bestFit="1" customWidth="1"/>
    <col min="2" max="2" width="5" bestFit="1" customWidth="1"/>
    <col min="3" max="3" width="10.6640625" bestFit="1" customWidth="1"/>
    <col min="4" max="4" width="4.6640625" bestFit="1" customWidth="1"/>
    <col min="5" max="5" width="10" bestFit="1" customWidth="1"/>
    <col min="6" max="6" width="4.6640625" bestFit="1" customWidth="1"/>
    <col min="7" max="7" width="15.6640625" bestFit="1" customWidth="1"/>
    <col min="8" max="37" width="5" bestFit="1" customWidth="1"/>
  </cols>
  <sheetData>
    <row r="1" spans="1:37" x14ac:dyDescent="0.3">
      <c r="A1" s="42" t="s">
        <v>337</v>
      </c>
      <c r="B1" s="42" t="s">
        <v>2</v>
      </c>
      <c r="C1" s="42" t="s">
        <v>3</v>
      </c>
      <c r="D1" s="42" t="s">
        <v>338</v>
      </c>
      <c r="E1" s="42" t="s">
        <v>5</v>
      </c>
      <c r="F1" s="42" t="s">
        <v>6</v>
      </c>
      <c r="G1" s="1" t="s">
        <v>308</v>
      </c>
      <c r="H1" s="42">
        <v>2021</v>
      </c>
      <c r="I1" s="42">
        <v>2022</v>
      </c>
      <c r="J1" s="42">
        <v>2023</v>
      </c>
      <c r="K1" s="42">
        <v>2024</v>
      </c>
      <c r="L1" s="42">
        <v>2025</v>
      </c>
      <c r="M1" s="42">
        <v>2026</v>
      </c>
      <c r="N1" s="42">
        <v>2027</v>
      </c>
      <c r="O1" s="42">
        <v>2028</v>
      </c>
      <c r="P1" s="42">
        <v>2029</v>
      </c>
      <c r="Q1" s="42">
        <v>2030</v>
      </c>
      <c r="R1" s="42">
        <v>2031</v>
      </c>
      <c r="S1" s="42">
        <v>2032</v>
      </c>
      <c r="T1" s="42">
        <v>2033</v>
      </c>
      <c r="U1" s="42">
        <v>2034</v>
      </c>
      <c r="V1" s="42">
        <v>2035</v>
      </c>
      <c r="W1" s="42">
        <v>2036</v>
      </c>
      <c r="X1" s="42">
        <v>2037</v>
      </c>
      <c r="Y1" s="42">
        <v>2038</v>
      </c>
      <c r="Z1" s="42">
        <v>2039</v>
      </c>
      <c r="AA1" s="42">
        <v>2040</v>
      </c>
      <c r="AB1" s="42">
        <v>2041</v>
      </c>
      <c r="AC1" s="42">
        <v>2042</v>
      </c>
      <c r="AD1" s="42">
        <v>2043</v>
      </c>
      <c r="AE1" s="42">
        <v>2044</v>
      </c>
      <c r="AF1" s="42">
        <v>2045</v>
      </c>
      <c r="AG1" s="42">
        <v>2046</v>
      </c>
      <c r="AH1" s="42">
        <v>2047</v>
      </c>
      <c r="AI1" s="42">
        <v>2048</v>
      </c>
      <c r="AJ1" s="42">
        <v>2049</v>
      </c>
      <c r="AK1" s="42">
        <v>2050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74FB0E003A88C4B9D9793633BA4B356" ma:contentTypeVersion="12" ma:contentTypeDescription="Crear nuevo documento." ma:contentTypeScope="" ma:versionID="0b91461ea42f649c0e2a912844849d59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dde1a2dc8a4a80923ccdd7c7b3969d3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1D5E4DE-E6A8-4636-B8B1-3DE7D02D8361}"/>
</file>

<file path=customXml/itemProps2.xml><?xml version="1.0" encoding="utf-8"?>
<ds:datastoreItem xmlns:ds="http://schemas.openxmlformats.org/officeDocument/2006/customXml" ds:itemID="{22A2EF6C-0FF9-4D4B-A094-00476E0AA1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C984AD-61EB-442C-B55C-7953DD627626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growth_formula</vt:lpstr>
      <vt:lpstr>Other_Techs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Susana Solorzano Jiménez</cp:lastModifiedBy>
  <dcterms:created xsi:type="dcterms:W3CDTF">2024-07-18T16:41:46Z</dcterms:created>
  <dcterms:modified xsi:type="dcterms:W3CDTF">2024-08-27T21:48:57Z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  <property fmtid="{D5CDD505-2E9C-101B-9397-08002B2CF9AE}" pid="3" name="MediaServiceImageTags">
    <vt:lpwstr/>
  </property>
</Properties>
</file>